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55.20\06学事・教務ｇ\350 入決・選抜関係\★R5選抜・入決\01 選抜\10 配慮事項\04 再送（修正版）\"/>
    </mc:Choice>
  </mc:AlternateContent>
  <bookViews>
    <workbookView xWindow="2505" yWindow="900" windowWidth="33600" windowHeight="19155" firstSheet="1" activeTab="1"/>
  </bookViews>
  <sheets>
    <sheet name="学事Ｇ" sheetId="1" state="hidden" r:id="rId1"/>
    <sheet name="入力" sheetId="3" r:id="rId2"/>
    <sheet name="配慮" sheetId="9" r:id="rId3"/>
  </sheets>
  <definedNames>
    <definedName name="_xlnm.Print_Area" localSheetId="1">入力!$A$1:$W$92</definedName>
    <definedName name="_xlnm.Print_Area" localSheetId="2">配慮!$A$1:$X$71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9" l="1"/>
  <c r="C6" i="9"/>
  <c r="A40" i="9" l="1"/>
  <c r="A37" i="9"/>
  <c r="A12" i="9" l="1"/>
  <c r="AE68" i="3" l="1"/>
  <c r="AD68" i="3" s="1"/>
  <c r="I25" i="9" l="1"/>
  <c r="U1" i="9" l="1"/>
  <c r="A1" i="9" s="1"/>
  <c r="AM2" i="1"/>
  <c r="AI2" i="1"/>
  <c r="K2" i="1"/>
  <c r="BA2" i="1"/>
  <c r="AY2" i="1"/>
  <c r="AS2" i="1"/>
  <c r="AC2" i="1"/>
  <c r="M2" i="1"/>
  <c r="AU2" i="1"/>
  <c r="I2" i="1"/>
  <c r="E2" i="1"/>
  <c r="AG2" i="1"/>
  <c r="W2" i="1"/>
  <c r="AQ2" i="1"/>
  <c r="AO2" i="1"/>
  <c r="AF2" i="1"/>
  <c r="A2" i="1"/>
  <c r="X2" i="1"/>
  <c r="AK2" i="1"/>
  <c r="P2" i="1"/>
  <c r="H2" i="1"/>
  <c r="Y2" i="1"/>
  <c r="AW2" i="1"/>
  <c r="L2" i="1"/>
  <c r="D2" i="1"/>
  <c r="T2" i="1"/>
  <c r="A30" i="9" l="1"/>
  <c r="AE19" i="3" l="1"/>
  <c r="A31" i="9" l="1"/>
  <c r="AA6" i="3" l="1"/>
  <c r="N8" i="9" s="1"/>
  <c r="R35" i="9" l="1"/>
  <c r="I35" i="9"/>
  <c r="I33" i="9"/>
  <c r="A33" i="9" s="1"/>
  <c r="I32" i="9"/>
  <c r="A32" i="9" s="1"/>
  <c r="P23" i="9"/>
  <c r="I28" i="9"/>
  <c r="I27" i="9"/>
  <c r="I24" i="9"/>
  <c r="I23" i="9"/>
  <c r="A11" i="9"/>
  <c r="A23" i="9" l="1"/>
  <c r="AF63" i="3"/>
  <c r="AF51" i="3"/>
  <c r="AF47" i="3"/>
  <c r="I21" i="9" s="1"/>
  <c r="AF60" i="3"/>
  <c r="E54" i="9"/>
  <c r="E55" i="9"/>
  <c r="E56" i="9"/>
  <c r="E57" i="9"/>
  <c r="E58" i="9"/>
  <c r="E59" i="9"/>
  <c r="E60" i="9"/>
  <c r="E61" i="9"/>
  <c r="E62" i="9"/>
  <c r="E53" i="9"/>
  <c r="AE50" i="3"/>
  <c r="V2" i="1"/>
  <c r="I29" i="9" l="1"/>
  <c r="A29" i="9" s="1"/>
  <c r="AF61" i="3"/>
  <c r="I22" i="9"/>
  <c r="A22" i="9" s="1"/>
  <c r="A21" i="9"/>
  <c r="AE71" i="3"/>
  <c r="AE69" i="3"/>
  <c r="AE65" i="3"/>
  <c r="AE62" i="3"/>
  <c r="AE57" i="3"/>
  <c r="B58" i="3"/>
  <c r="AD51" i="3"/>
  <c r="AD52" i="3"/>
  <c r="AD53" i="3"/>
  <c r="AD58" i="3"/>
  <c r="AD59" i="3"/>
  <c r="AD60" i="3"/>
  <c r="AD63" i="3"/>
  <c r="AD64" i="3"/>
  <c r="AD67" i="3"/>
  <c r="AE54" i="3"/>
  <c r="AE55" i="3"/>
  <c r="AE56" i="3"/>
  <c r="AE61" i="3"/>
  <c r="AD61" i="3" s="1"/>
  <c r="AE70" i="3"/>
  <c r="AD70" i="3" s="1"/>
  <c r="N2" i="1"/>
  <c r="O2" i="1"/>
  <c r="S2" i="1"/>
  <c r="R2" i="1"/>
  <c r="Q2" i="1"/>
  <c r="U2" i="1"/>
  <c r="I26" i="9" l="1"/>
  <c r="A26" i="9" s="1"/>
  <c r="J28" i="9"/>
  <c r="C70" i="9"/>
  <c r="A50" i="9" l="1"/>
  <c r="A45" i="9"/>
  <c r="AF41" i="3"/>
  <c r="AF40" i="3"/>
  <c r="AF38" i="3"/>
  <c r="A44" i="9" s="1"/>
  <c r="AD2" i="1"/>
  <c r="AE2" i="1"/>
  <c r="A46" i="9" l="1"/>
  <c r="A47" i="9"/>
  <c r="AA7" i="3" l="1"/>
  <c r="AA9" i="3"/>
  <c r="AE8" i="3" s="1"/>
  <c r="AD8" i="3"/>
  <c r="AC8" i="3"/>
  <c r="AB8" i="3"/>
  <c r="AA3" i="3"/>
  <c r="G2" i="1"/>
  <c r="D10" i="3" l="1"/>
  <c r="AA4" i="3"/>
  <c r="AA8" i="3"/>
  <c r="AD77" i="3"/>
  <c r="AE49" i="3"/>
  <c r="AE75" i="3"/>
  <c r="AE48" i="3"/>
  <c r="B2" i="1"/>
  <c r="F2" i="1"/>
  <c r="R7" i="9" l="1"/>
  <c r="AD54" i="3"/>
  <c r="AD56" i="3"/>
  <c r="AD55" i="3"/>
  <c r="AD50" i="3"/>
  <c r="AD48" i="3"/>
  <c r="AD71" i="3"/>
  <c r="AD69" i="3"/>
  <c r="AD62" i="3"/>
  <c r="AD65" i="3"/>
  <c r="AD57" i="3"/>
  <c r="AE17" i="3"/>
  <c r="AD49" i="3" l="1"/>
  <c r="B84" i="3" s="1"/>
  <c r="B82" i="3" l="1"/>
  <c r="A53" i="9" s="1"/>
  <c r="B86" i="3"/>
  <c r="B89" i="3"/>
  <c r="B88" i="3"/>
  <c r="B91" i="3"/>
  <c r="B85" i="3"/>
  <c r="B90" i="3"/>
  <c r="B87" i="3"/>
  <c r="B83" i="3"/>
  <c r="A55" i="9"/>
  <c r="AE18" i="3"/>
  <c r="AE20" i="3"/>
  <c r="AE21" i="3"/>
  <c r="AE22" i="3"/>
  <c r="AE23" i="3"/>
  <c r="AE24" i="3"/>
  <c r="AE25" i="3"/>
  <c r="AE26" i="3"/>
  <c r="AE27" i="3"/>
  <c r="AE28" i="3"/>
  <c r="AE29" i="3"/>
  <c r="F10" i="3"/>
  <c r="AA5" i="3" s="1"/>
  <c r="C8" i="9" s="1"/>
  <c r="AR2" i="1"/>
  <c r="AT2" i="1"/>
  <c r="AH2" i="1"/>
  <c r="AX2" i="1"/>
  <c r="AN2" i="1"/>
  <c r="AZ2" i="1"/>
  <c r="C2" i="1"/>
  <c r="AP2" i="1"/>
  <c r="AV2" i="1"/>
  <c r="AB2" i="1"/>
  <c r="AJ2" i="1"/>
  <c r="AL2" i="1"/>
  <c r="A59" i="9" l="1"/>
  <c r="A61" i="9"/>
  <c r="A60" i="9"/>
  <c r="A58" i="9"/>
  <c r="A56" i="9"/>
  <c r="A57" i="9"/>
  <c r="A54" i="9"/>
  <c r="A62" i="9"/>
  <c r="AD19" i="3"/>
  <c r="E66" i="9"/>
  <c r="AD17" i="3"/>
  <c r="AD25" i="3"/>
  <c r="AD18" i="3"/>
  <c r="AD29" i="3"/>
  <c r="AD23" i="3"/>
  <c r="AD22" i="3"/>
  <c r="AD26" i="3"/>
  <c r="AD20" i="3"/>
  <c r="AD27" i="3"/>
  <c r="AD28" i="3"/>
  <c r="AD24" i="3"/>
  <c r="AD21" i="3"/>
  <c r="AI39" i="3" l="1"/>
  <c r="AI43" i="3"/>
  <c r="AI40" i="3"/>
  <c r="AI44" i="3"/>
  <c r="AI33" i="3"/>
  <c r="AI32" i="3"/>
  <c r="AI42" i="3"/>
  <c r="AI34" i="3"/>
  <c r="AI37" i="3"/>
  <c r="AI41" i="3"/>
  <c r="AI36" i="3"/>
  <c r="AI38" i="3"/>
  <c r="AI35" i="3"/>
  <c r="AD30" i="3"/>
  <c r="AA2" i="1"/>
  <c r="Z2" i="1"/>
  <c r="V31" i="3" l="1"/>
  <c r="N36" i="3" s="1"/>
  <c r="X14" i="9"/>
  <c r="AF32" i="3"/>
  <c r="J2" i="1"/>
  <c r="B32" i="3" l="1"/>
  <c r="A15" i="9" s="1"/>
  <c r="I30" i="9"/>
</calcChain>
</file>

<file path=xl/sharedStrings.xml><?xml version="1.0" encoding="utf-8"?>
<sst xmlns="http://schemas.openxmlformats.org/spreadsheetml/2006/main" count="385" uniqueCount="248">
  <si>
    <t>点字による教育を受けている者</t>
    <rPh sb="0" eb="2">
      <t>テンジ</t>
    </rPh>
    <rPh sb="5" eb="7">
      <t>キョウイク</t>
    </rPh>
    <rPh sb="8" eb="9">
      <t>ウ</t>
    </rPh>
    <rPh sb="13" eb="14">
      <t>モノ</t>
    </rPh>
    <phoneticPr fontId="1"/>
  </si>
  <si>
    <t>強度の弱視者で、良い方の目の矯正視力が0.15未満の者</t>
    <rPh sb="0" eb="2">
      <t>キョウド</t>
    </rPh>
    <rPh sb="3" eb="5">
      <t>ジャクシ</t>
    </rPh>
    <rPh sb="5" eb="6">
      <t>シャ</t>
    </rPh>
    <rPh sb="8" eb="9">
      <t>ヨ</t>
    </rPh>
    <rPh sb="10" eb="11">
      <t>ホウ</t>
    </rPh>
    <rPh sb="12" eb="13">
      <t>メ</t>
    </rPh>
    <rPh sb="14" eb="16">
      <t>キョウセイ</t>
    </rPh>
    <rPh sb="16" eb="18">
      <t>シリョク</t>
    </rPh>
    <rPh sb="23" eb="25">
      <t>ミマン</t>
    </rPh>
    <rPh sb="26" eb="27">
      <t>モノ</t>
    </rPh>
    <phoneticPr fontId="1"/>
  </si>
  <si>
    <t>両上肢機能の障がいが著しい者</t>
    <rPh sb="0" eb="3">
      <t>リョウジョウシ</t>
    </rPh>
    <rPh sb="3" eb="5">
      <t>キノウ</t>
    </rPh>
    <rPh sb="6" eb="7">
      <t>ショウ</t>
    </rPh>
    <rPh sb="10" eb="11">
      <t>イチジル</t>
    </rPh>
    <rPh sb="13" eb="14">
      <t>モノ</t>
    </rPh>
    <phoneticPr fontId="1"/>
  </si>
  <si>
    <t>下肢の機能障がいにより歩行をすることができない者又は困難な者</t>
    <rPh sb="0" eb="2">
      <t>カシ</t>
    </rPh>
    <rPh sb="3" eb="5">
      <t>キノウ</t>
    </rPh>
    <rPh sb="5" eb="6">
      <t>ショウ</t>
    </rPh>
    <rPh sb="11" eb="13">
      <t>ホコウ</t>
    </rPh>
    <rPh sb="23" eb="24">
      <t>モノ</t>
    </rPh>
    <rPh sb="24" eb="25">
      <t>マタ</t>
    </rPh>
    <rPh sb="26" eb="28">
      <t>コンナン</t>
    </rPh>
    <rPh sb="29" eb="30">
      <t>モノ</t>
    </rPh>
    <phoneticPr fontId="1"/>
  </si>
  <si>
    <t>慢性の呼吸器疾患、心臓疾患、腎臓疾患、消化器疾患等の状態が継続して医療又は生活規制を必要とする程度の者又はこれに準ずる者</t>
    <rPh sb="0" eb="2">
      <t>マンセイ</t>
    </rPh>
    <rPh sb="3" eb="6">
      <t>コキュウキ</t>
    </rPh>
    <rPh sb="6" eb="8">
      <t>シッカン</t>
    </rPh>
    <rPh sb="9" eb="11">
      <t>シンゾウ</t>
    </rPh>
    <rPh sb="11" eb="13">
      <t>シッカン</t>
    </rPh>
    <rPh sb="14" eb="16">
      <t>ジンゾウ</t>
    </rPh>
    <rPh sb="16" eb="18">
      <t>シッカン</t>
    </rPh>
    <rPh sb="19" eb="22">
      <t>ショウカキ</t>
    </rPh>
    <rPh sb="22" eb="24">
      <t>シッカン</t>
    </rPh>
    <rPh sb="24" eb="25">
      <t>トウ</t>
    </rPh>
    <rPh sb="26" eb="28">
      <t>ジョウタイ</t>
    </rPh>
    <rPh sb="29" eb="31">
      <t>ケイゾク</t>
    </rPh>
    <rPh sb="33" eb="35">
      <t>イリョウ</t>
    </rPh>
    <rPh sb="35" eb="36">
      <t>マタ</t>
    </rPh>
    <rPh sb="37" eb="39">
      <t>セイカツ</t>
    </rPh>
    <rPh sb="39" eb="41">
      <t>キセイ</t>
    </rPh>
    <rPh sb="42" eb="44">
      <t>ヒツヨウ</t>
    </rPh>
    <rPh sb="47" eb="49">
      <t>テイド</t>
    </rPh>
    <rPh sb="50" eb="51">
      <t>モノ</t>
    </rPh>
    <rPh sb="51" eb="52">
      <t>マタ</t>
    </rPh>
    <rPh sb="56" eb="57">
      <t>ジュン</t>
    </rPh>
    <rPh sb="59" eb="60">
      <t>モノ</t>
    </rPh>
    <phoneticPr fontId="1"/>
  </si>
  <si>
    <t>その他</t>
    <rPh sb="2" eb="3">
      <t>タ</t>
    </rPh>
    <phoneticPr fontId="1"/>
  </si>
  <si>
    <t>けがにより配慮を必要とする者</t>
    <rPh sb="5" eb="7">
      <t>ハイリョ</t>
    </rPh>
    <rPh sb="8" eb="10">
      <t>ヒツヨウ</t>
    </rPh>
    <rPh sb="13" eb="14">
      <t>モノ</t>
    </rPh>
    <phoneticPr fontId="1"/>
  </si>
  <si>
    <t>拡大</t>
    <rPh sb="0" eb="2">
      <t>カクダイ</t>
    </rPh>
    <phoneticPr fontId="1"/>
  </si>
  <si>
    <t>リス代替</t>
    <rPh sb="2" eb="4">
      <t>ダイタイ</t>
    </rPh>
    <phoneticPr fontId="1"/>
  </si>
  <si>
    <t>介助者</t>
    <rPh sb="0" eb="3">
      <t>カイジョシャ</t>
    </rPh>
    <phoneticPr fontId="1"/>
  </si>
  <si>
    <t>別室</t>
    <rPh sb="0" eb="2">
      <t>ベッシツ</t>
    </rPh>
    <phoneticPr fontId="1"/>
  </si>
  <si>
    <t>代読</t>
    <rPh sb="0" eb="2">
      <t>ダイドク</t>
    </rPh>
    <phoneticPr fontId="1"/>
  </si>
  <si>
    <t>代筆</t>
    <rPh sb="0" eb="2">
      <t>ダイヒツ</t>
    </rPh>
    <phoneticPr fontId="1"/>
  </si>
  <si>
    <t>点字</t>
    <rPh sb="0" eb="2">
      <t>テンジ</t>
    </rPh>
    <phoneticPr fontId="1"/>
  </si>
  <si>
    <t>その他</t>
    <phoneticPr fontId="1"/>
  </si>
  <si>
    <t>ふりがな</t>
    <phoneticPr fontId="1"/>
  </si>
  <si>
    <t>生年月日</t>
    <rPh sb="0" eb="4">
      <t xml:space="preserve">セイネンガッピ </t>
    </rPh>
    <phoneticPr fontId="1"/>
  </si>
  <si>
    <t>年</t>
    <rPh sb="0" eb="1">
      <t xml:space="preserve">ネン </t>
    </rPh>
    <phoneticPr fontId="1"/>
  </si>
  <si>
    <t>月</t>
    <rPh sb="0" eb="1">
      <t xml:space="preserve">ガツ </t>
    </rPh>
    <phoneticPr fontId="1"/>
  </si>
  <si>
    <t>中学校等</t>
    <rPh sb="0" eb="3">
      <t xml:space="preserve">チュウガッコウ </t>
    </rPh>
    <rPh sb="3" eb="4">
      <t xml:space="preserve">トウ </t>
    </rPh>
    <phoneticPr fontId="1"/>
  </si>
  <si>
    <t>　１　申請者</t>
    <rPh sb="3" eb="6">
      <t xml:space="preserve">シンセイシャ </t>
    </rPh>
    <phoneticPr fontId="1"/>
  </si>
  <si>
    <t>印</t>
    <rPh sb="0" eb="1">
      <t>IN</t>
    </rPh>
    <phoneticPr fontId="1"/>
  </si>
  <si>
    <t>日生</t>
    <rPh sb="0" eb="1">
      <t xml:space="preserve">ニチ </t>
    </rPh>
    <rPh sb="1" eb="2">
      <t xml:space="preserve">ウマレ </t>
    </rPh>
    <phoneticPr fontId="1"/>
  </si>
  <si>
    <t>区分</t>
    <rPh sb="0" eb="2">
      <t>クブン</t>
    </rPh>
    <phoneticPr fontId="1"/>
  </si>
  <si>
    <t>市町村名</t>
    <rPh sb="0" eb="3">
      <t>シチョウソン</t>
    </rPh>
    <rPh sb="3" eb="4">
      <t>メイ</t>
    </rPh>
    <phoneticPr fontId="1"/>
  </si>
  <si>
    <t>平成</t>
    <rPh sb="0" eb="2">
      <t>ヘイセイ</t>
    </rPh>
    <phoneticPr fontId="1"/>
  </si>
  <si>
    <t>昭和</t>
    <rPh sb="0" eb="2">
      <t>ショウワ</t>
    </rPh>
    <phoneticPr fontId="1"/>
  </si>
  <si>
    <t>設置者</t>
    <rPh sb="0" eb="3">
      <t>セッチシャ</t>
    </rPh>
    <phoneticPr fontId="1"/>
  </si>
  <si>
    <t>学校名</t>
    <rPh sb="0" eb="3">
      <t>ガッコウメイ</t>
    </rPh>
    <phoneticPr fontId="1"/>
  </si>
  <si>
    <t>当過別</t>
    <rPh sb="0" eb="1">
      <t>トウ</t>
    </rPh>
    <rPh sb="1" eb="2">
      <t>カ</t>
    </rPh>
    <rPh sb="2" eb="3">
      <t>ベツ</t>
    </rPh>
    <phoneticPr fontId="1"/>
  </si>
  <si>
    <t>氏名</t>
    <rPh sb="0" eb="2">
      <t>シメイ</t>
    </rPh>
    <phoneticPr fontId="1"/>
  </si>
  <si>
    <t>自代筆</t>
    <rPh sb="0" eb="1">
      <t>ジ</t>
    </rPh>
    <rPh sb="1" eb="3">
      <t>ダイヒツ</t>
    </rPh>
    <phoneticPr fontId="1"/>
  </si>
  <si>
    <t>はプルダウンメニューから選択し、</t>
    <rPh sb="12" eb="14">
      <t>センタク</t>
    </rPh>
    <phoneticPr fontId="1"/>
  </si>
  <si>
    <t>は必要事項を入力してください。</t>
    <rPh sb="1" eb="3">
      <t>ヒツヨウ</t>
    </rPh>
    <rPh sb="3" eb="5">
      <t>ジコウ</t>
    </rPh>
    <rPh sb="6" eb="8">
      <t>ニュウリョク</t>
    </rPh>
    <phoneticPr fontId="1"/>
  </si>
  <si>
    <t>【市町村教育委員会副申】</t>
    <rPh sb="1" eb="4">
      <t>シチョウソン</t>
    </rPh>
    <rPh sb="4" eb="6">
      <t>キョウイク</t>
    </rPh>
    <rPh sb="6" eb="9">
      <t>イインカイ</t>
    </rPh>
    <rPh sb="9" eb="10">
      <t>フク</t>
    </rPh>
    <phoneticPr fontId="1"/>
  </si>
  <si>
    <t>教育委員会　教育長</t>
    <rPh sb="0" eb="2">
      <t>キョウイク</t>
    </rPh>
    <rPh sb="2" eb="5">
      <t>イインカイ</t>
    </rPh>
    <rPh sb="6" eb="9">
      <t>キョウイクチョウ</t>
    </rPh>
    <phoneticPr fontId="1"/>
  </si>
  <si>
    <t>　本申請について、上記のとおり相違ないことを具申します。</t>
    <rPh sb="1" eb="2">
      <t>ホン</t>
    </rPh>
    <rPh sb="9" eb="11">
      <t xml:space="preserve">ジョウキノトオリ </t>
    </rPh>
    <rPh sb="15" eb="17">
      <t xml:space="preserve">ソウイナイ </t>
    </rPh>
    <rPh sb="22" eb="24">
      <t xml:space="preserve">グシンシマス </t>
    </rPh>
    <phoneticPr fontId="1"/>
  </si>
  <si>
    <t>　本申請について、上記のとおり相違ないことを副申します。</t>
    <rPh sb="1" eb="2">
      <t>ホン</t>
    </rPh>
    <rPh sb="9" eb="11">
      <t xml:space="preserve">ジョウキノトオリ </t>
    </rPh>
    <rPh sb="15" eb="17">
      <t xml:space="preserve">ソウイナイ </t>
    </rPh>
    <rPh sb="22" eb="24">
      <t xml:space="preserve">フクシｎ </t>
    </rPh>
    <phoneticPr fontId="1"/>
  </si>
  <si>
    <t>介助者による意思伝達</t>
    <rPh sb="0" eb="3">
      <t xml:space="preserve">カイジョシャニヨル </t>
    </rPh>
    <rPh sb="6" eb="10">
      <t xml:space="preserve">イシデンタツ </t>
    </rPh>
    <phoneticPr fontId="1"/>
  </si>
  <si>
    <t>リスニングテストの筆答テストによる代替</t>
    <rPh sb="9" eb="11">
      <t xml:space="preserve">ヒットウ </t>
    </rPh>
    <rPh sb="17" eb="19">
      <t xml:space="preserve">ダイタイ </t>
    </rPh>
    <phoneticPr fontId="1"/>
  </si>
  <si>
    <t>その他聴覚に関する配慮を必要とする者</t>
    <rPh sb="3" eb="5">
      <t>チョウカク</t>
    </rPh>
    <rPh sb="6" eb="7">
      <t>カン</t>
    </rPh>
    <rPh sb="9" eb="11">
      <t>ハイリョ</t>
    </rPh>
    <rPh sb="12" eb="14">
      <t>ヒツヨウ</t>
    </rPh>
    <rPh sb="17" eb="18">
      <t>モノ</t>
    </rPh>
    <phoneticPr fontId="1"/>
  </si>
  <si>
    <t>その他肢体不自由に関する配慮を必要とする者</t>
    <rPh sb="3" eb="5">
      <t>シタイ</t>
    </rPh>
    <rPh sb="5" eb="8">
      <t>フジユウ</t>
    </rPh>
    <rPh sb="9" eb="10">
      <t>カン</t>
    </rPh>
    <rPh sb="12" eb="14">
      <t>ハイリョ</t>
    </rPh>
    <rPh sb="15" eb="17">
      <t>ヒツヨウ</t>
    </rPh>
    <rPh sb="20" eb="21">
      <t>モノ</t>
    </rPh>
    <phoneticPr fontId="1"/>
  </si>
  <si>
    <t>点字による受験（学力検査時間を1.5倍に延長）</t>
    <rPh sb="0" eb="2">
      <t xml:space="preserve">テンジニヨルジュケン </t>
    </rPh>
    <rPh sb="8" eb="14">
      <t xml:space="preserve">ガクリョクケンサジカンオ </t>
    </rPh>
    <rPh sb="18" eb="19">
      <t xml:space="preserve">バイニ </t>
    </rPh>
    <rPh sb="20" eb="22">
      <t xml:space="preserve">エンチョウ </t>
    </rPh>
    <phoneticPr fontId="1"/>
  </si>
  <si>
    <t>代筆解答による受験</t>
    <rPh sb="0" eb="1">
      <t xml:space="preserve">ダイヒツニヨルジュケｎ </t>
    </rPh>
    <rPh sb="2" eb="4">
      <t xml:space="preserve">カイトウ </t>
    </rPh>
    <phoneticPr fontId="1"/>
  </si>
  <si>
    <t>問題等の代読による受験</t>
    <rPh sb="0" eb="3">
      <t xml:space="preserve">モンダイトウ </t>
    </rPh>
    <rPh sb="4" eb="6">
      <t xml:space="preserve">ダイドクニヨルジュケｎ </t>
    </rPh>
    <phoneticPr fontId="1"/>
  </si>
  <si>
    <t>検査室に関する配慮</t>
    <rPh sb="0" eb="3">
      <t xml:space="preserve">ケンサシツノ </t>
    </rPh>
    <rPh sb="4" eb="5">
      <t xml:space="preserve">カンスル </t>
    </rPh>
    <rPh sb="7" eb="9">
      <t xml:space="preserve">ハイリョ </t>
    </rPh>
    <phoneticPr fontId="1"/>
  </si>
  <si>
    <t>持参して使用するものに関する配慮</t>
    <rPh sb="0" eb="2">
      <t xml:space="preserve">ジサンシテシヨウスルモノニ </t>
    </rPh>
    <rPh sb="11" eb="12">
      <t xml:space="preserve">カンスルハイリョ </t>
    </rPh>
    <phoneticPr fontId="1"/>
  </si>
  <si>
    <t>自己申告書の代筆</t>
    <rPh sb="0" eb="5">
      <t xml:space="preserve">ジコシンコクショ </t>
    </rPh>
    <rPh sb="6" eb="8">
      <t xml:space="preserve">ダイヒツ </t>
    </rPh>
    <phoneticPr fontId="1"/>
  </si>
  <si>
    <t>介助者の配置</t>
    <rPh sb="0" eb="3">
      <t xml:space="preserve">カイジョシャノ </t>
    </rPh>
    <rPh sb="4" eb="6">
      <t xml:space="preserve">ハイチ </t>
    </rPh>
    <phoneticPr fontId="1"/>
  </si>
  <si>
    <t>別室</t>
    <rPh sb="0" eb="2">
      <t xml:space="preserve">ベッシツノセッテイ </t>
    </rPh>
    <phoneticPr fontId="1"/>
  </si>
  <si>
    <t>リスニングのみ別室</t>
    <rPh sb="7" eb="9">
      <t xml:space="preserve">ベッシツ </t>
    </rPh>
    <phoneticPr fontId="1"/>
  </si>
  <si>
    <t>点字による受験について</t>
    <rPh sb="0" eb="2">
      <t xml:space="preserve">テンジニヨル </t>
    </rPh>
    <rPh sb="5" eb="7">
      <t xml:space="preserve">ジュケンニツイテ </t>
    </rPh>
    <phoneticPr fontId="1"/>
  </si>
  <si>
    <t>代筆解答による受験について</t>
    <rPh sb="0" eb="2">
      <t xml:space="preserve">ダイヒツ </t>
    </rPh>
    <rPh sb="2" eb="4">
      <t xml:space="preserve">カイトウ </t>
    </rPh>
    <rPh sb="7" eb="9">
      <t xml:space="preserve">ジュケンニツイテ </t>
    </rPh>
    <phoneticPr fontId="1"/>
  </si>
  <si>
    <t>問題等の代読による受験について</t>
    <rPh sb="0" eb="3">
      <t xml:space="preserve">モンダイトウ </t>
    </rPh>
    <rPh sb="4" eb="6">
      <t xml:space="preserve">ダイドクニヨル </t>
    </rPh>
    <rPh sb="9" eb="11">
      <t xml:space="preserve">ジュケンニツイテ </t>
    </rPh>
    <phoneticPr fontId="1"/>
  </si>
  <si>
    <t>リスニングテストの筆答テストによる代替について</t>
    <rPh sb="9" eb="11">
      <t xml:space="preserve">ヒットウテストニヨル </t>
    </rPh>
    <rPh sb="17" eb="19">
      <t xml:space="preserve">ダイタイ </t>
    </rPh>
    <phoneticPr fontId="1"/>
  </si>
  <si>
    <t>リスニングテストに関する配慮について</t>
    <rPh sb="9" eb="10">
      <t xml:space="preserve">カンスル </t>
    </rPh>
    <rPh sb="12" eb="14">
      <t xml:space="preserve">ハイリョニツイテ </t>
    </rPh>
    <phoneticPr fontId="1"/>
  </si>
  <si>
    <t>検査室に関する配慮について</t>
    <rPh sb="0" eb="3">
      <t xml:space="preserve">ケンサシツノ </t>
    </rPh>
    <rPh sb="4" eb="5">
      <t xml:space="preserve">カンスル </t>
    </rPh>
    <rPh sb="7" eb="9">
      <t xml:space="preserve">ハイリョニツイテ </t>
    </rPh>
    <phoneticPr fontId="1"/>
  </si>
  <si>
    <t>持参して使用するものに関する配慮について</t>
    <rPh sb="0" eb="2">
      <t xml:space="preserve">ジサンシテシヨウスルモノニ </t>
    </rPh>
    <rPh sb="11" eb="12">
      <t xml:space="preserve">カンスルｈ </t>
    </rPh>
    <rPh sb="14" eb="16">
      <t xml:space="preserve">ハイリョニツイテ </t>
    </rPh>
    <phoneticPr fontId="1"/>
  </si>
  <si>
    <t>自己申告書の代筆について</t>
    <rPh sb="0" eb="5">
      <t xml:space="preserve">ジコシンコクショノダイヒツニツイテ </t>
    </rPh>
    <phoneticPr fontId="1"/>
  </si>
  <si>
    <t>介助者の配置について</t>
    <rPh sb="0" eb="3">
      <t xml:space="preserve">カイジョシャノハイチ </t>
    </rPh>
    <phoneticPr fontId="1"/>
  </si>
  <si>
    <t>リスニングテストにおける音声聴取の方法</t>
    <rPh sb="12" eb="14">
      <t>オンセイ</t>
    </rPh>
    <rPh sb="14" eb="16">
      <t>チョウシュ</t>
    </rPh>
    <rPh sb="17" eb="19">
      <t>ホウホウ</t>
    </rPh>
    <phoneticPr fontId="1"/>
  </si>
  <si>
    <t>イヤホン又はヘッドホンの持参使用</t>
    <rPh sb="4" eb="5">
      <t>マタ</t>
    </rPh>
    <rPh sb="12" eb="14">
      <t>ジサン</t>
    </rPh>
    <rPh sb="14" eb="16">
      <t xml:space="preserve">シヨウ </t>
    </rPh>
    <phoneticPr fontId="1"/>
  </si>
  <si>
    <t>ＣＤプレーヤーのスピーカーから直接音声を聞く</t>
    <rPh sb="15" eb="17">
      <t>チョクセツ</t>
    </rPh>
    <rPh sb="17" eb="19">
      <t>オンセイ</t>
    </rPh>
    <rPh sb="20" eb="21">
      <t>キ</t>
    </rPh>
    <phoneticPr fontId="1"/>
  </si>
  <si>
    <t>視力</t>
    <rPh sb="0" eb="2">
      <t xml:space="preserve">シリョクニツイテ </t>
    </rPh>
    <phoneticPr fontId="1"/>
  </si>
  <si>
    <t>内容</t>
    <rPh sb="0" eb="2">
      <t>ナイヨウ</t>
    </rPh>
    <phoneticPr fontId="1"/>
  </si>
  <si>
    <t>平均聴力レベル</t>
    <rPh sb="0" eb="2">
      <t>ヘイキン</t>
    </rPh>
    <rPh sb="2" eb="4">
      <t>チョウリョク</t>
    </rPh>
    <phoneticPr fontId="1"/>
  </si>
  <si>
    <t>右</t>
    <rPh sb="0" eb="1">
      <t>ミギ</t>
    </rPh>
    <phoneticPr fontId="1"/>
  </si>
  <si>
    <t>dB</t>
    <phoneticPr fontId="1"/>
  </si>
  <si>
    <t>左</t>
    <rPh sb="0" eb="1">
      <t>ヒダリ</t>
    </rPh>
    <phoneticPr fontId="1"/>
  </si>
  <si>
    <t>dB</t>
    <phoneticPr fontId="1"/>
  </si>
  <si>
    <t>その他必要な配慮事項について</t>
    <rPh sb="2" eb="3">
      <t>タ</t>
    </rPh>
    <rPh sb="3" eb="5">
      <t>ヒツヨウ</t>
    </rPh>
    <rPh sb="6" eb="8">
      <t>ハイリョ</t>
    </rPh>
    <rPh sb="8" eb="10">
      <t>ジコウ</t>
    </rPh>
    <phoneticPr fontId="1"/>
  </si>
  <si>
    <t>体幹の機能障がいにより座位を保つことができない者又は困難な者</t>
    <rPh sb="0" eb="2">
      <t>タイカン</t>
    </rPh>
    <rPh sb="3" eb="5">
      <t>キノウ</t>
    </rPh>
    <rPh sb="5" eb="6">
      <t>ショウ</t>
    </rPh>
    <rPh sb="11" eb="13">
      <t>ザイ</t>
    </rPh>
    <rPh sb="14" eb="15">
      <t>タモ</t>
    </rPh>
    <rPh sb="23" eb="24">
      <t>モノ</t>
    </rPh>
    <rPh sb="24" eb="25">
      <t>マタ</t>
    </rPh>
    <rPh sb="26" eb="28">
      <t>コンナン</t>
    </rPh>
    <rPh sb="29" eb="30">
      <t>モノ</t>
    </rPh>
    <phoneticPr fontId="1"/>
  </si>
  <si>
    <t>障がい者手帳</t>
    <rPh sb="0" eb="1">
      <t>ショウ</t>
    </rPh>
    <rPh sb="3" eb="4">
      <t>シャ</t>
    </rPh>
    <rPh sb="4" eb="6">
      <t>テチョウ</t>
    </rPh>
    <phoneticPr fontId="1"/>
  </si>
  <si>
    <t>を</t>
    <phoneticPr fontId="1"/>
  </si>
  <si>
    <t>の大きさに拡大</t>
    <rPh sb="1" eb="2">
      <t>オオ</t>
    </rPh>
    <rPh sb="5" eb="7">
      <t>カクダイ</t>
    </rPh>
    <phoneticPr fontId="1"/>
  </si>
  <si>
    <t>解答方法に関する配慮（原則別室）</t>
    <rPh sb="0" eb="2">
      <t>カイトウ</t>
    </rPh>
    <rPh sb="2" eb="4">
      <t>ホウホウ</t>
    </rPh>
    <rPh sb="8" eb="10">
      <t xml:space="preserve">ハイリョ </t>
    </rPh>
    <rPh sb="11" eb="15">
      <t xml:space="preserve">ゲンソクベッシツ </t>
    </rPh>
    <phoneticPr fontId="1"/>
  </si>
  <si>
    <t>問題・解答欄同一用紙</t>
    <rPh sb="0" eb="2">
      <t>モンダイ</t>
    </rPh>
    <rPh sb="3" eb="6">
      <t>カイトウラン</t>
    </rPh>
    <rPh sb="6" eb="8">
      <t>ドウイツ</t>
    </rPh>
    <rPh sb="8" eb="10">
      <t>ヨウシ</t>
    </rPh>
    <phoneticPr fontId="1"/>
  </si>
  <si>
    <t>　意思伝達の方法</t>
    <rPh sb="1" eb="3">
      <t>イシ</t>
    </rPh>
    <rPh sb="3" eb="5">
      <t>デンタツ</t>
    </rPh>
    <rPh sb="6" eb="8">
      <t>ホウホウ</t>
    </rPh>
    <phoneticPr fontId="1"/>
  </si>
  <si>
    <t>　介助者</t>
    <rPh sb="1" eb="4">
      <t>カイジョシャ</t>
    </rPh>
    <phoneticPr fontId="1"/>
  </si>
  <si>
    <t>その他必要な配慮</t>
    <rPh sb="3" eb="5">
      <t>ヒツヨウ</t>
    </rPh>
    <rPh sb="6" eb="8">
      <t>ハイリョ</t>
    </rPh>
    <phoneticPr fontId="1"/>
  </si>
  <si>
    <t>令和</t>
    <rPh sb="0" eb="1">
      <t>レイワ</t>
    </rPh>
    <phoneticPr fontId="1"/>
  </si>
  <si>
    <t>介助者の配置（代筆及び代読の介助を除く。）</t>
    <rPh sb="0" eb="3">
      <t xml:space="preserve">カイジョシャノ </t>
    </rPh>
    <rPh sb="4" eb="6">
      <t xml:space="preserve">ハイチ </t>
    </rPh>
    <rPh sb="7" eb="9">
      <t>ダイヒツ</t>
    </rPh>
    <rPh sb="9" eb="10">
      <t>オヨ</t>
    </rPh>
    <rPh sb="11" eb="13">
      <t>ダイドク</t>
    </rPh>
    <rPh sb="14" eb="16">
      <t>カイジョ</t>
    </rPh>
    <rPh sb="17" eb="18">
      <t>ノゾ</t>
    </rPh>
    <phoneticPr fontId="1"/>
  </si>
  <si>
    <t>令和</t>
    <rPh sb="0" eb="2">
      <t>レイワ</t>
    </rPh>
    <phoneticPr fontId="1"/>
  </si>
  <si>
    <t>検査室に関する配慮</t>
    <rPh sb="0" eb="3">
      <t>ケンサシツ</t>
    </rPh>
    <rPh sb="4" eb="5">
      <t>カン</t>
    </rPh>
    <rPh sb="7" eb="9">
      <t>ハイリョ</t>
    </rPh>
    <phoneticPr fontId="1"/>
  </si>
  <si>
    <t>解答方法に関する配慮</t>
    <rPh sb="0" eb="2">
      <t>カイトウ</t>
    </rPh>
    <rPh sb="2" eb="4">
      <t>ホウホウ</t>
    </rPh>
    <rPh sb="5" eb="6">
      <t>カン</t>
    </rPh>
    <rPh sb="8" eb="10">
      <t>ハイリョ</t>
    </rPh>
    <phoneticPr fontId="1"/>
  </si>
  <si>
    <t>両耳の平均聴力レベル（裸耳）が30dB以上の者で、補聴器を使用しても語音が明瞭に聞き取れない者</t>
    <rPh sb="0" eb="1">
      <t>リョウ</t>
    </rPh>
    <rPh sb="1" eb="2">
      <t>ミミ</t>
    </rPh>
    <rPh sb="3" eb="5">
      <t>ヘイキン</t>
    </rPh>
    <rPh sb="5" eb="7">
      <t>チョウリョク</t>
    </rPh>
    <rPh sb="11" eb="12">
      <t>ハダカ</t>
    </rPh>
    <rPh sb="12" eb="13">
      <t>ミミ</t>
    </rPh>
    <rPh sb="19" eb="21">
      <t>イジョウ</t>
    </rPh>
    <rPh sb="22" eb="23">
      <t>モノ</t>
    </rPh>
    <rPh sb="25" eb="28">
      <t>ホチョウキ</t>
    </rPh>
    <rPh sb="29" eb="31">
      <t>シヨウ</t>
    </rPh>
    <rPh sb="34" eb="36">
      <t>ゴオン</t>
    </rPh>
    <rPh sb="37" eb="39">
      <t>メイリョウ</t>
    </rPh>
    <rPh sb="40" eb="41">
      <t>キ</t>
    </rPh>
    <rPh sb="42" eb="43">
      <t>ト</t>
    </rPh>
    <rPh sb="46" eb="47">
      <t>モノ</t>
    </rPh>
    <phoneticPr fontId="1"/>
  </si>
  <si>
    <t>補聴器使用状況</t>
    <rPh sb="0" eb="3">
      <t>ホチョウキ</t>
    </rPh>
    <rPh sb="3" eb="5">
      <t>シヨウ</t>
    </rPh>
    <rPh sb="5" eb="7">
      <t>ジョウキョウ</t>
    </rPh>
    <phoneticPr fontId="1"/>
  </si>
  <si>
    <t>　３　障がい等の種類や程度</t>
    <rPh sb="3" eb="4">
      <t>ショウ</t>
    </rPh>
    <rPh sb="6" eb="7">
      <t>トウ</t>
    </rPh>
    <rPh sb="8" eb="10">
      <t>シュルイ</t>
    </rPh>
    <rPh sb="11" eb="13">
      <t>テイド</t>
    </rPh>
    <phoneticPr fontId="1"/>
  </si>
  <si>
    <t>　２　出願を予定する選抜</t>
    <rPh sb="3" eb="5">
      <t>シュツガン</t>
    </rPh>
    <rPh sb="6" eb="8">
      <t>ヨテイ</t>
    </rPh>
    <rPh sb="10" eb="12">
      <t>センバツ</t>
    </rPh>
    <phoneticPr fontId="1"/>
  </si>
  <si>
    <t>日</t>
    <rPh sb="0" eb="1">
      <t>ニチ</t>
    </rPh>
    <phoneticPr fontId="1"/>
  </si>
  <si>
    <t>配慮事項申請書</t>
    <phoneticPr fontId="1"/>
  </si>
  <si>
    <t>　８　受験に際し配慮を必要とする具体的理由</t>
    <rPh sb="3" eb="5">
      <t xml:space="preserve">ジュケンニ </t>
    </rPh>
    <rPh sb="6" eb="7">
      <t xml:space="preserve">サイシ </t>
    </rPh>
    <rPh sb="8" eb="10">
      <t>ハイリョヲ1</t>
    </rPh>
    <rPh sb="11" eb="13">
      <t xml:space="preserve">ヒツヨウトスル </t>
    </rPh>
    <rPh sb="16" eb="19">
      <t xml:space="preserve">グタイテキ </t>
    </rPh>
    <rPh sb="19" eb="21">
      <t xml:space="preserve">リユウ </t>
    </rPh>
    <phoneticPr fontId="1"/>
  </si>
  <si>
    <t>西暦</t>
    <rPh sb="0" eb="2">
      <t>セイレキ</t>
    </rPh>
    <phoneticPr fontId="1"/>
  </si>
  <si>
    <t>　４　障がいの状況</t>
    <rPh sb="3" eb="4">
      <t>ショウガイノジョウキョウ</t>
    </rPh>
    <rPh sb="7" eb="9">
      <t xml:space="preserve">ジョウキョウ </t>
    </rPh>
    <phoneticPr fontId="1"/>
  </si>
  <si>
    <t>　７　生活上必要な配慮（身体等の介助、医療的ケア、トイレ等介助など）</t>
    <rPh sb="3" eb="6">
      <t xml:space="preserve">セイカツジョウ </t>
    </rPh>
    <rPh sb="6" eb="8">
      <t xml:space="preserve">ヒツヨウナ </t>
    </rPh>
    <rPh sb="9" eb="11">
      <t xml:space="preserve">ハイリョ </t>
    </rPh>
    <rPh sb="12" eb="15">
      <t xml:space="preserve">シンタイトウ </t>
    </rPh>
    <rPh sb="16" eb="18">
      <t xml:space="preserve">カイジョ </t>
    </rPh>
    <rPh sb="19" eb="21">
      <t xml:space="preserve">イリョウケア </t>
    </rPh>
    <rPh sb="21" eb="22">
      <t>テキ</t>
    </rPh>
    <rPh sb="29" eb="31">
      <t xml:space="preserve">カイジョ </t>
    </rPh>
    <phoneticPr fontId="1"/>
  </si>
  <si>
    <t>その他視覚に関する配慮を必要とする者</t>
    <rPh sb="3" eb="5">
      <t>シカク</t>
    </rPh>
    <rPh sb="6" eb="7">
      <t>カン</t>
    </rPh>
    <rPh sb="9" eb="11">
      <t>ハイリョ</t>
    </rPh>
    <rPh sb="12" eb="14">
      <t>ヒツヨウ</t>
    </rPh>
    <rPh sb="17" eb="18">
      <t>モノ</t>
    </rPh>
    <phoneticPr fontId="1"/>
  </si>
  <si>
    <t>「意思伝達の方法」を記載すること</t>
    <rPh sb="1" eb="3">
      <t>イシ</t>
    </rPh>
    <rPh sb="3" eb="5">
      <t>デンタツ</t>
    </rPh>
    <rPh sb="6" eb="8">
      <t>ホウホウ</t>
    </rPh>
    <rPh sb="10" eb="12">
      <t>キサイ</t>
    </rPh>
    <phoneticPr fontId="1"/>
  </si>
  <si>
    <t>自閉症、アスペルガー症候群、広汎性発達障がい、学習障がい、注意欠陥多動性障がい等のため配慮を必要とする者</t>
    <rPh sb="0" eb="3">
      <t>ジヘイショウ</t>
    </rPh>
    <rPh sb="10" eb="13">
      <t>ショウコウグン</t>
    </rPh>
    <rPh sb="14" eb="17">
      <t>コウハンセイ</t>
    </rPh>
    <rPh sb="17" eb="19">
      <t>ハッタツ</t>
    </rPh>
    <rPh sb="19" eb="20">
      <t>ショウ</t>
    </rPh>
    <rPh sb="23" eb="25">
      <t>ガクシュウ</t>
    </rPh>
    <rPh sb="25" eb="26">
      <t>ショウ</t>
    </rPh>
    <rPh sb="29" eb="31">
      <t>チュウイ</t>
    </rPh>
    <rPh sb="31" eb="33">
      <t>ケッカン</t>
    </rPh>
    <rPh sb="33" eb="36">
      <t>タドウセイ</t>
    </rPh>
    <rPh sb="36" eb="37">
      <t>ショウ</t>
    </rPh>
    <rPh sb="39" eb="40">
      <t>トウ</t>
    </rPh>
    <rPh sb="43" eb="45">
      <t>ハイリョ</t>
    </rPh>
    <rPh sb="46" eb="48">
      <t>ヒツヨウ</t>
    </rPh>
    <rPh sb="51" eb="52">
      <t>モノ</t>
    </rPh>
    <phoneticPr fontId="1"/>
  </si>
  <si>
    <t>リスニングテストにおける音声聴取の方法（別室）</t>
    <rPh sb="12" eb="14">
      <t>オンセイ</t>
    </rPh>
    <rPh sb="14" eb="16">
      <t>チョウシュ</t>
    </rPh>
    <rPh sb="17" eb="19">
      <t>ホウホウ</t>
    </rPh>
    <rPh sb="20" eb="22">
      <t>ベッシツ</t>
    </rPh>
    <phoneticPr fontId="1"/>
  </si>
  <si>
    <t>配慮を必要とする具体的理由（診断名だけでなく、障がいの状況により、受験にあたり、どのように困っているのか、そのことに伴って、どのような配慮が必要なのか）を入力してください。</t>
    <rPh sb="0" eb="2">
      <t>ハイリョ</t>
    </rPh>
    <rPh sb="3" eb="5">
      <t>ヒツヨウ</t>
    </rPh>
    <rPh sb="8" eb="11">
      <t>グタイテキ</t>
    </rPh>
    <rPh sb="11" eb="13">
      <t>リユウ</t>
    </rPh>
    <rPh sb="14" eb="17">
      <t>シンダンメイ</t>
    </rPh>
    <rPh sb="23" eb="24">
      <t>ショウ</t>
    </rPh>
    <rPh sb="27" eb="29">
      <t>ジョウキョウ</t>
    </rPh>
    <rPh sb="33" eb="35">
      <t>ジュケン</t>
    </rPh>
    <rPh sb="45" eb="46">
      <t>コマ</t>
    </rPh>
    <rPh sb="58" eb="59">
      <t>トモナ</t>
    </rPh>
    <rPh sb="67" eb="69">
      <t>ハイリョ</t>
    </rPh>
    <rPh sb="70" eb="72">
      <t>ヒツヨウ</t>
    </rPh>
    <rPh sb="77" eb="79">
      <t>ニュウリョク</t>
    </rPh>
    <phoneticPr fontId="1"/>
  </si>
  <si>
    <t>申請者の障がいの状況（診断名だけでなく、具体的な状況）を入力してください。</t>
    <rPh sb="0" eb="3">
      <t>シンセイシャ</t>
    </rPh>
    <rPh sb="4" eb="5">
      <t>ショウ</t>
    </rPh>
    <rPh sb="8" eb="10">
      <t>ジョウキョウ</t>
    </rPh>
    <rPh sb="11" eb="14">
      <t>シンダンメイ</t>
    </rPh>
    <rPh sb="20" eb="23">
      <t>グタイテキ</t>
    </rPh>
    <rPh sb="24" eb="26">
      <t>ジョウキョウ</t>
    </rPh>
    <rPh sb="28" eb="30">
      <t>ニュウリョク</t>
    </rPh>
    <phoneticPr fontId="1"/>
  </si>
  <si>
    <t>申請者との関係</t>
    <rPh sb="0" eb="3">
      <t>シンセイシャ</t>
    </rPh>
    <rPh sb="5" eb="7">
      <t>カンケイ</t>
    </rPh>
    <phoneticPr fontId="1"/>
  </si>
  <si>
    <t>「大阪市」のように市・町・村まで記入</t>
    <rPh sb="1" eb="4">
      <t>オオサカシ</t>
    </rPh>
    <rPh sb="9" eb="10">
      <t>シ</t>
    </rPh>
    <rPh sb="11" eb="12">
      <t>マチ</t>
    </rPh>
    <rPh sb="13" eb="14">
      <t>ムラ</t>
    </rPh>
    <rPh sb="16" eb="18">
      <t>キニュウ</t>
    </rPh>
    <phoneticPr fontId="1"/>
  </si>
  <si>
    <t>ふりがな</t>
    <phoneticPr fontId="1"/>
  </si>
  <si>
    <t>生年月日</t>
    <rPh sb="0" eb="2">
      <t>セイネン</t>
    </rPh>
    <rPh sb="2" eb="4">
      <t>ガッピ</t>
    </rPh>
    <phoneticPr fontId="1"/>
  </si>
  <si>
    <t>特別</t>
    <rPh sb="0" eb="2">
      <t>トクベツ</t>
    </rPh>
    <phoneticPr fontId="1"/>
  </si>
  <si>
    <t>一般</t>
    <rPh sb="0" eb="2">
      <t>イッパン</t>
    </rPh>
    <phoneticPr fontId="1"/>
  </si>
  <si>
    <t>Sheet</t>
    <phoneticPr fontId="1"/>
  </si>
  <si>
    <t>入力</t>
    <rPh sb="0" eb="2">
      <t>ニュウリョク</t>
    </rPh>
    <phoneticPr fontId="1"/>
  </si>
  <si>
    <t>Cells</t>
    <phoneticPr fontId="1"/>
  </si>
  <si>
    <t>d4</t>
    <phoneticPr fontId="1"/>
  </si>
  <si>
    <t>d8</t>
    <phoneticPr fontId="1"/>
  </si>
  <si>
    <t>d7</t>
    <phoneticPr fontId="1"/>
  </si>
  <si>
    <t>プルダウン</t>
    <phoneticPr fontId="1"/>
  </si>
  <si>
    <t>設置者</t>
    <rPh sb="0" eb="3">
      <t>セッチシャ</t>
    </rPh>
    <phoneticPr fontId="1"/>
  </si>
  <si>
    <t>中学校</t>
    <rPh sb="0" eb="3">
      <t>チュウガッコウ</t>
    </rPh>
    <phoneticPr fontId="1"/>
  </si>
  <si>
    <t>卒業年月</t>
    <rPh sb="0" eb="2">
      <t>ソツギョウ</t>
    </rPh>
    <rPh sb="2" eb="4">
      <t>ネンゲツ</t>
    </rPh>
    <phoneticPr fontId="1"/>
  </si>
  <si>
    <t>当過別</t>
    <rPh sb="0" eb="1">
      <t>トウ</t>
    </rPh>
    <rPh sb="1" eb="2">
      <t>カ</t>
    </rPh>
    <rPh sb="2" eb="3">
      <t>ベツ</t>
    </rPh>
    <phoneticPr fontId="1"/>
  </si>
  <si>
    <t>生年月日</t>
    <rPh sb="0" eb="2">
      <t>セイネン</t>
    </rPh>
    <rPh sb="2" eb="4">
      <t>ガッピ</t>
    </rPh>
    <phoneticPr fontId="1"/>
  </si>
  <si>
    <t>西暦生年月日</t>
    <rPh sb="0" eb="2">
      <t>セイレキ</t>
    </rPh>
    <rPh sb="2" eb="4">
      <t>セイネン</t>
    </rPh>
    <rPh sb="4" eb="6">
      <t>ガッピ</t>
    </rPh>
    <phoneticPr fontId="1"/>
  </si>
  <si>
    <t>年</t>
    <rPh sb="0" eb="1">
      <t>ネン</t>
    </rPh>
    <phoneticPr fontId="1"/>
  </si>
  <si>
    <t>月</t>
    <rPh sb="0" eb="1">
      <t>ガツ</t>
    </rPh>
    <phoneticPr fontId="1"/>
  </si>
  <si>
    <t>日</t>
    <rPh sb="0" eb="1">
      <t>ヒ</t>
    </rPh>
    <phoneticPr fontId="1"/>
  </si>
  <si>
    <t>datevalue</t>
    <phoneticPr fontId="1"/>
  </si>
  <si>
    <t>障がいの種類と程度rank</t>
    <rPh sb="0" eb="1">
      <t>ショウ</t>
    </rPh>
    <rPh sb="4" eb="6">
      <t>シュルイ</t>
    </rPh>
    <rPh sb="7" eb="9">
      <t>テイド</t>
    </rPh>
    <phoneticPr fontId="1"/>
  </si>
  <si>
    <t>必要な配慮rank</t>
    <rPh sb="0" eb="2">
      <t>ヒツヨウ</t>
    </rPh>
    <rPh sb="3" eb="5">
      <t>ハイリョ</t>
    </rPh>
    <phoneticPr fontId="1"/>
  </si>
  <si>
    <t>障がいの状況</t>
    <rPh sb="0" eb="1">
      <t>ショウ</t>
    </rPh>
    <rPh sb="4" eb="6">
      <t>ジョウキョウ</t>
    </rPh>
    <phoneticPr fontId="1"/>
  </si>
  <si>
    <t>リス別</t>
    <rPh sb="2" eb="3">
      <t>ベツ</t>
    </rPh>
    <phoneticPr fontId="1"/>
  </si>
  <si>
    <t>介助</t>
    <rPh sb="0" eb="2">
      <t>カイジョ</t>
    </rPh>
    <phoneticPr fontId="1"/>
  </si>
  <si>
    <t>問解同一</t>
    <rPh sb="0" eb="1">
      <t>モン</t>
    </rPh>
    <rPh sb="1" eb="2">
      <t>カイ</t>
    </rPh>
    <rPh sb="2" eb="4">
      <t>ドウイツ</t>
    </rPh>
    <phoneticPr fontId="1"/>
  </si>
  <si>
    <t>リス聴取</t>
    <rPh sb="2" eb="4">
      <t>チョウシュ</t>
    </rPh>
    <phoneticPr fontId="1"/>
  </si>
  <si>
    <t>持参</t>
    <rPh sb="0" eb="2">
      <t>ジサン</t>
    </rPh>
    <phoneticPr fontId="1"/>
  </si>
  <si>
    <t>意思伝達</t>
    <rPh sb="0" eb="2">
      <t>イシ</t>
    </rPh>
    <rPh sb="2" eb="4">
      <t>デンタツ</t>
    </rPh>
    <phoneticPr fontId="1"/>
  </si>
  <si>
    <t>生活</t>
    <rPh sb="0" eb="2">
      <t>セイカツ</t>
    </rPh>
    <phoneticPr fontId="1"/>
  </si>
  <si>
    <t>状況</t>
    <rPh sb="0" eb="2">
      <t>ジョウキョウ</t>
    </rPh>
    <phoneticPr fontId="1"/>
  </si>
  <si>
    <t>中学</t>
    <rPh sb="0" eb="2">
      <t>チュウガク</t>
    </rPh>
    <phoneticPr fontId="1"/>
  </si>
  <si>
    <t>配慮１</t>
    <rPh sb="0" eb="2">
      <t>ハイリョ</t>
    </rPh>
    <phoneticPr fontId="1"/>
  </si>
  <si>
    <t>状況１</t>
    <rPh sb="0" eb="2">
      <t>ジョウキョウ</t>
    </rPh>
    <phoneticPr fontId="1"/>
  </si>
  <si>
    <t>配慮２</t>
    <rPh sb="0" eb="2">
      <t>ハイリョ</t>
    </rPh>
    <phoneticPr fontId="1"/>
  </si>
  <si>
    <t>状況２</t>
    <rPh sb="0" eb="2">
      <t>ジョウキョウ</t>
    </rPh>
    <phoneticPr fontId="1"/>
  </si>
  <si>
    <t>配慮３</t>
    <rPh sb="0" eb="2">
      <t>ハイリョ</t>
    </rPh>
    <phoneticPr fontId="1"/>
  </si>
  <si>
    <t>状況３</t>
    <rPh sb="0" eb="2">
      <t>ジョウキョウ</t>
    </rPh>
    <phoneticPr fontId="1"/>
  </si>
  <si>
    <t>配慮４</t>
    <rPh sb="0" eb="2">
      <t>ハイリョ</t>
    </rPh>
    <phoneticPr fontId="1"/>
  </si>
  <si>
    <t>状況４</t>
    <rPh sb="0" eb="2">
      <t>ジョウキョウ</t>
    </rPh>
    <phoneticPr fontId="1"/>
  </si>
  <si>
    <t>配慮５</t>
    <rPh sb="0" eb="2">
      <t>ハイリョ</t>
    </rPh>
    <phoneticPr fontId="1"/>
  </si>
  <si>
    <t>状況５</t>
    <rPh sb="0" eb="2">
      <t>ジョウキョウ</t>
    </rPh>
    <phoneticPr fontId="1"/>
  </si>
  <si>
    <t>配慮６</t>
    <rPh sb="0" eb="2">
      <t>ハイリョ</t>
    </rPh>
    <phoneticPr fontId="1"/>
  </si>
  <si>
    <t>状況６</t>
    <rPh sb="0" eb="2">
      <t>ジョウキョウ</t>
    </rPh>
    <phoneticPr fontId="1"/>
  </si>
  <si>
    <t>配慮７</t>
    <rPh sb="0" eb="2">
      <t>ハイリョ</t>
    </rPh>
    <phoneticPr fontId="1"/>
  </si>
  <si>
    <t>状況７</t>
    <rPh sb="0" eb="2">
      <t>ジョウキョウ</t>
    </rPh>
    <phoneticPr fontId="1"/>
  </si>
  <si>
    <t>配慮８</t>
    <rPh sb="0" eb="2">
      <t>ハイリョ</t>
    </rPh>
    <phoneticPr fontId="1"/>
  </si>
  <si>
    <t>状況８</t>
    <rPh sb="0" eb="2">
      <t>ジョウキョウ</t>
    </rPh>
    <phoneticPr fontId="1"/>
  </si>
  <si>
    <t>配慮９</t>
    <rPh sb="0" eb="2">
      <t>ハイリョ</t>
    </rPh>
    <phoneticPr fontId="1"/>
  </si>
  <si>
    <t>状況９</t>
    <rPh sb="0" eb="2">
      <t>ジョウキョウ</t>
    </rPh>
    <phoneticPr fontId="1"/>
  </si>
  <si>
    <t>配慮１０</t>
    <rPh sb="0" eb="2">
      <t>ハイリョ</t>
    </rPh>
    <phoneticPr fontId="1"/>
  </si>
  <si>
    <t>状況１０</t>
    <rPh sb="0" eb="2">
      <t>ジョウキョウ</t>
    </rPh>
    <phoneticPr fontId="1"/>
  </si>
  <si>
    <t>aa4</t>
    <phoneticPr fontId="1"/>
  </si>
  <si>
    <t>aa5</t>
    <phoneticPr fontId="1"/>
  </si>
  <si>
    <t>aa8</t>
    <phoneticPr fontId="1"/>
  </si>
  <si>
    <t>aa7</t>
    <phoneticPr fontId="1"/>
  </si>
  <si>
    <t>b13</t>
    <phoneticPr fontId="1"/>
  </si>
  <si>
    <t>b14</t>
    <phoneticPr fontId="1"/>
  </si>
  <si>
    <t>意思</t>
    <rPh sb="0" eb="2">
      <t>イシ</t>
    </rPh>
    <phoneticPr fontId="1"/>
  </si>
  <si>
    <t>b89</t>
  </si>
  <si>
    <t>f89</t>
  </si>
  <si>
    <t>b90</t>
  </si>
  <si>
    <t>f90</t>
  </si>
  <si>
    <t>b91</t>
  </si>
  <si>
    <t>f91</t>
  </si>
  <si>
    <t>計</t>
    <rPh sb="0" eb="1">
      <t>ケイ</t>
    </rPh>
    <phoneticPr fontId="1"/>
  </si>
  <si>
    <t>手帳</t>
    <rPh sb="0" eb="2">
      <t>テチョウ</t>
    </rPh>
    <phoneticPr fontId="1"/>
  </si>
  <si>
    <t>入力</t>
    <rPh sb="0" eb="2">
      <t>ニュウリョク</t>
    </rPh>
    <phoneticPr fontId="1"/>
  </si>
  <si>
    <t>視力</t>
    <rPh sb="0" eb="2">
      <t>シリョク</t>
    </rPh>
    <phoneticPr fontId="1"/>
  </si>
  <si>
    <t>聴力</t>
    <rPh sb="0" eb="2">
      <t>チョウリョク</t>
    </rPh>
    <phoneticPr fontId="1"/>
  </si>
  <si>
    <t>障がい等の種類や程度について、○をプルダウンにより選択して入力してください。</t>
    <rPh sb="0" eb="1">
      <t>ショウ</t>
    </rPh>
    <rPh sb="3" eb="4">
      <t>トウ</t>
    </rPh>
    <rPh sb="5" eb="7">
      <t>シュルイ</t>
    </rPh>
    <rPh sb="8" eb="10">
      <t>テイド</t>
    </rPh>
    <rPh sb="25" eb="27">
      <t>センタク</t>
    </rPh>
    <rPh sb="29" eb="31">
      <t>ニュウリョク</t>
    </rPh>
    <phoneticPr fontId="1"/>
  </si>
  <si>
    <t>上で○を付けた項目がこの欄に自動で表示されます。該当する項目が７つ以上ある場合は、「配慮」シートに反映されているか確認し、反映されていない場合には、市町村教育委員会を通じて府教育庁にお問合せください。</t>
    <rPh sb="0" eb="1">
      <t>ウエ</t>
    </rPh>
    <rPh sb="49" eb="51">
      <t>ハンエイ</t>
    </rPh>
    <rPh sb="57" eb="59">
      <t>カクニン</t>
    </rPh>
    <rPh sb="69" eb="71">
      <t>バアイ</t>
    </rPh>
    <phoneticPr fontId="1"/>
  </si>
  <si>
    <t>その他障がいや病気等により配慮を必要とする者</t>
    <rPh sb="2" eb="3">
      <t>タ</t>
    </rPh>
    <rPh sb="3" eb="4">
      <t>ショウ</t>
    </rPh>
    <rPh sb="7" eb="9">
      <t>ビョウキ</t>
    </rPh>
    <rPh sb="9" eb="10">
      <t>ナド</t>
    </rPh>
    <rPh sb="13" eb="15">
      <t>ハイリョ</t>
    </rPh>
    <rPh sb="16" eb="18">
      <t>ヒツヨウ</t>
    </rPh>
    <rPh sb="21" eb="22">
      <t>モノ</t>
    </rPh>
    <phoneticPr fontId="1"/>
  </si>
  <si>
    <t>af32</t>
  </si>
  <si>
    <t>b48</t>
  </si>
  <si>
    <t>b49</t>
  </si>
  <si>
    <t>b51</t>
  </si>
  <si>
    <t>b52</t>
  </si>
  <si>
    <t>b54</t>
  </si>
  <si>
    <t>i54</t>
  </si>
  <si>
    <t>b55</t>
  </si>
  <si>
    <t>b56</t>
  </si>
  <si>
    <t>b58</t>
  </si>
  <si>
    <t>b59</t>
  </si>
  <si>
    <t>af61</t>
  </si>
  <si>
    <t>af63</t>
  </si>
  <si>
    <t>c66</t>
  </si>
  <si>
    <t>b68</t>
  </si>
  <si>
    <t>c70</t>
  </si>
  <si>
    <t>c72</t>
  </si>
  <si>
    <t>b76</t>
  </si>
  <si>
    <t>b79</t>
  </si>
  <si>
    <t>k38</t>
  </si>
  <si>
    <t>af40</t>
  </si>
  <si>
    <t>af41</t>
  </si>
  <si>
    <t>b39</t>
  </si>
  <si>
    <t>b44</t>
  </si>
  <si>
    <t>b82</t>
  </si>
  <si>
    <t>f82</t>
  </si>
  <si>
    <t>b83</t>
  </si>
  <si>
    <t>f83</t>
  </si>
  <si>
    <t>b84</t>
  </si>
  <si>
    <t>f84</t>
  </si>
  <si>
    <t>b85</t>
  </si>
  <si>
    <t>f85</t>
  </si>
  <si>
    <t>b86</t>
  </si>
  <si>
    <t>f86</t>
  </si>
  <si>
    <t>b87</t>
  </si>
  <si>
    <t>f87</t>
  </si>
  <si>
    <t>b88</t>
  </si>
  <si>
    <t>f88</t>
  </si>
  <si>
    <t>適性検査問題等の拡大</t>
    <rPh sb="0" eb="2">
      <t>テキセイ</t>
    </rPh>
    <rPh sb="2" eb="4">
      <t>ケンサ</t>
    </rPh>
    <rPh sb="7" eb="8">
      <t>ノ</t>
    </rPh>
    <rPh sb="8" eb="10">
      <t xml:space="preserve">カクダイ </t>
    </rPh>
    <phoneticPr fontId="1"/>
  </si>
  <si>
    <t>　６　適性検査において希望する配慮</t>
    <rPh sb="3" eb="5">
      <t>テキセイ</t>
    </rPh>
    <rPh sb="5" eb="7">
      <t>ケンサ</t>
    </rPh>
    <rPh sb="11" eb="13">
      <t xml:space="preserve">キボウスル </t>
    </rPh>
    <rPh sb="15" eb="17">
      <t xml:space="preserve">ハイリョ </t>
    </rPh>
    <phoneticPr fontId="1"/>
  </si>
  <si>
    <t>適性検査時間に関する配慮（原則別室）</t>
    <rPh sb="0" eb="2">
      <t>テキセイ</t>
    </rPh>
    <rPh sb="2" eb="4">
      <t>ケンサ</t>
    </rPh>
    <rPh sb="4" eb="6">
      <t>ジカン</t>
    </rPh>
    <rPh sb="10" eb="12">
      <t xml:space="preserve">ハイリョ </t>
    </rPh>
    <rPh sb="13" eb="17">
      <t xml:space="preserve">ゲンソクベッシツ </t>
    </rPh>
    <phoneticPr fontId="1"/>
  </si>
  <si>
    <t>適性検査問題等用紙に関する配慮（原則別室）</t>
    <rPh sb="0" eb="2">
      <t>テキセイ</t>
    </rPh>
    <rPh sb="2" eb="4">
      <t>ケンサ</t>
    </rPh>
    <rPh sb="4" eb="6">
      <t>モンダイ</t>
    </rPh>
    <rPh sb="6" eb="7">
      <t>トウ</t>
    </rPh>
    <rPh sb="7" eb="9">
      <t xml:space="preserve">ヨウシ </t>
    </rPh>
    <rPh sb="10" eb="11">
      <t xml:space="preserve">カンスル </t>
    </rPh>
    <rPh sb="13" eb="15">
      <t xml:space="preserve">ハイリョ </t>
    </rPh>
    <rPh sb="16" eb="20">
      <t xml:space="preserve">ゲンソクベッシツ </t>
    </rPh>
    <phoneticPr fontId="1"/>
  </si>
  <si>
    <t>Ａ３</t>
    <phoneticPr fontId="1"/>
  </si>
  <si>
    <t>適性検査時間に関する配慮</t>
    <rPh sb="0" eb="2">
      <t>テキセイ</t>
    </rPh>
    <rPh sb="2" eb="4">
      <t>ケンサ</t>
    </rPh>
    <rPh sb="4" eb="6">
      <t>ジカン</t>
    </rPh>
    <rPh sb="7" eb="8">
      <t>カン</t>
    </rPh>
    <rPh sb="10" eb="12">
      <t>ハイリョ</t>
    </rPh>
    <phoneticPr fontId="1"/>
  </si>
  <si>
    <t>【中学校等具申】</t>
    <rPh sb="4" eb="5">
      <t>トウ</t>
    </rPh>
    <phoneticPr fontId="1"/>
  </si>
  <si>
    <t>検査問題用紙</t>
    <rPh sb="0" eb="2">
      <t>ケンサ</t>
    </rPh>
    <rPh sb="2" eb="4">
      <t>モンダイ</t>
    </rPh>
    <rPh sb="4" eb="6">
      <t>ヨウシ</t>
    </rPh>
    <phoneticPr fontId="1"/>
  </si>
  <si>
    <t>大阪府立知的障がい高等支援学校職業学科入学者選抜（高等支援選抜）</t>
    <rPh sb="0" eb="3">
      <t>オオサカフ</t>
    </rPh>
    <rPh sb="3" eb="4">
      <t>リツ</t>
    </rPh>
    <rPh sb="4" eb="6">
      <t>チテキ</t>
    </rPh>
    <rPh sb="6" eb="7">
      <t>ショウ</t>
    </rPh>
    <rPh sb="9" eb="11">
      <t>コウトウ</t>
    </rPh>
    <rPh sb="11" eb="13">
      <t>シエン</t>
    </rPh>
    <rPh sb="13" eb="15">
      <t>ガッコウ</t>
    </rPh>
    <rPh sb="15" eb="17">
      <t>ショクギョウ</t>
    </rPh>
    <rPh sb="17" eb="19">
      <t>ガッカ</t>
    </rPh>
    <rPh sb="19" eb="22">
      <t>ニュウガクシャ</t>
    </rPh>
    <rPh sb="22" eb="24">
      <t>センバツ</t>
    </rPh>
    <rPh sb="25" eb="27">
      <t>コウトウ</t>
    </rPh>
    <rPh sb="27" eb="29">
      <t>シエン</t>
    </rPh>
    <rPh sb="29" eb="31">
      <t>センバツ</t>
    </rPh>
    <phoneticPr fontId="1"/>
  </si>
  <si>
    <t>大阪府立知的障がい高等支援学校職業学科入学者選抜（高等支援選抜）</t>
    <rPh sb="0" eb="3">
      <t>オオサカフ</t>
    </rPh>
    <rPh sb="3" eb="4">
      <t>リツ</t>
    </rPh>
    <rPh sb="4" eb="6">
      <t>チテキ</t>
    </rPh>
    <rPh sb="6" eb="7">
      <t>ショウ</t>
    </rPh>
    <rPh sb="9" eb="11">
      <t>コウトウ</t>
    </rPh>
    <rPh sb="11" eb="13">
      <t>シエン</t>
    </rPh>
    <rPh sb="13" eb="15">
      <t>ガッコウ</t>
    </rPh>
    <rPh sb="15" eb="17">
      <t>ショクギョウ</t>
    </rPh>
    <rPh sb="17" eb="19">
      <t>ガッカ</t>
    </rPh>
    <rPh sb="19" eb="22">
      <t>ニュウガクシャ</t>
    </rPh>
    <rPh sb="22" eb="24">
      <t>センバツ</t>
    </rPh>
    <rPh sb="25" eb="27">
      <t>コウトウ</t>
    </rPh>
    <rPh sb="27" eb="29">
      <t>シエン</t>
    </rPh>
    <phoneticPr fontId="1"/>
  </si>
  <si>
    <t>適性検査問題等用紙に関する配慮について</t>
    <rPh sb="0" eb="2">
      <t>テキセイ</t>
    </rPh>
    <rPh sb="6" eb="7">
      <t xml:space="preserve">トウ </t>
    </rPh>
    <rPh sb="7" eb="9">
      <t xml:space="preserve">ヨウシニカンスル </t>
    </rPh>
    <rPh sb="13" eb="15">
      <t xml:space="preserve">ハイリョニツイテ </t>
    </rPh>
    <phoneticPr fontId="1"/>
  </si>
  <si>
    <t>適性検査時間の延長（約1.3倍）について</t>
    <rPh sb="0" eb="2">
      <t>テキセイ</t>
    </rPh>
    <rPh sb="2" eb="4">
      <t>ケンサ</t>
    </rPh>
    <rPh sb="4" eb="6">
      <t>ジカン</t>
    </rPh>
    <rPh sb="7" eb="9">
      <t xml:space="preserve">エンチョウ </t>
    </rPh>
    <rPh sb="10" eb="11">
      <t xml:space="preserve">ヤク </t>
    </rPh>
    <rPh sb="14" eb="15">
      <t xml:space="preserve">バイ </t>
    </rPh>
    <phoneticPr fontId="1"/>
  </si>
  <si>
    <t>※この申請は、大阪府立知的障がい高等支援学校職業学科入学者選抜を実施する大阪府教育委員会によって審査します。
　この申請に係って提出された個人情報は、大阪府教育委員会及び志願先高等支援学校間で取扱い、審査及び選抜の実施以外の目的で使用することはありません。</t>
    <rPh sb="3" eb="5">
      <t>シンセイ</t>
    </rPh>
    <rPh sb="7" eb="10">
      <t>オオサカフ</t>
    </rPh>
    <rPh sb="16" eb="18">
      <t>コウトウ</t>
    </rPh>
    <rPh sb="18" eb="20">
      <t>シエン</t>
    </rPh>
    <rPh sb="20" eb="22">
      <t>ガッコウ</t>
    </rPh>
    <rPh sb="22" eb="24">
      <t>ショクギョウ</t>
    </rPh>
    <rPh sb="24" eb="26">
      <t>ガッカ</t>
    </rPh>
    <rPh sb="26" eb="29">
      <t>ニュウガクシャ</t>
    </rPh>
    <rPh sb="29" eb="31">
      <t>センバツ</t>
    </rPh>
    <rPh sb="32" eb="34">
      <t>ジッシ</t>
    </rPh>
    <rPh sb="36" eb="39">
      <t>オオサカフ</t>
    </rPh>
    <rPh sb="39" eb="41">
      <t>キョウイク</t>
    </rPh>
    <rPh sb="41" eb="44">
      <t>イインカイ</t>
    </rPh>
    <rPh sb="48" eb="50">
      <t>シンサ</t>
    </rPh>
    <rPh sb="58" eb="60">
      <t>シンセイ</t>
    </rPh>
    <rPh sb="61" eb="62">
      <t>カカ</t>
    </rPh>
    <rPh sb="64" eb="66">
      <t>テイシュツ</t>
    </rPh>
    <rPh sb="69" eb="71">
      <t>コジン</t>
    </rPh>
    <rPh sb="71" eb="73">
      <t>ジョウホウ</t>
    </rPh>
    <rPh sb="75" eb="78">
      <t>オオサカフ</t>
    </rPh>
    <rPh sb="78" eb="80">
      <t>キョウイク</t>
    </rPh>
    <rPh sb="80" eb="83">
      <t>イインカイ</t>
    </rPh>
    <rPh sb="83" eb="84">
      <t>オヨ</t>
    </rPh>
    <rPh sb="88" eb="90">
      <t>コウトウ</t>
    </rPh>
    <rPh sb="90" eb="92">
      <t>シエン</t>
    </rPh>
    <rPh sb="92" eb="94">
      <t>ガッコウ</t>
    </rPh>
    <rPh sb="94" eb="95">
      <t>カン</t>
    </rPh>
    <rPh sb="96" eb="98">
      <t>トリアツカ</t>
    </rPh>
    <rPh sb="100" eb="102">
      <t>シンサ</t>
    </rPh>
    <rPh sb="102" eb="103">
      <t>オヨ</t>
    </rPh>
    <rPh sb="104" eb="106">
      <t>センバツ</t>
    </rPh>
    <rPh sb="107" eb="109">
      <t>ジッシ</t>
    </rPh>
    <rPh sb="109" eb="111">
      <t>イガイ</t>
    </rPh>
    <rPh sb="112" eb="114">
      <t>モクテキ</t>
    </rPh>
    <rPh sb="115" eb="117">
      <t>シヨウ</t>
    </rPh>
    <phoneticPr fontId="1"/>
  </si>
  <si>
    <t>「Ａ３の大きさに拡大」はＡ４をＡ３に拡大することです。</t>
    <rPh sb="4" eb="5">
      <t>オオ</t>
    </rPh>
    <rPh sb="8" eb="10">
      <t>カクダイ</t>
    </rPh>
    <rPh sb="18" eb="20">
      <t>カクダイ</t>
    </rPh>
    <phoneticPr fontId="1"/>
  </si>
  <si>
    <t>検査等実施日において希望する生活上必要な配慮について、具体的に入力してください。</t>
    <rPh sb="0" eb="2">
      <t>ケンサ</t>
    </rPh>
    <rPh sb="2" eb="3">
      <t>トウ</t>
    </rPh>
    <rPh sb="3" eb="6">
      <t>ジッシビ</t>
    </rPh>
    <rPh sb="10" eb="12">
      <t>キボウ</t>
    </rPh>
    <rPh sb="14" eb="16">
      <t>セイカツ</t>
    </rPh>
    <rPh sb="16" eb="17">
      <t>ジョウ</t>
    </rPh>
    <rPh sb="17" eb="19">
      <t>ヒツヨウ</t>
    </rPh>
    <rPh sb="20" eb="22">
      <t>ハイリョ</t>
    </rPh>
    <rPh sb="27" eb="30">
      <t>グタイテキ</t>
    </rPh>
    <rPh sb="31" eb="33">
      <t>ニュウリョク</t>
    </rPh>
    <phoneticPr fontId="1"/>
  </si>
  <si>
    <t>　５　中学校等における配慮</t>
    <rPh sb="3" eb="6">
      <t xml:space="preserve">チュウガッコウニオケル </t>
    </rPh>
    <rPh sb="6" eb="7">
      <t>トウ</t>
    </rPh>
    <rPh sb="11" eb="13">
      <t xml:space="preserve">ハイリョ </t>
    </rPh>
    <phoneticPr fontId="1"/>
  </si>
  <si>
    <t>適性検査問題等用紙に関する配慮</t>
    <phoneticPr fontId="1"/>
  </si>
  <si>
    <t>学校名</t>
    <rPh sb="0" eb="2">
      <t>ガッコウ</t>
    </rPh>
    <rPh sb="2" eb="3">
      <t>ナ</t>
    </rPh>
    <phoneticPr fontId="1"/>
  </si>
  <si>
    <t>名　前</t>
    <rPh sb="0" eb="1">
      <t>メイ</t>
    </rPh>
    <rPh sb="2" eb="3">
      <t>マエ</t>
    </rPh>
    <phoneticPr fontId="1"/>
  </si>
  <si>
    <r>
      <t>　</t>
    </r>
    <r>
      <rPr>
        <sz val="9"/>
        <rFont val="ＭＳ ゴシック"/>
        <family val="3"/>
        <charset val="128"/>
      </rPr>
      <t>３</t>
    </r>
    <r>
      <rPr>
        <sz val="9"/>
        <color theme="1"/>
        <rFont val="ＭＳ ゴシック"/>
        <family val="2"/>
        <charset val="128"/>
      </rPr>
      <t>　適性検査において希望する配慮</t>
    </r>
    <rPh sb="3" eb="5">
      <t>テキセイ</t>
    </rPh>
    <rPh sb="5" eb="7">
      <t>ケンサ</t>
    </rPh>
    <rPh sb="11" eb="13">
      <t xml:space="preserve">キボウスル </t>
    </rPh>
    <rPh sb="15" eb="17">
      <t xml:space="preserve">ハイリョ </t>
    </rPh>
    <phoneticPr fontId="1"/>
  </si>
  <si>
    <r>
      <t>　</t>
    </r>
    <r>
      <rPr>
        <sz val="9"/>
        <rFont val="ＭＳ ゴシック"/>
        <family val="3"/>
        <charset val="128"/>
      </rPr>
      <t>５</t>
    </r>
    <r>
      <rPr>
        <sz val="9"/>
        <color theme="1"/>
        <rFont val="ＭＳ ゴシック"/>
        <family val="3"/>
        <charset val="128"/>
      </rPr>
      <t>　障がいの状況</t>
    </r>
    <rPh sb="3" eb="4">
      <t>ショウガイノジョウキョウ</t>
    </rPh>
    <rPh sb="7" eb="9">
      <t xml:space="preserve">ジョウキョウ </t>
    </rPh>
    <phoneticPr fontId="1"/>
  </si>
  <si>
    <r>
      <t>　</t>
    </r>
    <r>
      <rPr>
        <sz val="9"/>
        <rFont val="ＭＳ ゴシック"/>
        <family val="3"/>
        <charset val="128"/>
      </rPr>
      <t>６</t>
    </r>
    <r>
      <rPr>
        <sz val="9"/>
        <color theme="1"/>
        <rFont val="ＭＳ ゴシック"/>
        <family val="3"/>
        <charset val="128"/>
      </rPr>
      <t>　中学校等における配慮</t>
    </r>
    <rPh sb="3" eb="6">
      <t xml:space="preserve">チュウガッコウニオケル </t>
    </rPh>
    <rPh sb="6" eb="7">
      <t>トウ</t>
    </rPh>
    <rPh sb="11" eb="13">
      <t xml:space="preserve">ハイリョ </t>
    </rPh>
    <phoneticPr fontId="1"/>
  </si>
  <si>
    <r>
      <t>　</t>
    </r>
    <r>
      <rPr>
        <sz val="9"/>
        <rFont val="ＭＳ ゴシック"/>
        <family val="3"/>
        <charset val="128"/>
      </rPr>
      <t>７</t>
    </r>
    <r>
      <rPr>
        <sz val="9"/>
        <color theme="1"/>
        <rFont val="ＭＳ ゴシック"/>
        <family val="3"/>
        <charset val="128"/>
      </rPr>
      <t>　受験に際し配慮を必要とする具体的理由</t>
    </r>
    <rPh sb="3" eb="5">
      <t xml:space="preserve">ジュケンニ </t>
    </rPh>
    <rPh sb="6" eb="7">
      <t xml:space="preserve">サイシ </t>
    </rPh>
    <rPh sb="8" eb="10">
      <t>ハイリョヲ1</t>
    </rPh>
    <rPh sb="11" eb="13">
      <t xml:space="preserve">ヒツヨウトスル </t>
    </rPh>
    <rPh sb="16" eb="19">
      <t xml:space="preserve">グタイテキ </t>
    </rPh>
    <rPh sb="19" eb="21">
      <t xml:space="preserve">リユウ </t>
    </rPh>
    <phoneticPr fontId="1"/>
  </si>
  <si>
    <t>介助に当たる者の名前（中学校等教諭）</t>
    <rPh sb="0" eb="2">
      <t>カイジョ</t>
    </rPh>
    <rPh sb="3" eb="4">
      <t>ア</t>
    </rPh>
    <rPh sb="6" eb="7">
      <t>モノ</t>
    </rPh>
    <rPh sb="8" eb="10">
      <t>ナマエ</t>
    </rPh>
    <rPh sb="11" eb="14">
      <t>チュウガッコウ</t>
    </rPh>
    <rPh sb="14" eb="15">
      <t>トウ</t>
    </rPh>
    <rPh sb="15" eb="17">
      <t>キョウユ</t>
    </rPh>
    <phoneticPr fontId="1"/>
  </si>
  <si>
    <t>　４　生活上必要な配慮（身体等の介助、医療的ケア、トイレ等介助など）</t>
    <rPh sb="3" eb="6">
      <t xml:space="preserve">セイカツジョウ </t>
    </rPh>
    <rPh sb="6" eb="8">
      <t xml:space="preserve">ヒツヨウナ </t>
    </rPh>
    <rPh sb="9" eb="11">
      <t xml:space="preserve">ハイリョ </t>
    </rPh>
    <rPh sb="12" eb="15">
      <t xml:space="preserve">シンタイトウ </t>
    </rPh>
    <rPh sb="16" eb="18">
      <t xml:space="preserve">カイジョ </t>
    </rPh>
    <rPh sb="19" eb="21">
      <t xml:space="preserve">イリョウケア </t>
    </rPh>
    <rPh sb="21" eb="22">
      <t>テキ</t>
    </rPh>
    <rPh sb="29" eb="31">
      <t xml:space="preserve">カイジョ </t>
    </rPh>
    <phoneticPr fontId="1"/>
  </si>
  <si>
    <t>介助に当たる者の名前（中学校教諭）</t>
    <rPh sb="0" eb="2">
      <t>カイジョ</t>
    </rPh>
    <rPh sb="3" eb="4">
      <t>ア</t>
    </rPh>
    <rPh sb="6" eb="7">
      <t>シャ</t>
    </rPh>
    <rPh sb="8" eb="10">
      <t>ナマエ</t>
    </rPh>
    <rPh sb="11" eb="14">
      <t>チュウガッコウ</t>
    </rPh>
    <rPh sb="14" eb="16">
      <t>キョウユ</t>
    </rPh>
    <phoneticPr fontId="1"/>
  </si>
  <si>
    <r>
      <t>校長</t>
    </r>
    <r>
      <rPr>
        <sz val="10"/>
        <color theme="1"/>
        <rFont val="ＭＳ 明朝"/>
        <family val="1"/>
        <charset val="128"/>
      </rPr>
      <t>名</t>
    </r>
    <rPh sb="0" eb="2">
      <t xml:space="preserve">コウチョウ </t>
    </rPh>
    <rPh sb="2" eb="3">
      <t>メイ</t>
    </rPh>
    <phoneticPr fontId="1"/>
  </si>
  <si>
    <r>
      <t>指導要録の記載に従い入力してください。不必要なスペースの入力や改行は避けてください。アルファベットは半角で入力してください。ふりがなと</t>
    </r>
    <r>
      <rPr>
        <sz val="8"/>
        <rFont val="ＭＳ 明朝"/>
        <family val="1"/>
        <charset val="128"/>
      </rPr>
      <t>名前</t>
    </r>
    <r>
      <rPr>
        <sz val="8"/>
        <color theme="1"/>
        <rFont val="ＭＳ 明朝"/>
        <family val="2"/>
        <charset val="128"/>
      </rPr>
      <t>の位置を揃える必要はありません。ふりがなは指導要録の記載に従い、ひらがなであればひらがなで、カタカナであればカタカナで入力してください。</t>
    </r>
    <rPh sb="67" eb="69">
      <t>ナマエ</t>
    </rPh>
    <phoneticPr fontId="1"/>
  </si>
  <si>
    <r>
      <t>各</t>
    </r>
    <r>
      <rPr>
        <sz val="8"/>
        <color theme="1"/>
        <rFont val="ＭＳ 明朝"/>
        <family val="2"/>
        <charset val="128"/>
      </rPr>
      <t>適性検査時間の延長（約1.3倍）</t>
    </r>
    <rPh sb="0" eb="1">
      <t>カク</t>
    </rPh>
    <rPh sb="1" eb="3">
      <t>テキセイ</t>
    </rPh>
    <rPh sb="3" eb="5">
      <t>ケンサ</t>
    </rPh>
    <rPh sb="5" eb="7">
      <t>ジカン</t>
    </rPh>
    <rPh sb="8" eb="10">
      <t xml:space="preserve">エンチョウ </t>
    </rPh>
    <rPh sb="11" eb="12">
      <t xml:space="preserve">ヤク </t>
    </rPh>
    <rPh sb="15" eb="16">
      <t xml:space="preserve">バイ </t>
    </rPh>
    <phoneticPr fontId="1"/>
  </si>
  <si>
    <t>公立の中学校</t>
  </si>
  <si>
    <t>令和５年度大阪府立知的障がい高等支援学校職業学科入学者選抜</t>
    <rPh sb="0" eb="1">
      <t>レイ</t>
    </rPh>
    <rPh sb="1" eb="2">
      <t>ワ</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phoneticPr fontId="1"/>
  </si>
  <si>
    <t>中学校等で行っている配慮を、「授業」「考査」「生活」等の観点から入力してください。</t>
    <rPh sb="0" eb="3">
      <t>チュウガッコウ</t>
    </rPh>
    <rPh sb="3" eb="4">
      <t>トウ</t>
    </rPh>
    <rPh sb="5" eb="6">
      <t>オコナ</t>
    </rPh>
    <rPh sb="10" eb="12">
      <t>ハイリョ</t>
    </rPh>
    <rPh sb="15" eb="17">
      <t>ジュギョウ</t>
    </rPh>
    <rPh sb="19" eb="21">
      <t>コウサ</t>
    </rPh>
    <rPh sb="23" eb="25">
      <t>セイカツ</t>
    </rPh>
    <rPh sb="26" eb="27">
      <t>トウ</t>
    </rPh>
    <rPh sb="28" eb="30">
      <t>カンテン</t>
    </rPh>
    <rPh sb="32" eb="34">
      <t>ニュウリョク</t>
    </rPh>
    <phoneticPr fontId="1"/>
  </si>
  <si>
    <t>必要な配慮事項を入力してください。</t>
    <rPh sb="0" eb="2">
      <t>ヒツヨウ</t>
    </rPh>
    <rPh sb="3" eb="5">
      <t>ハイリョ</t>
    </rPh>
    <rPh sb="5" eb="7">
      <t>ジコウ</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</si>
</sst>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1"/>
      <color theme="1"/>
      <name val="ＭＳ 明朝"/>
      <family val="2"/>
      <charset val="128"/>
    </font>
    <font>
      <sz val="6"/>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0"/>
      <color theme="1"/>
      <name val="ＭＳ 明朝"/>
      <family val="2"/>
      <charset val="128"/>
    </font>
    <font>
      <sz val="10"/>
      <color theme="1"/>
      <name val="ＭＳ 明朝"/>
      <family val="1"/>
      <charset val="128"/>
    </font>
    <font>
      <sz val="6"/>
      <color theme="1"/>
      <name val="ＭＳ 明朝"/>
      <family val="2"/>
      <charset val="128"/>
    </font>
    <font>
      <sz val="11"/>
      <color theme="1"/>
      <name val="ＭＳ 明朝"/>
      <family val="1"/>
      <charset val="128"/>
    </font>
    <font>
      <sz val="9"/>
      <color theme="1"/>
      <name val="ＭＳ 明朝"/>
      <family val="1"/>
      <charset val="128"/>
    </font>
    <font>
      <sz val="10"/>
      <color theme="1"/>
      <name val="ＭＳ ゴシック"/>
      <family val="2"/>
      <charset val="128"/>
    </font>
    <font>
      <sz val="20"/>
      <color theme="1"/>
      <name val="ＭＳ 明朝"/>
      <family val="1"/>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14"/>
      <color theme="1"/>
      <name val="ＭＳ ゴシック"/>
      <family val="3"/>
      <charset val="128"/>
    </font>
    <font>
      <sz val="9"/>
      <color theme="1"/>
      <name val="ＭＳ ゴシック"/>
      <family val="2"/>
      <charset val="128"/>
    </font>
    <font>
      <sz val="8"/>
      <color theme="1"/>
      <name val="ＭＳ ゴシック"/>
      <family val="2"/>
      <charset val="128"/>
    </font>
    <font>
      <sz val="10"/>
      <color theme="1"/>
      <name val="ＭＳ ゴシック"/>
      <family val="3"/>
      <charset val="128"/>
    </font>
    <font>
      <sz val="7"/>
      <color theme="1"/>
      <name val="ＭＳ 明朝"/>
      <family val="2"/>
      <charset val="128"/>
    </font>
    <font>
      <sz val="8"/>
      <name val="ＭＳ 明朝"/>
      <family val="1"/>
      <charset val="128"/>
    </font>
    <font>
      <sz val="9"/>
      <color theme="0" tint="-0.249977111117893"/>
      <name val="ＭＳ ゴシック"/>
      <family val="3"/>
      <charset val="128"/>
    </font>
    <font>
      <sz val="9"/>
      <name val="ＭＳ 明朝"/>
      <family val="1"/>
      <charset val="128"/>
    </font>
    <font>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98">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1" xfId="0" applyBorder="1" applyAlignment="1">
      <alignment vertical="center"/>
    </xf>
    <xf numFmtId="0" fontId="9" fillId="4" borderId="7"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0" fontId="0" fillId="0" borderId="0" xfId="0" applyBorder="1" applyAlignment="1">
      <alignment vertical="center"/>
    </xf>
    <xf numFmtId="0" fontId="0" fillId="0" borderId="1" xfId="0" applyBorder="1" applyAlignment="1"/>
    <xf numFmtId="0" fontId="0" fillId="0" borderId="0" xfId="0" applyBorder="1">
      <alignment vertical="center"/>
    </xf>
    <xf numFmtId="0" fontId="7" fillId="0" borderId="0" xfId="0" applyFont="1" applyBorder="1" applyAlignment="1" applyProtection="1">
      <alignment vertical="center"/>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13" fillId="4" borderId="1" xfId="0" applyFont="1" applyFill="1" applyBorder="1" applyAlignment="1" applyProtection="1">
      <alignment horizontal="center" vertical="center"/>
      <protection hidden="1"/>
    </xf>
    <xf numFmtId="0" fontId="18"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4" fillId="0" borderId="0" xfId="0" applyFont="1" applyProtection="1">
      <alignment vertical="center"/>
      <protection hidden="1"/>
    </xf>
    <xf numFmtId="0" fontId="4" fillId="0" borderId="0" xfId="0" quotePrefix="1" applyFont="1" applyFill="1" applyBorder="1" applyAlignment="1" applyProtection="1">
      <alignment horizontal="left" vertical="center"/>
      <protection hidden="1"/>
    </xf>
    <xf numFmtId="0" fontId="0"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center" wrapText="1"/>
      <protection hidden="1"/>
    </xf>
    <xf numFmtId="0" fontId="4" fillId="0" borderId="1" xfId="0" applyFont="1" applyBorder="1" applyProtection="1">
      <alignment vertical="center"/>
      <protection hidden="1"/>
    </xf>
    <xf numFmtId="0" fontId="4" fillId="0" borderId="0" xfId="0" applyFont="1" applyBorder="1" applyAlignment="1" applyProtection="1">
      <alignment horizontal="left" vertical="top" wrapText="1"/>
      <protection hidden="1"/>
    </xf>
    <xf numFmtId="0" fontId="4" fillId="0" borderId="6" xfId="0" applyFont="1" applyBorder="1" applyAlignment="1" applyProtection="1">
      <alignment horizontal="left" vertical="center"/>
      <protection hidden="1"/>
    </xf>
    <xf numFmtId="0" fontId="9" fillId="0" borderId="8" xfId="0" applyFont="1" applyBorder="1" applyAlignment="1" applyProtection="1">
      <alignment horizontal="center" vertical="center"/>
      <protection hidden="1"/>
    </xf>
    <xf numFmtId="0" fontId="0" fillId="0" borderId="0" xfId="0" applyProtection="1">
      <alignment vertical="center"/>
      <protection hidden="1"/>
    </xf>
    <xf numFmtId="0" fontId="9" fillId="0" borderId="5" xfId="0" applyFont="1" applyFill="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5" xfId="0" applyFont="1" applyBorder="1" applyAlignment="1" applyProtection="1">
      <alignment horizontal="center" vertical="center"/>
      <protection hidden="1"/>
    </xf>
    <xf numFmtId="0" fontId="4" fillId="0" borderId="0" xfId="0" applyFont="1" applyBorder="1" applyAlignment="1" applyProtection="1">
      <alignment horizontal="left" vertical="center" wrapText="1"/>
      <protection hidden="1"/>
    </xf>
    <xf numFmtId="0" fontId="2" fillId="0" borderId="0" xfId="0" applyFont="1" applyBorder="1" applyAlignment="1" applyProtection="1">
      <alignment horizontal="center" vertical="center"/>
      <protection hidden="1"/>
    </xf>
    <xf numFmtId="0" fontId="9" fillId="0" borderId="0" xfId="0" applyFont="1" applyBorder="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4" fillId="0" borderId="0" xfId="0" applyFont="1" applyBorder="1" applyAlignment="1" applyProtection="1">
      <alignment horizontal="center" vertical="center"/>
      <protection hidden="1"/>
    </xf>
    <xf numFmtId="0" fontId="3" fillId="0" borderId="0" xfId="0" applyFont="1" applyBorder="1" applyAlignment="1" applyProtection="1">
      <alignment horizontal="right" vertical="center"/>
      <protection hidden="1"/>
    </xf>
    <xf numFmtId="0" fontId="3" fillId="0" borderId="14" xfId="0" applyFont="1" applyBorder="1" applyAlignment="1" applyProtection="1">
      <alignment horizontal="left" vertical="center"/>
      <protection hidden="1"/>
    </xf>
    <xf numFmtId="0" fontId="3" fillId="0" borderId="10" xfId="0" applyFont="1" applyBorder="1" applyAlignment="1" applyProtection="1">
      <alignment horizontal="right" vertical="center"/>
      <protection hidden="1"/>
    </xf>
    <xf numFmtId="0" fontId="3" fillId="0" borderId="10"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7" fillId="0" borderId="0" xfId="0" applyFont="1" applyAlignment="1" applyProtection="1">
      <alignment vertical="center"/>
      <protection hidden="1"/>
    </xf>
    <xf numFmtId="0" fontId="3" fillId="0" borderId="1"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2" fillId="4" borderId="2"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15" fillId="0" borderId="0" xfId="0" applyFont="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distributed" vertical="center"/>
      <protection hidden="1"/>
    </xf>
    <xf numFmtId="0" fontId="9"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3" fillId="0" borderId="25" xfId="0" applyFont="1" applyBorder="1" applyProtection="1">
      <alignment vertical="center"/>
      <protection hidden="1"/>
    </xf>
    <xf numFmtId="0" fontId="3" fillId="0" borderId="0" xfId="0" applyFont="1" applyProtection="1">
      <alignment vertical="center"/>
      <protection hidden="1"/>
    </xf>
    <xf numFmtId="0" fontId="4" fillId="0" borderId="16" xfId="0" applyFont="1" applyFill="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19" fillId="0" borderId="0" xfId="0" applyFont="1" applyFill="1" applyBorder="1" applyAlignment="1" applyProtection="1">
      <alignment vertical="top" wrapText="1"/>
      <protection hidden="1"/>
    </xf>
    <xf numFmtId="0" fontId="9" fillId="0" borderId="0" xfId="0" applyFont="1" applyBorder="1" applyAlignment="1" applyProtection="1">
      <alignment vertical="center" shrinkToFit="1"/>
      <protection hidden="1"/>
    </xf>
    <xf numFmtId="176" fontId="9" fillId="0" borderId="0" xfId="0" applyNumberFormat="1" applyFont="1" applyBorder="1" applyAlignment="1" applyProtection="1">
      <alignment vertical="center" shrinkToFit="1"/>
      <protection hidden="1"/>
    </xf>
    <xf numFmtId="0" fontId="9" fillId="0" borderId="0" xfId="0" applyFont="1" applyBorder="1" applyAlignment="1" applyProtection="1">
      <alignment horizontal="center" vertical="center" shrinkToFit="1"/>
      <protection hidden="1"/>
    </xf>
    <xf numFmtId="31" fontId="9" fillId="0" borderId="0" xfId="0" applyNumberFormat="1" applyFont="1" applyBorder="1" applyAlignment="1" applyProtection="1">
      <alignment vertical="center" shrinkToFit="1"/>
      <protection hidden="1"/>
    </xf>
    <xf numFmtId="0" fontId="6" fillId="0" borderId="0" xfId="0" applyFont="1" applyBorder="1" applyAlignment="1" applyProtection="1">
      <alignment horizontal="center" vertical="center" shrinkToFit="1"/>
      <protection hidden="1"/>
    </xf>
    <xf numFmtId="0" fontId="5" fillId="0" borderId="7"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6" fillId="0" borderId="8" xfId="0" applyFont="1" applyFill="1" applyBorder="1" applyAlignment="1" applyProtection="1">
      <alignment horizontal="left" vertical="center"/>
      <protection hidden="1"/>
    </xf>
    <xf numFmtId="0" fontId="6" fillId="0" borderId="11" xfId="0" applyFont="1" applyFill="1" applyBorder="1" applyAlignment="1" applyProtection="1">
      <alignment horizontal="left" vertical="center"/>
      <protection hidden="1"/>
    </xf>
    <xf numFmtId="0" fontId="0" fillId="0" borderId="9"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0" fillId="0" borderId="14" xfId="0" applyFont="1" applyFill="1" applyBorder="1" applyAlignment="1" applyProtection="1">
      <alignment horizontal="left" vertical="center"/>
      <protection hidden="1"/>
    </xf>
    <xf numFmtId="0" fontId="6" fillId="0" borderId="8" xfId="0" applyFont="1" applyFill="1" applyBorder="1" applyAlignment="1" applyProtection="1">
      <alignment vertical="center"/>
      <protection locked="0"/>
    </xf>
    <xf numFmtId="0" fontId="6" fillId="0" borderId="8" xfId="0" applyFont="1" applyFill="1" applyBorder="1" applyAlignment="1" applyProtection="1">
      <alignment horizontal="left" vertical="center"/>
      <protection locked="0"/>
    </xf>
    <xf numFmtId="0" fontId="3" fillId="0" borderId="1" xfId="0" applyFont="1" applyBorder="1" applyAlignment="1" applyProtection="1">
      <alignment horizontal="left" vertical="center" wrapText="1"/>
      <protection hidden="1"/>
    </xf>
    <xf numFmtId="0" fontId="4" fillId="0" borderId="0" xfId="0" applyFont="1" applyBorder="1" applyAlignment="1" applyProtection="1">
      <alignment horizontal="left" vertical="center"/>
      <protection hidden="1"/>
    </xf>
    <xf numFmtId="0" fontId="3" fillId="0" borderId="0" xfId="0" applyFont="1" applyBorder="1" applyAlignment="1" applyProtection="1">
      <alignment horizontal="left" vertical="top"/>
      <protection hidden="1"/>
    </xf>
    <xf numFmtId="0" fontId="12" fillId="2" borderId="4" xfId="0" applyFont="1" applyFill="1" applyBorder="1" applyAlignment="1" applyProtection="1">
      <alignment vertical="center"/>
      <protection hidden="1"/>
    </xf>
    <xf numFmtId="0" fontId="12" fillId="2" borderId="5" xfId="0" applyFont="1" applyFill="1" applyBorder="1" applyAlignment="1" applyProtection="1">
      <alignment vertical="center"/>
      <protection hidden="1"/>
    </xf>
    <xf numFmtId="0" fontId="21" fillId="2" borderId="6" xfId="0" applyFont="1" applyFill="1" applyBorder="1" applyAlignment="1" applyProtection="1">
      <alignment horizontal="center" vertical="center"/>
      <protection hidden="1"/>
    </xf>
    <xf numFmtId="0" fontId="21" fillId="2" borderId="20" xfId="0" applyFont="1" applyFill="1" applyBorder="1" applyAlignment="1" applyProtection="1">
      <alignment horizontal="center" vertical="center"/>
      <protection hidden="1"/>
    </xf>
    <xf numFmtId="0" fontId="4" fillId="0" borderId="16" xfId="0" applyFont="1" applyBorder="1" applyAlignment="1" applyProtection="1">
      <alignment vertical="center"/>
      <protection hidden="1"/>
    </xf>
    <xf numFmtId="0" fontId="4" fillId="0" borderId="17" xfId="0" applyFont="1" applyBorder="1" applyAlignment="1" applyProtection="1">
      <alignment vertical="center"/>
      <protection hidden="1"/>
    </xf>
    <xf numFmtId="0" fontId="4" fillId="0" borderId="16" xfId="0" applyFont="1" applyFill="1" applyBorder="1" applyAlignment="1" applyProtection="1">
      <alignment vertical="center"/>
      <protection hidden="1"/>
    </xf>
    <xf numFmtId="0" fontId="3" fillId="0" borderId="22" xfId="0" applyFont="1" applyBorder="1" applyAlignment="1" applyProtection="1">
      <alignment horizontal="center" vertical="center"/>
      <protection hidden="1"/>
    </xf>
    <xf numFmtId="0" fontId="2" fillId="0" borderId="10" xfId="0" applyFont="1" applyBorder="1" applyAlignment="1" applyProtection="1">
      <alignment horizontal="left" vertical="center"/>
      <protection hidden="1"/>
    </xf>
    <xf numFmtId="0" fontId="2" fillId="5" borderId="7"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wrapText="1"/>
      <protection hidden="1"/>
    </xf>
    <xf numFmtId="0" fontId="3"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hidden="1"/>
    </xf>
    <xf numFmtId="0" fontId="13" fillId="3" borderId="1" xfId="0" applyFont="1" applyFill="1" applyBorder="1" applyAlignment="1" applyProtection="1">
      <alignment horizontal="left" vertical="center"/>
      <protection locked="0" hidden="1"/>
    </xf>
    <xf numFmtId="0" fontId="3" fillId="0" borderId="5" xfId="0" applyFont="1" applyBorder="1" applyAlignment="1" applyProtection="1">
      <alignment horizontal="center" vertical="center"/>
      <protection hidden="1"/>
    </xf>
    <xf numFmtId="0" fontId="4" fillId="3" borderId="1" xfId="0" quotePrefix="1"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protection hidden="1"/>
    </xf>
    <xf numFmtId="0" fontId="3" fillId="3" borderId="15" xfId="0" quotePrefix="1" applyFont="1" applyFill="1" applyBorder="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3" borderId="1" xfId="0" quotePrefix="1"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0" borderId="4"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12" fillId="0" borderId="4" xfId="0" applyFont="1" applyFill="1" applyBorder="1" applyAlignment="1" applyProtection="1">
      <alignment horizontal="center" vertical="center"/>
      <protection hidden="1"/>
    </xf>
    <xf numFmtId="0" fontId="12" fillId="0" borderId="5" xfId="0" applyFont="1" applyFill="1" applyBorder="1" applyAlignment="1" applyProtection="1">
      <alignment horizontal="center" vertical="center"/>
      <protection hidden="1"/>
    </xf>
    <xf numFmtId="0" fontId="12" fillId="0" borderId="6" xfId="0" applyFont="1" applyFill="1" applyBorder="1" applyAlignment="1" applyProtection="1">
      <alignment horizontal="center" vertical="center"/>
      <protection hidden="1"/>
    </xf>
    <xf numFmtId="0" fontId="12" fillId="3" borderId="4"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protection hidden="1"/>
    </xf>
    <xf numFmtId="0" fontId="3" fillId="4"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hidden="1"/>
    </xf>
    <xf numFmtId="0" fontId="3"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3" fillId="0" borderId="4"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wrapText="1"/>
      <protection hidden="1"/>
    </xf>
    <xf numFmtId="0" fontId="4" fillId="0" borderId="1" xfId="0" applyFont="1" applyBorder="1" applyAlignment="1" applyProtection="1">
      <alignment horizontal="left" vertical="center" wrapText="1"/>
      <protection hidden="1"/>
    </xf>
    <xf numFmtId="0" fontId="20" fillId="0" borderId="1" xfId="0" applyFont="1" applyBorder="1" applyAlignment="1" applyProtection="1">
      <alignment horizontal="left" vertical="center" wrapText="1"/>
      <protection hidden="1"/>
    </xf>
    <xf numFmtId="0" fontId="3" fillId="0" borderId="9" xfId="0" applyFont="1" applyBorder="1" applyAlignment="1" applyProtection="1">
      <alignment horizontal="left" vertical="top" wrapText="1"/>
      <protection hidden="1"/>
    </xf>
    <xf numFmtId="0" fontId="4" fillId="0" borderId="9" xfId="0" applyFont="1" applyBorder="1" applyAlignment="1" applyProtection="1">
      <alignment horizontal="left" vertical="top" wrapText="1"/>
      <protection hidden="1"/>
    </xf>
    <xf numFmtId="0" fontId="4"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2" xfId="0" applyFont="1" applyBorder="1" applyAlignment="1" applyProtection="1">
      <alignment horizontal="left" vertical="center" wrapText="1"/>
      <protection hidden="1"/>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hidden="1"/>
    </xf>
    <xf numFmtId="0" fontId="12" fillId="2"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protection hidden="1"/>
    </xf>
    <xf numFmtId="0" fontId="9" fillId="4" borderId="5"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16" fillId="2" borderId="4" xfId="0" applyFont="1" applyFill="1" applyBorder="1" applyAlignment="1" applyProtection="1">
      <alignment horizontal="left" vertical="center"/>
      <protection hidden="1"/>
    </xf>
    <xf numFmtId="0" fontId="16" fillId="2" borderId="5" xfId="0" applyFont="1" applyFill="1" applyBorder="1" applyAlignment="1" applyProtection="1">
      <alignment horizontal="left" vertical="center"/>
      <protection hidden="1"/>
    </xf>
    <xf numFmtId="0" fontId="16" fillId="2" borderId="6" xfId="0" applyFont="1" applyFill="1" applyBorder="1" applyAlignment="1" applyProtection="1">
      <alignment horizontal="left" vertical="center"/>
      <protection hidden="1"/>
    </xf>
    <xf numFmtId="0" fontId="9" fillId="0" borderId="4"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protection hidden="1"/>
    </xf>
    <xf numFmtId="0" fontId="11" fillId="3" borderId="5"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3" fillId="0" borderId="11"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0" borderId="8"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3" fillId="0" borderId="7" xfId="0" applyFont="1" applyBorder="1" applyAlignment="1" applyProtection="1">
      <alignment horizontal="left" vertical="top" wrapText="1"/>
      <protection hidden="1"/>
    </xf>
    <xf numFmtId="0" fontId="3" fillId="0" borderId="8" xfId="0" applyFont="1" applyBorder="1" applyAlignment="1" applyProtection="1">
      <alignment horizontal="left" vertical="top" wrapText="1"/>
      <protection hidden="1"/>
    </xf>
    <xf numFmtId="0" fontId="3" fillId="0" borderId="11" xfId="0" applyFont="1" applyBorder="1" applyAlignment="1" applyProtection="1">
      <alignment horizontal="left" vertical="top" wrapText="1"/>
      <protection hidden="1"/>
    </xf>
    <xf numFmtId="0" fontId="3" fillId="0" borderId="14" xfId="0" applyFont="1" applyBorder="1" applyAlignment="1" applyProtection="1">
      <alignment horizontal="left" vertical="top" wrapText="1"/>
      <protection hidden="1"/>
    </xf>
    <xf numFmtId="0" fontId="3" fillId="0" borderId="13" xfId="0" applyFont="1" applyBorder="1" applyAlignment="1" applyProtection="1">
      <alignment horizontal="left" vertical="top" wrapText="1"/>
      <protection hidden="1"/>
    </xf>
    <xf numFmtId="0" fontId="3" fillId="0" borderId="10" xfId="0" applyFont="1" applyBorder="1" applyAlignment="1" applyProtection="1">
      <alignment horizontal="left" vertical="top" wrapText="1"/>
      <protection hidden="1"/>
    </xf>
    <xf numFmtId="0" fontId="3" fillId="0" borderId="12"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3" fillId="0" borderId="10"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3" fillId="4" borderId="10"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hidden="1"/>
    </xf>
    <xf numFmtId="0" fontId="12" fillId="0" borderId="8" xfId="0" applyFont="1" applyFill="1" applyBorder="1" applyAlignment="1" applyProtection="1">
      <alignment horizontal="center" vertical="center"/>
      <protection hidden="1"/>
    </xf>
    <xf numFmtId="0" fontId="12" fillId="3" borderId="8" xfId="0" applyFont="1" applyFill="1" applyBorder="1" applyAlignment="1" applyProtection="1">
      <alignment horizontal="left" vertical="center"/>
      <protection locked="0"/>
    </xf>
    <xf numFmtId="0" fontId="12" fillId="3" borderId="11" xfId="0" applyFont="1" applyFill="1" applyBorder="1" applyAlignment="1" applyProtection="1">
      <alignment horizontal="left" vertical="center"/>
      <protection locked="0"/>
    </xf>
    <xf numFmtId="0" fontId="12" fillId="4" borderId="8"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2" fontId="3" fillId="3" borderId="0" xfId="0" applyNumberFormat="1"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6" fillId="2" borderId="1" xfId="0" applyFont="1" applyFill="1" applyBorder="1" applyAlignment="1" applyProtection="1">
      <alignment horizontal="left" vertical="center"/>
      <protection hidden="1"/>
    </xf>
    <xf numFmtId="0" fontId="4" fillId="0" borderId="17"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12" fillId="2" borderId="16" xfId="0" applyFont="1" applyFill="1" applyBorder="1" applyAlignment="1" applyProtection="1">
      <alignment horizontal="left" vertical="center"/>
      <protection hidden="1"/>
    </xf>
    <xf numFmtId="0" fontId="4" fillId="0" borderId="16" xfId="0" applyFont="1" applyBorder="1" applyAlignment="1" applyProtection="1">
      <alignment horizontal="left" vertical="center"/>
      <protection hidden="1"/>
    </xf>
    <xf numFmtId="0" fontId="4" fillId="0" borderId="23" xfId="0" applyFont="1" applyBorder="1" applyAlignment="1" applyProtection="1">
      <alignment horizontal="left" vertical="center"/>
      <protection hidden="1"/>
    </xf>
    <xf numFmtId="0" fontId="4" fillId="0" borderId="24" xfId="0" applyFont="1" applyBorder="1" applyAlignment="1" applyProtection="1">
      <alignment horizontal="left" vertical="center"/>
      <protection hidden="1"/>
    </xf>
    <xf numFmtId="0" fontId="4" fillId="0" borderId="21" xfId="0" applyFont="1" applyBorder="1" applyAlignment="1" applyProtection="1">
      <alignment horizontal="right" vertical="top"/>
      <protection hidden="1"/>
    </xf>
    <xf numFmtId="0" fontId="12" fillId="2" borderId="18" xfId="0" applyFont="1" applyFill="1" applyBorder="1" applyAlignment="1" applyProtection="1">
      <alignment horizontal="left" vertical="center"/>
      <protection hidden="1"/>
    </xf>
    <xf numFmtId="0" fontId="12" fillId="2" borderId="19" xfId="0" applyFont="1" applyFill="1" applyBorder="1" applyAlignment="1" applyProtection="1">
      <alignment horizontal="left" vertical="center"/>
      <protection hidden="1"/>
    </xf>
    <xf numFmtId="0" fontId="3" fillId="0" borderId="22" xfId="0" applyFont="1" applyBorder="1" applyAlignment="1" applyProtection="1">
      <alignment horizontal="left" vertical="top" wrapText="1"/>
      <protection hidden="1"/>
    </xf>
    <xf numFmtId="0" fontId="3" fillId="0" borderId="23" xfId="0" applyFont="1" applyBorder="1" applyAlignment="1" applyProtection="1">
      <alignment horizontal="left" vertical="top" wrapText="1"/>
      <protection hidden="1"/>
    </xf>
    <xf numFmtId="0" fontId="3" fillId="0" borderId="24" xfId="0" applyFont="1" applyBorder="1" applyAlignment="1" applyProtection="1">
      <alignment horizontal="left" vertical="top" wrapText="1"/>
      <protection hidden="1"/>
    </xf>
    <xf numFmtId="0" fontId="3" fillId="0" borderId="25" xfId="0" applyFont="1" applyBorder="1" applyAlignment="1" applyProtection="1">
      <alignment horizontal="left" vertical="top" wrapText="1"/>
      <protection hidden="1"/>
    </xf>
    <xf numFmtId="0" fontId="3" fillId="0" borderId="26" xfId="0" applyFont="1" applyBorder="1" applyAlignment="1" applyProtection="1">
      <alignment horizontal="left" vertical="top" wrapText="1"/>
      <protection hidden="1"/>
    </xf>
    <xf numFmtId="0" fontId="3" fillId="0" borderId="27" xfId="0" applyFont="1" applyBorder="1" applyAlignment="1" applyProtection="1">
      <alignment horizontal="left" vertical="top" wrapText="1"/>
      <protection hidden="1"/>
    </xf>
    <xf numFmtId="0" fontId="3" fillId="0" borderId="21" xfId="0" applyFont="1" applyBorder="1" applyAlignment="1" applyProtection="1">
      <alignment horizontal="left" vertical="top" wrapText="1"/>
      <protection hidden="1"/>
    </xf>
    <xf numFmtId="0" fontId="16" fillId="2" borderId="16" xfId="0" applyFont="1" applyFill="1" applyBorder="1" applyAlignment="1" applyProtection="1">
      <alignment horizontal="left" vertical="center"/>
      <protection hidden="1"/>
    </xf>
    <xf numFmtId="0" fontId="3" fillId="0" borderId="16"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15" fillId="0" borderId="0" xfId="0" applyFont="1" applyAlignment="1" applyProtection="1">
      <alignment horizontal="distributed" vertical="center"/>
      <protection hidden="1"/>
    </xf>
    <xf numFmtId="0" fontId="3" fillId="0" borderId="1" xfId="0" applyFont="1" applyBorder="1" applyAlignment="1" applyProtection="1">
      <alignment horizontal="center" vertical="center" shrinkToFit="1"/>
      <protection hidden="1"/>
    </xf>
    <xf numFmtId="0" fontId="9" fillId="0" borderId="19"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4" fillId="0" borderId="18" xfId="0" applyFont="1" applyFill="1" applyBorder="1" applyAlignment="1" applyProtection="1">
      <alignment horizontal="center" vertical="center"/>
      <protection hidden="1"/>
    </xf>
    <xf numFmtId="0" fontId="4" fillId="0" borderId="19" xfId="0" applyFont="1" applyFill="1" applyBorder="1" applyAlignment="1" applyProtection="1">
      <alignment horizontal="center" vertical="center"/>
      <protection hidden="1"/>
    </xf>
    <xf numFmtId="0" fontId="4" fillId="0" borderId="20" xfId="0" applyFont="1" applyFill="1" applyBorder="1" applyAlignment="1" applyProtection="1">
      <alignment horizontal="center" vertical="center"/>
      <protection hidden="1"/>
    </xf>
    <xf numFmtId="0" fontId="9" fillId="0" borderId="18" xfId="0" applyFont="1" applyBorder="1" applyAlignment="1" applyProtection="1">
      <alignment horizontal="center" vertical="center"/>
      <protection locked="0" hidden="1"/>
    </xf>
    <xf numFmtId="0" fontId="9" fillId="0" borderId="19"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4" fillId="0" borderId="16" xfId="0" applyFont="1" applyFill="1" applyBorder="1" applyAlignment="1" applyProtection="1">
      <alignment horizontal="center" vertical="center"/>
      <protection hidden="1"/>
    </xf>
    <xf numFmtId="0" fontId="20" fillId="0" borderId="16"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0" fontId="14" fillId="0" borderId="19" xfId="0" applyFont="1" applyBorder="1" applyAlignment="1" applyProtection="1">
      <alignment horizontal="center" vertical="center"/>
      <protection hidden="1"/>
    </xf>
    <xf numFmtId="0" fontId="14" fillId="0" borderId="20" xfId="0" applyFont="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0" fontId="9" fillId="0" borderId="20" xfId="0" applyFont="1" applyFill="1" applyBorder="1" applyAlignment="1" applyProtection="1">
      <alignment horizontal="center" vertical="center"/>
      <protection hidden="1"/>
    </xf>
    <xf numFmtId="0" fontId="6" fillId="0" borderId="0" xfId="0" applyFont="1" applyFill="1" applyBorder="1" applyAlignment="1" applyProtection="1">
      <alignment horizontal="right" vertical="center"/>
      <protection hidden="1"/>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hidden="1"/>
    </xf>
    <xf numFmtId="0" fontId="6" fillId="0" borderId="10"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0" fontId="23" fillId="2" borderId="18" xfId="0" applyFont="1" applyFill="1" applyBorder="1" applyAlignment="1" applyProtection="1">
      <alignment horizontal="left" vertical="center"/>
      <protection hidden="1"/>
    </xf>
    <xf numFmtId="0" fontId="23" fillId="2" borderId="19" xfId="0" applyFont="1" applyFill="1" applyBorder="1" applyAlignment="1" applyProtection="1">
      <alignment horizontal="left" vertical="center"/>
      <protection hidden="1"/>
    </xf>
    <xf numFmtId="0" fontId="23" fillId="2" borderId="20" xfId="0" applyFont="1" applyFill="1" applyBorder="1" applyAlignment="1" applyProtection="1">
      <alignment horizontal="left" vertical="center"/>
      <protection hidden="1"/>
    </xf>
    <xf numFmtId="0" fontId="3" fillId="0" borderId="18" xfId="0" applyFont="1" applyFill="1" applyBorder="1" applyAlignment="1" applyProtection="1">
      <alignment horizontal="left" vertical="top" wrapText="1"/>
      <protection locked="0" hidden="1"/>
    </xf>
    <xf numFmtId="0" fontId="3" fillId="0" borderId="19" xfId="0" applyFont="1" applyFill="1" applyBorder="1" applyAlignment="1" applyProtection="1">
      <alignment horizontal="left" vertical="top" wrapText="1"/>
      <protection locked="0" hidden="1"/>
    </xf>
    <xf numFmtId="0" fontId="3" fillId="0" borderId="20" xfId="0" applyFont="1" applyFill="1" applyBorder="1" applyAlignment="1" applyProtection="1">
      <alignment horizontal="left" vertical="top" wrapText="1"/>
      <protection locked="0" hidden="1"/>
    </xf>
    <xf numFmtId="0" fontId="4" fillId="0" borderId="25"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26" xfId="0" applyFont="1" applyBorder="1" applyAlignment="1" applyProtection="1">
      <alignment horizontal="left" vertical="center"/>
      <protection hidden="1"/>
    </xf>
    <xf numFmtId="0" fontId="4" fillId="0" borderId="27" xfId="0" applyFont="1" applyBorder="1" applyAlignment="1" applyProtection="1">
      <alignment horizontal="left" vertical="center"/>
      <protection hidden="1"/>
    </xf>
    <xf numFmtId="0" fontId="4" fillId="0" borderId="21"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4" fillId="0" borderId="22" xfId="0" applyFont="1" applyFill="1" applyBorder="1" applyAlignment="1" applyProtection="1">
      <alignment horizontal="left" vertical="center"/>
      <protection hidden="1"/>
    </xf>
    <xf numFmtId="0" fontId="4" fillId="0" borderId="23" xfId="0" applyFont="1" applyFill="1" applyBorder="1" applyAlignment="1" applyProtection="1">
      <alignment horizontal="left" vertical="center"/>
      <protection hidden="1"/>
    </xf>
    <xf numFmtId="0" fontId="4" fillId="0" borderId="24" xfId="0" applyFont="1" applyFill="1" applyBorder="1" applyAlignment="1" applyProtection="1">
      <alignment horizontal="left" vertical="center"/>
      <protection hidden="1"/>
    </xf>
    <xf numFmtId="0" fontId="6" fillId="0" borderId="0" xfId="0" applyFont="1" applyFill="1" applyBorder="1" applyAlignment="1" applyProtection="1">
      <alignment horizontal="center" vertical="center"/>
      <protection hidden="1"/>
    </xf>
    <xf numFmtId="0" fontId="6" fillId="0" borderId="9"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14" xfId="0" applyFont="1" applyFill="1" applyBorder="1" applyAlignment="1" applyProtection="1">
      <alignment horizontal="left" vertical="center"/>
      <protection hidden="1"/>
    </xf>
    <xf numFmtId="0" fontId="12" fillId="2" borderId="22"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protection hidden="1"/>
    </xf>
    <xf numFmtId="0" fontId="12" fillId="2" borderId="24" xfId="0" applyFont="1" applyFill="1" applyBorder="1" applyAlignment="1" applyProtection="1">
      <alignment horizontal="left" vertical="center"/>
      <protection hidden="1"/>
    </xf>
    <xf numFmtId="0" fontId="3" fillId="0" borderId="18" xfId="0" applyFont="1" applyFill="1" applyBorder="1" applyAlignment="1" applyProtection="1">
      <alignment horizontal="left" vertical="top" wrapText="1"/>
      <protection hidden="1"/>
    </xf>
    <xf numFmtId="0" fontId="3" fillId="0" borderId="19" xfId="0" applyFont="1" applyFill="1" applyBorder="1" applyAlignment="1" applyProtection="1">
      <alignment horizontal="left" vertical="top" wrapText="1"/>
      <protection hidden="1"/>
    </xf>
    <xf numFmtId="0" fontId="3" fillId="0" borderId="20" xfId="0" applyFont="1" applyFill="1" applyBorder="1" applyAlignment="1" applyProtection="1">
      <alignment horizontal="left" vertical="top" wrapText="1"/>
      <protection hidden="1"/>
    </xf>
    <xf numFmtId="0" fontId="4" fillId="0" borderId="25"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26" xfId="0" applyFont="1" applyFill="1" applyBorder="1" applyAlignment="1" applyProtection="1">
      <alignment horizontal="left" vertical="top" wrapText="1"/>
      <protection hidden="1"/>
    </xf>
    <xf numFmtId="0" fontId="3" fillId="0" borderId="16" xfId="0" applyFont="1" applyBorder="1" applyAlignment="1" applyProtection="1">
      <alignment horizontal="left" vertical="center" wrapText="1"/>
      <protection hidden="1"/>
    </xf>
    <xf numFmtId="0" fontId="0" fillId="0" borderId="13"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5" fillId="0" borderId="7" xfId="0" applyFont="1" applyFill="1" applyBorder="1" applyAlignment="1" applyProtection="1">
      <alignment horizontal="left" vertical="center"/>
      <protection hidden="1"/>
    </xf>
    <xf numFmtId="0" fontId="5" fillId="0" borderId="8" xfId="0" applyFont="1" applyFill="1" applyBorder="1" applyAlignment="1" applyProtection="1">
      <alignment horizontal="left" vertical="center"/>
      <protection hidden="1"/>
    </xf>
    <xf numFmtId="0" fontId="6" fillId="0" borderId="8" xfId="0" applyFont="1" applyFill="1" applyBorder="1" applyAlignment="1" applyProtection="1">
      <alignment horizontal="center" vertical="center"/>
      <protection hidden="1"/>
    </xf>
    <xf numFmtId="0" fontId="4" fillId="0" borderId="16" xfId="0" applyFont="1" applyBorder="1" applyAlignment="1" applyProtection="1">
      <alignment vertical="center"/>
      <protection hidden="1"/>
    </xf>
    <xf numFmtId="0" fontId="4" fillId="0" borderId="16" xfId="0" applyFont="1" applyBorder="1" applyAlignment="1" applyProtection="1">
      <alignment horizontal="left" vertical="center" wrapText="1"/>
      <protection hidden="1"/>
    </xf>
    <xf numFmtId="0" fontId="4" fillId="0" borderId="16" xfId="0" applyFont="1" applyFill="1" applyBorder="1" applyAlignment="1" applyProtection="1">
      <alignment horizontal="left" vertical="top" wrapText="1"/>
      <protection hidden="1"/>
    </xf>
    <xf numFmtId="0" fontId="9" fillId="0" borderId="16" xfId="0" applyFont="1" applyFill="1" applyBorder="1" applyAlignment="1" applyProtection="1">
      <alignment horizontal="center" vertical="center" shrinkToFit="1"/>
      <protection hidden="1"/>
    </xf>
    <xf numFmtId="0" fontId="4" fillId="0" borderId="18"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0" xfId="0" applyFont="1" applyFill="1" applyBorder="1" applyAlignment="1" applyProtection="1">
      <alignment vertical="center"/>
      <protection hidden="1"/>
    </xf>
    <xf numFmtId="0" fontId="4" fillId="0" borderId="22" xfId="0" applyFont="1" applyBorder="1" applyAlignment="1" applyProtection="1">
      <alignment vertical="center"/>
      <protection hidden="1"/>
    </xf>
    <xf numFmtId="0" fontId="4" fillId="0" borderId="23" xfId="0" applyFont="1" applyBorder="1" applyAlignment="1" applyProtection="1">
      <alignment vertical="center"/>
      <protection hidden="1"/>
    </xf>
    <xf numFmtId="0" fontId="4" fillId="0" borderId="24" xfId="0" applyFont="1" applyBorder="1" applyAlignment="1" applyProtection="1">
      <alignment vertical="center"/>
      <protection hidden="1"/>
    </xf>
    <xf numFmtId="0" fontId="4" fillId="0" borderId="27" xfId="0" applyFont="1" applyBorder="1" applyAlignment="1" applyProtection="1">
      <alignment vertical="center"/>
      <protection hidden="1"/>
    </xf>
    <xf numFmtId="0" fontId="4" fillId="0" borderId="21" xfId="0" applyFont="1" applyBorder="1" applyAlignment="1" applyProtection="1">
      <alignment vertical="center"/>
      <protection hidden="1"/>
    </xf>
    <xf numFmtId="0" fontId="4" fillId="0" borderId="28" xfId="0" applyFont="1" applyBorder="1" applyAlignment="1" applyProtection="1">
      <alignment vertical="center"/>
      <protection hidden="1"/>
    </xf>
    <xf numFmtId="0" fontId="4" fillId="0" borderId="18"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4" fillId="0" borderId="20" xfId="0" applyFont="1" applyBorder="1" applyAlignment="1" applyProtection="1">
      <alignment horizontal="left" vertical="center"/>
      <protection hidden="1"/>
    </xf>
    <xf numFmtId="0" fontId="4" fillId="0" borderId="16" xfId="0" applyFont="1" applyFill="1" applyBorder="1" applyAlignment="1" applyProtection="1">
      <alignment horizontal="left" vertical="center"/>
      <protection hidden="1"/>
    </xf>
    <xf numFmtId="0" fontId="4" fillId="0" borderId="16" xfId="0" applyFont="1" applyBorder="1" applyAlignment="1" applyProtection="1">
      <alignment horizontal="left" vertical="top" wrapText="1"/>
      <protection hidden="1"/>
    </xf>
    <xf numFmtId="0" fontId="12" fillId="2" borderId="20" xfId="0" applyFont="1" applyFill="1" applyBorder="1" applyAlignment="1" applyProtection="1">
      <alignment horizontal="left" vertical="center"/>
      <protection hidden="1"/>
    </xf>
    <xf numFmtId="0" fontId="4" fillId="0" borderId="17" xfId="0" applyFont="1" applyBorder="1" applyAlignment="1" applyProtection="1">
      <alignment vertical="center"/>
      <protection hidden="1"/>
    </xf>
    <xf numFmtId="0" fontId="4" fillId="0" borderId="17" xfId="0" applyFont="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locked="0" hidden="1"/>
    </xf>
    <xf numFmtId="0" fontId="4" fillId="2" borderId="16" xfId="0" applyFont="1" applyFill="1" applyBorder="1" applyAlignment="1" applyProtection="1">
      <alignment horizontal="left" vertical="center"/>
      <protection hidden="1"/>
    </xf>
    <xf numFmtId="0" fontId="19" fillId="0" borderId="23" xfId="0" applyFont="1" applyFill="1" applyBorder="1" applyAlignment="1" applyProtection="1">
      <alignment horizontal="left" vertical="top" wrapText="1"/>
      <protection hidden="1"/>
    </xf>
  </cellXfs>
  <cellStyles count="1">
    <cellStyle name="標準" xfId="0" builtinId="0"/>
  </cellStyles>
  <dxfs count="22">
    <dxf>
      <font>
        <color theme="0"/>
      </font>
      <fill>
        <patternFill>
          <bgColor theme="0"/>
        </patternFill>
      </fill>
      <border>
        <left/>
        <right/>
        <top/>
        <bottom/>
      </border>
    </dxf>
    <dxf>
      <font>
        <color theme="0"/>
      </font>
      <border>
        <left/>
        <right/>
        <bottom/>
        <vertical/>
        <horizontal/>
      </border>
    </dxf>
    <dxf>
      <font>
        <color theme="0"/>
      </font>
      <border>
        <left/>
        <right/>
        <vertical/>
        <horizontal/>
      </border>
    </dxf>
    <dxf>
      <font>
        <color theme="0"/>
      </font>
      <border>
        <left/>
        <right style="hair">
          <color auto="1"/>
        </right>
        <vertical/>
        <horizontal/>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style="hair">
          <color auto="1"/>
        </left>
        <right style="hair">
          <color auto="1"/>
        </right>
        <top style="hair">
          <color auto="1"/>
        </top>
        <bottom style="hair">
          <color auto="1"/>
        </bottom>
        <vertical/>
        <horizontal/>
      </border>
    </dxf>
    <dxf>
      <fill>
        <patternFill>
          <bgColor rgb="FFFFC000"/>
        </patternFill>
      </fill>
    </dxf>
    <dxf>
      <font>
        <color theme="0"/>
      </font>
    </dxf>
    <dxf>
      <fill>
        <patternFill>
          <bgColor theme="0"/>
        </patternFill>
      </fill>
    </dxf>
    <dxf>
      <fill>
        <patternFill>
          <bgColor theme="0"/>
        </patternFill>
      </fill>
    </dxf>
    <dxf>
      <font>
        <color theme="0"/>
      </font>
      <fill>
        <patternFill>
          <bgColor theme="0"/>
        </patternFill>
      </fill>
      <border>
        <left style="thin">
          <color auto="1"/>
        </left>
        <right style="thin">
          <color auto="1"/>
        </right>
        <top style="thin">
          <color auto="1"/>
        </top>
        <bottom style="thin">
          <color auto="1"/>
        </bottom>
        <vertical/>
        <horizontal/>
      </border>
    </dxf>
    <dxf>
      <fill>
        <patternFill>
          <bgColor theme="0"/>
        </patternFill>
      </fill>
    </dxf>
    <dxf>
      <font>
        <color auto="1"/>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bottom/>
        <vertical/>
        <horizontal/>
      </border>
    </dxf>
    <dxf>
      <fill>
        <patternFill>
          <bgColor theme="0"/>
        </patternFill>
      </fill>
      <border>
        <left style="thin">
          <color auto="1"/>
        </left>
        <right style="thin">
          <color auto="1"/>
        </right>
        <bottom style="thin">
          <color auto="1"/>
        </bottom>
        <vertical/>
        <horizontal/>
      </border>
    </dxf>
    <dxf>
      <font>
        <color theme="0"/>
      </font>
      <fill>
        <patternFill patternType="none">
          <bgColor auto="1"/>
        </patternFill>
      </fill>
    </dxf>
    <dxf>
      <fill>
        <patternFill patternType="none">
          <bgColor auto="1"/>
        </patternFill>
      </fill>
    </dxf>
    <dxf>
      <font>
        <color theme="0"/>
      </font>
      <fill>
        <patternFill patternType="none">
          <bgColor auto="1"/>
        </patternFill>
      </fill>
      <border>
        <left/>
        <right/>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D3"/>
  <sheetViews>
    <sheetView workbookViewId="0">
      <selection activeCell="B2" sqref="B2"/>
    </sheetView>
  </sheetViews>
  <sheetFormatPr defaultColWidth="6.125" defaultRowHeight="13.5" x14ac:dyDescent="0.15"/>
  <sheetData>
    <row r="1" spans="1:108" s="1" customFormat="1" x14ac:dyDescent="0.15">
      <c r="A1" s="3" t="s">
        <v>23</v>
      </c>
      <c r="B1" s="3" t="s">
        <v>27</v>
      </c>
      <c r="C1" s="3" t="s">
        <v>28</v>
      </c>
      <c r="D1" s="3" t="s">
        <v>30</v>
      </c>
      <c r="E1" s="3" t="s">
        <v>103</v>
      </c>
      <c r="F1" s="3" t="s">
        <v>104</v>
      </c>
      <c r="G1" s="3" t="s">
        <v>29</v>
      </c>
      <c r="H1" s="3" t="s">
        <v>105</v>
      </c>
      <c r="I1" s="3" t="s">
        <v>106</v>
      </c>
      <c r="J1" s="3" t="s">
        <v>126</v>
      </c>
      <c r="K1" s="3">
        <v>1.5</v>
      </c>
      <c r="L1" s="3">
        <v>1.3</v>
      </c>
      <c r="M1" s="3" t="s">
        <v>10</v>
      </c>
      <c r="N1" s="3" t="s">
        <v>127</v>
      </c>
      <c r="O1" s="3" t="s">
        <v>12</v>
      </c>
      <c r="P1" s="3" t="s">
        <v>128</v>
      </c>
      <c r="Q1" s="3" t="s">
        <v>11</v>
      </c>
      <c r="R1" s="3" t="s">
        <v>8</v>
      </c>
      <c r="S1" s="3" t="s">
        <v>13</v>
      </c>
      <c r="T1" s="3" t="s">
        <v>129</v>
      </c>
      <c r="U1" s="3" t="s">
        <v>7</v>
      </c>
      <c r="V1" s="3" t="s">
        <v>130</v>
      </c>
      <c r="W1" s="3" t="s">
        <v>131</v>
      </c>
      <c r="X1" s="3" t="s">
        <v>31</v>
      </c>
      <c r="Y1" s="3" t="s">
        <v>9</v>
      </c>
      <c r="Z1" s="3" t="s">
        <v>5</v>
      </c>
      <c r="AA1" s="3" t="s">
        <v>132</v>
      </c>
      <c r="AB1" s="3" t="s">
        <v>133</v>
      </c>
      <c r="AC1" s="3" t="s">
        <v>170</v>
      </c>
      <c r="AD1" s="3" t="s">
        <v>172</v>
      </c>
      <c r="AE1" s="3" t="s">
        <v>173</v>
      </c>
      <c r="AF1" s="3" t="s">
        <v>134</v>
      </c>
      <c r="AG1" s="3" t="s">
        <v>135</v>
      </c>
      <c r="AH1" s="3" t="s">
        <v>136</v>
      </c>
      <c r="AI1" s="3" t="s">
        <v>137</v>
      </c>
      <c r="AJ1" s="3" t="s">
        <v>138</v>
      </c>
      <c r="AK1" s="3" t="s">
        <v>139</v>
      </c>
      <c r="AL1" s="3" t="s">
        <v>140</v>
      </c>
      <c r="AM1" s="3" t="s">
        <v>141</v>
      </c>
      <c r="AN1" s="3" t="s">
        <v>142</v>
      </c>
      <c r="AO1" s="3" t="s">
        <v>143</v>
      </c>
      <c r="AP1" s="3" t="s">
        <v>144</v>
      </c>
      <c r="AQ1" s="3" t="s">
        <v>145</v>
      </c>
      <c r="AR1" s="3" t="s">
        <v>146</v>
      </c>
      <c r="AS1" s="3" t="s">
        <v>147</v>
      </c>
      <c r="AT1" s="3" t="s">
        <v>148</v>
      </c>
      <c r="AU1" s="3" t="s">
        <v>149</v>
      </c>
      <c r="AV1" s="3" t="s">
        <v>150</v>
      </c>
      <c r="AW1" s="3" t="s">
        <v>151</v>
      </c>
      <c r="AX1" s="3" t="s">
        <v>152</v>
      </c>
      <c r="AY1" s="3" t="s">
        <v>153</v>
      </c>
      <c r="AZ1" s="3" t="s">
        <v>154</v>
      </c>
      <c r="BA1" s="3" t="s">
        <v>155</v>
      </c>
      <c r="BB1" s="7"/>
      <c r="BD1" s="3" t="s">
        <v>23</v>
      </c>
      <c r="BE1" s="3" t="s">
        <v>27</v>
      </c>
      <c r="BF1" s="3" t="s">
        <v>28</v>
      </c>
      <c r="BG1" s="3" t="s">
        <v>30</v>
      </c>
      <c r="BH1" s="3" t="s">
        <v>103</v>
      </c>
      <c r="BI1" s="3" t="s">
        <v>104</v>
      </c>
      <c r="BJ1" s="3" t="s">
        <v>29</v>
      </c>
      <c r="BK1" s="3" t="s">
        <v>105</v>
      </c>
      <c r="BL1" s="3" t="s">
        <v>106</v>
      </c>
      <c r="BM1" s="3" t="s">
        <v>126</v>
      </c>
      <c r="BN1" s="3">
        <v>1.5</v>
      </c>
      <c r="BO1" s="3">
        <v>1.3</v>
      </c>
      <c r="BP1" s="3" t="s">
        <v>10</v>
      </c>
      <c r="BQ1" s="3" t="s">
        <v>127</v>
      </c>
      <c r="BR1" s="3" t="s">
        <v>12</v>
      </c>
      <c r="BS1" s="3" t="s">
        <v>162</v>
      </c>
      <c r="BT1" s="3" t="s">
        <v>11</v>
      </c>
      <c r="BU1" s="3" t="s">
        <v>8</v>
      </c>
      <c r="BV1" s="3" t="s">
        <v>13</v>
      </c>
      <c r="BW1" s="3" t="s">
        <v>129</v>
      </c>
      <c r="BX1" s="3" t="s">
        <v>7</v>
      </c>
      <c r="BY1" s="3" t="s">
        <v>130</v>
      </c>
      <c r="BZ1" s="3" t="s">
        <v>131</v>
      </c>
      <c r="CA1" s="3" t="s">
        <v>31</v>
      </c>
      <c r="CB1" s="3" t="s">
        <v>9</v>
      </c>
      <c r="CC1" s="3" t="s">
        <v>5</v>
      </c>
      <c r="CD1" s="3" t="s">
        <v>132</v>
      </c>
      <c r="CE1" s="3" t="s">
        <v>133</v>
      </c>
      <c r="CF1" s="3" t="s">
        <v>170</v>
      </c>
      <c r="CG1" s="3" t="s">
        <v>172</v>
      </c>
      <c r="CH1" s="3" t="s">
        <v>173</v>
      </c>
      <c r="CI1" s="3" t="s">
        <v>134</v>
      </c>
      <c r="CJ1" s="3" t="s">
        <v>135</v>
      </c>
      <c r="CK1" s="3" t="s">
        <v>136</v>
      </c>
      <c r="CL1" s="3" t="s">
        <v>137</v>
      </c>
      <c r="CM1" s="3" t="s">
        <v>138</v>
      </c>
      <c r="CN1" s="3" t="s">
        <v>139</v>
      </c>
      <c r="CO1" s="3" t="s">
        <v>140</v>
      </c>
      <c r="CP1" s="3" t="s">
        <v>141</v>
      </c>
      <c r="CQ1" s="3" t="s">
        <v>142</v>
      </c>
      <c r="CR1" s="3" t="s">
        <v>143</v>
      </c>
      <c r="CS1" s="3" t="s">
        <v>144</v>
      </c>
      <c r="CT1" s="3" t="s">
        <v>145</v>
      </c>
      <c r="CU1" s="3" t="s">
        <v>146</v>
      </c>
      <c r="CV1" s="3" t="s">
        <v>147</v>
      </c>
      <c r="CW1" s="3" t="s">
        <v>148</v>
      </c>
      <c r="CX1" s="3" t="s">
        <v>149</v>
      </c>
      <c r="CY1" s="3" t="s">
        <v>150</v>
      </c>
      <c r="CZ1" s="3" t="s">
        <v>151</v>
      </c>
      <c r="DA1" s="3" t="s">
        <v>152</v>
      </c>
      <c r="DB1" s="3" t="s">
        <v>153</v>
      </c>
      <c r="DC1" s="3" t="s">
        <v>154</v>
      </c>
      <c r="DD1" s="3" t="s">
        <v>155</v>
      </c>
    </row>
    <row r="2" spans="1:108" x14ac:dyDescent="0.15">
      <c r="A2" s="8" t="str">
        <f t="shared" ref="A2" ca="1" si="0">IF(INDIRECT("'"&amp;BD2&amp;"'!"&amp;BD3,TRUE)="","－",INDIRECT("'"&amp;BD2&amp;"'!"&amp;BD3,TRUE))</f>
        <v>公立の中学校</v>
      </c>
      <c r="B2" s="8" t="str">
        <f t="shared" ref="B2" ca="1" si="1">IF(INDIRECT("'"&amp;BE2&amp;"'!"&amp;BE3,TRUE)="","－",INDIRECT("'"&amp;BE2&amp;"'!"&amp;BE3,TRUE))</f>
        <v>国私立</v>
      </c>
      <c r="C2" s="8" t="str">
        <f t="shared" ref="C2" ca="1" si="2">IF(INDIRECT("'"&amp;BF2&amp;"'!"&amp;BF3,TRUE)="","－",INDIRECT("'"&amp;BF2&amp;"'!"&amp;BF3,TRUE))</f>
        <v>－</v>
      </c>
      <c r="D2" s="8" t="str">
        <f t="shared" ref="D2" ca="1" si="3">IF(INDIRECT("'"&amp;BG2&amp;"'!"&amp;BG3,TRUE)="","－",INDIRECT("'"&amp;BG2&amp;"'!"&amp;BG3,TRUE))</f>
        <v>－</v>
      </c>
      <c r="E2" s="8" t="str">
        <f t="shared" ref="E2" ca="1" si="4">IF(INDIRECT("'"&amp;BH2&amp;"'!"&amp;BH3,TRUE)="","－",INDIRECT("'"&amp;BH2&amp;"'!"&amp;BH3,TRUE))</f>
        <v>－</v>
      </c>
      <c r="F2" s="8" t="str">
        <f t="shared" ref="F2" ca="1" si="5">IF(INDIRECT("'"&amp;BI2&amp;"'!"&amp;BI3,TRUE)="","－",INDIRECT("'"&amp;BI2&amp;"'!"&amp;BI3,TRUE))</f>
        <v>年月日生</v>
      </c>
      <c r="G2" s="8">
        <f t="shared" ref="G2" ca="1" si="6">IF(INDIRECT("'"&amp;BJ2&amp;"'!"&amp;BJ3,TRUE)="","－",INDIRECT("'"&amp;BJ2&amp;"'!"&amp;BJ3,TRUE))</f>
        <v>2</v>
      </c>
      <c r="H2" s="8" t="str">
        <f t="shared" ref="H2" ca="1" si="7">IF(INDIRECT("'"&amp;BK2&amp;"'!"&amp;BK3,TRUE)="","－",INDIRECT("'"&amp;BK2&amp;"'!"&amp;BK3,TRUE))</f>
        <v>－</v>
      </c>
      <c r="I2" s="8" t="str">
        <f t="shared" ref="I2" ca="1" si="8">IF(INDIRECT("'"&amp;BL2&amp;"'!"&amp;BL3,TRUE)="","－",INDIRECT("'"&amp;BL2&amp;"'!"&amp;BL3,TRUE))</f>
        <v>－</v>
      </c>
      <c r="J2" s="8" t="str">
        <f t="shared" ref="J2" ca="1" si="9">IF(INDIRECT("'"&amp;BM2&amp;"'!"&amp;BM3,TRUE)="","－",INDIRECT("'"&amp;BM2&amp;"'!"&amp;BM3,TRUE))</f>
        <v>－</v>
      </c>
      <c r="K2" s="8" t="str">
        <f t="shared" ref="K2" ca="1" si="10">IF(INDIRECT("'"&amp;BN2&amp;"'!"&amp;BN3,TRUE)="","－",INDIRECT("'"&amp;BN2&amp;"'!"&amp;BN3,TRUE))</f>
        <v>－</v>
      </c>
      <c r="L2" s="8" t="str">
        <f t="shared" ref="L2" ca="1" si="11">IF(INDIRECT("'"&amp;BO2&amp;"'!"&amp;BO3,TRUE)="","－",INDIRECT("'"&amp;BO2&amp;"'!"&amp;BO3,TRUE))</f>
        <v>－</v>
      </c>
      <c r="M2" s="8" t="str">
        <f t="shared" ref="M2" ca="1" si="12">IF(INDIRECT("'"&amp;BP2&amp;"'!"&amp;BP3,TRUE)="","－",INDIRECT("'"&amp;BP2&amp;"'!"&amp;BP3,TRUE))</f>
        <v>－</v>
      </c>
      <c r="N2" s="8" t="str">
        <f t="shared" ref="N2" ca="1" si="13">IF(INDIRECT("'"&amp;BQ2&amp;"'!"&amp;BQ3,TRUE)="","－",INDIRECT("'"&amp;BQ2&amp;"'!"&amp;BQ3,TRUE))</f>
        <v>－</v>
      </c>
      <c r="O2" s="8" t="str">
        <f t="shared" ref="O2" ca="1" si="14">IF(INDIRECT("'"&amp;BR2&amp;"'!"&amp;BR3,TRUE)="","－",INDIRECT("'"&amp;BR2&amp;"'!"&amp;BR3,TRUE))</f>
        <v>－</v>
      </c>
      <c r="P2" s="8" t="str">
        <f t="shared" ref="P2" ca="1" si="15">IF(INDIRECT("'"&amp;BS2&amp;"'!"&amp;BS3,TRUE)="","－",INDIRECT("'"&amp;BS2&amp;"'!"&amp;BS3,TRUE))</f>
        <v>－</v>
      </c>
      <c r="Q2" s="8" t="str">
        <f t="shared" ref="Q2" ca="1" si="16">IF(INDIRECT("'"&amp;BT2&amp;"'!"&amp;BT3,TRUE)="","－",INDIRECT("'"&amp;BT2&amp;"'!"&amp;BT3,TRUE))</f>
        <v>－</v>
      </c>
      <c r="R2" s="8" t="str">
        <f t="shared" ref="R2" ca="1" si="17">IF(INDIRECT("'"&amp;BU2&amp;"'!"&amp;BU3,TRUE)="","－",INDIRECT("'"&amp;BU2&amp;"'!"&amp;BU3,TRUE))</f>
        <v>－</v>
      </c>
      <c r="S2" s="8" t="str">
        <f t="shared" ref="S2" ca="1" si="18">IF(INDIRECT("'"&amp;BV2&amp;"'!"&amp;BV3,TRUE)="","－",INDIRECT("'"&amp;BV2&amp;"'!"&amp;BV3,TRUE))</f>
        <v>－</v>
      </c>
      <c r="T2" s="8" t="str">
        <f t="shared" ref="T2" ca="1" si="19">IF(INDIRECT("'"&amp;BW2&amp;"'!"&amp;BW3,TRUE)="","－",INDIRECT("'"&amp;BW2&amp;"'!"&amp;BW3,TRUE))</f>
        <v>－</v>
      </c>
      <c r="U2" s="8" t="str">
        <f t="shared" ref="U2" ca="1" si="20">IF(INDIRECT("'"&amp;BX2&amp;"'!"&amp;BX3,TRUE)="","－",INDIRECT("'"&amp;BX2&amp;"'!"&amp;BX3,TRUE))</f>
        <v>－</v>
      </c>
      <c r="V2" s="8" t="str">
        <f t="shared" ref="V2" ca="1" si="21">IF(INDIRECT("'"&amp;BY2&amp;"'!"&amp;BY3,TRUE)="","－",INDIRECT("'"&amp;BY2&amp;"'!"&amp;BY3,TRUE))</f>
        <v>－</v>
      </c>
      <c r="W2" s="8" t="str">
        <f t="shared" ref="W2" ca="1" si="22">IF(INDIRECT("'"&amp;BZ2&amp;"'!"&amp;BZ3,TRUE)="","－",INDIRECT("'"&amp;BZ2&amp;"'!"&amp;BZ3,TRUE))</f>
        <v>－</v>
      </c>
      <c r="X2" s="8" t="str">
        <f t="shared" ref="X2" ca="1" si="23">IF(INDIRECT("'"&amp;CA2&amp;"'!"&amp;CA3,TRUE)="","－",INDIRECT("'"&amp;CA2&amp;"'!"&amp;CA3,TRUE))</f>
        <v>－</v>
      </c>
      <c r="Y2" s="8" t="str">
        <f t="shared" ref="Y2" ca="1" si="24">IF(INDIRECT("'"&amp;CB2&amp;"'!"&amp;CB3,TRUE)="","－",INDIRECT("'"&amp;CB2&amp;"'!"&amp;CB3,TRUE))</f>
        <v>－</v>
      </c>
      <c r="Z2" s="8" t="str">
        <f t="shared" ref="Z2" ca="1" si="25">IF(INDIRECT("'"&amp;CC2&amp;"'!"&amp;CC3,TRUE)="","－",INDIRECT("'"&amp;CC2&amp;"'!"&amp;CC3,TRUE))</f>
        <v>－</v>
      </c>
      <c r="AA2" s="8" t="str">
        <f t="shared" ref="AA2" ca="1" si="26">IF(INDIRECT("'"&amp;CD2&amp;"'!"&amp;CD3,TRUE)="","－",INDIRECT("'"&amp;CD2&amp;"'!"&amp;CD3,TRUE))</f>
        <v>－</v>
      </c>
      <c r="AB2" s="8" t="str">
        <f t="shared" ref="AB2:AC2" ca="1" si="27">IF(INDIRECT("'"&amp;CE2&amp;"'!"&amp;CE3,TRUE)="","－",INDIRECT("'"&amp;CE2&amp;"'!"&amp;CE3,TRUE))</f>
        <v>－</v>
      </c>
      <c r="AC2" s="8" t="str">
        <f t="shared" ca="1" si="27"/>
        <v>－</v>
      </c>
      <c r="AD2" s="8" t="str">
        <f t="shared" ref="AD2" ca="1" si="28">IF(INDIRECT("'"&amp;CG2&amp;"'!"&amp;CG3,TRUE)="","－",INDIRECT("'"&amp;CG2&amp;"'!"&amp;CG3,TRUE))</f>
        <v>－</v>
      </c>
      <c r="AE2" s="8" t="str">
        <f t="shared" ref="AE2" ca="1" si="29">IF(INDIRECT("'"&amp;CH2&amp;"'!"&amp;CH3,TRUE)="","－",INDIRECT("'"&amp;CH2&amp;"'!"&amp;CH3,TRUE))</f>
        <v>－</v>
      </c>
      <c r="AF2" s="8" t="str">
        <f t="shared" ref="AF2" ca="1" si="30">IF(INDIRECT("'"&amp;CI2&amp;"'!"&amp;CI3,TRUE)="","－",INDIRECT("'"&amp;CI2&amp;"'!"&amp;CI3,TRUE))</f>
        <v>－</v>
      </c>
      <c r="AG2" s="8" t="str">
        <f t="shared" ref="AG2" ca="1" si="31">IF(INDIRECT("'"&amp;CJ2&amp;"'!"&amp;CJ3,TRUE)="","－",INDIRECT("'"&amp;CJ2&amp;"'!"&amp;CJ3,TRUE))</f>
        <v>－</v>
      </c>
      <c r="AH2" s="8" t="str">
        <f t="shared" ref="AH2" ca="1" si="32">IF(INDIRECT("'"&amp;CK2&amp;"'!"&amp;CK3,TRUE)="","－",INDIRECT("'"&amp;CK2&amp;"'!"&amp;CK3,TRUE))</f>
        <v>－</v>
      </c>
      <c r="AI2" s="8" t="str">
        <f t="shared" ref="AI2" ca="1" si="33">IF(INDIRECT("'"&amp;CL2&amp;"'!"&amp;CL3,TRUE)="","－",INDIRECT("'"&amp;CL2&amp;"'!"&amp;CL3,TRUE))</f>
        <v>－</v>
      </c>
      <c r="AJ2" s="8" t="str">
        <f t="shared" ref="AJ2" ca="1" si="34">IF(INDIRECT("'"&amp;CM2&amp;"'!"&amp;CM3,TRUE)="","－",INDIRECT("'"&amp;CM2&amp;"'!"&amp;CM3,TRUE))</f>
        <v>－</v>
      </c>
      <c r="AK2" s="8" t="str">
        <f t="shared" ref="AK2" ca="1" si="35">IF(INDIRECT("'"&amp;CN2&amp;"'!"&amp;CN3,TRUE)="","－",INDIRECT("'"&amp;CN2&amp;"'!"&amp;CN3,TRUE))</f>
        <v>－</v>
      </c>
      <c r="AL2" s="8" t="str">
        <f t="shared" ref="AL2" ca="1" si="36">IF(INDIRECT("'"&amp;CO2&amp;"'!"&amp;CO3,TRUE)="","－",INDIRECT("'"&amp;CO2&amp;"'!"&amp;CO3,TRUE))</f>
        <v>－</v>
      </c>
      <c r="AM2" s="8" t="str">
        <f t="shared" ref="AM2" ca="1" si="37">IF(INDIRECT("'"&amp;CP2&amp;"'!"&amp;CP3,TRUE)="","－",INDIRECT("'"&amp;CP2&amp;"'!"&amp;CP3,TRUE))</f>
        <v>－</v>
      </c>
      <c r="AN2" s="8" t="str">
        <f t="shared" ref="AN2" ca="1" si="38">IF(INDIRECT("'"&amp;CQ2&amp;"'!"&amp;CQ3,TRUE)="","－",INDIRECT("'"&amp;CQ2&amp;"'!"&amp;CQ3,TRUE))</f>
        <v>－</v>
      </c>
      <c r="AO2" s="8" t="str">
        <f t="shared" ref="AO2" ca="1" si="39">IF(INDIRECT("'"&amp;CR2&amp;"'!"&amp;CR3,TRUE)="","－",INDIRECT("'"&amp;CR2&amp;"'!"&amp;CR3,TRUE))</f>
        <v>－</v>
      </c>
      <c r="AP2" s="8" t="str">
        <f t="shared" ref="AP2" ca="1" si="40">IF(INDIRECT("'"&amp;CS2&amp;"'!"&amp;CS3,TRUE)="","－",INDIRECT("'"&amp;CS2&amp;"'!"&amp;CS3,TRUE))</f>
        <v>－</v>
      </c>
      <c r="AQ2" s="8" t="str">
        <f t="shared" ref="AQ2" ca="1" si="41">IF(INDIRECT("'"&amp;CT2&amp;"'!"&amp;CT3,TRUE)="","－",INDIRECT("'"&amp;CT2&amp;"'!"&amp;CT3,TRUE))</f>
        <v>－</v>
      </c>
      <c r="AR2" s="8" t="str">
        <f t="shared" ref="AR2" ca="1" si="42">IF(INDIRECT("'"&amp;CU2&amp;"'!"&amp;CU3,TRUE)="","－",INDIRECT("'"&amp;CU2&amp;"'!"&amp;CU3,TRUE))</f>
        <v>－</v>
      </c>
      <c r="AS2" s="8" t="str">
        <f t="shared" ref="AS2" ca="1" si="43">IF(INDIRECT("'"&amp;CV2&amp;"'!"&amp;CV3,TRUE)="","－",INDIRECT("'"&amp;CV2&amp;"'!"&amp;CV3,TRUE))</f>
        <v>－</v>
      </c>
      <c r="AT2" s="8" t="str">
        <f t="shared" ref="AT2" ca="1" si="44">IF(INDIRECT("'"&amp;CW2&amp;"'!"&amp;CW3,TRUE)="","－",INDIRECT("'"&amp;CW2&amp;"'!"&amp;CW3,TRUE))</f>
        <v>－</v>
      </c>
      <c r="AU2" s="8" t="str">
        <f t="shared" ref="AU2" ca="1" si="45">IF(INDIRECT("'"&amp;CX2&amp;"'!"&amp;CX3,TRUE)="","－",INDIRECT("'"&amp;CX2&amp;"'!"&amp;CX3,TRUE))</f>
        <v>－</v>
      </c>
      <c r="AV2" s="8" t="str">
        <f t="shared" ref="AV2" ca="1" si="46">IF(INDIRECT("'"&amp;CY2&amp;"'!"&amp;CY3,TRUE)="","－",INDIRECT("'"&amp;CY2&amp;"'!"&amp;CY3,TRUE))</f>
        <v>－</v>
      </c>
      <c r="AW2" s="8" t="str">
        <f t="shared" ref="AW2" ca="1" si="47">IF(INDIRECT("'"&amp;CZ2&amp;"'!"&amp;CZ3,TRUE)="","－",INDIRECT("'"&amp;CZ2&amp;"'!"&amp;CZ3,TRUE))</f>
        <v>－</v>
      </c>
      <c r="AX2" s="8" t="str">
        <f t="shared" ref="AX2" ca="1" si="48">IF(INDIRECT("'"&amp;DA2&amp;"'!"&amp;DA3,TRUE)="","－",INDIRECT("'"&amp;DA2&amp;"'!"&amp;DA3,TRUE))</f>
        <v>－</v>
      </c>
      <c r="AY2" s="8" t="str">
        <f t="shared" ref="AY2" ca="1" si="49">IF(INDIRECT("'"&amp;DB2&amp;"'!"&amp;DB3,TRUE)="","－",INDIRECT("'"&amp;DB2&amp;"'!"&amp;DB3,TRUE))</f>
        <v>－</v>
      </c>
      <c r="AZ2" s="8" t="str">
        <f t="shared" ref="AZ2" ca="1" si="50">IF(INDIRECT("'"&amp;DC2&amp;"'!"&amp;DC3,TRUE)="","－",INDIRECT("'"&amp;DC2&amp;"'!"&amp;DC3,TRUE))</f>
        <v>－</v>
      </c>
      <c r="BA2" s="8" t="str">
        <f t="shared" ref="BA2" ca="1" si="51">IF(INDIRECT("'"&amp;DD2&amp;"'!"&amp;DD3,TRUE)="","－",INDIRECT("'"&amp;DD2&amp;"'!"&amp;DD3,TRUE))</f>
        <v>－</v>
      </c>
      <c r="BB2" s="9"/>
      <c r="BC2" t="s">
        <v>107</v>
      </c>
      <c r="BD2" s="8" t="s">
        <v>108</v>
      </c>
      <c r="BE2" s="8" t="s">
        <v>108</v>
      </c>
      <c r="BF2" s="8" t="s">
        <v>108</v>
      </c>
      <c r="BG2" s="8" t="s">
        <v>108</v>
      </c>
      <c r="BH2" s="8" t="s">
        <v>108</v>
      </c>
      <c r="BI2" s="8" t="s">
        <v>108</v>
      </c>
      <c r="BJ2" s="8" t="s">
        <v>108</v>
      </c>
      <c r="BK2" s="8" t="s">
        <v>108</v>
      </c>
      <c r="BL2" s="8" t="s">
        <v>108</v>
      </c>
      <c r="BM2" s="8" t="s">
        <v>108</v>
      </c>
      <c r="BN2" s="8" t="s">
        <v>108</v>
      </c>
      <c r="BO2" s="8" t="s">
        <v>108</v>
      </c>
      <c r="BP2" s="8" t="s">
        <v>108</v>
      </c>
      <c r="BQ2" s="8" t="s">
        <v>108</v>
      </c>
      <c r="BR2" s="8" t="s">
        <v>108</v>
      </c>
      <c r="BS2" s="8" t="s">
        <v>108</v>
      </c>
      <c r="BT2" s="8" t="s">
        <v>108</v>
      </c>
      <c r="BU2" s="8" t="s">
        <v>108</v>
      </c>
      <c r="BV2" s="8" t="s">
        <v>108</v>
      </c>
      <c r="BW2" s="8" t="s">
        <v>108</v>
      </c>
      <c r="BX2" s="8" t="s">
        <v>108</v>
      </c>
      <c r="BY2" s="8" t="s">
        <v>108</v>
      </c>
      <c r="BZ2" s="8" t="s">
        <v>108</v>
      </c>
      <c r="CA2" s="8" t="s">
        <v>108</v>
      </c>
      <c r="CB2" s="8" t="s">
        <v>108</v>
      </c>
      <c r="CC2" s="8" t="s">
        <v>108</v>
      </c>
      <c r="CD2" s="8" t="s">
        <v>108</v>
      </c>
      <c r="CE2" s="8" t="s">
        <v>108</v>
      </c>
      <c r="CF2" s="8" t="s">
        <v>171</v>
      </c>
      <c r="CG2" s="8" t="s">
        <v>171</v>
      </c>
      <c r="CH2" s="8" t="s">
        <v>171</v>
      </c>
      <c r="CI2" s="8" t="s">
        <v>108</v>
      </c>
      <c r="CJ2" s="8" t="s">
        <v>108</v>
      </c>
      <c r="CK2" s="8" t="s">
        <v>108</v>
      </c>
      <c r="CL2" s="8" t="s">
        <v>108</v>
      </c>
      <c r="CM2" s="8" t="s">
        <v>108</v>
      </c>
      <c r="CN2" s="8" t="s">
        <v>108</v>
      </c>
      <c r="CO2" s="8" t="s">
        <v>108</v>
      </c>
      <c r="CP2" s="8" t="s">
        <v>108</v>
      </c>
      <c r="CQ2" s="8" t="s">
        <v>108</v>
      </c>
      <c r="CR2" s="8" t="s">
        <v>108</v>
      </c>
      <c r="CS2" s="8" t="s">
        <v>108</v>
      </c>
      <c r="CT2" s="8" t="s">
        <v>108</v>
      </c>
      <c r="CU2" s="8" t="s">
        <v>108</v>
      </c>
      <c r="CV2" s="8" t="s">
        <v>108</v>
      </c>
      <c r="CW2" s="8" t="s">
        <v>108</v>
      </c>
      <c r="CX2" s="8" t="s">
        <v>108</v>
      </c>
      <c r="CY2" s="8" t="s">
        <v>108</v>
      </c>
      <c r="CZ2" s="8" t="s">
        <v>108</v>
      </c>
      <c r="DA2" s="8" t="s">
        <v>108</v>
      </c>
      <c r="DB2" s="8" t="s">
        <v>108</v>
      </c>
      <c r="DC2" s="8" t="s">
        <v>108</v>
      </c>
      <c r="DD2" s="8" t="s">
        <v>108</v>
      </c>
    </row>
    <row r="3" spans="1:108" x14ac:dyDescent="0.15">
      <c r="BC3" t="s">
        <v>109</v>
      </c>
      <c r="BD3" s="2" t="s">
        <v>110</v>
      </c>
      <c r="BE3" s="2" t="s">
        <v>156</v>
      </c>
      <c r="BF3" s="2" t="s">
        <v>157</v>
      </c>
      <c r="BG3" s="2" t="s">
        <v>111</v>
      </c>
      <c r="BH3" s="2" t="s">
        <v>112</v>
      </c>
      <c r="BI3" s="2" t="s">
        <v>158</v>
      </c>
      <c r="BJ3" s="2" t="s">
        <v>159</v>
      </c>
      <c r="BK3" s="2" t="s">
        <v>160</v>
      </c>
      <c r="BL3" s="2" t="s">
        <v>161</v>
      </c>
      <c r="BM3" s="2" t="s">
        <v>177</v>
      </c>
      <c r="BN3" s="2" t="s">
        <v>178</v>
      </c>
      <c r="BO3" s="2" t="s">
        <v>179</v>
      </c>
      <c r="BP3" s="2" t="s">
        <v>180</v>
      </c>
      <c r="BQ3" s="2" t="s">
        <v>181</v>
      </c>
      <c r="BR3" s="2" t="s">
        <v>182</v>
      </c>
      <c r="BS3" s="2" t="s">
        <v>183</v>
      </c>
      <c r="BT3" s="2" t="s">
        <v>184</v>
      </c>
      <c r="BU3" s="2" t="s">
        <v>185</v>
      </c>
      <c r="BV3" s="2" t="s">
        <v>186</v>
      </c>
      <c r="BW3" s="2" t="s">
        <v>187</v>
      </c>
      <c r="BX3" s="2" t="s">
        <v>188</v>
      </c>
      <c r="BY3" s="2" t="s">
        <v>189</v>
      </c>
      <c r="BZ3" s="2" t="s">
        <v>190</v>
      </c>
      <c r="CA3" s="2" t="s">
        <v>191</v>
      </c>
      <c r="CB3" s="2" t="s">
        <v>192</v>
      </c>
      <c r="CC3" s="2" t="s">
        <v>193</v>
      </c>
      <c r="CD3" s="2" t="s">
        <v>194</v>
      </c>
      <c r="CE3" s="2" t="s">
        <v>195</v>
      </c>
      <c r="CF3" s="2" t="s">
        <v>196</v>
      </c>
      <c r="CG3" s="2" t="s">
        <v>197</v>
      </c>
      <c r="CH3" s="2" t="s">
        <v>198</v>
      </c>
      <c r="CI3" s="2" t="s">
        <v>199</v>
      </c>
      <c r="CJ3" s="2" t="s">
        <v>200</v>
      </c>
      <c r="CK3" s="2" t="s">
        <v>201</v>
      </c>
      <c r="CL3" s="2" t="s">
        <v>202</v>
      </c>
      <c r="CM3" s="2" t="s">
        <v>203</v>
      </c>
      <c r="CN3" s="2" t="s">
        <v>204</v>
      </c>
      <c r="CO3" s="2" t="s">
        <v>205</v>
      </c>
      <c r="CP3" s="2" t="s">
        <v>206</v>
      </c>
      <c r="CQ3" s="2" t="s">
        <v>207</v>
      </c>
      <c r="CR3" s="2" t="s">
        <v>208</v>
      </c>
      <c r="CS3" s="2" t="s">
        <v>209</v>
      </c>
      <c r="CT3" s="2" t="s">
        <v>210</v>
      </c>
      <c r="CU3" s="2" t="s">
        <v>211</v>
      </c>
      <c r="CV3" s="2" t="s">
        <v>212</v>
      </c>
      <c r="CW3" s="2" t="s">
        <v>213</v>
      </c>
      <c r="CX3" s="2" t="s">
        <v>214</v>
      </c>
      <c r="CY3" s="2" t="s">
        <v>163</v>
      </c>
      <c r="CZ3" s="2" t="s">
        <v>164</v>
      </c>
      <c r="DA3" s="2" t="s">
        <v>165</v>
      </c>
      <c r="DB3" s="2" t="s">
        <v>166</v>
      </c>
      <c r="DC3" s="2" t="s">
        <v>167</v>
      </c>
      <c r="DD3" s="2" t="s">
        <v>168</v>
      </c>
    </row>
  </sheetData>
  <phoneticPr fontId="1"/>
  <pageMargins left="0.78740157480314965" right="0.78740157480314965"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91"/>
  <sheetViews>
    <sheetView showGridLines="0" tabSelected="1" zoomScale="115" zoomScaleNormal="115" zoomScaleSheetLayoutView="115" workbookViewId="0">
      <selection activeCell="W7" sqref="W7:W9"/>
    </sheetView>
  </sheetViews>
  <sheetFormatPr defaultColWidth="3.875" defaultRowHeight="13.5" customHeight="1" x14ac:dyDescent="0.15"/>
  <cols>
    <col min="1" max="1" width="3.875" style="10"/>
    <col min="2" max="2" width="3.875" style="37"/>
    <col min="3" max="22" width="3.875" style="15"/>
    <col min="23" max="23" width="43.125" style="15" customWidth="1"/>
    <col min="24" max="24" width="16" style="14" hidden="1" customWidth="1"/>
    <col min="25" max="25" width="4.375" style="14" hidden="1" customWidth="1"/>
    <col min="26" max="26" width="10.5" style="14" hidden="1" customWidth="1"/>
    <col min="27" max="27" width="20.5" style="14" hidden="1" customWidth="1"/>
    <col min="28" max="28" width="3.875" style="14" hidden="1" customWidth="1"/>
    <col min="29" max="29" width="4.25" style="20" hidden="1" customWidth="1"/>
    <col min="30" max="31" width="3.875" style="14" hidden="1" customWidth="1"/>
    <col min="32" max="32" width="58.75" style="14" hidden="1" customWidth="1"/>
    <col min="33" max="37" width="3.875" style="14" hidden="1" customWidth="1"/>
    <col min="38" max="49" width="0" style="14" hidden="1" customWidth="1"/>
    <col min="50" max="16384" width="3.875" style="15"/>
  </cols>
  <sheetData>
    <row r="1" spans="2:36" ht="13.5" customHeight="1" x14ac:dyDescent="0.15">
      <c r="B1" s="11"/>
      <c r="C1" s="12"/>
      <c r="D1" s="12"/>
      <c r="E1" s="12"/>
      <c r="F1" s="12"/>
      <c r="G1" s="12"/>
      <c r="H1" s="12"/>
      <c r="I1" s="12"/>
      <c r="J1" s="12"/>
      <c r="K1" s="12"/>
      <c r="L1" s="12"/>
      <c r="M1" s="12"/>
      <c r="N1" s="12"/>
      <c r="O1" s="12"/>
      <c r="P1" s="12"/>
      <c r="Q1" s="12"/>
      <c r="R1" s="12"/>
      <c r="S1" s="12"/>
      <c r="T1" s="12"/>
      <c r="U1" s="12"/>
      <c r="V1" s="12"/>
      <c r="W1" s="12"/>
      <c r="X1" s="13" t="s">
        <v>113</v>
      </c>
      <c r="Y1" s="13"/>
      <c r="Z1" s="13"/>
      <c r="AA1" s="13"/>
      <c r="AB1" s="13"/>
      <c r="AC1" s="14"/>
    </row>
    <row r="2" spans="2:36" ht="13.5" customHeight="1" x14ac:dyDescent="0.15">
      <c r="B2" s="16"/>
      <c r="C2" s="17" t="s">
        <v>32</v>
      </c>
      <c r="D2" s="18"/>
      <c r="E2" s="18"/>
      <c r="F2" s="18"/>
      <c r="G2" s="18"/>
      <c r="H2" s="18"/>
      <c r="I2" s="18"/>
      <c r="J2" s="18"/>
      <c r="K2" s="99"/>
      <c r="L2" s="17" t="s">
        <v>33</v>
      </c>
      <c r="M2" s="18"/>
      <c r="N2" s="18"/>
      <c r="O2" s="18"/>
      <c r="P2" s="18"/>
      <c r="Q2" s="18"/>
      <c r="R2" s="18"/>
      <c r="S2" s="18"/>
      <c r="T2" s="18"/>
      <c r="U2" s="18"/>
      <c r="V2" s="18"/>
      <c r="W2" s="12"/>
      <c r="X2" s="13"/>
      <c r="Y2" s="13"/>
      <c r="Z2" s="13"/>
      <c r="AA2" s="13"/>
      <c r="AB2" s="13"/>
      <c r="AC2" s="14"/>
    </row>
    <row r="3" spans="2:36" ht="13.5" customHeight="1" x14ac:dyDescent="0.15">
      <c r="B3" s="11"/>
      <c r="C3" s="12"/>
      <c r="D3" s="12"/>
      <c r="E3" s="12"/>
      <c r="F3" s="12"/>
      <c r="G3" s="12"/>
      <c r="H3" s="12"/>
      <c r="I3" s="12"/>
      <c r="J3" s="12"/>
      <c r="K3" s="12"/>
      <c r="L3" s="12"/>
      <c r="M3" s="12"/>
      <c r="N3" s="12"/>
      <c r="O3" s="12"/>
      <c r="P3" s="12"/>
      <c r="Q3" s="12"/>
      <c r="R3" s="12"/>
      <c r="S3" s="12"/>
      <c r="T3" s="12"/>
      <c r="U3" s="12"/>
      <c r="V3" s="12"/>
      <c r="W3" s="12"/>
      <c r="X3" s="13"/>
      <c r="Y3" s="13"/>
      <c r="Z3" s="19" t="s">
        <v>114</v>
      </c>
      <c r="AA3" s="19" t="str">
        <f>IF(D4="府立支援学校","大阪府",IF(K4="","",K4))</f>
        <v/>
      </c>
      <c r="AB3" s="13"/>
      <c r="AD3" s="13"/>
      <c r="AE3" s="13"/>
    </row>
    <row r="4" spans="2:36" ht="20.25" customHeight="1" x14ac:dyDescent="0.15">
      <c r="B4" s="138" t="s">
        <v>23</v>
      </c>
      <c r="C4" s="138"/>
      <c r="D4" s="139" t="s">
        <v>244</v>
      </c>
      <c r="E4" s="140"/>
      <c r="F4" s="140"/>
      <c r="G4" s="140"/>
      <c r="H4" s="12"/>
      <c r="I4" s="138" t="s">
        <v>24</v>
      </c>
      <c r="J4" s="138"/>
      <c r="K4" s="141"/>
      <c r="L4" s="142"/>
      <c r="M4" s="142"/>
      <c r="N4" s="143"/>
      <c r="O4" s="13" t="s">
        <v>102</v>
      </c>
      <c r="P4" s="12"/>
      <c r="Q4" s="12"/>
      <c r="R4" s="12"/>
      <c r="S4" s="12"/>
      <c r="T4" s="12"/>
      <c r="U4" s="12"/>
      <c r="V4" s="12"/>
      <c r="W4" s="12"/>
      <c r="X4" s="21" t="s">
        <v>80</v>
      </c>
      <c r="Y4" s="21"/>
      <c r="Z4" s="19" t="s">
        <v>114</v>
      </c>
      <c r="AA4" s="19" t="str">
        <f>IF(AA3&lt;&gt;"",AA3,IF(D4="ダイレクト","D","国私立"))</f>
        <v>国私立</v>
      </c>
      <c r="AB4" s="13"/>
      <c r="AD4" s="13"/>
      <c r="AE4" s="13"/>
      <c r="AF4" s="13"/>
      <c r="AG4" s="13"/>
    </row>
    <row r="5" spans="2:36" ht="13.5" customHeight="1" x14ac:dyDescent="0.15">
      <c r="B5" s="22"/>
      <c r="C5" s="22"/>
      <c r="D5" s="22"/>
      <c r="E5" s="22"/>
      <c r="F5" s="22"/>
      <c r="G5" s="22"/>
      <c r="H5" s="12"/>
      <c r="I5" s="12"/>
      <c r="J5" s="12"/>
      <c r="K5" s="12"/>
      <c r="L5" s="12"/>
      <c r="M5" s="12"/>
      <c r="N5" s="12"/>
      <c r="O5" s="12"/>
      <c r="P5" s="12"/>
      <c r="Q5" s="12"/>
      <c r="R5" s="12"/>
      <c r="S5" s="12"/>
      <c r="T5" s="12"/>
      <c r="U5" s="12"/>
      <c r="V5" s="12"/>
      <c r="W5" s="12"/>
      <c r="X5" s="23" t="s">
        <v>25</v>
      </c>
      <c r="Y5" s="23"/>
      <c r="Z5" s="24" t="s">
        <v>115</v>
      </c>
      <c r="AA5" s="24" t="str">
        <f>D10&amp;F10&amp;G10</f>
        <v/>
      </c>
      <c r="AE5" s="13"/>
      <c r="AF5" s="13"/>
      <c r="AG5" s="13"/>
    </row>
    <row r="6" spans="2:36" ht="13.5" customHeight="1" x14ac:dyDescent="0.15">
      <c r="B6" s="144" t="s">
        <v>20</v>
      </c>
      <c r="C6" s="144"/>
      <c r="D6" s="144"/>
      <c r="E6" s="144"/>
      <c r="F6" s="144"/>
      <c r="G6" s="144"/>
      <c r="H6" s="144"/>
      <c r="I6" s="144"/>
      <c r="J6" s="144"/>
      <c r="K6" s="144"/>
      <c r="L6" s="144"/>
      <c r="M6" s="144"/>
      <c r="N6" s="144"/>
      <c r="O6" s="144"/>
      <c r="P6" s="144"/>
      <c r="Q6" s="144"/>
      <c r="R6" s="144"/>
      <c r="S6" s="144"/>
      <c r="T6" s="144"/>
      <c r="U6" s="144"/>
      <c r="V6" s="144"/>
      <c r="W6" s="25"/>
      <c r="X6" s="23" t="s">
        <v>26</v>
      </c>
      <c r="Y6" s="23"/>
      <c r="Z6" s="26" t="s">
        <v>116</v>
      </c>
      <c r="AA6" s="24" t="str">
        <f>IF(N10&lt;&gt;"西暦",N10&amp;IF(O10&lt;10,DBCS(O10),O10),O10)&amp;Q10&amp;DBCS(R10)&amp;S10&amp;"　"&amp;T10</f>
        <v>年月　</v>
      </c>
      <c r="AF6" s="13"/>
      <c r="AG6" s="13"/>
    </row>
    <row r="7" spans="2:36" ht="13.5" customHeight="1" x14ac:dyDescent="0.15">
      <c r="B7" s="156" t="s">
        <v>15</v>
      </c>
      <c r="C7" s="156"/>
      <c r="D7" s="157"/>
      <c r="E7" s="157"/>
      <c r="F7" s="157"/>
      <c r="G7" s="157"/>
      <c r="H7" s="157"/>
      <c r="I7" s="157"/>
      <c r="J7" s="157"/>
      <c r="K7" s="157"/>
      <c r="L7" s="157"/>
      <c r="M7" s="157"/>
      <c r="N7" s="157"/>
      <c r="O7" s="157"/>
      <c r="P7" s="157"/>
      <c r="Q7" s="157"/>
      <c r="R7" s="157"/>
      <c r="S7" s="157"/>
      <c r="T7" s="157"/>
      <c r="U7" s="157"/>
      <c r="V7" s="158"/>
      <c r="W7" s="137" t="s">
        <v>242</v>
      </c>
      <c r="X7" s="14" t="s">
        <v>92</v>
      </c>
      <c r="Z7" s="27" t="s">
        <v>117</v>
      </c>
      <c r="AA7" s="14">
        <f>IF(T10="卒業見込み",1,2)</f>
        <v>2</v>
      </c>
      <c r="AB7" s="24" t="s">
        <v>120</v>
      </c>
      <c r="AC7" s="28" t="s">
        <v>121</v>
      </c>
      <c r="AD7" s="24" t="s">
        <v>122</v>
      </c>
      <c r="AE7" s="19" t="s">
        <v>123</v>
      </c>
      <c r="AF7" s="13"/>
      <c r="AG7" s="13"/>
    </row>
    <row r="8" spans="2:36" ht="29.25" customHeight="1" x14ac:dyDescent="0.15">
      <c r="B8" s="159" t="s">
        <v>233</v>
      </c>
      <c r="C8" s="160"/>
      <c r="D8" s="161"/>
      <c r="E8" s="161"/>
      <c r="F8" s="161"/>
      <c r="G8" s="161"/>
      <c r="H8" s="161"/>
      <c r="I8" s="161"/>
      <c r="J8" s="161"/>
      <c r="K8" s="161"/>
      <c r="L8" s="161"/>
      <c r="M8" s="161"/>
      <c r="N8" s="161"/>
      <c r="O8" s="161"/>
      <c r="P8" s="161"/>
      <c r="Q8" s="161"/>
      <c r="R8" s="161"/>
      <c r="S8" s="161"/>
      <c r="T8" s="161"/>
      <c r="U8" s="161"/>
      <c r="V8" s="162"/>
      <c r="W8" s="137"/>
      <c r="X8" s="29"/>
      <c r="Y8" s="29"/>
      <c r="Z8" s="26" t="s">
        <v>118</v>
      </c>
      <c r="AA8" s="24" t="str">
        <f>IF(D9="西暦",AB8&amp;G9&amp;AC8&amp;I9&amp;AD8&amp;K9,D9&amp;AB8&amp;G9&amp;AC8&amp;I9&amp;AD8&amp;K9)</f>
        <v>年月日生</v>
      </c>
      <c r="AB8" s="30" t="str">
        <f>IF(E9&lt;10,DBCS(E9),E9)</f>
        <v/>
      </c>
      <c r="AC8" s="24" t="str">
        <f>IF(H9&lt;10,DBCS(H9),H9)</f>
        <v/>
      </c>
      <c r="AD8" s="24" t="str">
        <f>IF(J9&lt;10,DBCS(J9),J9)</f>
        <v/>
      </c>
      <c r="AE8" s="24" t="e">
        <f>DATEVALUE(AA9)</f>
        <v>#VALUE!</v>
      </c>
      <c r="AF8" s="13"/>
      <c r="AG8" s="13"/>
    </row>
    <row r="9" spans="2:36" ht="20.25" customHeight="1" x14ac:dyDescent="0.15">
      <c r="B9" s="152" t="s">
        <v>16</v>
      </c>
      <c r="C9" s="153"/>
      <c r="D9" s="4"/>
      <c r="E9" s="154"/>
      <c r="F9" s="154"/>
      <c r="G9" s="31" t="s">
        <v>17</v>
      </c>
      <c r="H9" s="96"/>
      <c r="I9" s="31" t="s">
        <v>18</v>
      </c>
      <c r="J9" s="96"/>
      <c r="K9" s="168" t="s">
        <v>22</v>
      </c>
      <c r="L9" s="169"/>
      <c r="M9" s="150"/>
      <c r="N9" s="151"/>
      <c r="O9" s="32"/>
      <c r="P9" s="33"/>
      <c r="Q9" s="34"/>
      <c r="R9" s="34"/>
      <c r="S9" s="34"/>
      <c r="T9" s="34"/>
      <c r="U9" s="34"/>
      <c r="V9" s="12"/>
      <c r="W9" s="137"/>
      <c r="X9" s="29"/>
      <c r="Y9" s="29"/>
      <c r="Z9" s="27" t="s">
        <v>119</v>
      </c>
      <c r="AA9" s="24" t="str">
        <f>IF(D9="西暦",E9&amp;G9&amp;H9&amp;I9&amp;J9&amp;"日",IF(D9="平成",(E9+1988)&amp;G9&amp;H9&amp;I9&amp;J9&amp;"日",(E9+1925)&amp;G9&amp;H9&amp;I9&amp;J9&amp;"日"))</f>
        <v>1925年月日</v>
      </c>
      <c r="AE9" s="13"/>
    </row>
    <row r="10" spans="2:36" ht="20.25" customHeight="1" x14ac:dyDescent="0.15">
      <c r="B10" s="152" t="s">
        <v>19</v>
      </c>
      <c r="C10" s="153"/>
      <c r="D10" s="152" t="str">
        <f>IF(AA3="","",AA3)</f>
        <v/>
      </c>
      <c r="E10" s="155"/>
      <c r="F10" s="33" t="str">
        <f>IF(D10="","","立")</f>
        <v/>
      </c>
      <c r="G10" s="166"/>
      <c r="H10" s="166"/>
      <c r="I10" s="166"/>
      <c r="J10" s="166"/>
      <c r="K10" s="166"/>
      <c r="L10" s="166"/>
      <c r="M10" s="167"/>
      <c r="N10" s="5"/>
      <c r="O10" s="166"/>
      <c r="P10" s="166"/>
      <c r="Q10" s="35" t="s">
        <v>17</v>
      </c>
      <c r="R10" s="97"/>
      <c r="S10" s="35" t="s">
        <v>18</v>
      </c>
      <c r="T10" s="145"/>
      <c r="U10" s="145"/>
      <c r="V10" s="146"/>
      <c r="W10" s="93"/>
      <c r="X10" s="36"/>
      <c r="Y10" s="36"/>
    </row>
    <row r="11" spans="2:36" ht="13.5" customHeight="1" x14ac:dyDescent="0.15">
      <c r="AA11" s="13"/>
      <c r="AB11" s="13"/>
      <c r="AC11" s="13"/>
      <c r="AD11" s="13"/>
      <c r="AE11" s="13"/>
      <c r="AF11" s="13"/>
      <c r="AG11" s="13"/>
      <c r="AH11" s="13"/>
      <c r="AI11" s="13"/>
      <c r="AJ11" s="13"/>
    </row>
    <row r="12" spans="2:36" ht="13.5" customHeight="1" x14ac:dyDescent="0.15">
      <c r="B12" s="103" t="s">
        <v>88</v>
      </c>
      <c r="C12" s="103"/>
      <c r="D12" s="103"/>
      <c r="E12" s="103"/>
      <c r="F12" s="103"/>
      <c r="G12" s="103"/>
      <c r="H12" s="103"/>
      <c r="I12" s="103"/>
      <c r="J12" s="103"/>
      <c r="K12" s="103"/>
      <c r="L12" s="103"/>
      <c r="M12" s="103"/>
      <c r="N12" s="103"/>
      <c r="O12" s="103"/>
      <c r="P12" s="103"/>
      <c r="Q12" s="103"/>
      <c r="R12" s="103"/>
      <c r="S12" s="103"/>
      <c r="T12" s="103"/>
      <c r="U12" s="103"/>
      <c r="V12" s="103"/>
      <c r="AA12" s="13"/>
      <c r="AB12" s="13"/>
      <c r="AC12" s="13"/>
      <c r="AD12" s="13"/>
      <c r="AE12" s="13"/>
      <c r="AF12" s="13"/>
      <c r="AG12" s="13"/>
      <c r="AH12" s="13"/>
      <c r="AI12" s="13"/>
      <c r="AJ12" s="13"/>
    </row>
    <row r="13" spans="2:36" ht="20.25" customHeight="1" x14ac:dyDescent="0.15">
      <c r="B13" s="95"/>
      <c r="C13" s="121" t="s">
        <v>223</v>
      </c>
      <c r="D13" s="121"/>
      <c r="E13" s="121"/>
      <c r="F13" s="121"/>
      <c r="G13" s="121"/>
      <c r="H13" s="121"/>
      <c r="I13" s="121"/>
      <c r="J13" s="121"/>
      <c r="K13" s="121"/>
      <c r="L13" s="121"/>
      <c r="M13" s="121"/>
      <c r="N13" s="121"/>
      <c r="O13" s="121"/>
      <c r="P13" s="121"/>
      <c r="Q13" s="121"/>
      <c r="R13" s="121"/>
      <c r="S13" s="121"/>
      <c r="T13" s="121"/>
      <c r="U13" s="121"/>
      <c r="V13" s="121"/>
      <c r="AA13" s="13"/>
      <c r="AB13" s="13"/>
      <c r="AC13" s="13"/>
      <c r="AD13" s="13"/>
      <c r="AE13" s="13"/>
      <c r="AF13" s="13"/>
      <c r="AG13" s="13"/>
      <c r="AH13" s="13"/>
      <c r="AI13" s="13"/>
      <c r="AJ13" s="13"/>
    </row>
    <row r="14" spans="2:36" ht="20.25" customHeight="1" x14ac:dyDescent="0.15">
      <c r="B14" s="92"/>
      <c r="C14" s="163"/>
      <c r="D14" s="164"/>
      <c r="E14" s="164"/>
      <c r="F14" s="164"/>
      <c r="G14" s="164"/>
      <c r="H14" s="164"/>
      <c r="I14" s="164"/>
      <c r="J14" s="164"/>
      <c r="K14" s="164"/>
      <c r="L14" s="164"/>
      <c r="M14" s="164"/>
      <c r="N14" s="164"/>
      <c r="O14" s="164"/>
      <c r="P14" s="164"/>
      <c r="Q14" s="164"/>
      <c r="R14" s="164"/>
      <c r="S14" s="164"/>
      <c r="T14" s="164"/>
      <c r="U14" s="164"/>
      <c r="V14" s="165"/>
      <c r="AA14" s="13"/>
      <c r="AB14" s="13"/>
      <c r="AC14" s="13"/>
      <c r="AD14" s="13"/>
      <c r="AE14" s="13"/>
      <c r="AF14" s="13"/>
      <c r="AG14" s="13"/>
      <c r="AH14" s="13"/>
      <c r="AI14" s="13"/>
      <c r="AJ14" s="13"/>
    </row>
    <row r="15" spans="2:36" ht="13.5" customHeight="1" x14ac:dyDescent="0.15">
      <c r="D15" s="91"/>
      <c r="AA15" s="13"/>
      <c r="AB15" s="13"/>
      <c r="AC15" s="13"/>
      <c r="AD15" s="13"/>
      <c r="AE15" s="13"/>
      <c r="AF15" s="13"/>
      <c r="AG15" s="13"/>
      <c r="AH15" s="13"/>
      <c r="AI15" s="13"/>
      <c r="AJ15" s="13"/>
    </row>
    <row r="16" spans="2:36" ht="13.5" customHeight="1" x14ac:dyDescent="0.15">
      <c r="B16" s="147" t="s">
        <v>87</v>
      </c>
      <c r="C16" s="148"/>
      <c r="D16" s="148"/>
      <c r="E16" s="148"/>
      <c r="F16" s="148"/>
      <c r="G16" s="148"/>
      <c r="H16" s="148"/>
      <c r="I16" s="148"/>
      <c r="J16" s="148"/>
      <c r="K16" s="148"/>
      <c r="L16" s="148"/>
      <c r="M16" s="148"/>
      <c r="N16" s="148"/>
      <c r="O16" s="148"/>
      <c r="P16" s="148"/>
      <c r="Q16" s="148"/>
      <c r="R16" s="148"/>
      <c r="S16" s="148"/>
      <c r="T16" s="148"/>
      <c r="U16" s="148"/>
      <c r="V16" s="149"/>
      <c r="W16" s="130" t="s">
        <v>174</v>
      </c>
      <c r="X16" s="29"/>
      <c r="Y16" s="29"/>
      <c r="Z16" s="29"/>
      <c r="AC16" s="14"/>
      <c r="AD16" s="23" t="s">
        <v>124</v>
      </c>
    </row>
    <row r="17" spans="1:37" ht="20.25" hidden="1" customHeight="1" x14ac:dyDescent="0.15">
      <c r="A17" s="10">
        <v>1</v>
      </c>
      <c r="B17" s="6"/>
      <c r="C17" s="132" t="s">
        <v>0</v>
      </c>
      <c r="D17" s="132"/>
      <c r="E17" s="132"/>
      <c r="F17" s="132"/>
      <c r="G17" s="132"/>
      <c r="H17" s="132"/>
      <c r="I17" s="132"/>
      <c r="J17" s="132"/>
      <c r="K17" s="132"/>
      <c r="L17" s="132"/>
      <c r="M17" s="132"/>
      <c r="N17" s="132"/>
      <c r="O17" s="132"/>
      <c r="P17" s="132"/>
      <c r="Q17" s="132"/>
      <c r="R17" s="132"/>
      <c r="S17" s="132"/>
      <c r="T17" s="132"/>
      <c r="U17" s="132"/>
      <c r="V17" s="132"/>
      <c r="W17" s="131"/>
      <c r="X17" s="29"/>
      <c r="Y17" s="29"/>
      <c r="Z17" s="29"/>
      <c r="AC17" s="14"/>
      <c r="AD17" s="24" t="str">
        <f t="shared" ref="AD17:AD29" si="0">IF(AE17="","",RANK(AE17,$AE$17:$AE$29,1))</f>
        <v/>
      </c>
      <c r="AE17" s="24" t="str">
        <f t="shared" ref="AE17:AE29" si="1">IF(B17="","",A17)</f>
        <v/>
      </c>
    </row>
    <row r="18" spans="1:37" ht="20.25" customHeight="1" x14ac:dyDescent="0.15">
      <c r="A18" s="10">
        <v>2</v>
      </c>
      <c r="B18" s="50"/>
      <c r="C18" s="133" t="s">
        <v>1</v>
      </c>
      <c r="D18" s="133"/>
      <c r="E18" s="133"/>
      <c r="F18" s="133"/>
      <c r="G18" s="133"/>
      <c r="H18" s="133"/>
      <c r="I18" s="133"/>
      <c r="J18" s="133"/>
      <c r="K18" s="133"/>
      <c r="L18" s="133"/>
      <c r="M18" s="133"/>
      <c r="N18" s="133"/>
      <c r="O18" s="133"/>
      <c r="P18" s="133"/>
      <c r="Q18" s="133"/>
      <c r="R18" s="133"/>
      <c r="S18" s="133"/>
      <c r="T18" s="133"/>
      <c r="U18" s="133"/>
      <c r="V18" s="133"/>
      <c r="W18" s="131"/>
      <c r="X18" s="29"/>
      <c r="Y18" s="29"/>
      <c r="Z18" s="29"/>
      <c r="AC18" s="14"/>
      <c r="AD18" s="24" t="str">
        <f t="shared" si="0"/>
        <v/>
      </c>
      <c r="AE18" s="24" t="str">
        <f t="shared" si="1"/>
        <v/>
      </c>
    </row>
    <row r="19" spans="1:37" ht="20.25" customHeight="1" x14ac:dyDescent="0.15">
      <c r="A19" s="10">
        <v>3</v>
      </c>
      <c r="B19" s="50"/>
      <c r="C19" s="132" t="s">
        <v>95</v>
      </c>
      <c r="D19" s="132"/>
      <c r="E19" s="132"/>
      <c r="F19" s="132"/>
      <c r="G19" s="132"/>
      <c r="H19" s="132"/>
      <c r="I19" s="132"/>
      <c r="J19" s="132"/>
      <c r="K19" s="132"/>
      <c r="L19" s="132"/>
      <c r="M19" s="132"/>
      <c r="N19" s="132"/>
      <c r="O19" s="132"/>
      <c r="P19" s="132"/>
      <c r="Q19" s="132"/>
      <c r="R19" s="132"/>
      <c r="S19" s="132"/>
      <c r="T19" s="132"/>
      <c r="U19" s="132"/>
      <c r="V19" s="132"/>
      <c r="W19" s="131"/>
      <c r="X19" s="29"/>
      <c r="Y19" s="29"/>
      <c r="Z19" s="29"/>
      <c r="AA19" s="15"/>
      <c r="AB19" s="15"/>
      <c r="AC19" s="14"/>
      <c r="AD19" s="24" t="str">
        <f t="shared" si="0"/>
        <v/>
      </c>
      <c r="AE19" s="24" t="str">
        <f t="shared" si="1"/>
        <v/>
      </c>
      <c r="AJ19" s="15"/>
      <c r="AK19" s="15"/>
    </row>
    <row r="20" spans="1:37" ht="20.25" customHeight="1" x14ac:dyDescent="0.15">
      <c r="A20" s="10">
        <v>4</v>
      </c>
      <c r="B20" s="50"/>
      <c r="C20" s="134" t="s">
        <v>85</v>
      </c>
      <c r="D20" s="134"/>
      <c r="E20" s="134"/>
      <c r="F20" s="134"/>
      <c r="G20" s="134"/>
      <c r="H20" s="134"/>
      <c r="I20" s="134"/>
      <c r="J20" s="134"/>
      <c r="K20" s="134"/>
      <c r="L20" s="134"/>
      <c r="M20" s="134"/>
      <c r="N20" s="134"/>
      <c r="O20" s="134"/>
      <c r="P20" s="134"/>
      <c r="Q20" s="134"/>
      <c r="R20" s="134"/>
      <c r="S20" s="134"/>
      <c r="T20" s="134"/>
      <c r="U20" s="134"/>
      <c r="V20" s="134"/>
      <c r="AC20" s="14"/>
      <c r="AD20" s="24" t="str">
        <f t="shared" si="0"/>
        <v/>
      </c>
      <c r="AE20" s="24" t="str">
        <f t="shared" si="1"/>
        <v/>
      </c>
    </row>
    <row r="21" spans="1:37" ht="20.25" customHeight="1" x14ac:dyDescent="0.15">
      <c r="A21" s="10">
        <v>5</v>
      </c>
      <c r="B21" s="95"/>
      <c r="C21" s="132" t="s">
        <v>40</v>
      </c>
      <c r="D21" s="132"/>
      <c r="E21" s="132"/>
      <c r="F21" s="132"/>
      <c r="G21" s="132"/>
      <c r="H21" s="132"/>
      <c r="I21" s="132"/>
      <c r="J21" s="132"/>
      <c r="K21" s="132"/>
      <c r="L21" s="132"/>
      <c r="M21" s="132"/>
      <c r="N21" s="132"/>
      <c r="O21" s="132"/>
      <c r="P21" s="132"/>
      <c r="Q21" s="132"/>
      <c r="R21" s="132"/>
      <c r="S21" s="132"/>
      <c r="T21" s="132"/>
      <c r="U21" s="132"/>
      <c r="V21" s="132"/>
      <c r="AC21" s="14"/>
      <c r="AD21" s="24" t="str">
        <f t="shared" si="0"/>
        <v/>
      </c>
      <c r="AE21" s="24" t="str">
        <f t="shared" si="1"/>
        <v/>
      </c>
    </row>
    <row r="22" spans="1:37" ht="20.25" customHeight="1" x14ac:dyDescent="0.15">
      <c r="A22" s="10">
        <v>6</v>
      </c>
      <c r="B22" s="95"/>
      <c r="C22" s="132" t="s">
        <v>71</v>
      </c>
      <c r="D22" s="132"/>
      <c r="E22" s="132"/>
      <c r="F22" s="132"/>
      <c r="G22" s="132"/>
      <c r="H22" s="132"/>
      <c r="I22" s="132"/>
      <c r="J22" s="132"/>
      <c r="K22" s="132"/>
      <c r="L22" s="132"/>
      <c r="M22" s="132"/>
      <c r="N22" s="132"/>
      <c r="O22" s="132"/>
      <c r="P22" s="132"/>
      <c r="Q22" s="132"/>
      <c r="R22" s="132"/>
      <c r="S22" s="132"/>
      <c r="T22" s="132"/>
      <c r="U22" s="132"/>
      <c r="V22" s="132"/>
      <c r="AC22" s="14"/>
      <c r="AD22" s="24" t="str">
        <f t="shared" si="0"/>
        <v/>
      </c>
      <c r="AE22" s="24" t="str">
        <f t="shared" si="1"/>
        <v/>
      </c>
    </row>
    <row r="23" spans="1:37" ht="20.25" customHeight="1" x14ac:dyDescent="0.15">
      <c r="A23" s="10">
        <v>7</v>
      </c>
      <c r="B23" s="95"/>
      <c r="C23" s="132" t="s">
        <v>2</v>
      </c>
      <c r="D23" s="132"/>
      <c r="E23" s="132"/>
      <c r="F23" s="132"/>
      <c r="G23" s="132"/>
      <c r="H23" s="132"/>
      <c r="I23" s="132"/>
      <c r="J23" s="132"/>
      <c r="K23" s="132"/>
      <c r="L23" s="132"/>
      <c r="M23" s="132"/>
      <c r="N23" s="132"/>
      <c r="O23" s="132"/>
      <c r="P23" s="132"/>
      <c r="Q23" s="132"/>
      <c r="R23" s="132"/>
      <c r="S23" s="132"/>
      <c r="T23" s="132"/>
      <c r="U23" s="132"/>
      <c r="V23" s="132"/>
      <c r="AC23" s="14"/>
      <c r="AD23" s="24" t="str">
        <f t="shared" si="0"/>
        <v/>
      </c>
      <c r="AE23" s="24" t="str">
        <f t="shared" si="1"/>
        <v/>
      </c>
    </row>
    <row r="24" spans="1:37" ht="20.25" customHeight="1" x14ac:dyDescent="0.15">
      <c r="A24" s="10">
        <v>8</v>
      </c>
      <c r="B24" s="95"/>
      <c r="C24" s="132" t="s">
        <v>3</v>
      </c>
      <c r="D24" s="132"/>
      <c r="E24" s="132"/>
      <c r="F24" s="132"/>
      <c r="G24" s="132"/>
      <c r="H24" s="132"/>
      <c r="I24" s="132"/>
      <c r="J24" s="132"/>
      <c r="K24" s="132"/>
      <c r="L24" s="132"/>
      <c r="M24" s="132"/>
      <c r="N24" s="132"/>
      <c r="O24" s="132"/>
      <c r="P24" s="132"/>
      <c r="Q24" s="132"/>
      <c r="R24" s="132"/>
      <c r="S24" s="132"/>
      <c r="T24" s="132"/>
      <c r="U24" s="132"/>
      <c r="V24" s="132"/>
      <c r="AC24" s="14"/>
      <c r="AD24" s="24" t="str">
        <f t="shared" si="0"/>
        <v/>
      </c>
      <c r="AE24" s="24" t="str">
        <f t="shared" si="1"/>
        <v/>
      </c>
    </row>
    <row r="25" spans="1:37" ht="20.25" customHeight="1" x14ac:dyDescent="0.15">
      <c r="A25" s="10">
        <v>9</v>
      </c>
      <c r="B25" s="95"/>
      <c r="C25" s="132" t="s">
        <v>41</v>
      </c>
      <c r="D25" s="132"/>
      <c r="E25" s="132"/>
      <c r="F25" s="132"/>
      <c r="G25" s="132"/>
      <c r="H25" s="132"/>
      <c r="I25" s="132"/>
      <c r="J25" s="132"/>
      <c r="K25" s="132"/>
      <c r="L25" s="132"/>
      <c r="M25" s="132"/>
      <c r="N25" s="132"/>
      <c r="O25" s="132"/>
      <c r="P25" s="132"/>
      <c r="Q25" s="132"/>
      <c r="R25" s="132"/>
      <c r="S25" s="132"/>
      <c r="T25" s="132"/>
      <c r="U25" s="132"/>
      <c r="V25" s="132"/>
      <c r="AC25" s="14"/>
      <c r="AD25" s="24" t="str">
        <f t="shared" si="0"/>
        <v/>
      </c>
      <c r="AE25" s="24" t="str">
        <f t="shared" si="1"/>
        <v/>
      </c>
    </row>
    <row r="26" spans="1:37" ht="20.25" customHeight="1" x14ac:dyDescent="0.15">
      <c r="A26" s="10">
        <v>10</v>
      </c>
      <c r="B26" s="95"/>
      <c r="C26" s="128" t="s">
        <v>4</v>
      </c>
      <c r="D26" s="128"/>
      <c r="E26" s="128"/>
      <c r="F26" s="128"/>
      <c r="G26" s="128"/>
      <c r="H26" s="128"/>
      <c r="I26" s="128"/>
      <c r="J26" s="128"/>
      <c r="K26" s="128"/>
      <c r="L26" s="128"/>
      <c r="M26" s="128"/>
      <c r="N26" s="128"/>
      <c r="O26" s="128"/>
      <c r="P26" s="128"/>
      <c r="Q26" s="128"/>
      <c r="R26" s="128"/>
      <c r="S26" s="128"/>
      <c r="T26" s="128"/>
      <c r="U26" s="128"/>
      <c r="V26" s="128"/>
      <c r="AC26" s="14"/>
      <c r="AD26" s="24" t="str">
        <f t="shared" si="0"/>
        <v/>
      </c>
      <c r="AE26" s="24" t="str">
        <f t="shared" si="1"/>
        <v/>
      </c>
    </row>
    <row r="27" spans="1:37" ht="20.25" hidden="1" customHeight="1" x14ac:dyDescent="0.15">
      <c r="A27" s="10">
        <v>11</v>
      </c>
      <c r="B27" s="6"/>
      <c r="C27" s="128" t="s">
        <v>97</v>
      </c>
      <c r="D27" s="128"/>
      <c r="E27" s="128"/>
      <c r="F27" s="128"/>
      <c r="G27" s="128"/>
      <c r="H27" s="128"/>
      <c r="I27" s="128"/>
      <c r="J27" s="128"/>
      <c r="K27" s="128"/>
      <c r="L27" s="128"/>
      <c r="M27" s="128"/>
      <c r="N27" s="128"/>
      <c r="O27" s="128"/>
      <c r="P27" s="128"/>
      <c r="Q27" s="128"/>
      <c r="R27" s="128"/>
      <c r="S27" s="128"/>
      <c r="T27" s="128"/>
      <c r="U27" s="128"/>
      <c r="V27" s="128"/>
      <c r="AC27" s="14"/>
      <c r="AD27" s="24" t="str">
        <f t="shared" si="0"/>
        <v/>
      </c>
      <c r="AE27" s="24" t="str">
        <f t="shared" si="1"/>
        <v/>
      </c>
    </row>
    <row r="28" spans="1:37" ht="20.25" customHeight="1" x14ac:dyDescent="0.15">
      <c r="A28" s="10">
        <v>12</v>
      </c>
      <c r="B28" s="95"/>
      <c r="C28" s="129" t="s">
        <v>176</v>
      </c>
      <c r="D28" s="129"/>
      <c r="E28" s="129"/>
      <c r="F28" s="129"/>
      <c r="G28" s="129"/>
      <c r="H28" s="129"/>
      <c r="I28" s="129"/>
      <c r="J28" s="129"/>
      <c r="K28" s="129"/>
      <c r="L28" s="129"/>
      <c r="M28" s="129"/>
      <c r="N28" s="129"/>
      <c r="O28" s="129"/>
      <c r="P28" s="129"/>
      <c r="Q28" s="129"/>
      <c r="R28" s="129"/>
      <c r="S28" s="129"/>
      <c r="T28" s="129"/>
      <c r="U28" s="129"/>
      <c r="V28" s="129"/>
      <c r="AC28" s="14"/>
      <c r="AD28" s="24" t="str">
        <f t="shared" si="0"/>
        <v/>
      </c>
      <c r="AE28" s="24" t="str">
        <f t="shared" si="1"/>
        <v/>
      </c>
    </row>
    <row r="29" spans="1:37" ht="20.25" customHeight="1" x14ac:dyDescent="0.15">
      <c r="A29" s="10">
        <v>13</v>
      </c>
      <c r="B29" s="95"/>
      <c r="C29" s="128" t="s">
        <v>6</v>
      </c>
      <c r="D29" s="128"/>
      <c r="E29" s="128"/>
      <c r="F29" s="128"/>
      <c r="G29" s="128"/>
      <c r="H29" s="128"/>
      <c r="I29" s="128"/>
      <c r="J29" s="128"/>
      <c r="K29" s="128"/>
      <c r="L29" s="128"/>
      <c r="M29" s="128"/>
      <c r="N29" s="128"/>
      <c r="O29" s="128"/>
      <c r="P29" s="128"/>
      <c r="Q29" s="128"/>
      <c r="R29" s="128"/>
      <c r="S29" s="128"/>
      <c r="T29" s="128"/>
      <c r="U29" s="128"/>
      <c r="V29" s="128"/>
      <c r="AC29" s="14"/>
      <c r="AD29" s="24" t="str">
        <f t="shared" si="0"/>
        <v/>
      </c>
      <c r="AE29" s="24" t="str">
        <f t="shared" si="1"/>
        <v/>
      </c>
    </row>
    <row r="30" spans="1:37" ht="11.25" x14ac:dyDescent="0.15">
      <c r="C30" s="38"/>
      <c r="D30" s="39"/>
      <c r="E30" s="39"/>
      <c r="F30" s="39"/>
      <c r="G30" s="39"/>
      <c r="H30" s="39"/>
      <c r="I30" s="39"/>
      <c r="J30" s="39"/>
      <c r="K30" s="39"/>
      <c r="L30" s="39"/>
      <c r="M30" s="39"/>
      <c r="N30" s="39"/>
      <c r="O30" s="39"/>
      <c r="P30" s="39"/>
      <c r="Q30" s="39"/>
      <c r="R30" s="39"/>
      <c r="S30" s="39"/>
      <c r="T30" s="39"/>
      <c r="U30" s="39"/>
      <c r="V30" s="39"/>
      <c r="AC30" s="14" t="s">
        <v>169</v>
      </c>
      <c r="AD30" s="14">
        <f>COUNT(AD17:AD29)</f>
        <v>0</v>
      </c>
      <c r="AE30" s="81"/>
    </row>
    <row r="31" spans="1:37" ht="13.5" customHeight="1" x14ac:dyDescent="0.15">
      <c r="B31" s="83" t="s">
        <v>87</v>
      </c>
      <c r="C31" s="84"/>
      <c r="D31" s="84"/>
      <c r="E31" s="84"/>
      <c r="F31" s="84"/>
      <c r="G31" s="84"/>
      <c r="H31" s="84"/>
      <c r="I31" s="84"/>
      <c r="J31" s="84"/>
      <c r="K31" s="84"/>
      <c r="L31" s="84"/>
      <c r="M31" s="84"/>
      <c r="N31" s="84"/>
      <c r="O31" s="84"/>
      <c r="P31" s="84"/>
      <c r="Q31" s="84"/>
      <c r="R31" s="84"/>
      <c r="S31" s="84"/>
      <c r="T31" s="84"/>
      <c r="U31" s="84"/>
      <c r="V31" s="85">
        <f>AD30</f>
        <v>0</v>
      </c>
      <c r="W31" s="130" t="s">
        <v>175</v>
      </c>
      <c r="AC31" s="14"/>
    </row>
    <row r="32" spans="1:37" ht="20.25" customHeight="1" x14ac:dyDescent="0.15">
      <c r="B32" s="170" t="str">
        <f>AF32</f>
        <v/>
      </c>
      <c r="C32" s="171"/>
      <c r="D32" s="171"/>
      <c r="E32" s="171"/>
      <c r="F32" s="171"/>
      <c r="G32" s="171"/>
      <c r="H32" s="171"/>
      <c r="I32" s="171"/>
      <c r="J32" s="171"/>
      <c r="K32" s="171"/>
      <c r="L32" s="171"/>
      <c r="M32" s="171"/>
      <c r="N32" s="171"/>
      <c r="O32" s="171"/>
      <c r="P32" s="171"/>
      <c r="Q32" s="171"/>
      <c r="R32" s="171"/>
      <c r="S32" s="171"/>
      <c r="T32" s="171"/>
      <c r="U32" s="171"/>
      <c r="V32" s="172"/>
      <c r="W32" s="131"/>
      <c r="Z32" s="81"/>
      <c r="AA32" s="81"/>
      <c r="AB32" s="81"/>
      <c r="AC32" s="81"/>
      <c r="AD32" s="81"/>
      <c r="AE32" s="81"/>
      <c r="AF32" s="134" t="str">
        <f>AI32&amp;AI33&amp;AI34&amp;AI35&amp;AI36&amp;AI37&amp;AI38&amp;AI39&amp;AI40&amp;AI41&amp;AI42&amp;AI43&amp;AI44</f>
        <v/>
      </c>
      <c r="AG32" s="81"/>
      <c r="AH32" s="10">
        <v>1</v>
      </c>
      <c r="AI32" s="80" t="str">
        <f>IFERROR(VLOOKUP(VLOOKUP(AH32,$AD$17:$AE$29,2,FALSE),$A$17:$V$29,3,FALSE),"")</f>
        <v/>
      </c>
      <c r="AJ32" s="81"/>
    </row>
    <row r="33" spans="1:36" ht="20.25" customHeight="1" x14ac:dyDescent="0.15">
      <c r="B33" s="130"/>
      <c r="C33" s="137"/>
      <c r="D33" s="137"/>
      <c r="E33" s="137"/>
      <c r="F33" s="137"/>
      <c r="G33" s="137"/>
      <c r="H33" s="137"/>
      <c r="I33" s="137"/>
      <c r="J33" s="137"/>
      <c r="K33" s="137"/>
      <c r="L33" s="137"/>
      <c r="M33" s="137"/>
      <c r="N33" s="137"/>
      <c r="O33" s="137"/>
      <c r="P33" s="137"/>
      <c r="Q33" s="137"/>
      <c r="R33" s="137"/>
      <c r="S33" s="137"/>
      <c r="T33" s="137"/>
      <c r="U33" s="137"/>
      <c r="V33" s="173"/>
      <c r="W33" s="131"/>
      <c r="Z33" s="81"/>
      <c r="AA33" s="81"/>
      <c r="AB33" s="81"/>
      <c r="AC33" s="81"/>
      <c r="AD33" s="81"/>
      <c r="AE33" s="81"/>
      <c r="AF33" s="177"/>
      <c r="AG33" s="81"/>
      <c r="AH33" s="10">
        <v>2</v>
      </c>
      <c r="AI33" s="80" t="str">
        <f t="shared" ref="AI33:AI44" si="2">IFERROR(CHAR(10)&amp;VLOOKUP(VLOOKUP(AH33,$AD$17:$AE$29,2,FALSE),$A$17:$V$29,3,FALSE),"")</f>
        <v/>
      </c>
      <c r="AJ33" s="40"/>
    </row>
    <row r="34" spans="1:36" ht="20.25" customHeight="1" x14ac:dyDescent="0.15">
      <c r="B34" s="130"/>
      <c r="C34" s="137"/>
      <c r="D34" s="137"/>
      <c r="E34" s="137"/>
      <c r="F34" s="137"/>
      <c r="G34" s="137"/>
      <c r="H34" s="137"/>
      <c r="I34" s="137"/>
      <c r="J34" s="137"/>
      <c r="K34" s="137"/>
      <c r="L34" s="137"/>
      <c r="M34" s="137"/>
      <c r="N34" s="137"/>
      <c r="O34" s="137"/>
      <c r="P34" s="137"/>
      <c r="Q34" s="137"/>
      <c r="R34" s="137"/>
      <c r="S34" s="137"/>
      <c r="T34" s="137"/>
      <c r="U34" s="137"/>
      <c r="V34" s="173"/>
      <c r="W34" s="131"/>
      <c r="Z34" s="81"/>
      <c r="AA34" s="81"/>
      <c r="AB34" s="81"/>
      <c r="AC34" s="81"/>
      <c r="AD34" s="81"/>
      <c r="AE34" s="81"/>
      <c r="AF34" s="177"/>
      <c r="AG34" s="81"/>
      <c r="AH34" s="10">
        <v>3</v>
      </c>
      <c r="AI34" s="80" t="str">
        <f t="shared" si="2"/>
        <v/>
      </c>
      <c r="AJ34" s="40"/>
    </row>
    <row r="35" spans="1:36" ht="20.25" customHeight="1" x14ac:dyDescent="0.15">
      <c r="B35" s="174"/>
      <c r="C35" s="175"/>
      <c r="D35" s="175"/>
      <c r="E35" s="175"/>
      <c r="F35" s="175"/>
      <c r="G35" s="175"/>
      <c r="H35" s="175"/>
      <c r="I35" s="175"/>
      <c r="J35" s="175"/>
      <c r="K35" s="175"/>
      <c r="L35" s="175"/>
      <c r="M35" s="175"/>
      <c r="N35" s="175"/>
      <c r="O35" s="175"/>
      <c r="P35" s="175"/>
      <c r="Q35" s="175"/>
      <c r="R35" s="175"/>
      <c r="S35" s="175"/>
      <c r="T35" s="175"/>
      <c r="U35" s="175"/>
      <c r="V35" s="176"/>
      <c r="W35" s="131"/>
      <c r="Z35" s="81"/>
      <c r="AA35" s="81"/>
      <c r="AB35" s="81"/>
      <c r="AC35" s="81"/>
      <c r="AD35" s="81"/>
      <c r="AE35" s="81"/>
      <c r="AF35" s="178"/>
      <c r="AG35" s="81"/>
      <c r="AH35" s="10">
        <v>4</v>
      </c>
      <c r="AI35" s="80" t="str">
        <f t="shared" si="2"/>
        <v/>
      </c>
      <c r="AJ35" s="81"/>
    </row>
    <row r="36" spans="1:36" ht="13.5" customHeight="1" x14ac:dyDescent="0.15">
      <c r="B36" s="82"/>
      <c r="C36" s="13"/>
      <c r="D36" s="13"/>
      <c r="E36" s="13"/>
      <c r="F36" s="13"/>
      <c r="G36" s="13"/>
      <c r="H36" s="13"/>
      <c r="I36" s="13"/>
      <c r="J36" s="13"/>
      <c r="K36" s="13"/>
      <c r="L36" s="13"/>
      <c r="M36" s="13"/>
      <c r="N36" s="100" t="str">
        <f>IF(V31&gt;7,"「配慮」シートへの反映を確認してください。","")</f>
        <v/>
      </c>
      <c r="O36" s="100"/>
      <c r="P36" s="100"/>
      <c r="Q36" s="100"/>
      <c r="R36" s="100"/>
      <c r="S36" s="100"/>
      <c r="T36" s="100"/>
      <c r="U36" s="100"/>
      <c r="V36" s="100"/>
      <c r="AC36" s="14"/>
      <c r="AH36" s="10">
        <v>5</v>
      </c>
      <c r="AI36" s="80" t="str">
        <f t="shared" si="2"/>
        <v/>
      </c>
    </row>
    <row r="37" spans="1:36" ht="13.5" customHeight="1" x14ac:dyDescent="0.15">
      <c r="B37" s="103" t="s">
        <v>93</v>
      </c>
      <c r="C37" s="103"/>
      <c r="D37" s="103"/>
      <c r="E37" s="103"/>
      <c r="F37" s="103"/>
      <c r="G37" s="103"/>
      <c r="H37" s="103"/>
      <c r="I37" s="103"/>
      <c r="J37" s="103"/>
      <c r="K37" s="103"/>
      <c r="L37" s="103"/>
      <c r="M37" s="103"/>
      <c r="N37" s="103"/>
      <c r="O37" s="103"/>
      <c r="P37" s="103"/>
      <c r="Q37" s="103"/>
      <c r="R37" s="103"/>
      <c r="S37" s="103"/>
      <c r="T37" s="103"/>
      <c r="U37" s="103"/>
      <c r="V37" s="103"/>
      <c r="W37" s="130" t="s">
        <v>100</v>
      </c>
      <c r="X37" s="29"/>
      <c r="Y37" s="29"/>
      <c r="Z37" s="29"/>
      <c r="AC37" s="14"/>
      <c r="AH37" s="10">
        <v>6</v>
      </c>
      <c r="AI37" s="80" t="str">
        <f t="shared" si="2"/>
        <v/>
      </c>
    </row>
    <row r="38" spans="1:36" ht="13.5" customHeight="1" x14ac:dyDescent="0.15">
      <c r="B38" s="182" t="s">
        <v>72</v>
      </c>
      <c r="C38" s="183"/>
      <c r="D38" s="183"/>
      <c r="E38" s="183"/>
      <c r="F38" s="183"/>
      <c r="G38" s="186"/>
      <c r="H38" s="186"/>
      <c r="I38" s="183" t="s">
        <v>64</v>
      </c>
      <c r="J38" s="183"/>
      <c r="K38" s="184"/>
      <c r="L38" s="184"/>
      <c r="M38" s="184"/>
      <c r="N38" s="184"/>
      <c r="O38" s="184"/>
      <c r="P38" s="184"/>
      <c r="Q38" s="184"/>
      <c r="R38" s="184"/>
      <c r="S38" s="184"/>
      <c r="T38" s="184"/>
      <c r="U38" s="184"/>
      <c r="V38" s="185"/>
      <c r="W38" s="131"/>
      <c r="X38" s="29"/>
      <c r="Y38" s="29"/>
      <c r="Z38" s="29"/>
      <c r="AC38" s="15"/>
      <c r="AF38" s="24" t="str">
        <f>IF(G38="有",B38&amp;"（ "&amp;G38&amp;"："&amp;K38&amp;" ）","")</f>
        <v/>
      </c>
      <c r="AH38" s="10">
        <v>7</v>
      </c>
      <c r="AI38" s="80" t="str">
        <f t="shared" si="2"/>
        <v/>
      </c>
    </row>
    <row r="39" spans="1:36" ht="54" customHeight="1" x14ac:dyDescent="0.15">
      <c r="B39" s="104"/>
      <c r="C39" s="105"/>
      <c r="D39" s="105"/>
      <c r="E39" s="105"/>
      <c r="F39" s="105"/>
      <c r="G39" s="105"/>
      <c r="H39" s="105"/>
      <c r="I39" s="105"/>
      <c r="J39" s="105"/>
      <c r="K39" s="105"/>
      <c r="L39" s="105"/>
      <c r="M39" s="105"/>
      <c r="N39" s="105"/>
      <c r="O39" s="105"/>
      <c r="P39" s="105"/>
      <c r="Q39" s="105"/>
      <c r="R39" s="105"/>
      <c r="S39" s="105"/>
      <c r="T39" s="105"/>
      <c r="U39" s="105"/>
      <c r="V39" s="105"/>
      <c r="W39" s="131"/>
      <c r="X39" s="29"/>
      <c r="Y39" s="29"/>
      <c r="Z39" s="29"/>
      <c r="AC39" s="14"/>
      <c r="AH39" s="10">
        <v>8</v>
      </c>
      <c r="AI39" s="80" t="str">
        <f t="shared" si="2"/>
        <v/>
      </c>
    </row>
    <row r="40" spans="1:36" ht="13.5" customHeight="1" x14ac:dyDescent="0.15">
      <c r="B40" s="188" t="s">
        <v>63</v>
      </c>
      <c r="C40" s="189"/>
      <c r="D40" s="41" t="s">
        <v>66</v>
      </c>
      <c r="E40" s="190"/>
      <c r="F40" s="190"/>
      <c r="G40" s="41" t="s">
        <v>68</v>
      </c>
      <c r="H40" s="190"/>
      <c r="I40" s="190"/>
      <c r="J40" s="13"/>
      <c r="K40" s="13"/>
      <c r="L40" s="13"/>
      <c r="M40" s="13"/>
      <c r="N40" s="13"/>
      <c r="O40" s="13"/>
      <c r="P40" s="13"/>
      <c r="Q40" s="13"/>
      <c r="U40" s="13"/>
      <c r="V40" s="42"/>
      <c r="W40" s="131"/>
      <c r="X40" s="29"/>
      <c r="Y40" s="29"/>
      <c r="Z40" s="29"/>
      <c r="AC40" s="15"/>
      <c r="AF40" s="24" t="str">
        <f>IF(COUNTBLANK(B17:B18)=2,"",B40&amp;"（"&amp;D40&amp;"　"&amp;FIXED(E40,1)&amp;"　"&amp;G40&amp;"　"&amp;FIXED(H40,1)&amp;"）")</f>
        <v/>
      </c>
      <c r="AH40" s="10">
        <v>9</v>
      </c>
      <c r="AI40" s="80" t="str">
        <f t="shared" si="2"/>
        <v/>
      </c>
    </row>
    <row r="41" spans="1:36" ht="13.5" customHeight="1" x14ac:dyDescent="0.15">
      <c r="B41" s="187" t="s">
        <v>65</v>
      </c>
      <c r="C41" s="179"/>
      <c r="D41" s="179"/>
      <c r="E41" s="179"/>
      <c r="F41" s="43" t="s">
        <v>66</v>
      </c>
      <c r="G41" s="191"/>
      <c r="H41" s="191"/>
      <c r="I41" s="44" t="s">
        <v>67</v>
      </c>
      <c r="J41" s="43" t="s">
        <v>68</v>
      </c>
      <c r="K41" s="191"/>
      <c r="L41" s="191"/>
      <c r="M41" s="44" t="s">
        <v>69</v>
      </c>
      <c r="N41" s="179" t="s">
        <v>86</v>
      </c>
      <c r="O41" s="180"/>
      <c r="P41" s="180"/>
      <c r="Q41" s="181"/>
      <c r="R41" s="181"/>
      <c r="S41" s="181"/>
      <c r="T41" s="44"/>
      <c r="U41" s="44"/>
      <c r="V41" s="45"/>
      <c r="W41" s="131"/>
      <c r="X41" s="29"/>
      <c r="Y41" s="29"/>
      <c r="Z41" s="29"/>
      <c r="AC41" s="15"/>
      <c r="AF41" s="24" t="str">
        <f>IF(COUNTBLANK(B20:B21)=2,"",B41&amp;"（"&amp;F41&amp;"　"&amp;FIXED(G41,1)&amp;" "&amp;I41&amp;"　"&amp;J41&amp;"　"&amp;FIXED(K41,1)&amp;" "&amp;M41&amp;"）　"&amp;N41&amp;"（"&amp;Q41&amp;"）")</f>
        <v/>
      </c>
      <c r="AH41" s="10">
        <v>10</v>
      </c>
      <c r="AI41" s="80" t="str">
        <f t="shared" si="2"/>
        <v/>
      </c>
    </row>
    <row r="42" spans="1:36" ht="13.5" customHeight="1" x14ac:dyDescent="0.15">
      <c r="B42" s="15"/>
      <c r="C42" s="13"/>
      <c r="D42" s="13"/>
      <c r="E42" s="13"/>
      <c r="F42" s="13"/>
      <c r="G42" s="13"/>
      <c r="H42" s="13"/>
      <c r="I42" s="13"/>
      <c r="J42" s="13"/>
      <c r="K42" s="13"/>
      <c r="L42" s="13"/>
      <c r="M42" s="13"/>
      <c r="N42" s="13"/>
      <c r="O42" s="13"/>
      <c r="P42" s="13"/>
      <c r="Q42" s="13"/>
      <c r="R42" s="13"/>
      <c r="S42" s="13"/>
      <c r="T42" s="13"/>
      <c r="U42" s="13"/>
      <c r="V42" s="13"/>
      <c r="AC42" s="14"/>
      <c r="AH42" s="10">
        <v>11</v>
      </c>
      <c r="AI42" s="80" t="str">
        <f t="shared" si="2"/>
        <v/>
      </c>
    </row>
    <row r="43" spans="1:36" ht="13.5" customHeight="1" x14ac:dyDescent="0.15">
      <c r="B43" s="103" t="s">
        <v>230</v>
      </c>
      <c r="C43" s="103"/>
      <c r="D43" s="103"/>
      <c r="E43" s="103"/>
      <c r="F43" s="103"/>
      <c r="G43" s="103"/>
      <c r="H43" s="103"/>
      <c r="I43" s="103"/>
      <c r="J43" s="103"/>
      <c r="K43" s="103"/>
      <c r="L43" s="103"/>
      <c r="M43" s="103"/>
      <c r="N43" s="103"/>
      <c r="O43" s="103"/>
      <c r="P43" s="103"/>
      <c r="Q43" s="103"/>
      <c r="R43" s="103"/>
      <c r="S43" s="103"/>
      <c r="T43" s="103"/>
      <c r="U43" s="103"/>
      <c r="V43" s="103"/>
      <c r="W43" s="130" t="s">
        <v>246</v>
      </c>
      <c r="X43" s="29"/>
      <c r="Y43" s="29"/>
      <c r="Z43" s="29"/>
      <c r="AC43" s="14"/>
      <c r="AH43" s="10">
        <v>12</v>
      </c>
      <c r="AI43" s="80" t="str">
        <f t="shared" si="2"/>
        <v/>
      </c>
    </row>
    <row r="44" spans="1:36" ht="56.25" customHeight="1" x14ac:dyDescent="0.15">
      <c r="B44" s="106"/>
      <c r="C44" s="107"/>
      <c r="D44" s="107"/>
      <c r="E44" s="107"/>
      <c r="F44" s="107"/>
      <c r="G44" s="107"/>
      <c r="H44" s="107"/>
      <c r="I44" s="107"/>
      <c r="J44" s="107"/>
      <c r="K44" s="107"/>
      <c r="L44" s="107"/>
      <c r="M44" s="107"/>
      <c r="N44" s="107"/>
      <c r="O44" s="107"/>
      <c r="P44" s="107"/>
      <c r="Q44" s="107"/>
      <c r="R44" s="107"/>
      <c r="S44" s="107"/>
      <c r="T44" s="107"/>
      <c r="U44" s="107"/>
      <c r="V44" s="107"/>
      <c r="W44" s="130"/>
      <c r="X44" s="29"/>
      <c r="Y44" s="29"/>
      <c r="Z44" s="29"/>
      <c r="AC44" s="14"/>
      <c r="AH44" s="10">
        <v>13</v>
      </c>
      <c r="AI44" s="80" t="str">
        <f t="shared" si="2"/>
        <v/>
      </c>
    </row>
    <row r="45" spans="1:36" ht="13.5" customHeight="1" x14ac:dyDescent="0.15">
      <c r="B45" s="15"/>
      <c r="AC45" s="14"/>
    </row>
    <row r="46" spans="1:36" ht="13.5" customHeight="1" x14ac:dyDescent="0.15">
      <c r="B46" s="192" t="s">
        <v>216</v>
      </c>
      <c r="C46" s="192"/>
      <c r="D46" s="192"/>
      <c r="E46" s="192"/>
      <c r="F46" s="192"/>
      <c r="G46" s="192"/>
      <c r="H46" s="192"/>
      <c r="I46" s="192"/>
      <c r="J46" s="192"/>
      <c r="K46" s="192"/>
      <c r="L46" s="192"/>
      <c r="M46" s="192"/>
      <c r="N46" s="192"/>
      <c r="O46" s="192"/>
      <c r="P46" s="192"/>
      <c r="Q46" s="192"/>
      <c r="R46" s="192"/>
      <c r="S46" s="192"/>
      <c r="T46" s="192"/>
      <c r="U46" s="192"/>
      <c r="V46" s="192"/>
      <c r="W46" s="130" t="s">
        <v>247</v>
      </c>
      <c r="X46" s="29"/>
      <c r="Y46" s="29"/>
      <c r="Z46" s="29"/>
      <c r="AC46" s="14"/>
      <c r="AD46" s="14" t="s">
        <v>125</v>
      </c>
    </row>
    <row r="47" spans="1:36" ht="14.1" customHeight="1" x14ac:dyDescent="0.15">
      <c r="B47" s="119" t="s">
        <v>217</v>
      </c>
      <c r="C47" s="119"/>
      <c r="D47" s="119"/>
      <c r="E47" s="119"/>
      <c r="F47" s="119"/>
      <c r="G47" s="119"/>
      <c r="H47" s="119"/>
      <c r="I47" s="119"/>
      <c r="J47" s="119"/>
      <c r="K47" s="119"/>
      <c r="L47" s="119"/>
      <c r="M47" s="119"/>
      <c r="N47" s="119"/>
      <c r="O47" s="119"/>
      <c r="P47" s="119"/>
      <c r="Q47" s="119"/>
      <c r="R47" s="119"/>
      <c r="S47" s="119"/>
      <c r="T47" s="119"/>
      <c r="U47" s="119"/>
      <c r="V47" s="119"/>
      <c r="W47" s="131"/>
      <c r="X47" s="29"/>
      <c r="Y47" s="29"/>
      <c r="Z47" s="29"/>
      <c r="AD47" s="24"/>
      <c r="AE47" s="24"/>
      <c r="AF47" s="24" t="str">
        <f>IF(B48&lt;&gt;"",C48,IF(B49&lt;&gt;"",C49,""))</f>
        <v/>
      </c>
    </row>
    <row r="48" spans="1:36" ht="14.1" hidden="1" customHeight="1" x14ac:dyDescent="0.15">
      <c r="A48" s="10">
        <v>1</v>
      </c>
      <c r="B48" s="51"/>
      <c r="C48" s="108" t="s">
        <v>42</v>
      </c>
      <c r="D48" s="109"/>
      <c r="E48" s="109"/>
      <c r="F48" s="109"/>
      <c r="G48" s="109"/>
      <c r="H48" s="109"/>
      <c r="I48" s="109"/>
      <c r="J48" s="109"/>
      <c r="K48" s="109"/>
      <c r="L48" s="109"/>
      <c r="M48" s="109"/>
      <c r="N48" s="109"/>
      <c r="O48" s="109"/>
      <c r="P48" s="109"/>
      <c r="Q48" s="109"/>
      <c r="R48" s="109"/>
      <c r="S48" s="109"/>
      <c r="T48" s="109"/>
      <c r="U48" s="109"/>
      <c r="V48" s="110"/>
      <c r="W48" s="131"/>
      <c r="X48" s="29"/>
      <c r="Y48" s="29"/>
      <c r="Z48" s="29"/>
      <c r="AD48" s="24" t="str">
        <f>IF(AE48="","",RANK(AE48,$AE$47:$AE$74,1))</f>
        <v/>
      </c>
      <c r="AE48" s="24" t="str">
        <f>IF(B48="","",A48)</f>
        <v/>
      </c>
      <c r="AF48" s="24" t="s">
        <v>51</v>
      </c>
    </row>
    <row r="49" spans="1:32" ht="14.1" customHeight="1" x14ac:dyDescent="0.15">
      <c r="A49" s="10">
        <v>2</v>
      </c>
      <c r="B49" s="94"/>
      <c r="C49" s="111" t="s">
        <v>243</v>
      </c>
      <c r="D49" s="109"/>
      <c r="E49" s="109"/>
      <c r="F49" s="109"/>
      <c r="G49" s="109"/>
      <c r="H49" s="109"/>
      <c r="I49" s="109"/>
      <c r="J49" s="109"/>
      <c r="K49" s="109"/>
      <c r="L49" s="109"/>
      <c r="M49" s="109"/>
      <c r="N49" s="109"/>
      <c r="O49" s="109"/>
      <c r="P49" s="109"/>
      <c r="Q49" s="109"/>
      <c r="R49" s="109"/>
      <c r="S49" s="109"/>
      <c r="T49" s="109"/>
      <c r="U49" s="109"/>
      <c r="V49" s="110"/>
      <c r="W49" s="131"/>
      <c r="X49" s="29"/>
      <c r="Y49" s="29"/>
      <c r="Z49" s="29"/>
      <c r="AD49" s="24" t="str">
        <f t="shared" ref="AD49:AD65" si="3">IF(AE49="","",RANK(AE49,$AE$47:$AE$78,1))</f>
        <v/>
      </c>
      <c r="AE49" s="24" t="str">
        <f>IF(B49="","",A49)</f>
        <v/>
      </c>
      <c r="AF49" s="24" t="s">
        <v>226</v>
      </c>
    </row>
    <row r="50" spans="1:32" ht="14.1" customHeight="1" x14ac:dyDescent="0.15">
      <c r="A50" s="10">
        <v>3</v>
      </c>
      <c r="B50" s="119" t="s">
        <v>45</v>
      </c>
      <c r="C50" s="119"/>
      <c r="D50" s="119"/>
      <c r="E50" s="119"/>
      <c r="F50" s="119"/>
      <c r="G50" s="119"/>
      <c r="H50" s="119"/>
      <c r="I50" s="119"/>
      <c r="J50" s="119"/>
      <c r="K50" s="119"/>
      <c r="L50" s="119"/>
      <c r="M50" s="119"/>
      <c r="N50" s="119"/>
      <c r="O50" s="119"/>
      <c r="P50" s="119"/>
      <c r="Q50" s="119"/>
      <c r="R50" s="119"/>
      <c r="S50" s="119"/>
      <c r="T50" s="119"/>
      <c r="U50" s="119"/>
      <c r="V50" s="119"/>
      <c r="W50" s="131"/>
      <c r="X50" s="29"/>
      <c r="Y50" s="29"/>
      <c r="Z50" s="29"/>
      <c r="AA50" s="15"/>
      <c r="AB50" s="15"/>
      <c r="AC50" s="15"/>
      <c r="AD50" s="24" t="str">
        <f t="shared" si="3"/>
        <v/>
      </c>
      <c r="AE50" s="24" t="str">
        <f>IF(OR(AND(B51="",B52=""),B48&lt;&gt;"",B49&lt;&gt;"",B54&lt;&gt;"",B55&lt;&gt;"",B56&lt;&gt;"",B63&lt;&gt;"",B64&lt;&gt;"",B59&lt;&gt;"",B60&lt;&gt;"",B69&lt;&gt;""),"",A50)</f>
        <v/>
      </c>
      <c r="AF50" s="24" t="s">
        <v>56</v>
      </c>
    </row>
    <row r="51" spans="1:32" ht="14.1" customHeight="1" x14ac:dyDescent="0.15">
      <c r="B51" s="94"/>
      <c r="C51" s="121" t="s">
        <v>49</v>
      </c>
      <c r="D51" s="121"/>
      <c r="E51" s="121"/>
      <c r="F51" s="121"/>
      <c r="G51" s="121"/>
      <c r="H51" s="121"/>
      <c r="I51" s="121"/>
      <c r="J51" s="121"/>
      <c r="K51" s="121"/>
      <c r="L51" s="121"/>
      <c r="M51" s="121"/>
      <c r="N51" s="121"/>
      <c r="O51" s="121"/>
      <c r="P51" s="121"/>
      <c r="Q51" s="121"/>
      <c r="R51" s="121"/>
      <c r="S51" s="121"/>
      <c r="T51" s="121"/>
      <c r="U51" s="121"/>
      <c r="V51" s="121"/>
      <c r="W51" s="131"/>
      <c r="X51" s="29"/>
      <c r="Y51" s="29"/>
      <c r="Z51" s="29"/>
      <c r="AA51" s="15"/>
      <c r="AB51" s="15"/>
      <c r="AC51" s="15"/>
      <c r="AD51" s="24" t="str">
        <f t="shared" si="3"/>
        <v/>
      </c>
      <c r="AE51" s="24"/>
      <c r="AF51" s="24" t="str">
        <f>IF(B51&lt;&gt;"",C51,IF(B52&lt;&gt;"",C52,""))</f>
        <v/>
      </c>
    </row>
    <row r="52" spans="1:32" ht="14.1" hidden="1" customHeight="1" x14ac:dyDescent="0.15">
      <c r="B52" s="51"/>
      <c r="C52" s="121" t="s">
        <v>50</v>
      </c>
      <c r="D52" s="121"/>
      <c r="E52" s="121"/>
      <c r="F52" s="121"/>
      <c r="G52" s="121"/>
      <c r="H52" s="121"/>
      <c r="I52" s="121"/>
      <c r="J52" s="121"/>
      <c r="K52" s="121"/>
      <c r="L52" s="121"/>
      <c r="M52" s="121"/>
      <c r="N52" s="121"/>
      <c r="O52" s="121"/>
      <c r="P52" s="121"/>
      <c r="Q52" s="121"/>
      <c r="R52" s="121"/>
      <c r="S52" s="121"/>
      <c r="T52" s="121"/>
      <c r="U52" s="121"/>
      <c r="V52" s="121"/>
      <c r="W52" s="131"/>
      <c r="X52" s="29"/>
      <c r="Y52" s="29"/>
      <c r="Z52" s="29"/>
      <c r="AA52" s="15"/>
      <c r="AB52" s="15"/>
      <c r="AC52" s="15"/>
      <c r="AD52" s="24" t="str">
        <f t="shared" si="3"/>
        <v/>
      </c>
      <c r="AE52" s="24"/>
      <c r="AF52" s="24"/>
    </row>
    <row r="53" spans="1:32" ht="14.1" customHeight="1" x14ac:dyDescent="0.15">
      <c r="A53" s="46"/>
      <c r="B53" s="119" t="s">
        <v>75</v>
      </c>
      <c r="C53" s="119"/>
      <c r="D53" s="119"/>
      <c r="E53" s="119"/>
      <c r="F53" s="119"/>
      <c r="G53" s="119"/>
      <c r="H53" s="119"/>
      <c r="I53" s="119"/>
      <c r="J53" s="119"/>
      <c r="K53" s="119"/>
      <c r="L53" s="119"/>
      <c r="M53" s="119"/>
      <c r="N53" s="119"/>
      <c r="O53" s="119"/>
      <c r="P53" s="119"/>
      <c r="Q53" s="119"/>
      <c r="R53" s="119"/>
      <c r="S53" s="119"/>
      <c r="T53" s="119"/>
      <c r="U53" s="119"/>
      <c r="V53" s="119"/>
      <c r="AA53" s="15"/>
      <c r="AB53" s="15"/>
      <c r="AC53" s="15"/>
      <c r="AD53" s="24" t="str">
        <f t="shared" si="3"/>
        <v/>
      </c>
      <c r="AE53" s="24"/>
      <c r="AF53" s="24"/>
    </row>
    <row r="54" spans="1:32" ht="14.1" customHeight="1" x14ac:dyDescent="0.15">
      <c r="A54" s="10">
        <v>4</v>
      </c>
      <c r="B54" s="94"/>
      <c r="C54" s="108" t="s">
        <v>43</v>
      </c>
      <c r="D54" s="109"/>
      <c r="E54" s="109"/>
      <c r="F54" s="109"/>
      <c r="G54" s="109"/>
      <c r="H54" s="110"/>
      <c r="I54" s="51"/>
      <c r="J54" s="121" t="s">
        <v>38</v>
      </c>
      <c r="K54" s="121"/>
      <c r="L54" s="121"/>
      <c r="M54" s="121"/>
      <c r="N54" s="108"/>
      <c r="O54" s="110" t="s">
        <v>96</v>
      </c>
      <c r="P54" s="121"/>
      <c r="Q54" s="121"/>
      <c r="R54" s="121"/>
      <c r="S54" s="121"/>
      <c r="T54" s="121"/>
      <c r="U54" s="121"/>
      <c r="V54" s="121"/>
      <c r="AA54" s="15"/>
      <c r="AB54" s="15"/>
      <c r="AC54" s="15"/>
      <c r="AD54" s="24" t="str">
        <f t="shared" si="3"/>
        <v/>
      </c>
      <c r="AE54" s="24" t="str">
        <f>IF(B54="","",A54)</f>
        <v/>
      </c>
      <c r="AF54" s="24" t="s">
        <v>52</v>
      </c>
    </row>
    <row r="55" spans="1:32" ht="14.1" customHeight="1" x14ac:dyDescent="0.15">
      <c r="A55" s="10">
        <v>5</v>
      </c>
      <c r="B55" s="94"/>
      <c r="C55" s="121" t="s">
        <v>44</v>
      </c>
      <c r="D55" s="121"/>
      <c r="E55" s="121"/>
      <c r="F55" s="121"/>
      <c r="G55" s="121"/>
      <c r="H55" s="121"/>
      <c r="I55" s="121"/>
      <c r="J55" s="121"/>
      <c r="K55" s="121"/>
      <c r="L55" s="121"/>
      <c r="M55" s="121"/>
      <c r="N55" s="121"/>
      <c r="O55" s="121"/>
      <c r="P55" s="121"/>
      <c r="Q55" s="121"/>
      <c r="R55" s="121"/>
      <c r="S55" s="121"/>
      <c r="T55" s="121"/>
      <c r="U55" s="121"/>
      <c r="V55" s="121"/>
      <c r="AA55" s="15"/>
      <c r="AB55" s="15"/>
      <c r="AC55" s="15"/>
      <c r="AD55" s="24" t="str">
        <f t="shared" si="3"/>
        <v/>
      </c>
      <c r="AE55" s="24" t="str">
        <f>IF(B55="","",A55)</f>
        <v/>
      </c>
      <c r="AF55" s="24" t="s">
        <v>53</v>
      </c>
    </row>
    <row r="56" spans="1:32" ht="14.1" hidden="1" customHeight="1" x14ac:dyDescent="0.15">
      <c r="A56" s="10">
        <v>6</v>
      </c>
      <c r="B56" s="51"/>
      <c r="C56" s="121" t="s">
        <v>39</v>
      </c>
      <c r="D56" s="121"/>
      <c r="E56" s="121"/>
      <c r="F56" s="121"/>
      <c r="G56" s="121"/>
      <c r="H56" s="121"/>
      <c r="I56" s="121"/>
      <c r="J56" s="121"/>
      <c r="K56" s="121"/>
      <c r="L56" s="121"/>
      <c r="M56" s="121"/>
      <c r="N56" s="121"/>
      <c r="O56" s="121"/>
      <c r="P56" s="121"/>
      <c r="Q56" s="121"/>
      <c r="R56" s="121"/>
      <c r="S56" s="121"/>
      <c r="T56" s="121"/>
      <c r="U56" s="121"/>
      <c r="V56" s="121"/>
      <c r="AD56" s="24" t="str">
        <f t="shared" si="3"/>
        <v/>
      </c>
      <c r="AE56" s="24" t="str">
        <f>IF(B56="","",A56)</f>
        <v/>
      </c>
      <c r="AF56" s="24" t="s">
        <v>54</v>
      </c>
    </row>
    <row r="57" spans="1:32" ht="14.1" customHeight="1" x14ac:dyDescent="0.15">
      <c r="A57" s="10">
        <v>7</v>
      </c>
      <c r="B57" s="119" t="s">
        <v>218</v>
      </c>
      <c r="C57" s="119"/>
      <c r="D57" s="119"/>
      <c r="E57" s="119"/>
      <c r="F57" s="119"/>
      <c r="G57" s="119"/>
      <c r="H57" s="119"/>
      <c r="I57" s="119"/>
      <c r="J57" s="119"/>
      <c r="K57" s="119"/>
      <c r="L57" s="119"/>
      <c r="M57" s="119"/>
      <c r="N57" s="119"/>
      <c r="O57" s="119"/>
      <c r="P57" s="119"/>
      <c r="Q57" s="119"/>
      <c r="R57" s="119"/>
      <c r="S57" s="119"/>
      <c r="T57" s="119"/>
      <c r="U57" s="119"/>
      <c r="V57" s="119"/>
      <c r="AD57" s="24" t="str">
        <f t="shared" si="3"/>
        <v/>
      </c>
      <c r="AE57" s="24" t="str">
        <f>IF(AND(B59="",B60=""),"",A57)</f>
        <v/>
      </c>
      <c r="AF57" s="24" t="s">
        <v>225</v>
      </c>
    </row>
    <row r="58" spans="1:32" ht="14.1" hidden="1" customHeight="1" x14ac:dyDescent="0.15">
      <c r="B58" s="47" t="str">
        <f>IF(B48="","",B48)</f>
        <v/>
      </c>
      <c r="C58" s="121" t="s">
        <v>13</v>
      </c>
      <c r="D58" s="121"/>
      <c r="E58" s="121"/>
      <c r="F58" s="121"/>
      <c r="G58" s="121"/>
      <c r="H58" s="121"/>
      <c r="I58" s="121"/>
      <c r="J58" s="121"/>
      <c r="K58" s="121"/>
      <c r="L58" s="121"/>
      <c r="M58" s="121"/>
      <c r="N58" s="121"/>
      <c r="O58" s="121"/>
      <c r="P58" s="121"/>
      <c r="Q58" s="121"/>
      <c r="R58" s="121"/>
      <c r="S58" s="121"/>
      <c r="T58" s="121"/>
      <c r="U58" s="121"/>
      <c r="V58" s="121"/>
      <c r="AD58" s="24" t="str">
        <f t="shared" si="3"/>
        <v/>
      </c>
      <c r="AE58" s="24"/>
      <c r="AF58" s="24"/>
    </row>
    <row r="59" spans="1:32" ht="14.1" hidden="1" customHeight="1" x14ac:dyDescent="0.15">
      <c r="A59" s="46"/>
      <c r="B59" s="51"/>
      <c r="C59" s="121" t="s">
        <v>76</v>
      </c>
      <c r="D59" s="121"/>
      <c r="E59" s="121"/>
      <c r="F59" s="121"/>
      <c r="G59" s="121"/>
      <c r="H59" s="121"/>
      <c r="I59" s="121"/>
      <c r="J59" s="121"/>
      <c r="K59" s="121"/>
      <c r="L59" s="121"/>
      <c r="M59" s="121"/>
      <c r="N59" s="121"/>
      <c r="O59" s="121"/>
      <c r="P59" s="121"/>
      <c r="Q59" s="121"/>
      <c r="R59" s="121"/>
      <c r="S59" s="121"/>
      <c r="T59" s="121"/>
      <c r="U59" s="121"/>
      <c r="V59" s="121"/>
      <c r="AA59" s="15"/>
      <c r="AB59" s="15"/>
      <c r="AC59" s="15"/>
      <c r="AD59" s="24" t="str">
        <f t="shared" si="3"/>
        <v/>
      </c>
      <c r="AE59" s="24"/>
      <c r="AF59" s="24"/>
    </row>
    <row r="60" spans="1:32" ht="13.5" customHeight="1" x14ac:dyDescent="0.15">
      <c r="B60" s="120"/>
      <c r="C60" s="121" t="s">
        <v>215</v>
      </c>
      <c r="D60" s="121"/>
      <c r="E60" s="121"/>
      <c r="F60" s="121"/>
      <c r="G60" s="121"/>
      <c r="H60" s="52"/>
      <c r="I60" s="135" t="s">
        <v>222</v>
      </c>
      <c r="J60" s="136"/>
      <c r="K60" s="136"/>
      <c r="L60" s="136"/>
      <c r="M60" s="48" t="s">
        <v>73</v>
      </c>
      <c r="N60" s="126" t="s">
        <v>219</v>
      </c>
      <c r="O60" s="126"/>
      <c r="P60" s="109" t="s">
        <v>74</v>
      </c>
      <c r="Q60" s="109"/>
      <c r="R60" s="109"/>
      <c r="S60" s="109"/>
      <c r="T60" s="109"/>
      <c r="U60" s="109"/>
      <c r="V60" s="110"/>
      <c r="W60" s="13" t="s">
        <v>228</v>
      </c>
      <c r="X60" s="14" t="s">
        <v>222</v>
      </c>
      <c r="AD60" s="24" t="str">
        <f t="shared" si="3"/>
        <v/>
      </c>
      <c r="AE60" s="24"/>
      <c r="AF60" s="28" t="str">
        <f>I60&amp;M60&amp;N60&amp;P60</f>
        <v>検査問題用紙をＡ３の大きさに拡大</v>
      </c>
    </row>
    <row r="61" spans="1:32" ht="14.1" customHeight="1" x14ac:dyDescent="0.15">
      <c r="B61" s="120"/>
      <c r="C61" s="121"/>
      <c r="D61" s="121"/>
      <c r="E61" s="121"/>
      <c r="F61" s="121"/>
      <c r="G61" s="121"/>
      <c r="H61" s="51"/>
      <c r="I61" s="124" t="s">
        <v>5</v>
      </c>
      <c r="J61" s="125"/>
      <c r="K61" s="122"/>
      <c r="L61" s="123"/>
      <c r="M61" s="123"/>
      <c r="N61" s="123"/>
      <c r="O61" s="123"/>
      <c r="P61" s="123"/>
      <c r="Q61" s="123"/>
      <c r="R61" s="123"/>
      <c r="S61" s="123"/>
      <c r="T61" s="123"/>
      <c r="U61" s="123"/>
      <c r="V61" s="123"/>
      <c r="AD61" s="24" t="str">
        <f t="shared" si="3"/>
        <v/>
      </c>
      <c r="AE61" s="24" t="str">
        <f>IF(B61="","",A61)</f>
        <v/>
      </c>
      <c r="AF61" s="24" t="str">
        <f>IF(H60&lt;&gt;"",AF60,IF(H61&lt;&gt;"",K61,""))</f>
        <v/>
      </c>
    </row>
    <row r="62" spans="1:32" ht="14.1" hidden="1" customHeight="1" x14ac:dyDescent="0.15">
      <c r="A62" s="10">
        <v>8</v>
      </c>
      <c r="B62" s="119" t="s">
        <v>98</v>
      </c>
      <c r="C62" s="119"/>
      <c r="D62" s="119"/>
      <c r="E62" s="119"/>
      <c r="F62" s="119"/>
      <c r="G62" s="119"/>
      <c r="H62" s="119"/>
      <c r="I62" s="119"/>
      <c r="J62" s="119"/>
      <c r="K62" s="119"/>
      <c r="L62" s="119"/>
      <c r="M62" s="119"/>
      <c r="N62" s="119"/>
      <c r="O62" s="119"/>
      <c r="P62" s="119"/>
      <c r="Q62" s="119"/>
      <c r="R62" s="119"/>
      <c r="S62" s="119"/>
      <c r="T62" s="119"/>
      <c r="U62" s="119"/>
      <c r="V62" s="119"/>
      <c r="AD62" s="24" t="str">
        <f t="shared" si="3"/>
        <v/>
      </c>
      <c r="AE62" s="24" t="str">
        <f>IF(AND(B63="",B64=""),"",A62)</f>
        <v/>
      </c>
      <c r="AF62" s="24" t="s">
        <v>55</v>
      </c>
    </row>
    <row r="63" spans="1:32" ht="14.1" hidden="1" customHeight="1" x14ac:dyDescent="0.15">
      <c r="B63" s="51"/>
      <c r="C63" s="121" t="s">
        <v>61</v>
      </c>
      <c r="D63" s="121"/>
      <c r="E63" s="121"/>
      <c r="F63" s="121"/>
      <c r="G63" s="121"/>
      <c r="H63" s="121"/>
      <c r="I63" s="121"/>
      <c r="J63" s="121"/>
      <c r="K63" s="121"/>
      <c r="L63" s="121"/>
      <c r="M63" s="121"/>
      <c r="N63" s="121"/>
      <c r="O63" s="121"/>
      <c r="P63" s="121"/>
      <c r="Q63" s="121"/>
      <c r="R63" s="121"/>
      <c r="S63" s="121"/>
      <c r="T63" s="121"/>
      <c r="U63" s="121"/>
      <c r="V63" s="121"/>
      <c r="AD63" s="24" t="str">
        <f t="shared" si="3"/>
        <v/>
      </c>
      <c r="AE63" s="24"/>
      <c r="AF63" s="24" t="str">
        <f>IF(B63&lt;&gt;"",C63,IF(B64&lt;&gt;"",C64,""))</f>
        <v/>
      </c>
    </row>
    <row r="64" spans="1:32" ht="14.1" hidden="1" customHeight="1" x14ac:dyDescent="0.15">
      <c r="B64" s="51"/>
      <c r="C64" s="121" t="s">
        <v>62</v>
      </c>
      <c r="D64" s="121"/>
      <c r="E64" s="121"/>
      <c r="F64" s="121"/>
      <c r="G64" s="121"/>
      <c r="H64" s="121"/>
      <c r="I64" s="121"/>
      <c r="J64" s="121"/>
      <c r="K64" s="121"/>
      <c r="L64" s="121"/>
      <c r="M64" s="121"/>
      <c r="N64" s="121"/>
      <c r="O64" s="121"/>
      <c r="P64" s="121"/>
      <c r="Q64" s="121"/>
      <c r="R64" s="121"/>
      <c r="S64" s="121"/>
      <c r="T64" s="121"/>
      <c r="U64" s="121"/>
      <c r="V64" s="121"/>
      <c r="AD64" s="24" t="str">
        <f t="shared" si="3"/>
        <v/>
      </c>
      <c r="AE64" s="24"/>
      <c r="AF64" s="24"/>
    </row>
    <row r="65" spans="1:32" ht="14.1" customHeight="1" x14ac:dyDescent="0.15">
      <c r="A65" s="10">
        <v>9</v>
      </c>
      <c r="B65" s="119" t="s">
        <v>46</v>
      </c>
      <c r="C65" s="119"/>
      <c r="D65" s="119"/>
      <c r="E65" s="119"/>
      <c r="F65" s="119"/>
      <c r="G65" s="119"/>
      <c r="H65" s="119"/>
      <c r="I65" s="119"/>
      <c r="J65" s="119"/>
      <c r="K65" s="119"/>
      <c r="L65" s="119"/>
      <c r="M65" s="119"/>
      <c r="N65" s="119"/>
      <c r="O65" s="119"/>
      <c r="P65" s="119"/>
      <c r="Q65" s="119"/>
      <c r="R65" s="119"/>
      <c r="S65" s="119"/>
      <c r="T65" s="119"/>
      <c r="U65" s="119"/>
      <c r="V65" s="119"/>
      <c r="AD65" s="24" t="str">
        <f t="shared" si="3"/>
        <v/>
      </c>
      <c r="AE65" s="24" t="str">
        <f>IF(B66="","",A65)</f>
        <v/>
      </c>
      <c r="AF65" s="24" t="s">
        <v>57</v>
      </c>
    </row>
    <row r="66" spans="1:32" ht="54.75" customHeight="1" x14ac:dyDescent="0.15">
      <c r="B66" s="94"/>
      <c r="C66" s="106"/>
      <c r="D66" s="107"/>
      <c r="E66" s="107"/>
      <c r="F66" s="107"/>
      <c r="G66" s="107"/>
      <c r="H66" s="107"/>
      <c r="I66" s="107"/>
      <c r="J66" s="107"/>
      <c r="K66" s="107"/>
      <c r="L66" s="107"/>
      <c r="M66" s="107"/>
      <c r="N66" s="107"/>
      <c r="O66" s="107"/>
      <c r="P66" s="107"/>
      <c r="Q66" s="107"/>
      <c r="R66" s="107"/>
      <c r="S66" s="107"/>
      <c r="T66" s="107"/>
      <c r="U66" s="107"/>
      <c r="V66" s="107"/>
      <c r="AD66" s="24"/>
      <c r="AE66" s="24"/>
      <c r="AF66" s="24"/>
    </row>
    <row r="67" spans="1:32" ht="14.1" customHeight="1" x14ac:dyDescent="0.15">
      <c r="B67" s="119" t="s">
        <v>14</v>
      </c>
      <c r="C67" s="119"/>
      <c r="D67" s="119"/>
      <c r="E67" s="119"/>
      <c r="F67" s="119"/>
      <c r="G67" s="119"/>
      <c r="H67" s="119"/>
      <c r="I67" s="119"/>
      <c r="J67" s="119"/>
      <c r="K67" s="119"/>
      <c r="L67" s="119"/>
      <c r="M67" s="119"/>
      <c r="N67" s="119"/>
      <c r="O67" s="119"/>
      <c r="P67" s="119"/>
      <c r="Q67" s="119"/>
      <c r="R67" s="119"/>
      <c r="S67" s="119"/>
      <c r="T67" s="119"/>
      <c r="U67" s="119"/>
      <c r="V67" s="119"/>
      <c r="AD67" s="24" t="str">
        <f>IF(AE67="","",RANK(AE67,$AE$47:$AE$78,1))</f>
        <v/>
      </c>
      <c r="AE67" s="24"/>
      <c r="AF67" s="24"/>
    </row>
    <row r="68" spans="1:32" ht="14.1" hidden="1" customHeight="1" x14ac:dyDescent="0.15">
      <c r="A68" s="10">
        <v>10</v>
      </c>
      <c r="B68" s="51"/>
      <c r="C68" s="108" t="s">
        <v>47</v>
      </c>
      <c r="D68" s="109"/>
      <c r="E68" s="109"/>
      <c r="F68" s="109"/>
      <c r="G68" s="109"/>
      <c r="H68" s="109"/>
      <c r="I68" s="109"/>
      <c r="J68" s="109"/>
      <c r="K68" s="109"/>
      <c r="L68" s="109"/>
      <c r="M68" s="109"/>
      <c r="N68" s="109"/>
      <c r="O68" s="109"/>
      <c r="P68" s="109"/>
      <c r="Q68" s="109"/>
      <c r="R68" s="109"/>
      <c r="S68" s="109"/>
      <c r="T68" s="109"/>
      <c r="U68" s="109"/>
      <c r="V68" s="110"/>
      <c r="AA68" s="15"/>
      <c r="AB68" s="15"/>
      <c r="AC68" s="15"/>
      <c r="AD68" s="24" t="str">
        <f>IF(AE68="","",RANK(AE68,$AE$47:$AE$78,1))</f>
        <v/>
      </c>
      <c r="AE68" s="24" t="str">
        <f>IF(OR(B68="",B48&lt;&gt;"",B54&lt;&gt;""),"",A68)</f>
        <v/>
      </c>
      <c r="AF68" s="24" t="s">
        <v>58</v>
      </c>
    </row>
    <row r="69" spans="1:32" ht="14.1" customHeight="1" x14ac:dyDescent="0.15">
      <c r="A69" s="10">
        <v>11</v>
      </c>
      <c r="B69" s="120"/>
      <c r="C69" s="121" t="s">
        <v>81</v>
      </c>
      <c r="D69" s="121"/>
      <c r="E69" s="121"/>
      <c r="F69" s="121"/>
      <c r="G69" s="121"/>
      <c r="H69" s="121"/>
      <c r="I69" s="121"/>
      <c r="J69" s="121"/>
      <c r="K69" s="121"/>
      <c r="L69" s="121"/>
      <c r="M69" s="121"/>
      <c r="N69" s="121"/>
      <c r="O69" s="121"/>
      <c r="P69" s="121"/>
      <c r="Q69" s="121"/>
      <c r="R69" s="121"/>
      <c r="S69" s="121"/>
      <c r="T69" s="121"/>
      <c r="U69" s="121"/>
      <c r="V69" s="121"/>
      <c r="AD69" s="24" t="str">
        <f>IF(AE69="","",RANK(AE69,$AE$47:$AE$78,1))</f>
        <v/>
      </c>
      <c r="AE69" s="24" t="str">
        <f>IF(B69="","",A69)</f>
        <v/>
      </c>
      <c r="AF69" s="24" t="s">
        <v>59</v>
      </c>
    </row>
    <row r="70" spans="1:32" ht="55.5" customHeight="1" x14ac:dyDescent="0.15">
      <c r="B70" s="120"/>
      <c r="C70" s="106"/>
      <c r="D70" s="107"/>
      <c r="E70" s="107"/>
      <c r="F70" s="107"/>
      <c r="G70" s="107"/>
      <c r="H70" s="107"/>
      <c r="I70" s="107"/>
      <c r="J70" s="107"/>
      <c r="K70" s="107"/>
      <c r="L70" s="107"/>
      <c r="M70" s="107"/>
      <c r="N70" s="107"/>
      <c r="O70" s="107"/>
      <c r="P70" s="107"/>
      <c r="Q70" s="107"/>
      <c r="R70" s="107"/>
      <c r="S70" s="107"/>
      <c r="T70" s="107"/>
      <c r="U70" s="107"/>
      <c r="V70" s="107"/>
      <c r="AA70" s="15"/>
      <c r="AB70" s="15"/>
      <c r="AC70" s="15"/>
      <c r="AD70" s="24" t="str">
        <f>IF(AE70="","",RANK(AE70,$AE$47:$AE$78,1))</f>
        <v/>
      </c>
      <c r="AE70" s="24" t="str">
        <f>IF(B70="","",A70)</f>
        <v/>
      </c>
      <c r="AF70" s="24"/>
    </row>
    <row r="71" spans="1:32" ht="11.25" x14ac:dyDescent="0.15">
      <c r="A71" s="10">
        <v>12</v>
      </c>
      <c r="B71" s="120"/>
      <c r="C71" s="121" t="s">
        <v>79</v>
      </c>
      <c r="D71" s="121"/>
      <c r="E71" s="121"/>
      <c r="F71" s="121"/>
      <c r="G71" s="121"/>
      <c r="H71" s="121"/>
      <c r="I71" s="121"/>
      <c r="J71" s="121"/>
      <c r="K71" s="121"/>
      <c r="L71" s="121"/>
      <c r="M71" s="121"/>
      <c r="N71" s="121"/>
      <c r="O71" s="121"/>
      <c r="P71" s="121"/>
      <c r="Q71" s="121"/>
      <c r="R71" s="121"/>
      <c r="S71" s="121"/>
      <c r="T71" s="121"/>
      <c r="U71" s="121"/>
      <c r="V71" s="121"/>
      <c r="AD71" s="24" t="str">
        <f>IF(AE71="","",RANK(AE71,$AE$47:$AE$78,1))</f>
        <v/>
      </c>
      <c r="AE71" s="24" t="str">
        <f>IF(B71="","",A71)</f>
        <v/>
      </c>
      <c r="AF71" s="24" t="s">
        <v>70</v>
      </c>
    </row>
    <row r="72" spans="1:32" ht="55.5" customHeight="1" x14ac:dyDescent="0.15">
      <c r="B72" s="120"/>
      <c r="C72" s="106"/>
      <c r="D72" s="107"/>
      <c r="E72" s="107"/>
      <c r="F72" s="107"/>
      <c r="G72" s="107"/>
      <c r="H72" s="107"/>
      <c r="I72" s="107"/>
      <c r="J72" s="107"/>
      <c r="K72" s="107"/>
      <c r="L72" s="107"/>
      <c r="M72" s="107"/>
      <c r="N72" s="107"/>
      <c r="O72" s="107"/>
      <c r="P72" s="107"/>
      <c r="Q72" s="107"/>
      <c r="R72" s="107"/>
      <c r="S72" s="107"/>
      <c r="T72" s="107"/>
      <c r="U72" s="107"/>
      <c r="V72" s="107"/>
      <c r="AA72" s="15"/>
      <c r="AB72" s="15"/>
      <c r="AC72" s="15"/>
      <c r="AD72" s="24"/>
      <c r="AE72" s="24"/>
      <c r="AF72" s="24"/>
    </row>
    <row r="73" spans="1:32" ht="14.1" customHeight="1" x14ac:dyDescent="0.15">
      <c r="B73" s="103" t="s">
        <v>78</v>
      </c>
      <c r="C73" s="103"/>
      <c r="D73" s="103"/>
      <c r="E73" s="103"/>
      <c r="F73" s="103"/>
      <c r="G73" s="103"/>
      <c r="H73" s="103"/>
      <c r="I73" s="103"/>
      <c r="J73" s="103"/>
      <c r="K73" s="103"/>
      <c r="L73" s="103"/>
      <c r="M73" s="103"/>
      <c r="N73" s="103"/>
      <c r="O73" s="103"/>
      <c r="P73" s="103"/>
      <c r="Q73" s="103"/>
      <c r="R73" s="103"/>
      <c r="S73" s="103"/>
      <c r="T73" s="103"/>
      <c r="U73" s="103"/>
      <c r="V73" s="103"/>
      <c r="AA73" s="15"/>
      <c r="AB73" s="15"/>
      <c r="AC73" s="15"/>
      <c r="AD73" s="24"/>
      <c r="AE73" s="24"/>
      <c r="AF73" s="24"/>
    </row>
    <row r="74" spans="1:32" ht="11.25" x14ac:dyDescent="0.15">
      <c r="B74" s="112" t="s">
        <v>240</v>
      </c>
      <c r="C74" s="113"/>
      <c r="D74" s="113"/>
      <c r="E74" s="113"/>
      <c r="F74" s="113"/>
      <c r="G74" s="113"/>
      <c r="H74" s="113"/>
      <c r="I74" s="114"/>
      <c r="J74" s="118"/>
      <c r="K74" s="118"/>
      <c r="L74" s="118"/>
      <c r="M74" s="118"/>
      <c r="N74" s="118"/>
      <c r="O74" s="113" t="s">
        <v>101</v>
      </c>
      <c r="P74" s="113"/>
      <c r="Q74" s="113"/>
      <c r="R74" s="114"/>
      <c r="S74" s="115"/>
      <c r="T74" s="116"/>
      <c r="U74" s="116"/>
      <c r="V74" s="117"/>
      <c r="AA74" s="15"/>
      <c r="AB74" s="15"/>
      <c r="AC74" s="15"/>
      <c r="AD74" s="24"/>
      <c r="AE74" s="24"/>
      <c r="AF74" s="24"/>
    </row>
    <row r="75" spans="1:32" ht="14.1" customHeight="1" x14ac:dyDescent="0.15">
      <c r="B75" s="103" t="s">
        <v>77</v>
      </c>
      <c r="C75" s="103"/>
      <c r="D75" s="103"/>
      <c r="E75" s="103"/>
      <c r="F75" s="103"/>
      <c r="G75" s="103"/>
      <c r="H75" s="103"/>
      <c r="I75" s="103"/>
      <c r="J75" s="103"/>
      <c r="K75" s="103"/>
      <c r="L75" s="103"/>
      <c r="M75" s="103"/>
      <c r="N75" s="103"/>
      <c r="O75" s="103"/>
      <c r="P75" s="103"/>
      <c r="Q75" s="103"/>
      <c r="R75" s="103"/>
      <c r="S75" s="103"/>
      <c r="T75" s="103"/>
      <c r="U75" s="103"/>
      <c r="V75" s="103"/>
      <c r="AA75" s="15"/>
      <c r="AB75" s="15"/>
      <c r="AC75" s="15"/>
      <c r="AD75" s="24"/>
      <c r="AE75" s="24" t="str">
        <f>IF(B70="","",A77)</f>
        <v/>
      </c>
      <c r="AF75" s="28"/>
    </row>
    <row r="76" spans="1:32" ht="57" customHeight="1" x14ac:dyDescent="0.15">
      <c r="B76" s="101"/>
      <c r="C76" s="102"/>
      <c r="D76" s="102"/>
      <c r="E76" s="102"/>
      <c r="F76" s="102"/>
      <c r="G76" s="102"/>
      <c r="H76" s="102"/>
      <c r="I76" s="102"/>
      <c r="J76" s="102"/>
      <c r="K76" s="102"/>
      <c r="L76" s="102"/>
      <c r="M76" s="102"/>
      <c r="N76" s="102"/>
      <c r="O76" s="102"/>
      <c r="P76" s="102"/>
      <c r="Q76" s="102"/>
      <c r="R76" s="102"/>
      <c r="S76" s="102"/>
      <c r="T76" s="102"/>
      <c r="U76" s="102"/>
      <c r="V76" s="102"/>
      <c r="AA76" s="15"/>
      <c r="AB76" s="15"/>
      <c r="AC76" s="15"/>
      <c r="AD76" s="24"/>
      <c r="AE76" s="24"/>
      <c r="AF76" s="24"/>
    </row>
    <row r="77" spans="1:32" ht="14.1" customHeight="1" x14ac:dyDescent="0.15">
      <c r="C77" s="37"/>
      <c r="D77" s="37"/>
      <c r="E77" s="37"/>
      <c r="F77" s="37"/>
      <c r="G77" s="37"/>
      <c r="H77" s="37"/>
      <c r="I77" s="37"/>
      <c r="J77" s="37"/>
      <c r="K77" s="37"/>
      <c r="L77" s="37"/>
      <c r="M77" s="37"/>
      <c r="AD77" s="24" t="str">
        <f>IF(AE77="","",RANK(AE77,$AE$47:$AE$78,1))</f>
        <v/>
      </c>
      <c r="AE77" s="24"/>
      <c r="AF77" s="24"/>
    </row>
    <row r="78" spans="1:32" ht="14.1" customHeight="1" x14ac:dyDescent="0.15">
      <c r="B78" s="103" t="s">
        <v>94</v>
      </c>
      <c r="C78" s="103"/>
      <c r="D78" s="103"/>
      <c r="E78" s="103"/>
      <c r="F78" s="103"/>
      <c r="G78" s="103"/>
      <c r="H78" s="103"/>
      <c r="I78" s="103"/>
      <c r="J78" s="103"/>
      <c r="K78" s="103"/>
      <c r="L78" s="103"/>
      <c r="M78" s="103"/>
      <c r="N78" s="103"/>
      <c r="O78" s="103"/>
      <c r="P78" s="103"/>
      <c r="Q78" s="103"/>
      <c r="R78" s="103"/>
      <c r="S78" s="103"/>
      <c r="T78" s="103"/>
      <c r="U78" s="103"/>
      <c r="V78" s="103"/>
      <c r="W78" s="130" t="s">
        <v>229</v>
      </c>
      <c r="X78" s="29"/>
      <c r="Y78" s="29"/>
      <c r="Z78" s="29"/>
      <c r="AD78" s="24"/>
      <c r="AE78" s="24"/>
      <c r="AF78" s="24"/>
    </row>
    <row r="79" spans="1:32" ht="55.5" customHeight="1" x14ac:dyDescent="0.15">
      <c r="B79" s="106"/>
      <c r="C79" s="107"/>
      <c r="D79" s="107"/>
      <c r="E79" s="107"/>
      <c r="F79" s="107"/>
      <c r="G79" s="107"/>
      <c r="H79" s="107"/>
      <c r="I79" s="107"/>
      <c r="J79" s="107"/>
      <c r="K79" s="107"/>
      <c r="L79" s="107"/>
      <c r="M79" s="107"/>
      <c r="N79" s="107"/>
      <c r="O79" s="107"/>
      <c r="P79" s="107"/>
      <c r="Q79" s="107"/>
      <c r="R79" s="107"/>
      <c r="S79" s="107"/>
      <c r="T79" s="107"/>
      <c r="U79" s="107"/>
      <c r="V79" s="107"/>
      <c r="W79" s="131"/>
      <c r="X79" s="29"/>
      <c r="Y79" s="29"/>
      <c r="Z79" s="29"/>
      <c r="AC79" s="14"/>
    </row>
    <row r="80" spans="1:32" ht="11.25" x14ac:dyDescent="0.15">
      <c r="B80" s="49"/>
      <c r="C80" s="49"/>
      <c r="D80" s="49"/>
      <c r="E80" s="49"/>
      <c r="F80" s="49"/>
      <c r="G80" s="49"/>
      <c r="H80" s="49"/>
      <c r="I80" s="49"/>
      <c r="J80" s="49"/>
      <c r="K80" s="49"/>
      <c r="L80" s="49"/>
      <c r="M80" s="49"/>
      <c r="N80" s="49"/>
      <c r="O80" s="49"/>
      <c r="P80" s="49"/>
      <c r="Q80" s="49"/>
      <c r="R80" s="49"/>
      <c r="S80" s="49"/>
      <c r="T80" s="49"/>
      <c r="U80" s="49"/>
      <c r="V80" s="49"/>
      <c r="AC80" s="14"/>
    </row>
    <row r="81" spans="1:29" ht="14.1" customHeight="1" x14ac:dyDescent="0.15">
      <c r="B81" s="103" t="s">
        <v>91</v>
      </c>
      <c r="C81" s="103"/>
      <c r="D81" s="103"/>
      <c r="E81" s="103"/>
      <c r="F81" s="103"/>
      <c r="G81" s="103"/>
      <c r="H81" s="103"/>
      <c r="I81" s="103"/>
      <c r="J81" s="103"/>
      <c r="K81" s="103"/>
      <c r="L81" s="103"/>
      <c r="M81" s="103"/>
      <c r="N81" s="103"/>
      <c r="O81" s="103"/>
      <c r="P81" s="103"/>
      <c r="Q81" s="103"/>
      <c r="R81" s="103"/>
      <c r="S81" s="103"/>
      <c r="T81" s="103"/>
      <c r="U81" s="103"/>
      <c r="V81" s="103"/>
      <c r="W81" s="130" t="s">
        <v>99</v>
      </c>
      <c r="X81" s="29"/>
      <c r="Y81" s="29"/>
      <c r="Z81" s="29"/>
      <c r="AC81" s="14"/>
    </row>
    <row r="82" spans="1:29" ht="42" customHeight="1" x14ac:dyDescent="0.15">
      <c r="A82" s="10">
        <v>1</v>
      </c>
      <c r="B82" s="127" t="str">
        <f>IFERROR(VLOOKUP(A82,$AD$47:$AF$72,3,FALSE),"")</f>
        <v/>
      </c>
      <c r="C82" s="127"/>
      <c r="D82" s="127"/>
      <c r="E82" s="127"/>
      <c r="F82" s="106"/>
      <c r="G82" s="102"/>
      <c r="H82" s="102"/>
      <c r="I82" s="102"/>
      <c r="J82" s="102"/>
      <c r="K82" s="102"/>
      <c r="L82" s="102"/>
      <c r="M82" s="102"/>
      <c r="N82" s="102"/>
      <c r="O82" s="102"/>
      <c r="P82" s="102"/>
      <c r="Q82" s="102"/>
      <c r="R82" s="102"/>
      <c r="S82" s="102"/>
      <c r="T82" s="102"/>
      <c r="U82" s="102"/>
      <c r="V82" s="102"/>
      <c r="W82" s="131"/>
      <c r="X82" s="29"/>
      <c r="Y82" s="29"/>
      <c r="Z82" s="29"/>
      <c r="AC82" s="14"/>
    </row>
    <row r="83" spans="1:29" ht="42" customHeight="1" x14ac:dyDescent="0.15">
      <c r="A83" s="10">
        <v>2</v>
      </c>
      <c r="B83" s="127" t="str">
        <f t="shared" ref="B83:B91" si="4">IFERROR(VLOOKUP(A83,$AD$47:$AF$72,3,FALSE),"")</f>
        <v/>
      </c>
      <c r="C83" s="127"/>
      <c r="D83" s="127"/>
      <c r="E83" s="127"/>
      <c r="F83" s="106"/>
      <c r="G83" s="102"/>
      <c r="H83" s="102"/>
      <c r="I83" s="102"/>
      <c r="J83" s="102"/>
      <c r="K83" s="102"/>
      <c r="L83" s="102"/>
      <c r="M83" s="102"/>
      <c r="N83" s="102"/>
      <c r="O83" s="102"/>
      <c r="P83" s="102"/>
      <c r="Q83" s="102"/>
      <c r="R83" s="102"/>
      <c r="S83" s="102"/>
      <c r="T83" s="102"/>
      <c r="U83" s="102"/>
      <c r="V83" s="102"/>
      <c r="AC83" s="14"/>
    </row>
    <row r="84" spans="1:29" ht="42" customHeight="1" x14ac:dyDescent="0.15">
      <c r="A84" s="10">
        <v>3</v>
      </c>
      <c r="B84" s="127" t="str">
        <f t="shared" si="4"/>
        <v/>
      </c>
      <c r="C84" s="127"/>
      <c r="D84" s="127"/>
      <c r="E84" s="127"/>
      <c r="F84" s="106"/>
      <c r="G84" s="102"/>
      <c r="H84" s="102"/>
      <c r="I84" s="102"/>
      <c r="J84" s="102"/>
      <c r="K84" s="102"/>
      <c r="L84" s="102"/>
      <c r="M84" s="102"/>
      <c r="N84" s="102"/>
      <c r="O84" s="102"/>
      <c r="P84" s="102"/>
      <c r="Q84" s="102"/>
      <c r="R84" s="102"/>
      <c r="S84" s="102"/>
      <c r="T84" s="102"/>
      <c r="U84" s="102"/>
      <c r="V84" s="102"/>
      <c r="AC84" s="14"/>
    </row>
    <row r="85" spans="1:29" ht="42" customHeight="1" x14ac:dyDescent="0.15">
      <c r="A85" s="10">
        <v>4</v>
      </c>
      <c r="B85" s="127" t="str">
        <f t="shared" si="4"/>
        <v/>
      </c>
      <c r="C85" s="127"/>
      <c r="D85" s="127"/>
      <c r="E85" s="127"/>
      <c r="F85" s="106"/>
      <c r="G85" s="102"/>
      <c r="H85" s="102"/>
      <c r="I85" s="102"/>
      <c r="J85" s="102"/>
      <c r="K85" s="102"/>
      <c r="L85" s="102"/>
      <c r="M85" s="102"/>
      <c r="N85" s="102"/>
      <c r="O85" s="102"/>
      <c r="P85" s="102"/>
      <c r="Q85" s="102"/>
      <c r="R85" s="102"/>
      <c r="S85" s="102"/>
      <c r="T85" s="102"/>
      <c r="U85" s="102"/>
      <c r="V85" s="102"/>
      <c r="AC85" s="14"/>
    </row>
    <row r="86" spans="1:29" ht="42" customHeight="1" x14ac:dyDescent="0.15">
      <c r="A86" s="10">
        <v>5</v>
      </c>
      <c r="B86" s="127" t="str">
        <f t="shared" si="4"/>
        <v/>
      </c>
      <c r="C86" s="127"/>
      <c r="D86" s="127"/>
      <c r="E86" s="127"/>
      <c r="F86" s="106"/>
      <c r="G86" s="102"/>
      <c r="H86" s="102"/>
      <c r="I86" s="102"/>
      <c r="J86" s="102"/>
      <c r="K86" s="102"/>
      <c r="L86" s="102"/>
      <c r="M86" s="102"/>
      <c r="N86" s="102"/>
      <c r="O86" s="102"/>
      <c r="P86" s="102"/>
      <c r="Q86" s="102"/>
      <c r="R86" s="102"/>
      <c r="S86" s="102"/>
      <c r="T86" s="102"/>
      <c r="U86" s="102"/>
      <c r="V86" s="102"/>
      <c r="AC86" s="14"/>
    </row>
    <row r="87" spans="1:29" ht="42" customHeight="1" x14ac:dyDescent="0.15">
      <c r="A87" s="10">
        <v>6</v>
      </c>
      <c r="B87" s="127" t="str">
        <f t="shared" si="4"/>
        <v/>
      </c>
      <c r="C87" s="127"/>
      <c r="D87" s="127"/>
      <c r="E87" s="127"/>
      <c r="F87" s="106"/>
      <c r="G87" s="102"/>
      <c r="H87" s="102"/>
      <c r="I87" s="102"/>
      <c r="J87" s="102"/>
      <c r="K87" s="102"/>
      <c r="L87" s="102"/>
      <c r="M87" s="102"/>
      <c r="N87" s="102"/>
      <c r="O87" s="102"/>
      <c r="P87" s="102"/>
      <c r="Q87" s="102"/>
      <c r="R87" s="102"/>
      <c r="S87" s="102"/>
      <c r="T87" s="102"/>
      <c r="U87" s="102"/>
      <c r="V87" s="102"/>
      <c r="AC87" s="14"/>
    </row>
    <row r="88" spans="1:29" ht="42" customHeight="1" x14ac:dyDescent="0.15">
      <c r="A88" s="10">
        <v>7</v>
      </c>
      <c r="B88" s="127" t="str">
        <f t="shared" si="4"/>
        <v/>
      </c>
      <c r="C88" s="127"/>
      <c r="D88" s="127"/>
      <c r="E88" s="127"/>
      <c r="F88" s="106"/>
      <c r="G88" s="102"/>
      <c r="H88" s="102"/>
      <c r="I88" s="102"/>
      <c r="J88" s="102"/>
      <c r="K88" s="102"/>
      <c r="L88" s="102"/>
      <c r="M88" s="102"/>
      <c r="N88" s="102"/>
      <c r="O88" s="102"/>
      <c r="P88" s="102"/>
      <c r="Q88" s="102"/>
      <c r="R88" s="102"/>
      <c r="S88" s="102"/>
      <c r="T88" s="102"/>
      <c r="U88" s="102"/>
      <c r="V88" s="102"/>
    </row>
    <row r="89" spans="1:29" ht="42" customHeight="1" x14ac:dyDescent="0.15">
      <c r="A89" s="10">
        <v>8</v>
      </c>
      <c r="B89" s="127" t="str">
        <f t="shared" si="4"/>
        <v/>
      </c>
      <c r="C89" s="127"/>
      <c r="D89" s="127"/>
      <c r="E89" s="127"/>
      <c r="F89" s="106"/>
      <c r="G89" s="102"/>
      <c r="H89" s="102"/>
      <c r="I89" s="102"/>
      <c r="J89" s="102"/>
      <c r="K89" s="102"/>
      <c r="L89" s="102"/>
      <c r="M89" s="102"/>
      <c r="N89" s="102"/>
      <c r="O89" s="102"/>
      <c r="P89" s="102"/>
      <c r="Q89" s="102"/>
      <c r="R89" s="102"/>
      <c r="S89" s="102"/>
      <c r="T89" s="102"/>
      <c r="U89" s="102"/>
      <c r="V89" s="102"/>
    </row>
    <row r="90" spans="1:29" ht="42" customHeight="1" x14ac:dyDescent="0.15">
      <c r="A90" s="10">
        <v>9</v>
      </c>
      <c r="B90" s="127" t="str">
        <f t="shared" si="4"/>
        <v/>
      </c>
      <c r="C90" s="127"/>
      <c r="D90" s="127"/>
      <c r="E90" s="127"/>
      <c r="F90" s="106"/>
      <c r="G90" s="102"/>
      <c r="H90" s="102"/>
      <c r="I90" s="102"/>
      <c r="J90" s="102"/>
      <c r="K90" s="102"/>
      <c r="L90" s="102"/>
      <c r="M90" s="102"/>
      <c r="N90" s="102"/>
      <c r="O90" s="102"/>
      <c r="P90" s="102"/>
      <c r="Q90" s="102"/>
      <c r="R90" s="102"/>
      <c r="S90" s="102"/>
      <c r="T90" s="102"/>
      <c r="U90" s="102"/>
      <c r="V90" s="102"/>
    </row>
    <row r="91" spans="1:29" ht="42" customHeight="1" x14ac:dyDescent="0.15">
      <c r="A91" s="10">
        <v>10</v>
      </c>
      <c r="B91" s="127" t="str">
        <f t="shared" si="4"/>
        <v/>
      </c>
      <c r="C91" s="127"/>
      <c r="D91" s="127"/>
      <c r="E91" s="127"/>
      <c r="F91" s="106"/>
      <c r="G91" s="102"/>
      <c r="H91" s="102"/>
      <c r="I91" s="102"/>
      <c r="J91" s="102"/>
      <c r="K91" s="102"/>
      <c r="L91" s="102"/>
      <c r="M91" s="102"/>
      <c r="N91" s="102"/>
      <c r="O91" s="102"/>
      <c r="P91" s="102"/>
      <c r="Q91" s="102"/>
      <c r="R91" s="102"/>
      <c r="S91" s="102"/>
      <c r="T91" s="102"/>
      <c r="U91" s="102"/>
      <c r="V91" s="102"/>
    </row>
  </sheetData>
  <sheetProtection password="CA35" sheet="1" objects="1" scenarios="1"/>
  <mergeCells count="130">
    <mergeCell ref="W31:W35"/>
    <mergeCell ref="B32:V35"/>
    <mergeCell ref="AF32:AF35"/>
    <mergeCell ref="W37:W41"/>
    <mergeCell ref="W43:W44"/>
    <mergeCell ref="W46:W52"/>
    <mergeCell ref="W78:W79"/>
    <mergeCell ref="W81:W82"/>
    <mergeCell ref="N41:P41"/>
    <mergeCell ref="Q41:S41"/>
    <mergeCell ref="B81:V81"/>
    <mergeCell ref="B38:F38"/>
    <mergeCell ref="I38:J38"/>
    <mergeCell ref="K38:V38"/>
    <mergeCell ref="G38:H38"/>
    <mergeCell ref="B41:E41"/>
    <mergeCell ref="B40:C40"/>
    <mergeCell ref="E40:F40"/>
    <mergeCell ref="H40:I40"/>
    <mergeCell ref="G41:H41"/>
    <mergeCell ref="K41:L41"/>
    <mergeCell ref="B46:V46"/>
    <mergeCell ref="B79:V79"/>
    <mergeCell ref="B78:V78"/>
    <mergeCell ref="I60:L60"/>
    <mergeCell ref="W7:W9"/>
    <mergeCell ref="B4:C4"/>
    <mergeCell ref="D4:G4"/>
    <mergeCell ref="I4:J4"/>
    <mergeCell ref="K4:N4"/>
    <mergeCell ref="B6:V6"/>
    <mergeCell ref="T10:V10"/>
    <mergeCell ref="B16:V16"/>
    <mergeCell ref="M9:N9"/>
    <mergeCell ref="B9:C9"/>
    <mergeCell ref="E9:F9"/>
    <mergeCell ref="B10:C10"/>
    <mergeCell ref="D10:E10"/>
    <mergeCell ref="B7:C7"/>
    <mergeCell ref="D7:V7"/>
    <mergeCell ref="B8:C8"/>
    <mergeCell ref="D8:V8"/>
    <mergeCell ref="C14:V14"/>
    <mergeCell ref="C13:V13"/>
    <mergeCell ref="B12:V12"/>
    <mergeCell ref="O10:P10"/>
    <mergeCell ref="G10:M10"/>
    <mergeCell ref="K9:L9"/>
    <mergeCell ref="C27:V27"/>
    <mergeCell ref="C28:V28"/>
    <mergeCell ref="C29:V29"/>
    <mergeCell ref="W16:W19"/>
    <mergeCell ref="C17:V17"/>
    <mergeCell ref="C19:V19"/>
    <mergeCell ref="C26:V26"/>
    <mergeCell ref="C18:V18"/>
    <mergeCell ref="C25:V25"/>
    <mergeCell ref="C23:V23"/>
    <mergeCell ref="C20:V20"/>
    <mergeCell ref="C21:V21"/>
    <mergeCell ref="C22:V22"/>
    <mergeCell ref="C24:V24"/>
    <mergeCell ref="F91:V91"/>
    <mergeCell ref="B83:E83"/>
    <mergeCell ref="B84:E84"/>
    <mergeCell ref="B82:E82"/>
    <mergeCell ref="B85:E85"/>
    <mergeCell ref="B86:E86"/>
    <mergeCell ref="B87:E87"/>
    <mergeCell ref="B88:E88"/>
    <mergeCell ref="B89:E89"/>
    <mergeCell ref="B90:E90"/>
    <mergeCell ref="B91:E91"/>
    <mergeCell ref="F83:V83"/>
    <mergeCell ref="F84:V84"/>
    <mergeCell ref="F82:V82"/>
    <mergeCell ref="F90:V90"/>
    <mergeCell ref="F85:V85"/>
    <mergeCell ref="F86:V86"/>
    <mergeCell ref="F87:V87"/>
    <mergeCell ref="F88:V88"/>
    <mergeCell ref="F89:V89"/>
    <mergeCell ref="C60:G61"/>
    <mergeCell ref="B75:V75"/>
    <mergeCell ref="B47:V47"/>
    <mergeCell ref="B53:V53"/>
    <mergeCell ref="C54:H54"/>
    <mergeCell ref="J54:N54"/>
    <mergeCell ref="B50:V50"/>
    <mergeCell ref="C51:V51"/>
    <mergeCell ref="C52:V52"/>
    <mergeCell ref="B69:B70"/>
    <mergeCell ref="B62:V62"/>
    <mergeCell ref="C63:V63"/>
    <mergeCell ref="C64:V64"/>
    <mergeCell ref="B65:V65"/>
    <mergeCell ref="C66:V66"/>
    <mergeCell ref="B67:V67"/>
    <mergeCell ref="B71:B72"/>
    <mergeCell ref="C69:V69"/>
    <mergeCell ref="C70:V70"/>
    <mergeCell ref="C71:V71"/>
    <mergeCell ref="C72:V72"/>
    <mergeCell ref="C68:V68"/>
    <mergeCell ref="I61:J61"/>
    <mergeCell ref="N60:O60"/>
    <mergeCell ref="N36:V36"/>
    <mergeCell ref="B76:V76"/>
    <mergeCell ref="B73:V73"/>
    <mergeCell ref="B37:V37"/>
    <mergeCell ref="B39:V39"/>
    <mergeCell ref="B43:V43"/>
    <mergeCell ref="B44:V44"/>
    <mergeCell ref="C48:K48"/>
    <mergeCell ref="L48:V48"/>
    <mergeCell ref="C49:K49"/>
    <mergeCell ref="L49:V49"/>
    <mergeCell ref="B74:I74"/>
    <mergeCell ref="S74:V74"/>
    <mergeCell ref="O74:R74"/>
    <mergeCell ref="J74:N74"/>
    <mergeCell ref="B57:V57"/>
    <mergeCell ref="B60:B61"/>
    <mergeCell ref="C58:V58"/>
    <mergeCell ref="C59:V59"/>
    <mergeCell ref="C55:V55"/>
    <mergeCell ref="C56:V56"/>
    <mergeCell ref="O54:V54"/>
    <mergeCell ref="P60:V60"/>
    <mergeCell ref="K61:V61"/>
  </mergeCells>
  <phoneticPr fontId="1"/>
  <conditionalFormatting sqref="I4:O4">
    <cfRule type="expression" dxfId="21" priority="67">
      <formula>$D$4&lt;&gt;"公立の中学校"</formula>
    </cfRule>
  </conditionalFormatting>
  <conditionalFormatting sqref="I54">
    <cfRule type="expression" dxfId="20" priority="64">
      <formula>$B$54=""</formula>
    </cfRule>
  </conditionalFormatting>
  <conditionalFormatting sqref="H60:V61">
    <cfRule type="expression" dxfId="19" priority="61">
      <formula>$B$60=""</formula>
    </cfRule>
  </conditionalFormatting>
  <conditionalFormatting sqref="C72">
    <cfRule type="expression" dxfId="18" priority="53">
      <formula>ISBLANK($B$71)</formula>
    </cfRule>
  </conditionalFormatting>
  <conditionalFormatting sqref="B82:V91">
    <cfRule type="expression" dxfId="17" priority="29">
      <formula>$B82=""</formula>
    </cfRule>
  </conditionalFormatting>
  <conditionalFormatting sqref="I38:V38">
    <cfRule type="expression" dxfId="16" priority="19">
      <formula>$G$38="無"</formula>
    </cfRule>
  </conditionalFormatting>
  <conditionalFormatting sqref="B40:Q40 U40:V40">
    <cfRule type="expression" dxfId="15" priority="18">
      <formula>AND($B$17="",$B$18="",$B$19="")</formula>
    </cfRule>
  </conditionalFormatting>
  <conditionalFormatting sqref="B41:N41 Q41 T41:V41">
    <cfRule type="expression" dxfId="14" priority="17">
      <formula>AND($B$20="",$B$21="")</formula>
    </cfRule>
  </conditionalFormatting>
  <conditionalFormatting sqref="B68:V68">
    <cfRule type="expression" dxfId="13" priority="16">
      <formula>AND($B$48="",$B$54="")</formula>
    </cfRule>
  </conditionalFormatting>
  <conditionalFormatting sqref="C70:V70">
    <cfRule type="expression" dxfId="12" priority="15">
      <formula>$B$69=""</formula>
    </cfRule>
  </conditionalFormatting>
  <conditionalFormatting sqref="B76:V76">
    <cfRule type="expression" dxfId="11" priority="14">
      <formula>$I$54=""</formula>
    </cfRule>
  </conditionalFormatting>
  <conditionalFormatting sqref="J74:N74 S74:V74">
    <cfRule type="expression" dxfId="10" priority="4">
      <formula>AND($B$48="",$B$54="",$B$55="",$B$68="",$B$69="")</formula>
    </cfRule>
  </conditionalFormatting>
  <conditionalFormatting sqref="C66:V66">
    <cfRule type="expression" dxfId="9" priority="3">
      <formula>$B$66=""</formula>
    </cfRule>
  </conditionalFormatting>
  <conditionalFormatting sqref="W60 Y60:Z60">
    <cfRule type="expression" dxfId="8" priority="2">
      <formula>$B$60&lt;&gt;"○"</formula>
    </cfRule>
  </conditionalFormatting>
  <conditionalFormatting sqref="N36">
    <cfRule type="expression" dxfId="7" priority="1">
      <formula>$V$31&gt;7</formula>
    </cfRule>
  </conditionalFormatting>
  <dataValidations count="8">
    <dataValidation type="list" allowBlank="1" showInputMessage="1" showErrorMessage="1" sqref="D4:G4">
      <formula1>"公立の中学校,府立支援学校,国私立の中学校等,ダイレクト"</formula1>
    </dataValidation>
    <dataValidation type="list" allowBlank="1" showInputMessage="1" showErrorMessage="1" sqref="D9">
      <formula1>"平成,昭和,西暦"</formula1>
    </dataValidation>
    <dataValidation type="list" allowBlank="1" showInputMessage="1" showErrorMessage="1" sqref="T10:V10">
      <formula1>"卒業,卒業見込み"</formula1>
    </dataValidation>
    <dataValidation type="list" allowBlank="1" showInputMessage="1" showErrorMessage="1" sqref="B17:B19 B20:B21 B22:B25 B26 B27 B28:B29 I54 B13:B14 B48:B49 B68:B71 B66 B51:B52 B54:B56 B63:B64 H60:H61 B59:B60">
      <formula1>"○"</formula1>
    </dataValidation>
    <dataValidation type="list" allowBlank="1" showInputMessage="1" showErrorMessage="1" sqref="G38:H38">
      <formula1>"無,有"</formula1>
    </dataValidation>
    <dataValidation type="list" allowBlank="1" showInputMessage="1" showErrorMessage="1" sqref="Q41:S41">
      <formula1>"使用せず,授業中使用,日常使用"</formula1>
    </dataValidation>
    <dataValidation type="list" allowBlank="1" showInputMessage="1" showErrorMessage="1" sqref="N10">
      <formula1>$X$4:$X$7</formula1>
    </dataValidation>
    <dataValidation type="list" allowBlank="1" showInputMessage="1" showErrorMessage="1" sqref="I60:L60">
      <formula1>$X$60:$X$62</formula1>
    </dataValidation>
  </dataValidations>
  <pageMargins left="0.59055118110236227" right="0.59055118110236227" top="0.39370078740157483" bottom="0.39370078740157483" header="0.31496062992125984" footer="0.31496062992125984"/>
  <pageSetup paperSize="8" fitToHeight="0" orientation="portrait" r:id="rId1"/>
  <rowBreaks count="1" manualBreakCount="1">
    <brk id="4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showGridLines="0" view="pageLayout" zoomScaleNormal="100" zoomScaleSheetLayoutView="90" workbookViewId="0">
      <selection activeCell="P68" sqref="P68"/>
    </sheetView>
  </sheetViews>
  <sheetFormatPr defaultColWidth="4.375" defaultRowHeight="13.5" x14ac:dyDescent="0.15"/>
  <cols>
    <col min="1" max="1" width="3.875" style="11" customWidth="1"/>
    <col min="2" max="24" width="3.875" style="12" customWidth="1"/>
    <col min="25" max="16384" width="4.375" style="12"/>
  </cols>
  <sheetData>
    <row r="1" spans="1:25" x14ac:dyDescent="0.15">
      <c r="A1" s="211" t="str">
        <f>IF($U$1="公立の中学校","様式K501",IF($U$1="ダイレクト","様式K503","様式K502"))</f>
        <v>様式K501</v>
      </c>
      <c r="B1" s="211"/>
      <c r="C1" s="211"/>
      <c r="S1" s="53"/>
      <c r="T1" s="53"/>
      <c r="U1" s="214" t="str">
        <f>IF(OR(入力!D4="府立支援学校",入力!D4="国私立の中学校等"),"府立支援学校、国私立の中学校等",入力!D4)</f>
        <v>公立の中学校</v>
      </c>
      <c r="V1" s="214"/>
      <c r="W1" s="214"/>
      <c r="X1" s="214"/>
    </row>
    <row r="2" spans="1:25" x14ac:dyDescent="0.15">
      <c r="A2" s="212" t="s">
        <v>245</v>
      </c>
      <c r="B2" s="212"/>
      <c r="C2" s="212"/>
      <c r="D2" s="212"/>
      <c r="E2" s="212"/>
      <c r="F2" s="212"/>
      <c r="G2" s="212"/>
      <c r="H2" s="212"/>
      <c r="I2" s="212"/>
      <c r="J2" s="212"/>
      <c r="K2" s="212"/>
      <c r="L2" s="212"/>
      <c r="M2" s="212"/>
      <c r="N2" s="212"/>
      <c r="O2" s="212"/>
      <c r="P2" s="212"/>
      <c r="Q2" s="212"/>
      <c r="R2" s="212"/>
      <c r="S2" s="212"/>
      <c r="T2" s="212"/>
      <c r="U2" s="212"/>
      <c r="V2" s="212"/>
      <c r="W2" s="212"/>
      <c r="X2" s="212"/>
    </row>
    <row r="3" spans="1:25" ht="17.25" x14ac:dyDescent="0.15">
      <c r="A3" s="54"/>
      <c r="B3" s="54"/>
      <c r="C3" s="54"/>
      <c r="D3" s="54"/>
      <c r="E3" s="54"/>
      <c r="F3" s="54"/>
      <c r="G3" s="54"/>
      <c r="H3" s="213" t="s">
        <v>90</v>
      </c>
      <c r="I3" s="213"/>
      <c r="J3" s="213"/>
      <c r="K3" s="213"/>
      <c r="L3" s="213"/>
      <c r="M3" s="213"/>
      <c r="N3" s="213"/>
      <c r="O3" s="213"/>
      <c r="P3" s="213"/>
      <c r="Q3" s="213"/>
      <c r="R3" s="54"/>
      <c r="S3" s="54"/>
      <c r="T3" s="54"/>
      <c r="U3" s="54"/>
      <c r="V3" s="54"/>
      <c r="W3" s="54"/>
      <c r="X3" s="54"/>
    </row>
    <row r="4" spans="1:25" s="25" customFormat="1" ht="12" x14ac:dyDescent="0.15">
      <c r="A4" s="55"/>
      <c r="G4" s="56"/>
      <c r="H4" s="56"/>
      <c r="I4" s="56"/>
      <c r="J4" s="56"/>
      <c r="K4" s="56"/>
      <c r="L4" s="56"/>
      <c r="M4" s="56"/>
      <c r="N4" s="56"/>
      <c r="O4" s="56"/>
    </row>
    <row r="5" spans="1:25" x14ac:dyDescent="0.15">
      <c r="A5" s="209" t="s">
        <v>20</v>
      </c>
      <c r="B5" s="209"/>
      <c r="C5" s="209"/>
      <c r="D5" s="209"/>
      <c r="E5" s="209"/>
      <c r="F5" s="209"/>
      <c r="G5" s="209"/>
      <c r="H5" s="209"/>
      <c r="I5" s="209"/>
      <c r="J5" s="209"/>
      <c r="K5" s="209"/>
      <c r="L5" s="209"/>
      <c r="M5" s="209"/>
      <c r="N5" s="209"/>
      <c r="O5" s="209"/>
      <c r="P5" s="209"/>
      <c r="Q5" s="209"/>
      <c r="R5" s="209"/>
      <c r="S5" s="209"/>
      <c r="T5" s="209"/>
      <c r="U5" s="209"/>
      <c r="V5" s="209"/>
      <c r="W5" s="209"/>
      <c r="X5" s="209"/>
      <c r="Y5" s="25"/>
    </row>
    <row r="6" spans="1:25" x14ac:dyDescent="0.15">
      <c r="A6" s="223" t="s">
        <v>15</v>
      </c>
      <c r="B6" s="223"/>
      <c r="C6" s="225" t="str">
        <f>IF(入力!D7="","",入力!D7)</f>
        <v/>
      </c>
      <c r="D6" s="226"/>
      <c r="E6" s="226"/>
      <c r="F6" s="226"/>
      <c r="G6" s="226"/>
      <c r="H6" s="226"/>
      <c r="I6" s="226"/>
      <c r="J6" s="226"/>
      <c r="K6" s="226"/>
      <c r="L6" s="226"/>
      <c r="M6" s="226"/>
      <c r="N6" s="226"/>
      <c r="O6" s="226"/>
      <c r="P6" s="226"/>
      <c r="Q6" s="227"/>
      <c r="R6" s="217" t="s">
        <v>16</v>
      </c>
      <c r="S6" s="218"/>
      <c r="T6" s="218"/>
      <c r="U6" s="218"/>
      <c r="V6" s="218"/>
      <c r="W6" s="218"/>
      <c r="X6" s="219"/>
      <c r="Y6" s="25"/>
    </row>
    <row r="7" spans="1:25" ht="27.95" customHeight="1" x14ac:dyDescent="0.15">
      <c r="A7" s="224" t="s">
        <v>233</v>
      </c>
      <c r="B7" s="223"/>
      <c r="C7" s="228" t="str">
        <f>IF(入力!D8="","",入力!D8)</f>
        <v/>
      </c>
      <c r="D7" s="229"/>
      <c r="E7" s="229"/>
      <c r="F7" s="229"/>
      <c r="G7" s="229"/>
      <c r="H7" s="229"/>
      <c r="I7" s="229"/>
      <c r="J7" s="229"/>
      <c r="K7" s="229"/>
      <c r="L7" s="229"/>
      <c r="M7" s="229"/>
      <c r="N7" s="229"/>
      <c r="O7" s="229"/>
      <c r="P7" s="229"/>
      <c r="Q7" s="230"/>
      <c r="R7" s="220" t="str">
        <f>IF(入力!AA8="","",入力!AA8)</f>
        <v>年月日生</v>
      </c>
      <c r="S7" s="221"/>
      <c r="T7" s="221"/>
      <c r="U7" s="221"/>
      <c r="V7" s="221"/>
      <c r="W7" s="221"/>
      <c r="X7" s="222"/>
      <c r="Y7" s="25"/>
    </row>
    <row r="8" spans="1:25" ht="20.25" customHeight="1" x14ac:dyDescent="0.15">
      <c r="A8" s="231" t="s">
        <v>19</v>
      </c>
      <c r="B8" s="232"/>
      <c r="C8" s="215" t="str">
        <f>IF(入力!AA5="","",入力!AA5)</f>
        <v/>
      </c>
      <c r="D8" s="215"/>
      <c r="E8" s="215"/>
      <c r="F8" s="215"/>
      <c r="G8" s="215"/>
      <c r="H8" s="215"/>
      <c r="I8" s="215"/>
      <c r="J8" s="215"/>
      <c r="K8" s="215"/>
      <c r="L8" s="215"/>
      <c r="M8" s="215"/>
      <c r="N8" s="215" t="str">
        <f>IF(入力!AA6="","",入力!AA6)</f>
        <v>年月　</v>
      </c>
      <c r="O8" s="215"/>
      <c r="P8" s="215"/>
      <c r="Q8" s="215"/>
      <c r="R8" s="215"/>
      <c r="S8" s="215"/>
      <c r="T8" s="215"/>
      <c r="U8" s="215"/>
      <c r="V8" s="215"/>
      <c r="W8" s="215"/>
      <c r="X8" s="216"/>
    </row>
    <row r="9" spans="1:25" x14ac:dyDescent="0.15">
      <c r="A9" s="57"/>
      <c r="B9" s="57"/>
      <c r="C9" s="58"/>
      <c r="D9" s="58"/>
      <c r="E9" s="58"/>
      <c r="F9" s="58"/>
      <c r="G9" s="58"/>
      <c r="H9" s="58"/>
      <c r="I9" s="58"/>
      <c r="J9" s="58"/>
      <c r="K9" s="58"/>
      <c r="L9" s="58"/>
      <c r="M9" s="58"/>
      <c r="N9" s="58"/>
      <c r="O9" s="58"/>
      <c r="P9" s="58"/>
      <c r="Q9" s="58"/>
      <c r="R9" s="58"/>
      <c r="S9" s="58"/>
      <c r="T9" s="58"/>
      <c r="U9" s="58"/>
      <c r="V9" s="58"/>
      <c r="W9" s="58"/>
      <c r="X9" s="58"/>
    </row>
    <row r="10" spans="1:25" x14ac:dyDescent="0.15">
      <c r="A10" s="195" t="s">
        <v>88</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row>
    <row r="11" spans="1:25" ht="18" customHeight="1" x14ac:dyDescent="0.15">
      <c r="A11" s="98" t="str">
        <f>IF(入力!B13="","",入力!B13)</f>
        <v/>
      </c>
      <c r="B11" s="196" t="s">
        <v>224</v>
      </c>
      <c r="C11" s="196"/>
      <c r="D11" s="196"/>
      <c r="E11" s="196"/>
      <c r="F11" s="196"/>
      <c r="G11" s="196"/>
      <c r="H11" s="196"/>
      <c r="I11" s="196"/>
      <c r="J11" s="196"/>
      <c r="K11" s="196"/>
      <c r="L11" s="196"/>
      <c r="M11" s="196"/>
      <c r="N11" s="196"/>
      <c r="O11" s="196"/>
      <c r="P11" s="196"/>
      <c r="Q11" s="196"/>
      <c r="R11" s="196"/>
      <c r="S11" s="196"/>
      <c r="T11" s="196"/>
      <c r="U11" s="196"/>
      <c r="V11" s="196"/>
      <c r="W11" s="196"/>
      <c r="X11" s="196"/>
    </row>
    <row r="12" spans="1:25" ht="18" customHeight="1" x14ac:dyDescent="0.15">
      <c r="A12" s="90" t="str">
        <f>IF(入力!B14="","",入力!B14)</f>
        <v/>
      </c>
      <c r="B12" s="197"/>
      <c r="C12" s="197"/>
      <c r="D12" s="197"/>
      <c r="E12" s="197"/>
      <c r="F12" s="197"/>
      <c r="G12" s="197"/>
      <c r="H12" s="197"/>
      <c r="I12" s="197"/>
      <c r="J12" s="197"/>
      <c r="K12" s="197"/>
      <c r="L12" s="197"/>
      <c r="M12" s="197"/>
      <c r="N12" s="197"/>
      <c r="O12" s="197"/>
      <c r="P12" s="197"/>
      <c r="Q12" s="197"/>
      <c r="R12" s="197"/>
      <c r="S12" s="197"/>
      <c r="T12" s="197"/>
      <c r="U12" s="197"/>
      <c r="V12" s="197"/>
      <c r="W12" s="197"/>
      <c r="X12" s="198"/>
    </row>
    <row r="13" spans="1:25" x14ac:dyDescent="0.15">
      <c r="A13" s="55"/>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25" hidden="1" x14ac:dyDescent="0.15">
      <c r="A14" s="200" t="s">
        <v>87</v>
      </c>
      <c r="B14" s="201"/>
      <c r="C14" s="201"/>
      <c r="D14" s="201"/>
      <c r="E14" s="201"/>
      <c r="F14" s="201"/>
      <c r="G14" s="201"/>
      <c r="H14" s="201"/>
      <c r="I14" s="201"/>
      <c r="J14" s="201"/>
      <c r="K14" s="201"/>
      <c r="L14" s="201"/>
      <c r="M14" s="201"/>
      <c r="N14" s="201"/>
      <c r="O14" s="201"/>
      <c r="P14" s="201"/>
      <c r="Q14" s="201"/>
      <c r="R14" s="201"/>
      <c r="S14" s="201"/>
      <c r="T14" s="201"/>
      <c r="U14" s="201"/>
      <c r="V14" s="201"/>
      <c r="W14" s="201"/>
      <c r="X14" s="86">
        <f>入力!AD30</f>
        <v>0</v>
      </c>
      <c r="Y14" s="25"/>
    </row>
    <row r="15" spans="1:25" ht="20.25" hidden="1" customHeight="1" x14ac:dyDescent="0.15">
      <c r="A15" s="202" t="str">
        <f>IF(入力!B32="","",入力!B32)</f>
        <v/>
      </c>
      <c r="B15" s="203"/>
      <c r="C15" s="203"/>
      <c r="D15" s="203"/>
      <c r="E15" s="203"/>
      <c r="F15" s="203"/>
      <c r="G15" s="203"/>
      <c r="H15" s="203"/>
      <c r="I15" s="203"/>
      <c r="J15" s="203"/>
      <c r="K15" s="203"/>
      <c r="L15" s="203"/>
      <c r="M15" s="203"/>
      <c r="N15" s="203"/>
      <c r="O15" s="203"/>
      <c r="P15" s="203"/>
      <c r="Q15" s="203"/>
      <c r="R15" s="203"/>
      <c r="S15" s="203"/>
      <c r="T15" s="203"/>
      <c r="U15" s="203"/>
      <c r="V15" s="203"/>
      <c r="W15" s="203"/>
      <c r="X15" s="204"/>
      <c r="Y15" s="25"/>
    </row>
    <row r="16" spans="1:25" ht="20.25" hidden="1" customHeight="1" x14ac:dyDescent="0.15">
      <c r="A16" s="205"/>
      <c r="B16" s="137"/>
      <c r="C16" s="137"/>
      <c r="D16" s="137"/>
      <c r="E16" s="137"/>
      <c r="F16" s="137"/>
      <c r="G16" s="137"/>
      <c r="H16" s="137"/>
      <c r="I16" s="137"/>
      <c r="J16" s="137"/>
      <c r="K16" s="137"/>
      <c r="L16" s="137"/>
      <c r="M16" s="137"/>
      <c r="N16" s="137"/>
      <c r="O16" s="137"/>
      <c r="P16" s="137"/>
      <c r="Q16" s="137"/>
      <c r="R16" s="137"/>
      <c r="S16" s="137"/>
      <c r="T16" s="137"/>
      <c r="U16" s="137"/>
      <c r="V16" s="137"/>
      <c r="W16" s="137"/>
      <c r="X16" s="206"/>
      <c r="Y16" s="25"/>
    </row>
    <row r="17" spans="1:33" ht="20.25" hidden="1" customHeight="1" x14ac:dyDescent="0.15">
      <c r="A17" s="205"/>
      <c r="B17" s="137"/>
      <c r="C17" s="137"/>
      <c r="D17" s="137"/>
      <c r="E17" s="137"/>
      <c r="F17" s="137"/>
      <c r="G17" s="137"/>
      <c r="H17" s="137"/>
      <c r="I17" s="137"/>
      <c r="J17" s="137"/>
      <c r="K17" s="137"/>
      <c r="L17" s="137"/>
      <c r="M17" s="137"/>
      <c r="N17" s="137"/>
      <c r="O17" s="137"/>
      <c r="P17" s="137"/>
      <c r="Q17" s="137"/>
      <c r="R17" s="137"/>
      <c r="S17" s="137"/>
      <c r="T17" s="137"/>
      <c r="U17" s="137"/>
      <c r="V17" s="137"/>
      <c r="W17" s="137"/>
      <c r="X17" s="206"/>
      <c r="Y17" s="25"/>
    </row>
    <row r="18" spans="1:33" ht="20.25" hidden="1" customHeight="1" x14ac:dyDescent="0.15">
      <c r="A18" s="207"/>
      <c r="B18" s="208"/>
      <c r="C18" s="208"/>
      <c r="D18" s="208"/>
      <c r="E18" s="208"/>
      <c r="F18" s="208"/>
      <c r="G18" s="208"/>
      <c r="H18" s="208"/>
      <c r="I18" s="208"/>
      <c r="J18" s="208"/>
      <c r="K18" s="208"/>
      <c r="L18" s="208"/>
      <c r="M18" s="208"/>
      <c r="N18" s="208"/>
      <c r="O18" s="208"/>
      <c r="P18" s="208"/>
      <c r="Q18" s="137"/>
      <c r="R18" s="137"/>
      <c r="S18" s="137"/>
      <c r="T18" s="137"/>
      <c r="U18" s="137"/>
      <c r="V18" s="137"/>
      <c r="W18" s="137"/>
      <c r="X18" s="206"/>
      <c r="Y18" s="25"/>
    </row>
    <row r="19" spans="1:33" x14ac:dyDescent="0.15">
      <c r="A19" s="55"/>
      <c r="B19" s="34"/>
      <c r="C19" s="34"/>
      <c r="D19" s="34"/>
      <c r="E19" s="34"/>
      <c r="F19" s="34"/>
      <c r="G19" s="34"/>
      <c r="H19" s="34"/>
      <c r="I19" s="34"/>
      <c r="J19" s="34"/>
      <c r="K19" s="34"/>
      <c r="L19" s="34"/>
      <c r="M19" s="34"/>
      <c r="N19" s="34"/>
      <c r="O19" s="34"/>
      <c r="P19" s="34"/>
      <c r="Q19" s="199"/>
      <c r="R19" s="199"/>
      <c r="S19" s="199"/>
      <c r="T19" s="199"/>
      <c r="U19" s="199"/>
      <c r="V19" s="199"/>
      <c r="W19" s="199"/>
      <c r="X19" s="199"/>
      <c r="Y19" s="25"/>
    </row>
    <row r="20" spans="1:33" ht="12.75" customHeight="1" x14ac:dyDescent="0.15">
      <c r="A20" s="209" t="s">
        <v>234</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row>
    <row r="21" spans="1:33" ht="18" customHeight="1" x14ac:dyDescent="0.15">
      <c r="A21" s="59" t="str">
        <f>IF(I21="","","○")</f>
        <v/>
      </c>
      <c r="B21" s="196" t="s">
        <v>220</v>
      </c>
      <c r="C21" s="196"/>
      <c r="D21" s="196"/>
      <c r="E21" s="196"/>
      <c r="F21" s="196"/>
      <c r="G21" s="196"/>
      <c r="H21" s="196"/>
      <c r="I21" s="196" t="str">
        <f>IF(入力!AF47="","",入力!AF47)</f>
        <v/>
      </c>
      <c r="J21" s="196"/>
      <c r="K21" s="196"/>
      <c r="L21" s="196"/>
      <c r="M21" s="196"/>
      <c r="N21" s="196"/>
      <c r="O21" s="196"/>
      <c r="P21" s="196"/>
      <c r="Q21" s="196"/>
      <c r="R21" s="196"/>
      <c r="S21" s="196"/>
      <c r="T21" s="196"/>
      <c r="U21" s="196"/>
      <c r="V21" s="196"/>
      <c r="W21" s="196"/>
      <c r="X21" s="196"/>
      <c r="Y21" s="13"/>
    </row>
    <row r="22" spans="1:33" ht="18" customHeight="1" x14ac:dyDescent="0.15">
      <c r="A22" s="59" t="str">
        <f>IF(I22="","","○")</f>
        <v/>
      </c>
      <c r="B22" s="196" t="s">
        <v>83</v>
      </c>
      <c r="C22" s="196"/>
      <c r="D22" s="196"/>
      <c r="E22" s="196"/>
      <c r="F22" s="196"/>
      <c r="G22" s="196"/>
      <c r="H22" s="196"/>
      <c r="I22" s="196" t="str">
        <f>IF(入力!AF51="","",入力!AF51)</f>
        <v/>
      </c>
      <c r="J22" s="196"/>
      <c r="K22" s="196"/>
      <c r="L22" s="196"/>
      <c r="M22" s="196"/>
      <c r="N22" s="196"/>
      <c r="O22" s="196"/>
      <c r="P22" s="196"/>
      <c r="Q22" s="196"/>
      <c r="R22" s="196"/>
      <c r="S22" s="196"/>
      <c r="T22" s="196"/>
      <c r="U22" s="196"/>
      <c r="V22" s="196"/>
      <c r="W22" s="196"/>
      <c r="X22" s="196"/>
      <c r="Y22" s="13"/>
    </row>
    <row r="23" spans="1:33" ht="18" customHeight="1" x14ac:dyDescent="0.15">
      <c r="A23" s="193" t="str">
        <f>IF(COUNTBLANK(I23:I25)&lt;&gt;3,"○","")</f>
        <v/>
      </c>
      <c r="B23" s="281" t="s">
        <v>84</v>
      </c>
      <c r="C23" s="282"/>
      <c r="D23" s="282"/>
      <c r="E23" s="282"/>
      <c r="F23" s="282"/>
      <c r="G23" s="282"/>
      <c r="H23" s="283"/>
      <c r="I23" s="59" t="str">
        <f>IF(入力!B54="","",入力!B54)</f>
        <v/>
      </c>
      <c r="J23" s="196" t="s">
        <v>43</v>
      </c>
      <c r="K23" s="196"/>
      <c r="L23" s="196"/>
      <c r="M23" s="196"/>
      <c r="N23" s="196"/>
      <c r="O23" s="196"/>
      <c r="P23" s="59" t="str">
        <f>IF(入力!I54="","",入力!I54)</f>
        <v/>
      </c>
      <c r="Q23" s="196" t="s">
        <v>38</v>
      </c>
      <c r="R23" s="196"/>
      <c r="S23" s="196"/>
      <c r="T23" s="196"/>
      <c r="U23" s="196"/>
      <c r="V23" s="196"/>
      <c r="W23" s="196"/>
      <c r="X23" s="196"/>
      <c r="Y23" s="60"/>
      <c r="Z23" s="32"/>
      <c r="AA23" s="32"/>
      <c r="AB23" s="32"/>
      <c r="AC23" s="32"/>
      <c r="AD23" s="32"/>
      <c r="AE23" s="32"/>
    </row>
    <row r="24" spans="1:33" ht="18" customHeight="1" x14ac:dyDescent="0.15">
      <c r="A24" s="194"/>
      <c r="B24" s="284"/>
      <c r="C24" s="285"/>
      <c r="D24" s="285"/>
      <c r="E24" s="285"/>
      <c r="F24" s="285"/>
      <c r="G24" s="285"/>
      <c r="H24" s="286"/>
      <c r="I24" s="59" t="str">
        <f>IF(入力!B55="","",入力!B55)</f>
        <v/>
      </c>
      <c r="J24" s="196" t="s">
        <v>44</v>
      </c>
      <c r="K24" s="196"/>
      <c r="L24" s="196"/>
      <c r="M24" s="196"/>
      <c r="N24" s="196"/>
      <c r="O24" s="196"/>
      <c r="P24" s="196"/>
      <c r="Q24" s="196"/>
      <c r="R24" s="196"/>
      <c r="S24" s="196"/>
      <c r="T24" s="196"/>
      <c r="U24" s="196"/>
      <c r="V24" s="196"/>
      <c r="W24" s="196"/>
      <c r="X24" s="196"/>
      <c r="Y24" s="61"/>
      <c r="Z24" s="32"/>
      <c r="AA24" s="32"/>
      <c r="AB24" s="32"/>
      <c r="AC24" s="32"/>
      <c r="AD24" s="32"/>
      <c r="AE24" s="32"/>
    </row>
    <row r="25" spans="1:33" ht="18" hidden="1" customHeight="1" x14ac:dyDescent="0.15">
      <c r="A25" s="87"/>
      <c r="B25" s="88"/>
      <c r="C25" s="88"/>
      <c r="D25" s="88"/>
      <c r="E25" s="88"/>
      <c r="F25" s="88"/>
      <c r="G25" s="88"/>
      <c r="H25" s="88"/>
      <c r="I25" s="59" t="str">
        <f>IF(入力!B56="","",入力!B56)</f>
        <v/>
      </c>
      <c r="J25" s="287" t="s">
        <v>39</v>
      </c>
      <c r="K25" s="288"/>
      <c r="L25" s="288"/>
      <c r="M25" s="288"/>
      <c r="N25" s="288"/>
      <c r="O25" s="288"/>
      <c r="P25" s="288"/>
      <c r="Q25" s="288"/>
      <c r="R25" s="288"/>
      <c r="S25" s="288"/>
      <c r="T25" s="288"/>
      <c r="U25" s="288"/>
      <c r="V25" s="288"/>
      <c r="W25" s="288"/>
      <c r="X25" s="289"/>
      <c r="Y25" s="32"/>
      <c r="Z25" s="32"/>
      <c r="AA25" s="32"/>
      <c r="AB25" s="32"/>
      <c r="AC25" s="32"/>
      <c r="AD25" s="32"/>
      <c r="AE25" s="32"/>
      <c r="AF25" s="32"/>
      <c r="AG25" s="32"/>
    </row>
    <row r="26" spans="1:33" ht="18" hidden="1" customHeight="1" x14ac:dyDescent="0.15">
      <c r="A26" s="87" t="str">
        <f>IF(COUNTBLANK(I26:I28)&lt;&gt;3,"○","")</f>
        <v/>
      </c>
      <c r="B26" s="89"/>
      <c r="C26" s="89"/>
      <c r="D26" s="89"/>
      <c r="E26" s="89"/>
      <c r="F26" s="89"/>
      <c r="G26" s="89"/>
      <c r="H26" s="89"/>
      <c r="I26" s="59" t="str">
        <f>IF(入力!B58="","",入力!B58)</f>
        <v/>
      </c>
      <c r="J26" s="274" t="s">
        <v>13</v>
      </c>
      <c r="K26" s="274"/>
      <c r="L26" s="274"/>
      <c r="M26" s="274"/>
      <c r="N26" s="274"/>
      <c r="O26" s="274"/>
      <c r="P26" s="274"/>
      <c r="Q26" s="274"/>
      <c r="R26" s="274"/>
      <c r="S26" s="274"/>
      <c r="T26" s="274"/>
      <c r="U26" s="274"/>
      <c r="V26" s="274"/>
      <c r="W26" s="274"/>
      <c r="X26" s="274"/>
      <c r="Y26" s="32"/>
      <c r="Z26" s="32"/>
      <c r="AA26" s="32"/>
      <c r="AB26" s="32"/>
      <c r="AC26" s="32"/>
      <c r="AD26" s="32"/>
      <c r="AE26" s="32"/>
      <c r="AF26" s="32"/>
      <c r="AG26" s="32"/>
    </row>
    <row r="27" spans="1:33" ht="18" hidden="1" customHeight="1" x14ac:dyDescent="0.15">
      <c r="A27" s="87"/>
      <c r="B27" s="89"/>
      <c r="C27" s="89"/>
      <c r="D27" s="89"/>
      <c r="E27" s="89"/>
      <c r="F27" s="89"/>
      <c r="G27" s="89"/>
      <c r="H27" s="89"/>
      <c r="I27" s="59" t="str">
        <f>IF(入力!B59="","",入力!B59)</f>
        <v/>
      </c>
      <c r="J27" s="274" t="s">
        <v>76</v>
      </c>
      <c r="K27" s="274"/>
      <c r="L27" s="274"/>
      <c r="M27" s="274"/>
      <c r="N27" s="274"/>
      <c r="O27" s="274"/>
      <c r="P27" s="274"/>
      <c r="Q27" s="274"/>
      <c r="R27" s="274"/>
      <c r="S27" s="274"/>
      <c r="T27" s="274"/>
      <c r="U27" s="274"/>
      <c r="V27" s="274"/>
      <c r="W27" s="274"/>
      <c r="X27" s="274"/>
      <c r="Y27" s="32"/>
      <c r="Z27" s="32"/>
      <c r="AA27" s="32"/>
      <c r="AB27" s="32"/>
      <c r="AC27" s="32"/>
      <c r="AD27" s="32"/>
      <c r="AE27" s="32"/>
      <c r="AF27" s="32"/>
      <c r="AG27" s="32"/>
    </row>
    <row r="28" spans="1:33" ht="25.5" customHeight="1" x14ac:dyDescent="0.15">
      <c r="A28" s="87"/>
      <c r="B28" s="278" t="s">
        <v>231</v>
      </c>
      <c r="C28" s="279"/>
      <c r="D28" s="279"/>
      <c r="E28" s="279"/>
      <c r="F28" s="279"/>
      <c r="G28" s="279"/>
      <c r="H28" s="280"/>
      <c r="I28" s="59" t="str">
        <f>IF(入力!B60="","",入力!B60)</f>
        <v/>
      </c>
      <c r="J28" s="275" t="str">
        <f>入力!AF61</f>
        <v/>
      </c>
      <c r="K28" s="275"/>
      <c r="L28" s="275"/>
      <c r="M28" s="275"/>
      <c r="N28" s="275"/>
      <c r="O28" s="275"/>
      <c r="P28" s="275"/>
      <c r="Q28" s="275"/>
      <c r="R28" s="275"/>
      <c r="S28" s="275"/>
      <c r="T28" s="275"/>
      <c r="U28" s="275"/>
      <c r="V28" s="275"/>
      <c r="W28" s="275"/>
      <c r="X28" s="275"/>
      <c r="Y28" s="32"/>
      <c r="Z28" s="32"/>
      <c r="AA28" s="32"/>
      <c r="AB28" s="32"/>
      <c r="AC28" s="32"/>
      <c r="AD28" s="32"/>
      <c r="AE28" s="32"/>
      <c r="AF28" s="32"/>
      <c r="AG28" s="32"/>
    </row>
    <row r="29" spans="1:33" ht="18" hidden="1" customHeight="1" x14ac:dyDescent="0.15">
      <c r="A29" s="59" t="str">
        <f>IF(I29="","","○")</f>
        <v/>
      </c>
      <c r="B29" s="277" t="s">
        <v>60</v>
      </c>
      <c r="C29" s="277"/>
      <c r="D29" s="277"/>
      <c r="E29" s="277"/>
      <c r="F29" s="277"/>
      <c r="G29" s="277"/>
      <c r="H29" s="277"/>
      <c r="I29" s="196" t="str">
        <f>IF(入力!AF63="","",入力!AF63)</f>
        <v/>
      </c>
      <c r="J29" s="196"/>
      <c r="K29" s="196"/>
      <c r="L29" s="196"/>
      <c r="M29" s="196"/>
      <c r="N29" s="196"/>
      <c r="O29" s="196"/>
      <c r="P29" s="196"/>
      <c r="Q29" s="196"/>
      <c r="R29" s="196"/>
      <c r="S29" s="196"/>
      <c r="T29" s="196"/>
      <c r="U29" s="196"/>
      <c r="V29" s="196"/>
      <c r="W29" s="196"/>
      <c r="X29" s="196"/>
      <c r="Y29" s="32"/>
      <c r="Z29" s="32"/>
      <c r="AA29" s="32"/>
      <c r="AB29" s="32"/>
      <c r="AC29" s="32"/>
      <c r="AD29" s="32"/>
      <c r="AE29" s="32"/>
      <c r="AF29" s="32"/>
      <c r="AG29" s="32"/>
    </row>
    <row r="30" spans="1:33" ht="42" customHeight="1" x14ac:dyDescent="0.15">
      <c r="A30" s="59" t="str">
        <f>IF(AND(入力!C66&lt;&gt;"",入力!B66&lt;&gt;""),"○","")</f>
        <v/>
      </c>
      <c r="B30" s="290" t="s">
        <v>46</v>
      </c>
      <c r="C30" s="290"/>
      <c r="D30" s="290"/>
      <c r="E30" s="290"/>
      <c r="F30" s="290"/>
      <c r="G30" s="290"/>
      <c r="H30" s="290"/>
      <c r="I30" s="276" t="str">
        <f>IF(A30="","",入力!C66)</f>
        <v/>
      </c>
      <c r="J30" s="276"/>
      <c r="K30" s="276"/>
      <c r="L30" s="276"/>
      <c r="M30" s="276"/>
      <c r="N30" s="276"/>
      <c r="O30" s="276"/>
      <c r="P30" s="276"/>
      <c r="Q30" s="276"/>
      <c r="R30" s="276"/>
      <c r="S30" s="276"/>
      <c r="T30" s="276"/>
      <c r="U30" s="276"/>
      <c r="V30" s="276"/>
      <c r="W30" s="276"/>
      <c r="X30" s="276"/>
      <c r="Y30" s="32"/>
    </row>
    <row r="31" spans="1:33" ht="18" hidden="1" customHeight="1" x14ac:dyDescent="0.15">
      <c r="A31" s="62" t="str">
        <f>IF(入力!B68="","",入力!B68)</f>
        <v/>
      </c>
      <c r="B31" s="274" t="s">
        <v>47</v>
      </c>
      <c r="C31" s="274"/>
      <c r="D31" s="274"/>
      <c r="E31" s="274"/>
      <c r="F31" s="274"/>
      <c r="G31" s="274"/>
      <c r="H31" s="274"/>
      <c r="I31" s="274"/>
      <c r="J31" s="274"/>
      <c r="K31" s="274"/>
      <c r="L31" s="274"/>
      <c r="M31" s="274"/>
      <c r="N31" s="274"/>
      <c r="O31" s="274"/>
      <c r="P31" s="274"/>
      <c r="Q31" s="274"/>
      <c r="R31" s="274"/>
      <c r="S31" s="274"/>
      <c r="T31" s="274"/>
      <c r="U31" s="274"/>
      <c r="V31" s="274"/>
      <c r="W31" s="274"/>
      <c r="X31" s="274"/>
      <c r="Y31" s="32"/>
    </row>
    <row r="32" spans="1:33" ht="42" customHeight="1" x14ac:dyDescent="0.15">
      <c r="A32" s="59" t="str">
        <f>IF(I32="","","○")</f>
        <v/>
      </c>
      <c r="B32" s="274" t="s">
        <v>48</v>
      </c>
      <c r="C32" s="274"/>
      <c r="D32" s="274"/>
      <c r="E32" s="274"/>
      <c r="F32" s="274"/>
      <c r="G32" s="274"/>
      <c r="H32" s="274"/>
      <c r="I32" s="291" t="str">
        <f>IF(入力!C70="","",入力!C70)</f>
        <v/>
      </c>
      <c r="J32" s="291"/>
      <c r="K32" s="291"/>
      <c r="L32" s="291"/>
      <c r="M32" s="291"/>
      <c r="N32" s="291"/>
      <c r="O32" s="291"/>
      <c r="P32" s="291"/>
      <c r="Q32" s="291"/>
      <c r="R32" s="291"/>
      <c r="S32" s="291"/>
      <c r="T32" s="291"/>
      <c r="U32" s="291"/>
      <c r="V32" s="291"/>
      <c r="W32" s="291"/>
      <c r="X32" s="291"/>
      <c r="Y32" s="32"/>
    </row>
    <row r="33" spans="1:25" ht="42" customHeight="1" x14ac:dyDescent="0.15">
      <c r="A33" s="63" t="str">
        <f>IF(I33="","","○")</f>
        <v/>
      </c>
      <c r="B33" s="293" t="s">
        <v>79</v>
      </c>
      <c r="C33" s="293"/>
      <c r="D33" s="293"/>
      <c r="E33" s="293"/>
      <c r="F33" s="293"/>
      <c r="G33" s="293"/>
      <c r="H33" s="293"/>
      <c r="I33" s="294" t="str">
        <f>IF(入力!C72="","",入力!C72)</f>
        <v/>
      </c>
      <c r="J33" s="294"/>
      <c r="K33" s="294"/>
      <c r="L33" s="294"/>
      <c r="M33" s="294"/>
      <c r="N33" s="294"/>
      <c r="O33" s="294"/>
      <c r="P33" s="294"/>
      <c r="Q33" s="294"/>
      <c r="R33" s="294"/>
      <c r="S33" s="294"/>
      <c r="T33" s="294"/>
      <c r="U33" s="294"/>
      <c r="V33" s="294"/>
      <c r="W33" s="294"/>
      <c r="X33" s="294"/>
      <c r="Y33" s="32"/>
    </row>
    <row r="34" spans="1:25" x14ac:dyDescent="0.15">
      <c r="A34" s="296" t="s">
        <v>78</v>
      </c>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32"/>
    </row>
    <row r="35" spans="1:25" s="55" customFormat="1" ht="18" customHeight="1" x14ac:dyDescent="0.15">
      <c r="A35" s="223" t="s">
        <v>238</v>
      </c>
      <c r="B35" s="223"/>
      <c r="C35" s="223"/>
      <c r="D35" s="223"/>
      <c r="E35" s="223"/>
      <c r="F35" s="223"/>
      <c r="G35" s="223"/>
      <c r="H35" s="223"/>
      <c r="I35" s="223" t="str">
        <f>IF(入力!J74="","",入力!J74)</f>
        <v/>
      </c>
      <c r="J35" s="223"/>
      <c r="K35" s="223"/>
      <c r="L35" s="223"/>
      <c r="M35" s="223"/>
      <c r="N35" s="223" t="s">
        <v>101</v>
      </c>
      <c r="O35" s="223"/>
      <c r="P35" s="223"/>
      <c r="Q35" s="223"/>
      <c r="R35" s="223" t="str">
        <f>IF(入力!S74="","",入力!S74)</f>
        <v/>
      </c>
      <c r="S35" s="223"/>
      <c r="T35" s="223"/>
      <c r="U35" s="223"/>
      <c r="V35" s="223"/>
      <c r="W35" s="223"/>
      <c r="X35" s="223"/>
    </row>
    <row r="36" spans="1:25" s="55" customFormat="1" ht="14.25" customHeight="1" x14ac:dyDescent="0.15">
      <c r="A36" s="296" t="s">
        <v>77</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row>
    <row r="37" spans="1:25" s="55" customFormat="1" ht="53.25" customHeight="1" x14ac:dyDescent="0.15">
      <c r="A37" s="295" t="str">
        <f>IF(入力!B76="","",入力!B76)</f>
        <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row>
    <row r="38" spans="1:25" x14ac:dyDescent="0.15">
      <c r="A38" s="22"/>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15">
      <c r="A39" s="239" t="s">
        <v>239</v>
      </c>
      <c r="B39" s="240"/>
      <c r="C39" s="240"/>
      <c r="D39" s="240"/>
      <c r="E39" s="240"/>
      <c r="F39" s="240"/>
      <c r="G39" s="240"/>
      <c r="H39" s="240"/>
      <c r="I39" s="240"/>
      <c r="J39" s="240"/>
      <c r="K39" s="240"/>
      <c r="L39" s="240"/>
      <c r="M39" s="240"/>
      <c r="N39" s="240"/>
      <c r="O39" s="240"/>
      <c r="P39" s="240"/>
      <c r="Q39" s="240"/>
      <c r="R39" s="240"/>
      <c r="S39" s="240"/>
      <c r="T39" s="240"/>
      <c r="U39" s="240"/>
      <c r="V39" s="240"/>
      <c r="W39" s="240"/>
      <c r="X39" s="241"/>
      <c r="Y39" s="11"/>
    </row>
    <row r="40" spans="1:25" ht="54" customHeight="1" x14ac:dyDescent="0.15">
      <c r="A40" s="242" t="str">
        <f>IF(入力!B79="","",入力!B79)</f>
        <v/>
      </c>
      <c r="B40" s="243"/>
      <c r="C40" s="243"/>
      <c r="D40" s="243"/>
      <c r="E40" s="243"/>
      <c r="F40" s="243"/>
      <c r="G40" s="243"/>
      <c r="H40" s="243"/>
      <c r="I40" s="243"/>
      <c r="J40" s="243"/>
      <c r="K40" s="243"/>
      <c r="L40" s="243"/>
      <c r="M40" s="243"/>
      <c r="N40" s="243"/>
      <c r="O40" s="243"/>
      <c r="P40" s="243"/>
      <c r="Q40" s="243"/>
      <c r="R40" s="243"/>
      <c r="S40" s="243"/>
      <c r="T40" s="243"/>
      <c r="U40" s="243"/>
      <c r="V40" s="243"/>
      <c r="W40" s="243"/>
      <c r="X40" s="244"/>
      <c r="Y40" s="11"/>
    </row>
    <row r="41" spans="1:25" ht="33" customHeight="1" x14ac:dyDescent="0.15">
      <c r="A41" s="297" t="s">
        <v>227</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64"/>
    </row>
    <row r="42" spans="1:25" x14ac:dyDescent="0.15">
      <c r="A42" s="65"/>
      <c r="B42" s="65"/>
      <c r="C42" s="65"/>
      <c r="D42" s="65"/>
      <c r="E42" s="65"/>
      <c r="F42" s="65"/>
      <c r="G42" s="65"/>
      <c r="H42" s="65"/>
      <c r="I42" s="65"/>
      <c r="J42" s="65"/>
      <c r="K42" s="65"/>
      <c r="L42" s="66"/>
      <c r="M42" s="66"/>
      <c r="N42" s="66"/>
      <c r="O42" s="66"/>
      <c r="P42" s="67"/>
      <c r="Q42" s="68"/>
      <c r="R42" s="68"/>
      <c r="S42" s="68"/>
      <c r="T42" s="68"/>
      <c r="U42" s="68"/>
      <c r="V42" s="68"/>
      <c r="W42" s="68"/>
      <c r="X42" s="69"/>
    </row>
    <row r="43" spans="1:25" x14ac:dyDescent="0.15">
      <c r="A43" s="258" t="s">
        <v>235</v>
      </c>
      <c r="B43" s="259"/>
      <c r="C43" s="259"/>
      <c r="D43" s="259"/>
      <c r="E43" s="259"/>
      <c r="F43" s="259"/>
      <c r="G43" s="259"/>
      <c r="H43" s="259"/>
      <c r="I43" s="259"/>
      <c r="J43" s="259"/>
      <c r="K43" s="259"/>
      <c r="L43" s="259"/>
      <c r="M43" s="259"/>
      <c r="N43" s="259"/>
      <c r="O43" s="259"/>
      <c r="P43" s="259"/>
      <c r="Q43" s="259"/>
      <c r="R43" s="259"/>
      <c r="S43" s="259"/>
      <c r="T43" s="259"/>
      <c r="U43" s="259"/>
      <c r="V43" s="259"/>
      <c r="W43" s="259"/>
      <c r="X43" s="260"/>
    </row>
    <row r="44" spans="1:25" x14ac:dyDescent="0.15">
      <c r="A44" s="251" t="str">
        <f>入力!AF38</f>
        <v/>
      </c>
      <c r="B44" s="252"/>
      <c r="C44" s="252"/>
      <c r="D44" s="252"/>
      <c r="E44" s="252"/>
      <c r="F44" s="252"/>
      <c r="G44" s="252"/>
      <c r="H44" s="252"/>
      <c r="I44" s="252"/>
      <c r="J44" s="252"/>
      <c r="K44" s="252"/>
      <c r="L44" s="252"/>
      <c r="M44" s="252"/>
      <c r="N44" s="252"/>
      <c r="O44" s="252"/>
      <c r="P44" s="252"/>
      <c r="Q44" s="252"/>
      <c r="R44" s="252"/>
      <c r="S44" s="252"/>
      <c r="T44" s="252"/>
      <c r="U44" s="252"/>
      <c r="V44" s="252"/>
      <c r="W44" s="252"/>
      <c r="X44" s="253"/>
    </row>
    <row r="45" spans="1:25" ht="54" customHeight="1" x14ac:dyDescent="0.15">
      <c r="A45" s="264" t="str">
        <f>IF(入力!B39="","",入力!B39)</f>
        <v/>
      </c>
      <c r="B45" s="265"/>
      <c r="C45" s="265"/>
      <c r="D45" s="265"/>
      <c r="E45" s="265"/>
      <c r="F45" s="265"/>
      <c r="G45" s="265"/>
      <c r="H45" s="265"/>
      <c r="I45" s="265"/>
      <c r="J45" s="265"/>
      <c r="K45" s="265"/>
      <c r="L45" s="265"/>
      <c r="M45" s="265"/>
      <c r="N45" s="265"/>
      <c r="O45" s="265"/>
      <c r="P45" s="265"/>
      <c r="Q45" s="265"/>
      <c r="R45" s="265"/>
      <c r="S45" s="265"/>
      <c r="T45" s="265"/>
      <c r="U45" s="265"/>
      <c r="V45" s="265"/>
      <c r="W45" s="265"/>
      <c r="X45" s="266"/>
    </row>
    <row r="46" spans="1:25" x14ac:dyDescent="0.15">
      <c r="A46" s="245" t="str">
        <f>入力!AF40</f>
        <v/>
      </c>
      <c r="B46" s="246"/>
      <c r="C46" s="246"/>
      <c r="D46" s="246"/>
      <c r="E46" s="246"/>
      <c r="F46" s="246"/>
      <c r="G46" s="246"/>
      <c r="H46" s="246"/>
      <c r="I46" s="246"/>
      <c r="J46" s="246"/>
      <c r="K46" s="246"/>
      <c r="L46" s="246"/>
      <c r="M46" s="246"/>
      <c r="N46" s="246"/>
      <c r="O46" s="246"/>
      <c r="P46" s="246"/>
      <c r="Q46" s="246"/>
      <c r="R46" s="246"/>
      <c r="S46" s="246"/>
      <c r="T46" s="246"/>
      <c r="U46" s="246"/>
      <c r="V46" s="246"/>
      <c r="W46" s="246"/>
      <c r="X46" s="247"/>
    </row>
    <row r="47" spans="1:25" x14ac:dyDescent="0.15">
      <c r="A47" s="248" t="str">
        <f>入力!AF41</f>
        <v/>
      </c>
      <c r="B47" s="249"/>
      <c r="C47" s="249"/>
      <c r="D47" s="249"/>
      <c r="E47" s="249"/>
      <c r="F47" s="249"/>
      <c r="G47" s="249"/>
      <c r="H47" s="249"/>
      <c r="I47" s="249"/>
      <c r="J47" s="249"/>
      <c r="K47" s="249"/>
      <c r="L47" s="249"/>
      <c r="M47" s="249"/>
      <c r="N47" s="249"/>
      <c r="O47" s="249"/>
      <c r="P47" s="249"/>
      <c r="Q47" s="249"/>
      <c r="R47" s="249"/>
      <c r="S47" s="249"/>
      <c r="T47" s="249"/>
      <c r="U47" s="249"/>
      <c r="V47" s="249"/>
      <c r="W47" s="249"/>
      <c r="X47" s="250"/>
    </row>
    <row r="48" spans="1:25"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row>
    <row r="49" spans="1:24" x14ac:dyDescent="0.15">
      <c r="A49" s="200" t="s">
        <v>236</v>
      </c>
      <c r="B49" s="201"/>
      <c r="C49" s="201"/>
      <c r="D49" s="201"/>
      <c r="E49" s="201"/>
      <c r="F49" s="201"/>
      <c r="G49" s="201"/>
      <c r="H49" s="201"/>
      <c r="I49" s="201"/>
      <c r="J49" s="201"/>
      <c r="K49" s="201"/>
      <c r="L49" s="201"/>
      <c r="M49" s="201"/>
      <c r="N49" s="201"/>
      <c r="O49" s="201"/>
      <c r="P49" s="201"/>
      <c r="Q49" s="201"/>
      <c r="R49" s="201"/>
      <c r="S49" s="201"/>
      <c r="T49" s="201"/>
      <c r="U49" s="201"/>
      <c r="V49" s="201"/>
      <c r="W49" s="201"/>
      <c r="X49" s="292"/>
    </row>
    <row r="50" spans="1:24" ht="54" customHeight="1" x14ac:dyDescent="0.15">
      <c r="A50" s="261" t="str">
        <f>IF(入力!B44="","",入力!B44)</f>
        <v/>
      </c>
      <c r="B50" s="262"/>
      <c r="C50" s="262"/>
      <c r="D50" s="262"/>
      <c r="E50" s="262"/>
      <c r="F50" s="262"/>
      <c r="G50" s="262"/>
      <c r="H50" s="262"/>
      <c r="I50" s="262"/>
      <c r="J50" s="262"/>
      <c r="K50" s="262"/>
      <c r="L50" s="262"/>
      <c r="M50" s="262"/>
      <c r="N50" s="262"/>
      <c r="O50" s="262"/>
      <c r="P50" s="262"/>
      <c r="Q50" s="262"/>
      <c r="R50" s="262"/>
      <c r="S50" s="262"/>
      <c r="T50" s="262"/>
      <c r="U50" s="262"/>
      <c r="V50" s="262"/>
      <c r="W50" s="262"/>
      <c r="X50" s="263"/>
    </row>
    <row r="51" spans="1:24" x14ac:dyDescent="0.15">
      <c r="A51" s="55"/>
      <c r="B51" s="55"/>
      <c r="C51" s="55"/>
      <c r="D51" s="55"/>
      <c r="E51" s="55"/>
      <c r="F51" s="55"/>
      <c r="G51" s="55"/>
      <c r="H51" s="55"/>
      <c r="I51" s="55"/>
      <c r="J51" s="55"/>
      <c r="K51" s="55"/>
      <c r="L51" s="55"/>
      <c r="M51" s="55"/>
      <c r="N51" s="55"/>
      <c r="O51" s="55"/>
      <c r="P51" s="55"/>
      <c r="Q51" s="55"/>
      <c r="R51" s="55"/>
      <c r="S51" s="55"/>
      <c r="T51" s="55"/>
      <c r="U51" s="55"/>
      <c r="V51" s="55"/>
      <c r="W51" s="55"/>
      <c r="X51" s="55"/>
    </row>
    <row r="52" spans="1:24" x14ac:dyDescent="0.15">
      <c r="A52" s="195" t="s">
        <v>237</v>
      </c>
      <c r="B52" s="195"/>
      <c r="C52" s="195"/>
      <c r="D52" s="195"/>
      <c r="E52" s="195"/>
      <c r="F52" s="195"/>
      <c r="G52" s="195"/>
      <c r="H52" s="195"/>
      <c r="I52" s="195"/>
      <c r="J52" s="195"/>
      <c r="K52" s="195"/>
      <c r="L52" s="195"/>
      <c r="M52" s="195"/>
      <c r="N52" s="195"/>
      <c r="O52" s="195"/>
      <c r="P52" s="195"/>
      <c r="Q52" s="195"/>
      <c r="R52" s="195"/>
      <c r="S52" s="195"/>
      <c r="T52" s="195"/>
      <c r="U52" s="195"/>
      <c r="V52" s="195"/>
      <c r="W52" s="195"/>
      <c r="X52" s="195"/>
    </row>
    <row r="53" spans="1:24" ht="42" customHeight="1" x14ac:dyDescent="0.15">
      <c r="A53" s="267" t="str">
        <f>IF(入力!B82="","",入力!B82)</f>
        <v/>
      </c>
      <c r="B53" s="267"/>
      <c r="C53" s="267"/>
      <c r="D53" s="267"/>
      <c r="E53" s="210" t="str">
        <f>IF(入力!F82="","",入力!F82)</f>
        <v/>
      </c>
      <c r="F53" s="210"/>
      <c r="G53" s="210"/>
      <c r="H53" s="210"/>
      <c r="I53" s="210"/>
      <c r="J53" s="210"/>
      <c r="K53" s="210"/>
      <c r="L53" s="210"/>
      <c r="M53" s="210"/>
      <c r="N53" s="210"/>
      <c r="O53" s="210"/>
      <c r="P53" s="210"/>
      <c r="Q53" s="210"/>
      <c r="R53" s="210"/>
      <c r="S53" s="210"/>
      <c r="T53" s="210"/>
      <c r="U53" s="210"/>
      <c r="V53" s="210"/>
      <c r="W53" s="210"/>
      <c r="X53" s="210"/>
    </row>
    <row r="54" spans="1:24" ht="42" customHeight="1" x14ac:dyDescent="0.15">
      <c r="A54" s="267" t="str">
        <f>IF(入力!B83="","",入力!B83)</f>
        <v/>
      </c>
      <c r="B54" s="267"/>
      <c r="C54" s="267"/>
      <c r="D54" s="267"/>
      <c r="E54" s="210" t="str">
        <f>IF(入力!F83="","",入力!F83)</f>
        <v/>
      </c>
      <c r="F54" s="210"/>
      <c r="G54" s="210"/>
      <c r="H54" s="210"/>
      <c r="I54" s="210"/>
      <c r="J54" s="210"/>
      <c r="K54" s="210"/>
      <c r="L54" s="210"/>
      <c r="M54" s="210"/>
      <c r="N54" s="210"/>
      <c r="O54" s="210"/>
      <c r="P54" s="210"/>
      <c r="Q54" s="210"/>
      <c r="R54" s="210"/>
      <c r="S54" s="210"/>
      <c r="T54" s="210"/>
      <c r="U54" s="210"/>
      <c r="V54" s="210"/>
      <c r="W54" s="210"/>
      <c r="X54" s="210"/>
    </row>
    <row r="55" spans="1:24" ht="42" customHeight="1" x14ac:dyDescent="0.15">
      <c r="A55" s="267" t="str">
        <f>IF(入力!B84="","",入力!B84)</f>
        <v/>
      </c>
      <c r="B55" s="267"/>
      <c r="C55" s="267"/>
      <c r="D55" s="267"/>
      <c r="E55" s="210" t="str">
        <f>IF(入力!F84="","",入力!F84)</f>
        <v/>
      </c>
      <c r="F55" s="210"/>
      <c r="G55" s="210"/>
      <c r="H55" s="210"/>
      <c r="I55" s="210"/>
      <c r="J55" s="210"/>
      <c r="K55" s="210"/>
      <c r="L55" s="210"/>
      <c r="M55" s="210"/>
      <c r="N55" s="210"/>
      <c r="O55" s="210"/>
      <c r="P55" s="210"/>
      <c r="Q55" s="210"/>
      <c r="R55" s="210"/>
      <c r="S55" s="210"/>
      <c r="T55" s="210"/>
      <c r="U55" s="210"/>
      <c r="V55" s="210"/>
      <c r="W55" s="210"/>
      <c r="X55" s="210"/>
    </row>
    <row r="56" spans="1:24" ht="42" customHeight="1" x14ac:dyDescent="0.15">
      <c r="A56" s="267" t="str">
        <f>IF(入力!B85="","",入力!B85)</f>
        <v/>
      </c>
      <c r="B56" s="267"/>
      <c r="C56" s="267"/>
      <c r="D56" s="267"/>
      <c r="E56" s="210" t="str">
        <f>IF(入力!F85="","",入力!F85)</f>
        <v/>
      </c>
      <c r="F56" s="210"/>
      <c r="G56" s="210"/>
      <c r="H56" s="210"/>
      <c r="I56" s="210"/>
      <c r="J56" s="210"/>
      <c r="K56" s="210"/>
      <c r="L56" s="210"/>
      <c r="M56" s="210"/>
      <c r="N56" s="210"/>
      <c r="O56" s="210"/>
      <c r="P56" s="210"/>
      <c r="Q56" s="210"/>
      <c r="R56" s="210"/>
      <c r="S56" s="210"/>
      <c r="T56" s="210"/>
      <c r="U56" s="210"/>
      <c r="V56" s="210"/>
      <c r="W56" s="210"/>
      <c r="X56" s="210"/>
    </row>
    <row r="57" spans="1:24" ht="42" customHeight="1" x14ac:dyDescent="0.15">
      <c r="A57" s="267" t="str">
        <f>IF(入力!B86="","",入力!B86)</f>
        <v/>
      </c>
      <c r="B57" s="267"/>
      <c r="C57" s="267"/>
      <c r="D57" s="267"/>
      <c r="E57" s="210" t="str">
        <f>IF(入力!F86="","",入力!F86)</f>
        <v/>
      </c>
      <c r="F57" s="210"/>
      <c r="G57" s="210"/>
      <c r="H57" s="210"/>
      <c r="I57" s="210"/>
      <c r="J57" s="210"/>
      <c r="K57" s="210"/>
      <c r="L57" s="210"/>
      <c r="M57" s="210"/>
      <c r="N57" s="210"/>
      <c r="O57" s="210"/>
      <c r="P57" s="210"/>
      <c r="Q57" s="210"/>
      <c r="R57" s="210"/>
      <c r="S57" s="210"/>
      <c r="T57" s="210"/>
      <c r="U57" s="210"/>
      <c r="V57" s="210"/>
      <c r="W57" s="210"/>
      <c r="X57" s="210"/>
    </row>
    <row r="58" spans="1:24" ht="42" customHeight="1" x14ac:dyDescent="0.15">
      <c r="A58" s="267" t="str">
        <f>IF(入力!B87="","",入力!B87)</f>
        <v/>
      </c>
      <c r="B58" s="267"/>
      <c r="C58" s="267"/>
      <c r="D58" s="267"/>
      <c r="E58" s="210" t="str">
        <f>IF(入力!F87="","",入力!F87)</f>
        <v/>
      </c>
      <c r="F58" s="210"/>
      <c r="G58" s="210"/>
      <c r="H58" s="210"/>
      <c r="I58" s="210"/>
      <c r="J58" s="210"/>
      <c r="K58" s="210"/>
      <c r="L58" s="210"/>
      <c r="M58" s="210"/>
      <c r="N58" s="210"/>
      <c r="O58" s="210"/>
      <c r="P58" s="210"/>
      <c r="Q58" s="210"/>
      <c r="R58" s="210"/>
      <c r="S58" s="210"/>
      <c r="T58" s="210"/>
      <c r="U58" s="210"/>
      <c r="V58" s="210"/>
      <c r="W58" s="210"/>
      <c r="X58" s="210"/>
    </row>
    <row r="59" spans="1:24" ht="42" customHeight="1" x14ac:dyDescent="0.15">
      <c r="A59" s="267" t="str">
        <f>IF(入力!B88="","",入力!B88)</f>
        <v/>
      </c>
      <c r="B59" s="267"/>
      <c r="C59" s="267"/>
      <c r="D59" s="267"/>
      <c r="E59" s="210" t="str">
        <f>IF(入力!F88="","",入力!F88)</f>
        <v/>
      </c>
      <c r="F59" s="210"/>
      <c r="G59" s="210"/>
      <c r="H59" s="210"/>
      <c r="I59" s="210"/>
      <c r="J59" s="210"/>
      <c r="K59" s="210"/>
      <c r="L59" s="210"/>
      <c r="M59" s="210"/>
      <c r="N59" s="210"/>
      <c r="O59" s="210"/>
      <c r="P59" s="210"/>
      <c r="Q59" s="210"/>
      <c r="R59" s="210"/>
      <c r="S59" s="210"/>
      <c r="T59" s="210"/>
      <c r="U59" s="210"/>
      <c r="V59" s="210"/>
      <c r="W59" s="210"/>
      <c r="X59" s="210"/>
    </row>
    <row r="60" spans="1:24" ht="42" customHeight="1" x14ac:dyDescent="0.15">
      <c r="A60" s="267" t="str">
        <f>IF(入力!B89="","",入力!B89)</f>
        <v/>
      </c>
      <c r="B60" s="267"/>
      <c r="C60" s="267"/>
      <c r="D60" s="267"/>
      <c r="E60" s="210" t="str">
        <f>IF(入力!F89="","",入力!F89)</f>
        <v/>
      </c>
      <c r="F60" s="210"/>
      <c r="G60" s="210"/>
      <c r="H60" s="210"/>
      <c r="I60" s="210"/>
      <c r="J60" s="210"/>
      <c r="K60" s="210"/>
      <c r="L60" s="210"/>
      <c r="M60" s="210"/>
      <c r="N60" s="210"/>
      <c r="O60" s="210"/>
      <c r="P60" s="210"/>
      <c r="Q60" s="210"/>
      <c r="R60" s="210"/>
      <c r="S60" s="210"/>
      <c r="T60" s="210"/>
      <c r="U60" s="210"/>
      <c r="V60" s="210"/>
      <c r="W60" s="210"/>
      <c r="X60" s="210"/>
    </row>
    <row r="61" spans="1:24" ht="42" customHeight="1" x14ac:dyDescent="0.15">
      <c r="A61" s="267" t="str">
        <f>IF(入力!B90="","",入力!B90)</f>
        <v/>
      </c>
      <c r="B61" s="267"/>
      <c r="C61" s="267"/>
      <c r="D61" s="267"/>
      <c r="E61" s="210" t="str">
        <f>IF(入力!F90="","",入力!F90)</f>
        <v/>
      </c>
      <c r="F61" s="210"/>
      <c r="G61" s="210"/>
      <c r="H61" s="210"/>
      <c r="I61" s="210"/>
      <c r="J61" s="210"/>
      <c r="K61" s="210"/>
      <c r="L61" s="210"/>
      <c r="M61" s="210"/>
      <c r="N61" s="210"/>
      <c r="O61" s="210"/>
      <c r="P61" s="210"/>
      <c r="Q61" s="210"/>
      <c r="R61" s="210"/>
      <c r="S61" s="210"/>
      <c r="T61" s="210"/>
      <c r="U61" s="210"/>
      <c r="V61" s="210"/>
      <c r="W61" s="210"/>
      <c r="X61" s="210"/>
    </row>
    <row r="62" spans="1:24" ht="42" customHeight="1" x14ac:dyDescent="0.15">
      <c r="A62" s="267" t="str">
        <f>IF(入力!B91="","",入力!B91)</f>
        <v/>
      </c>
      <c r="B62" s="267"/>
      <c r="C62" s="267"/>
      <c r="D62" s="267"/>
      <c r="E62" s="210" t="str">
        <f>IF(入力!F91="","",入力!F91)</f>
        <v/>
      </c>
      <c r="F62" s="210"/>
      <c r="G62" s="210"/>
      <c r="H62" s="210"/>
      <c r="I62" s="210"/>
      <c r="J62" s="210"/>
      <c r="K62" s="210"/>
      <c r="L62" s="210"/>
      <c r="M62" s="210"/>
      <c r="N62" s="210"/>
      <c r="O62" s="210"/>
      <c r="P62" s="210"/>
      <c r="Q62" s="210"/>
      <c r="R62" s="210"/>
      <c r="S62" s="210"/>
      <c r="T62" s="210"/>
      <c r="U62" s="210"/>
      <c r="V62" s="210"/>
      <c r="W62" s="210"/>
      <c r="X62" s="210"/>
    </row>
    <row r="64" spans="1:24" ht="21" customHeight="1" x14ac:dyDescent="0.15">
      <c r="A64" s="70" t="s">
        <v>221</v>
      </c>
      <c r="B64" s="71"/>
      <c r="C64" s="71"/>
      <c r="D64" s="71"/>
      <c r="E64" s="71"/>
      <c r="F64" s="71"/>
      <c r="G64" s="71"/>
      <c r="H64" s="71"/>
      <c r="I64" s="71"/>
      <c r="J64" s="71"/>
      <c r="K64" s="71"/>
      <c r="L64" s="71"/>
      <c r="M64" s="71"/>
      <c r="N64" s="273" t="s">
        <v>82</v>
      </c>
      <c r="O64" s="273"/>
      <c r="P64" s="78"/>
      <c r="Q64" s="72" t="s">
        <v>17</v>
      </c>
      <c r="R64" s="79"/>
      <c r="S64" s="72" t="s">
        <v>18</v>
      </c>
      <c r="T64" s="79"/>
      <c r="U64" s="72" t="s">
        <v>89</v>
      </c>
      <c r="V64" s="72"/>
      <c r="W64" s="72"/>
      <c r="X64" s="73"/>
    </row>
    <row r="65" spans="1:24" ht="21" customHeight="1" x14ac:dyDescent="0.15">
      <c r="A65" s="255" t="s">
        <v>36</v>
      </c>
      <c r="B65" s="256"/>
      <c r="C65" s="256"/>
      <c r="D65" s="256"/>
      <c r="E65" s="256"/>
      <c r="F65" s="256"/>
      <c r="G65" s="256"/>
      <c r="H65" s="256"/>
      <c r="I65" s="256"/>
      <c r="J65" s="256"/>
      <c r="K65" s="256"/>
      <c r="L65" s="256"/>
      <c r="M65" s="256"/>
      <c r="N65" s="256"/>
      <c r="O65" s="256"/>
      <c r="P65" s="256"/>
      <c r="Q65" s="256"/>
      <c r="R65" s="256"/>
      <c r="S65" s="256"/>
      <c r="T65" s="256"/>
      <c r="U65" s="256"/>
      <c r="V65" s="256"/>
      <c r="W65" s="256"/>
      <c r="X65" s="257"/>
    </row>
    <row r="66" spans="1:24" ht="21" customHeight="1" x14ac:dyDescent="0.15">
      <c r="A66" s="74"/>
      <c r="B66" s="254" t="s">
        <v>232</v>
      </c>
      <c r="C66" s="254"/>
      <c r="D66" s="254"/>
      <c r="E66" s="254" t="str">
        <f>IF(C8="","",C8)</f>
        <v/>
      </c>
      <c r="F66" s="254"/>
      <c r="G66" s="254"/>
      <c r="H66" s="254"/>
      <c r="I66" s="254"/>
      <c r="J66" s="254"/>
      <c r="K66" s="254"/>
      <c r="L66" s="254"/>
      <c r="M66" s="254"/>
      <c r="N66" s="254" t="s">
        <v>241</v>
      </c>
      <c r="O66" s="254"/>
      <c r="P66" s="235"/>
      <c r="Q66" s="235"/>
      <c r="R66" s="235"/>
      <c r="S66" s="235"/>
      <c r="T66" s="235"/>
      <c r="U66" s="235"/>
      <c r="V66" s="76" t="s">
        <v>21</v>
      </c>
      <c r="W66" s="75"/>
      <c r="X66" s="77"/>
    </row>
    <row r="67" spans="1:24" x14ac:dyDescent="0.15">
      <c r="A67" s="236"/>
      <c r="B67" s="237"/>
      <c r="C67" s="237"/>
      <c r="D67" s="237"/>
      <c r="E67" s="237"/>
      <c r="F67" s="237"/>
      <c r="G67" s="237"/>
      <c r="H67" s="237"/>
      <c r="I67" s="237"/>
      <c r="J67" s="237"/>
      <c r="K67" s="237"/>
      <c r="L67" s="237"/>
      <c r="M67" s="237"/>
      <c r="N67" s="237"/>
      <c r="O67" s="237"/>
      <c r="P67" s="237"/>
      <c r="Q67" s="237"/>
      <c r="R67" s="237"/>
      <c r="S67" s="237"/>
      <c r="T67" s="237"/>
      <c r="U67" s="237"/>
      <c r="V67" s="237"/>
      <c r="W67" s="237"/>
      <c r="X67" s="238"/>
    </row>
    <row r="68" spans="1:24" ht="21" customHeight="1" x14ac:dyDescent="0.15">
      <c r="A68" s="271" t="s">
        <v>34</v>
      </c>
      <c r="B68" s="272"/>
      <c r="C68" s="272"/>
      <c r="D68" s="272"/>
      <c r="E68" s="272"/>
      <c r="F68" s="272"/>
      <c r="G68" s="272"/>
      <c r="H68" s="272"/>
      <c r="I68" s="272"/>
      <c r="J68" s="272"/>
      <c r="K68" s="272"/>
      <c r="L68" s="272"/>
      <c r="M68" s="272"/>
      <c r="N68" s="273" t="s">
        <v>82</v>
      </c>
      <c r="O68" s="273"/>
      <c r="P68" s="78"/>
      <c r="Q68" s="72" t="s">
        <v>17</v>
      </c>
      <c r="R68" s="79"/>
      <c r="S68" s="72" t="s">
        <v>18</v>
      </c>
      <c r="T68" s="79"/>
      <c r="U68" s="72" t="s">
        <v>89</v>
      </c>
      <c r="V68" s="72"/>
      <c r="W68" s="72"/>
      <c r="X68" s="73"/>
    </row>
    <row r="69" spans="1:24" ht="21" customHeight="1" x14ac:dyDescent="0.15">
      <c r="A69" s="255" t="s">
        <v>37</v>
      </c>
      <c r="B69" s="256"/>
      <c r="C69" s="256"/>
      <c r="D69" s="256"/>
      <c r="E69" s="256"/>
      <c r="F69" s="256"/>
      <c r="G69" s="256"/>
      <c r="H69" s="256"/>
      <c r="I69" s="256"/>
      <c r="J69" s="256"/>
      <c r="K69" s="256"/>
      <c r="L69" s="256"/>
      <c r="M69" s="256"/>
      <c r="N69" s="256"/>
      <c r="O69" s="256"/>
      <c r="P69" s="256"/>
      <c r="Q69" s="256"/>
      <c r="R69" s="256"/>
      <c r="S69" s="256"/>
      <c r="T69" s="256"/>
      <c r="U69" s="256"/>
      <c r="V69" s="256"/>
      <c r="W69" s="256"/>
      <c r="X69" s="257"/>
    </row>
    <row r="70" spans="1:24" ht="21" customHeight="1" x14ac:dyDescent="0.15">
      <c r="A70" s="74"/>
      <c r="B70" s="75"/>
      <c r="C70" s="233" t="str">
        <f>IF(入力!K4="","",入力!K4)</f>
        <v/>
      </c>
      <c r="D70" s="233"/>
      <c r="E70" s="233"/>
      <c r="F70" s="233"/>
      <c r="G70" s="234" t="s">
        <v>35</v>
      </c>
      <c r="H70" s="234"/>
      <c r="I70" s="234"/>
      <c r="J70" s="234"/>
      <c r="K70" s="234"/>
      <c r="L70" s="234"/>
      <c r="M70" s="235"/>
      <c r="N70" s="235"/>
      <c r="O70" s="235"/>
      <c r="P70" s="235"/>
      <c r="Q70" s="235"/>
      <c r="R70" s="235"/>
      <c r="S70" s="235"/>
      <c r="T70" s="235"/>
      <c r="U70" s="235"/>
      <c r="V70" s="76" t="s">
        <v>21</v>
      </c>
      <c r="W70" s="75"/>
      <c r="X70" s="77"/>
    </row>
    <row r="71" spans="1:24" x14ac:dyDescent="0.15">
      <c r="A71" s="268"/>
      <c r="B71" s="269"/>
      <c r="C71" s="269"/>
      <c r="D71" s="269"/>
      <c r="E71" s="269"/>
      <c r="F71" s="269"/>
      <c r="G71" s="269"/>
      <c r="H71" s="269"/>
      <c r="I71" s="269"/>
      <c r="J71" s="269"/>
      <c r="K71" s="269"/>
      <c r="L71" s="269"/>
      <c r="M71" s="269"/>
      <c r="N71" s="269"/>
      <c r="O71" s="269"/>
      <c r="P71" s="269"/>
      <c r="Q71" s="269"/>
      <c r="R71" s="269"/>
      <c r="S71" s="269"/>
      <c r="T71" s="269"/>
      <c r="U71" s="269"/>
      <c r="V71" s="269"/>
      <c r="W71" s="269"/>
      <c r="X71" s="270"/>
    </row>
  </sheetData>
  <sheetProtection password="CA35" sheet="1" objects="1" scenarios="1"/>
  <mergeCells count="96">
    <mergeCell ref="R35:X35"/>
    <mergeCell ref="A37:X37"/>
    <mergeCell ref="A34:X34"/>
    <mergeCell ref="A35:H35"/>
    <mergeCell ref="A41:X41"/>
    <mergeCell ref="A36:X36"/>
    <mergeCell ref="A56:D56"/>
    <mergeCell ref="E61:X61"/>
    <mergeCell ref="A62:D62"/>
    <mergeCell ref="B30:H30"/>
    <mergeCell ref="A52:X52"/>
    <mergeCell ref="E57:X57"/>
    <mergeCell ref="E56:X56"/>
    <mergeCell ref="I32:X32"/>
    <mergeCell ref="A60:D60"/>
    <mergeCell ref="E60:X60"/>
    <mergeCell ref="E54:X54"/>
    <mergeCell ref="A49:X49"/>
    <mergeCell ref="B33:H33"/>
    <mergeCell ref="I35:M35"/>
    <mergeCell ref="N35:Q35"/>
    <mergeCell ref="I33:X33"/>
    <mergeCell ref="B31:X31"/>
    <mergeCell ref="B32:H32"/>
    <mergeCell ref="J24:X24"/>
    <mergeCell ref="J28:X28"/>
    <mergeCell ref="I30:X30"/>
    <mergeCell ref="I29:X29"/>
    <mergeCell ref="B29:H29"/>
    <mergeCell ref="B28:H28"/>
    <mergeCell ref="B23:H24"/>
    <mergeCell ref="J27:X27"/>
    <mergeCell ref="J26:X26"/>
    <mergeCell ref="J25:X25"/>
    <mergeCell ref="A71:X71"/>
    <mergeCell ref="A53:D53"/>
    <mergeCell ref="E53:X53"/>
    <mergeCell ref="A54:D54"/>
    <mergeCell ref="A68:M68"/>
    <mergeCell ref="N68:O68"/>
    <mergeCell ref="A69:X69"/>
    <mergeCell ref="A58:D58"/>
    <mergeCell ref="E58:X58"/>
    <mergeCell ref="A57:D57"/>
    <mergeCell ref="A59:D59"/>
    <mergeCell ref="E59:X59"/>
    <mergeCell ref="N64:O64"/>
    <mergeCell ref="A61:D61"/>
    <mergeCell ref="P66:U66"/>
    <mergeCell ref="B66:D66"/>
    <mergeCell ref="C70:F70"/>
    <mergeCell ref="G70:L70"/>
    <mergeCell ref="M70:U70"/>
    <mergeCell ref="A67:X67"/>
    <mergeCell ref="A39:X39"/>
    <mergeCell ref="A40:X40"/>
    <mergeCell ref="A46:X46"/>
    <mergeCell ref="A47:X47"/>
    <mergeCell ref="A44:X44"/>
    <mergeCell ref="E66:M66"/>
    <mergeCell ref="N66:O66"/>
    <mergeCell ref="A65:X65"/>
    <mergeCell ref="A43:X43"/>
    <mergeCell ref="A50:X50"/>
    <mergeCell ref="A45:X45"/>
    <mergeCell ref="A55:D55"/>
    <mergeCell ref="E62:X62"/>
    <mergeCell ref="E55:X55"/>
    <mergeCell ref="A1:C1"/>
    <mergeCell ref="A2:X2"/>
    <mergeCell ref="H3:Q3"/>
    <mergeCell ref="U1:X1"/>
    <mergeCell ref="N8:X8"/>
    <mergeCell ref="A5:X5"/>
    <mergeCell ref="R6:X6"/>
    <mergeCell ref="R7:X7"/>
    <mergeCell ref="A6:B6"/>
    <mergeCell ref="A7:B7"/>
    <mergeCell ref="C6:Q6"/>
    <mergeCell ref="C7:Q7"/>
    <mergeCell ref="C8:M8"/>
    <mergeCell ref="A8:B8"/>
    <mergeCell ref="A23:A24"/>
    <mergeCell ref="A10:X10"/>
    <mergeCell ref="B11:X11"/>
    <mergeCell ref="B12:X12"/>
    <mergeCell ref="B21:H21"/>
    <mergeCell ref="B22:H22"/>
    <mergeCell ref="Q19:X19"/>
    <mergeCell ref="A14:W14"/>
    <mergeCell ref="A15:X18"/>
    <mergeCell ref="A20:X20"/>
    <mergeCell ref="I22:X22"/>
    <mergeCell ref="I21:X21"/>
    <mergeCell ref="J23:O23"/>
    <mergeCell ref="Q23:X23"/>
  </mergeCells>
  <phoneticPr fontId="1"/>
  <conditionalFormatting sqref="A53:X62">
    <cfRule type="expression" dxfId="6" priority="85">
      <formula>$A53=""</formula>
    </cfRule>
  </conditionalFormatting>
  <conditionalFormatting sqref="A46">
    <cfRule type="expression" dxfId="5" priority="29">
      <formula>AND($A$16="",$A$17="")</formula>
    </cfRule>
  </conditionalFormatting>
  <conditionalFormatting sqref="A47:A48">
    <cfRule type="expression" dxfId="4" priority="87">
      <formula>AND($A$19="",#REF!="")</formula>
    </cfRule>
  </conditionalFormatting>
  <conditionalFormatting sqref="Q23:X23">
    <cfRule type="expression" dxfId="3" priority="6">
      <formula>$P$23&lt;&gt;"○"</formula>
    </cfRule>
  </conditionalFormatting>
  <conditionalFormatting sqref="P23">
    <cfRule type="expression" dxfId="2" priority="5">
      <formula>$P$23&lt;&gt;"○"</formula>
    </cfRule>
  </conditionalFormatting>
  <conditionalFormatting sqref="A68:X71">
    <cfRule type="expression" dxfId="1" priority="88">
      <formula>$U$1&lt;&gt;"公立の中学校"</formula>
    </cfRule>
  </conditionalFormatting>
  <conditionalFormatting sqref="A64:X65 A67:X67 E66:X66 A66:B66">
    <cfRule type="expression" dxfId="0" priority="1">
      <formula>$U$1="ダイレクト"</formula>
    </cfRule>
  </conditionalFormatting>
  <printOptions horizontalCentered="1"/>
  <pageMargins left="0.39370078740157483" right="0.39370078740157483" top="0.39370078740157483" bottom="0.39370078740157483" header="0" footer="0"/>
  <pageSetup paperSize="9" fitToHeight="0" orientation="portrait" r:id="rId1"/>
  <headerFooter differentOddEven="1"/>
  <rowBreaks count="1" manualBreakCount="1">
    <brk id="4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学事Ｇ</vt:lpstr>
      <vt:lpstr>入力</vt:lpstr>
      <vt:lpstr>配慮</vt:lpstr>
      <vt:lpstr>入力!Print_Area</vt:lpstr>
      <vt:lpstr>配慮!Print_Area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2022-08-19T11:46:53Z</cp:lastPrinted>
  <dcterms:created xsi:type="dcterms:W3CDTF">2019-02-22T05:10:14Z</dcterms:created>
  <dcterms:modified xsi:type="dcterms:W3CDTF">2022-09-13T05:10:32Z</dcterms:modified>
</cp:coreProperties>
</file>