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c50374\小中高振興Ｇ\32_R2年度フォルダ\ち_R2調査(文科省)\020817_令和２年度 学校施設におけるブロック塀等の安全対策等状況調査及び対応について（依頼）\01国より\"/>
    </mc:Choice>
  </mc:AlternateContent>
  <bookViews>
    <workbookView xWindow="0" yWindow="0" windowWidth="21060" windowHeight="10050" tabRatio="672" activeTab="2"/>
  </bookViews>
  <sheets>
    <sheet name="集計表 (記入例)" sheetId="29" r:id="rId1"/>
    <sheet name="調査票 (記入例)" sheetId="27" r:id="rId2"/>
    <sheet name="補足調査票 (記入例)" sheetId="28" r:id="rId3"/>
    <sheet name="リスト" sheetId="17" state="hidden" r:id="rId4"/>
    <sheet name="条件" sheetId="19" state="hidden" r:id="rId5"/>
    <sheet name="条件２" sheetId="21" state="hidden" r:id="rId6"/>
  </sheets>
  <definedNames>
    <definedName name="_xlnm._FilterDatabase" localSheetId="1" hidden="1">'調査票 (記入例)'!$A$18:$AF$718</definedName>
    <definedName name="_xlnm._FilterDatabase" localSheetId="2" hidden="1">'補足調査票 (記入例)'!$A$20:$AF$720</definedName>
    <definedName name="_xlnm.Criteria" localSheetId="0">'集計表 (記入例)'!#REF!</definedName>
    <definedName name="_xlnm.Criteria" localSheetId="1">'調査票 (記入例)'!#REF!</definedName>
    <definedName name="_xlnm.Criteria" localSheetId="2">'補足調査票 (記入例)'!#REF!</definedName>
    <definedName name="_xlnm.Extract" localSheetId="0">'集計表 (記入例)'!#REF!</definedName>
    <definedName name="_xlnm.Extract" localSheetId="1">'調査票 (記入例)'!#REF!</definedName>
    <definedName name="_xlnm.Extract" localSheetId="2">'補足調査票 (記入例)'!#REF!</definedName>
    <definedName name="_xlnm.Print_Area" localSheetId="0">'集計表 (記入例)'!$A$1:$BS$24</definedName>
    <definedName name="_xlnm.Print_Area" localSheetId="1">'調査票 (記入例)'!$A$1:$AG$718</definedName>
    <definedName name="_xlnm.Print_Area" localSheetId="2">'補足調査票 (記入例)'!$A$1:$AF$720</definedName>
    <definedName name="_xlnm.Print_Titles" localSheetId="0">'集計表 (記入例)'!$A:$B</definedName>
    <definedName name="_xlnm.Print_Titles" localSheetId="1">'調査票 (記入例)'!$1:$18</definedName>
    <definedName name="_xlnm.Print_Titles" localSheetId="2">'補足調査票 (記入例)'!$1:$20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28" l="1"/>
  <c r="A11" i="29" l="1"/>
  <c r="AE18" i="29" l="1"/>
  <c r="AD18" i="29"/>
  <c r="AC18" i="29"/>
  <c r="AB18" i="29"/>
  <c r="AA18" i="29"/>
  <c r="Z18" i="29"/>
  <c r="Y18" i="29"/>
  <c r="X18" i="29"/>
  <c r="W18" i="29"/>
  <c r="T18" i="29"/>
  <c r="S18" i="29"/>
  <c r="R18" i="29"/>
  <c r="Q18" i="29"/>
  <c r="P18" i="29"/>
  <c r="O18" i="29"/>
  <c r="N18" i="29"/>
  <c r="M18" i="29"/>
  <c r="L18" i="29"/>
  <c r="K18" i="29"/>
  <c r="J18" i="29"/>
  <c r="I18" i="29"/>
  <c r="H18" i="29"/>
  <c r="G18" i="29"/>
  <c r="F18" i="29"/>
  <c r="E18" i="29"/>
  <c r="D18" i="29"/>
  <c r="C18" i="29"/>
  <c r="AE17" i="29"/>
  <c r="AD17" i="29"/>
  <c r="AC17" i="29"/>
  <c r="AB17" i="29"/>
  <c r="AA17" i="29"/>
  <c r="Z17" i="29"/>
  <c r="Y17" i="29"/>
  <c r="X17" i="29"/>
  <c r="W17" i="29"/>
  <c r="T17" i="29"/>
  <c r="S17" i="29"/>
  <c r="R17" i="29"/>
  <c r="Q17" i="29"/>
  <c r="P17" i="29"/>
  <c r="O17" i="29"/>
  <c r="N17" i="29"/>
  <c r="M17" i="29"/>
  <c r="L17" i="29"/>
  <c r="K17" i="29"/>
  <c r="J17" i="29"/>
  <c r="I17" i="29"/>
  <c r="H17" i="29"/>
  <c r="G17" i="29"/>
  <c r="F17" i="29"/>
  <c r="E17" i="29"/>
  <c r="D17" i="29"/>
  <c r="C17" i="29"/>
  <c r="AE16" i="29"/>
  <c r="AD16" i="29"/>
  <c r="AC16" i="29"/>
  <c r="AB16" i="29"/>
  <c r="AA16" i="29"/>
  <c r="Z16" i="29"/>
  <c r="Y16" i="29"/>
  <c r="X16" i="29"/>
  <c r="W16" i="29"/>
  <c r="T16" i="29"/>
  <c r="S16" i="29"/>
  <c r="R16" i="29"/>
  <c r="Q16" i="29"/>
  <c r="P16" i="29"/>
  <c r="O16" i="29"/>
  <c r="N16" i="29"/>
  <c r="M16" i="29"/>
  <c r="L16" i="29"/>
  <c r="K16" i="29"/>
  <c r="J16" i="29"/>
  <c r="I16" i="29"/>
  <c r="H16" i="29"/>
  <c r="G16" i="29"/>
  <c r="F16" i="29"/>
  <c r="E16" i="29"/>
  <c r="D16" i="29"/>
  <c r="C16" i="29"/>
  <c r="AE15" i="29"/>
  <c r="AD15" i="29"/>
  <c r="AC15" i="29"/>
  <c r="AB15" i="29"/>
  <c r="AA15" i="29"/>
  <c r="Z15" i="29"/>
  <c r="Y15" i="29"/>
  <c r="X15" i="29"/>
  <c r="W15" i="29"/>
  <c r="T15" i="29"/>
  <c r="S15" i="29"/>
  <c r="R15" i="29"/>
  <c r="Q15" i="29"/>
  <c r="P15" i="29"/>
  <c r="O15" i="29"/>
  <c r="N15" i="29"/>
  <c r="M15" i="29"/>
  <c r="L15" i="29"/>
  <c r="K15" i="29"/>
  <c r="J15" i="29"/>
  <c r="I15" i="29"/>
  <c r="H15" i="29"/>
  <c r="G15" i="29"/>
  <c r="F15" i="29"/>
  <c r="E15" i="29"/>
  <c r="D15" i="29"/>
  <c r="C15" i="29"/>
  <c r="AE14" i="29"/>
  <c r="AD14" i="29"/>
  <c r="AC14" i="29"/>
  <c r="AB14" i="29"/>
  <c r="AA14" i="29"/>
  <c r="Z14" i="29"/>
  <c r="Y14" i="29"/>
  <c r="X14" i="29"/>
  <c r="W14" i="29"/>
  <c r="T14" i="29"/>
  <c r="S14" i="29"/>
  <c r="R14" i="29"/>
  <c r="Q14" i="29"/>
  <c r="P14" i="29"/>
  <c r="O14" i="29"/>
  <c r="N14" i="29"/>
  <c r="M14" i="29"/>
  <c r="L14" i="29"/>
  <c r="K14" i="29"/>
  <c r="J14" i="29"/>
  <c r="I14" i="29"/>
  <c r="H14" i="29"/>
  <c r="G14" i="29"/>
  <c r="F14" i="29"/>
  <c r="E14" i="29"/>
  <c r="D14" i="29"/>
  <c r="C14" i="29"/>
  <c r="AE13" i="29"/>
  <c r="AD13" i="29"/>
  <c r="AC13" i="29"/>
  <c r="AB13" i="29"/>
  <c r="AA13" i="29"/>
  <c r="Z13" i="29"/>
  <c r="Y13" i="29"/>
  <c r="X13" i="29"/>
  <c r="W13" i="29"/>
  <c r="T13" i="29"/>
  <c r="S13" i="29"/>
  <c r="R13" i="29"/>
  <c r="Q13" i="29"/>
  <c r="P13" i="29"/>
  <c r="O13" i="29"/>
  <c r="N13" i="29"/>
  <c r="M13" i="29"/>
  <c r="L13" i="29"/>
  <c r="K13" i="29"/>
  <c r="J13" i="29"/>
  <c r="I13" i="29"/>
  <c r="H13" i="29"/>
  <c r="G13" i="29"/>
  <c r="F13" i="29"/>
  <c r="E13" i="29"/>
  <c r="D13" i="29"/>
  <c r="C13" i="29"/>
  <c r="AE12" i="29"/>
  <c r="AD12" i="29"/>
  <c r="AC12" i="29"/>
  <c r="AB12" i="29"/>
  <c r="AA12" i="29"/>
  <c r="Z12" i="29"/>
  <c r="Y12" i="29"/>
  <c r="X12" i="29"/>
  <c r="W12" i="29"/>
  <c r="T12" i="29"/>
  <c r="S12" i="29"/>
  <c r="R12" i="29"/>
  <c r="Q12" i="29"/>
  <c r="P12" i="29"/>
  <c r="O12" i="29"/>
  <c r="N12" i="29"/>
  <c r="M12" i="29"/>
  <c r="L12" i="29"/>
  <c r="K12" i="29"/>
  <c r="J12" i="29"/>
  <c r="I12" i="29"/>
  <c r="H12" i="29"/>
  <c r="G12" i="29"/>
  <c r="F12" i="29"/>
  <c r="E12" i="29"/>
  <c r="D12" i="29"/>
  <c r="C12" i="29"/>
  <c r="AE11" i="29"/>
  <c r="AD11" i="29"/>
  <c r="AC11" i="29"/>
  <c r="AB11" i="29"/>
  <c r="AA11" i="29"/>
  <c r="Z11" i="29"/>
  <c r="Y11" i="29"/>
  <c r="X11" i="29"/>
  <c r="W11" i="29"/>
  <c r="T11" i="29"/>
  <c r="S11" i="29"/>
  <c r="R11" i="29"/>
  <c r="Q11" i="29"/>
  <c r="P11" i="29"/>
  <c r="O11" i="29"/>
  <c r="N11" i="29"/>
  <c r="M11" i="29"/>
  <c r="L11" i="29"/>
  <c r="K11" i="29"/>
  <c r="J11" i="29"/>
  <c r="I11" i="29"/>
  <c r="H11" i="29"/>
  <c r="G11" i="29"/>
  <c r="F11" i="29"/>
  <c r="E11" i="29"/>
  <c r="D11" i="29"/>
  <c r="C11" i="29"/>
  <c r="BS18" i="29"/>
  <c r="BR18" i="29"/>
  <c r="BQ18" i="29"/>
  <c r="BP18" i="29"/>
  <c r="BO18" i="29"/>
  <c r="BN18" i="29"/>
  <c r="BM18" i="29"/>
  <c r="BL18" i="29"/>
  <c r="BK18" i="29"/>
  <c r="BJ18" i="29"/>
  <c r="BI18" i="29"/>
  <c r="BH18" i="29"/>
  <c r="BG18" i="29"/>
  <c r="BF18" i="29"/>
  <c r="BE18" i="29"/>
  <c r="BD18" i="29"/>
  <c r="BC18" i="29"/>
  <c r="BB18" i="29"/>
  <c r="BA18" i="29"/>
  <c r="AZ18" i="29"/>
  <c r="AY18" i="29"/>
  <c r="AX18" i="29"/>
  <c r="AW18" i="29"/>
  <c r="AV18" i="29"/>
  <c r="AU18" i="29"/>
  <c r="AT18" i="29"/>
  <c r="AS18" i="29"/>
  <c r="AR18" i="29"/>
  <c r="AQ18" i="29"/>
  <c r="AP18" i="29"/>
  <c r="AO18" i="29"/>
  <c r="AN18" i="29"/>
  <c r="AM18" i="29"/>
  <c r="AL18" i="29"/>
  <c r="AK18" i="29"/>
  <c r="AJ18" i="29"/>
  <c r="AI18" i="29"/>
  <c r="AH18" i="29"/>
  <c r="AG18" i="29"/>
  <c r="AF18" i="29"/>
  <c r="V18" i="29"/>
  <c r="U18" i="29"/>
  <c r="BS17" i="29"/>
  <c r="BR17" i="29"/>
  <c r="BQ17" i="29"/>
  <c r="BP17" i="29"/>
  <c r="BO17" i="29"/>
  <c r="BN17" i="29"/>
  <c r="BM17" i="29"/>
  <c r="BL17" i="29"/>
  <c r="BK17" i="29"/>
  <c r="BJ17" i="29"/>
  <c r="BI17" i="29"/>
  <c r="BH17" i="29"/>
  <c r="BG17" i="29"/>
  <c r="BF17" i="29"/>
  <c r="BE17" i="29"/>
  <c r="BD17" i="29"/>
  <c r="BC17" i="29"/>
  <c r="BB17" i="29"/>
  <c r="BA17" i="29"/>
  <c r="AZ17" i="29"/>
  <c r="AY17" i="29"/>
  <c r="AX17" i="29"/>
  <c r="AW17" i="29"/>
  <c r="AV17" i="29"/>
  <c r="AU17" i="29"/>
  <c r="AT17" i="29"/>
  <c r="AS17" i="29"/>
  <c r="AR17" i="29"/>
  <c r="AQ17" i="29"/>
  <c r="AP17" i="29"/>
  <c r="AO17" i="29"/>
  <c r="AN17" i="29"/>
  <c r="AM17" i="29"/>
  <c r="AL17" i="29"/>
  <c r="AK17" i="29"/>
  <c r="AJ17" i="29"/>
  <c r="AI17" i="29"/>
  <c r="AH17" i="29"/>
  <c r="AG17" i="29"/>
  <c r="AF17" i="29"/>
  <c r="V17" i="29"/>
  <c r="U17" i="29"/>
  <c r="BS16" i="29"/>
  <c r="BR16" i="29"/>
  <c r="BQ16" i="29"/>
  <c r="BP16" i="29"/>
  <c r="BO16" i="29"/>
  <c r="BN16" i="29"/>
  <c r="BM16" i="29"/>
  <c r="BL16" i="29"/>
  <c r="BK16" i="29"/>
  <c r="BJ16" i="29"/>
  <c r="BI16" i="29"/>
  <c r="BH16" i="29"/>
  <c r="BG16" i="29"/>
  <c r="BF16" i="29"/>
  <c r="BE16" i="29"/>
  <c r="BD16" i="29"/>
  <c r="BC16" i="29"/>
  <c r="BB16" i="29"/>
  <c r="BA16" i="29"/>
  <c r="AZ16" i="29"/>
  <c r="AY16" i="29"/>
  <c r="AX16" i="29"/>
  <c r="AW16" i="29"/>
  <c r="AV16" i="29"/>
  <c r="AU16" i="29"/>
  <c r="AT16" i="29"/>
  <c r="AS16" i="29"/>
  <c r="AR16" i="29"/>
  <c r="AQ16" i="29"/>
  <c r="AP16" i="29"/>
  <c r="AO16" i="29"/>
  <c r="AN16" i="29"/>
  <c r="AM16" i="29"/>
  <c r="AL16" i="29"/>
  <c r="AK16" i="29"/>
  <c r="AJ16" i="29"/>
  <c r="AI16" i="29"/>
  <c r="AH16" i="29"/>
  <c r="AG16" i="29"/>
  <c r="AF16" i="29"/>
  <c r="V16" i="29"/>
  <c r="U16" i="29"/>
  <c r="BS15" i="29"/>
  <c r="BR15" i="29"/>
  <c r="BQ15" i="29"/>
  <c r="BP15" i="29"/>
  <c r="BO15" i="29"/>
  <c r="BN15" i="29"/>
  <c r="BM15" i="29"/>
  <c r="BL15" i="29"/>
  <c r="BK15" i="29"/>
  <c r="BJ15" i="29"/>
  <c r="BI15" i="29"/>
  <c r="BH15" i="29"/>
  <c r="BG15" i="29"/>
  <c r="BF15" i="29"/>
  <c r="BE15" i="29"/>
  <c r="BD15" i="29"/>
  <c r="BC15" i="29"/>
  <c r="BB15" i="29"/>
  <c r="BA15" i="29"/>
  <c r="AZ15" i="29"/>
  <c r="AY15" i="29"/>
  <c r="AX15" i="29"/>
  <c r="AW15" i="29"/>
  <c r="AV15" i="29"/>
  <c r="AU15" i="29"/>
  <c r="AT15" i="29"/>
  <c r="AS15" i="29"/>
  <c r="AR15" i="29"/>
  <c r="AQ15" i="29"/>
  <c r="AP15" i="29"/>
  <c r="AO15" i="29"/>
  <c r="AN15" i="29"/>
  <c r="AM15" i="29"/>
  <c r="AL15" i="29"/>
  <c r="AK15" i="29"/>
  <c r="AJ15" i="29"/>
  <c r="AI15" i="29"/>
  <c r="AH15" i="29"/>
  <c r="AG15" i="29"/>
  <c r="AF15" i="29"/>
  <c r="V15" i="29"/>
  <c r="U15" i="29"/>
  <c r="BS14" i="29"/>
  <c r="BR14" i="29"/>
  <c r="BQ14" i="29"/>
  <c r="BP14" i="29"/>
  <c r="BO14" i="29"/>
  <c r="BN14" i="29"/>
  <c r="BM14" i="29"/>
  <c r="BL14" i="29"/>
  <c r="BK14" i="29"/>
  <c r="BJ14" i="29"/>
  <c r="BI14" i="29"/>
  <c r="BH14" i="29"/>
  <c r="BG14" i="29"/>
  <c r="BF14" i="29"/>
  <c r="BE14" i="29"/>
  <c r="BD14" i="29"/>
  <c r="BC14" i="29"/>
  <c r="BB14" i="29"/>
  <c r="BA14" i="29"/>
  <c r="AZ14" i="29"/>
  <c r="AY14" i="29"/>
  <c r="AX14" i="29"/>
  <c r="AW14" i="29"/>
  <c r="AV14" i="29"/>
  <c r="AU14" i="29"/>
  <c r="AT14" i="29"/>
  <c r="AS14" i="29"/>
  <c r="AR14" i="29"/>
  <c r="AQ14" i="29"/>
  <c r="AP14" i="29"/>
  <c r="AO14" i="29"/>
  <c r="AN14" i="29"/>
  <c r="AM14" i="29"/>
  <c r="AL14" i="29"/>
  <c r="AK14" i="29"/>
  <c r="AJ14" i="29"/>
  <c r="AI14" i="29"/>
  <c r="AH14" i="29"/>
  <c r="AG14" i="29"/>
  <c r="AF14" i="29"/>
  <c r="V14" i="29"/>
  <c r="U14" i="29"/>
  <c r="BS13" i="29"/>
  <c r="BR13" i="29"/>
  <c r="BQ13" i="29"/>
  <c r="BP13" i="29"/>
  <c r="BO13" i="29"/>
  <c r="BN13" i="29"/>
  <c r="BM13" i="29"/>
  <c r="BL13" i="29"/>
  <c r="BK13" i="29"/>
  <c r="BJ13" i="29"/>
  <c r="BI13" i="29"/>
  <c r="BH13" i="29"/>
  <c r="BG13" i="29"/>
  <c r="BF13" i="29"/>
  <c r="BE13" i="29"/>
  <c r="BD13" i="29"/>
  <c r="BC13" i="29"/>
  <c r="BB13" i="29"/>
  <c r="BA13" i="29"/>
  <c r="AZ13" i="29"/>
  <c r="AY13" i="29"/>
  <c r="AX13" i="29"/>
  <c r="AW13" i="29"/>
  <c r="AV13" i="29"/>
  <c r="AU13" i="29"/>
  <c r="AT13" i="29"/>
  <c r="AS13" i="29"/>
  <c r="AR13" i="29"/>
  <c r="AQ13" i="29"/>
  <c r="AP13" i="29"/>
  <c r="AO13" i="29"/>
  <c r="AN13" i="29"/>
  <c r="AM13" i="29"/>
  <c r="AL13" i="29"/>
  <c r="AK13" i="29"/>
  <c r="AJ13" i="29"/>
  <c r="AI13" i="29"/>
  <c r="AH13" i="29"/>
  <c r="AG13" i="29"/>
  <c r="AF13" i="29"/>
  <c r="V13" i="29"/>
  <c r="BS12" i="29"/>
  <c r="BR12" i="29"/>
  <c r="BQ12" i="29"/>
  <c r="BP12" i="29"/>
  <c r="BO12" i="29"/>
  <c r="BN12" i="29"/>
  <c r="BM12" i="29"/>
  <c r="BL12" i="29"/>
  <c r="BK12" i="29"/>
  <c r="BJ12" i="29"/>
  <c r="BI12" i="29"/>
  <c r="BH12" i="29"/>
  <c r="BG12" i="29"/>
  <c r="BF12" i="29"/>
  <c r="BE12" i="29"/>
  <c r="BD12" i="29"/>
  <c r="BC12" i="29"/>
  <c r="BB12" i="29"/>
  <c r="BA12" i="29"/>
  <c r="AZ12" i="29"/>
  <c r="AY12" i="29"/>
  <c r="AX12" i="29"/>
  <c r="AW12" i="29"/>
  <c r="AV12" i="29"/>
  <c r="AU12" i="29"/>
  <c r="AT12" i="29"/>
  <c r="AS12" i="29"/>
  <c r="AR12" i="29"/>
  <c r="AQ12" i="29"/>
  <c r="AP12" i="29"/>
  <c r="AO12" i="29"/>
  <c r="AN12" i="29"/>
  <c r="AM12" i="29"/>
  <c r="AL12" i="29"/>
  <c r="AK12" i="29"/>
  <c r="AJ12" i="29"/>
  <c r="AI12" i="29"/>
  <c r="AH12" i="29"/>
  <c r="AG12" i="29"/>
  <c r="AF12" i="29"/>
  <c r="V12" i="29"/>
  <c r="U12" i="29"/>
  <c r="BS11" i="29"/>
  <c r="BR11" i="29"/>
  <c r="BQ11" i="29"/>
  <c r="BP11" i="29"/>
  <c r="BO11" i="29"/>
  <c r="BN11" i="29"/>
  <c r="BM11" i="29"/>
  <c r="BL11" i="29"/>
  <c r="BK11" i="29"/>
  <c r="BJ11" i="29"/>
  <c r="BI11" i="29"/>
  <c r="BH11" i="29"/>
  <c r="BG11" i="29"/>
  <c r="BF11" i="29"/>
  <c r="BE11" i="29"/>
  <c r="BD11" i="29"/>
  <c r="BC11" i="29"/>
  <c r="BB11" i="29"/>
  <c r="BA11" i="29"/>
  <c r="AZ11" i="29"/>
  <c r="AY11" i="29"/>
  <c r="AX11" i="29"/>
  <c r="AW11" i="29"/>
  <c r="AV11" i="29"/>
  <c r="AU11" i="29"/>
  <c r="AT11" i="29"/>
  <c r="AS11" i="29"/>
  <c r="AR11" i="29"/>
  <c r="AQ11" i="29"/>
  <c r="AP11" i="29"/>
  <c r="AO11" i="29"/>
  <c r="AN11" i="29"/>
  <c r="AM11" i="29"/>
  <c r="AL11" i="29"/>
  <c r="AK11" i="29"/>
  <c r="AJ11" i="29"/>
  <c r="AI11" i="29"/>
  <c r="AH11" i="29"/>
  <c r="AG11" i="29"/>
  <c r="AF11" i="29"/>
  <c r="V11" i="29"/>
  <c r="U11" i="29"/>
  <c r="AC19" i="29" l="1"/>
  <c r="Y19" i="29"/>
  <c r="C19" i="29"/>
  <c r="A12" i="29"/>
  <c r="A13" i="29" s="1"/>
  <c r="A14" i="29" s="1"/>
  <c r="A15" i="29" s="1"/>
  <c r="A16" i="29" s="1"/>
  <c r="A17" i="29" s="1"/>
  <c r="A18" i="29" s="1"/>
  <c r="Z19" i="29" l="1"/>
  <c r="E19" i="29"/>
  <c r="W19" i="29"/>
  <c r="AA19" i="29"/>
  <c r="AE19" i="29"/>
  <c r="AD19" i="29"/>
  <c r="X19" i="29"/>
  <c r="AB19" i="29"/>
  <c r="D19" i="29"/>
  <c r="K720" i="28"/>
  <c r="I720" i="28"/>
  <c r="G720" i="28"/>
  <c r="E720" i="28"/>
  <c r="A720" i="28"/>
  <c r="K719" i="28"/>
  <c r="I719" i="28"/>
  <c r="G719" i="28"/>
  <c r="E719" i="28"/>
  <c r="A719" i="28"/>
  <c r="K718" i="28"/>
  <c r="I718" i="28"/>
  <c r="G718" i="28"/>
  <c r="E718" i="28"/>
  <c r="A718" i="28"/>
  <c r="K717" i="28"/>
  <c r="I717" i="28"/>
  <c r="G717" i="28"/>
  <c r="E717" i="28"/>
  <c r="A717" i="28"/>
  <c r="K716" i="28"/>
  <c r="I716" i="28"/>
  <c r="G716" i="28"/>
  <c r="E716" i="28"/>
  <c r="A716" i="28"/>
  <c r="K715" i="28"/>
  <c r="I715" i="28"/>
  <c r="G715" i="28"/>
  <c r="E715" i="28"/>
  <c r="A715" i="28"/>
  <c r="K714" i="28"/>
  <c r="I714" i="28"/>
  <c r="G714" i="28"/>
  <c r="E714" i="28"/>
  <c r="A714" i="28"/>
  <c r="K713" i="28"/>
  <c r="I713" i="28"/>
  <c r="G713" i="28"/>
  <c r="E713" i="28"/>
  <c r="A713" i="28"/>
  <c r="K712" i="28"/>
  <c r="I712" i="28"/>
  <c r="G712" i="28"/>
  <c r="E712" i="28"/>
  <c r="A712" i="28"/>
  <c r="K711" i="28"/>
  <c r="I711" i="28"/>
  <c r="G711" i="28"/>
  <c r="E711" i="28"/>
  <c r="A711" i="28"/>
  <c r="K710" i="28"/>
  <c r="I710" i="28"/>
  <c r="G710" i="28"/>
  <c r="E710" i="28"/>
  <c r="A710" i="28"/>
  <c r="K709" i="28"/>
  <c r="I709" i="28"/>
  <c r="G709" i="28"/>
  <c r="E709" i="28"/>
  <c r="A709" i="28"/>
  <c r="K708" i="28"/>
  <c r="I708" i="28"/>
  <c r="G708" i="28"/>
  <c r="E708" i="28"/>
  <c r="A708" i="28"/>
  <c r="K707" i="28"/>
  <c r="I707" i="28"/>
  <c r="G707" i="28"/>
  <c r="E707" i="28"/>
  <c r="A707" i="28"/>
  <c r="K706" i="28"/>
  <c r="I706" i="28"/>
  <c r="G706" i="28"/>
  <c r="E706" i="28"/>
  <c r="A706" i="28"/>
  <c r="K705" i="28"/>
  <c r="I705" i="28"/>
  <c r="G705" i="28"/>
  <c r="E705" i="28"/>
  <c r="A705" i="28"/>
  <c r="K704" i="28"/>
  <c r="I704" i="28"/>
  <c r="G704" i="28"/>
  <c r="E704" i="28"/>
  <c r="A704" i="28"/>
  <c r="K703" i="28"/>
  <c r="I703" i="28"/>
  <c r="G703" i="28"/>
  <c r="E703" i="28"/>
  <c r="A703" i="28"/>
  <c r="K702" i="28"/>
  <c r="I702" i="28"/>
  <c r="G702" i="28"/>
  <c r="E702" i="28"/>
  <c r="A702" i="28"/>
  <c r="K701" i="28"/>
  <c r="I701" i="28"/>
  <c r="G701" i="28"/>
  <c r="E701" i="28"/>
  <c r="A701" i="28"/>
  <c r="K700" i="28"/>
  <c r="I700" i="28"/>
  <c r="G700" i="28"/>
  <c r="E700" i="28"/>
  <c r="A700" i="28"/>
  <c r="K699" i="28"/>
  <c r="I699" i="28"/>
  <c r="G699" i="28"/>
  <c r="E699" i="28"/>
  <c r="A699" i="28"/>
  <c r="K698" i="28"/>
  <c r="I698" i="28"/>
  <c r="G698" i="28"/>
  <c r="E698" i="28"/>
  <c r="A698" i="28"/>
  <c r="K697" i="28"/>
  <c r="I697" i="28"/>
  <c r="G697" i="28"/>
  <c r="E697" i="28"/>
  <c r="A697" i="28"/>
  <c r="K696" i="28"/>
  <c r="I696" i="28"/>
  <c r="G696" i="28"/>
  <c r="E696" i="28"/>
  <c r="A696" i="28"/>
  <c r="K695" i="28"/>
  <c r="I695" i="28"/>
  <c r="G695" i="28"/>
  <c r="E695" i="28"/>
  <c r="A695" i="28"/>
  <c r="K694" i="28"/>
  <c r="I694" i="28"/>
  <c r="G694" i="28"/>
  <c r="E694" i="28"/>
  <c r="A694" i="28"/>
  <c r="K693" i="28"/>
  <c r="I693" i="28"/>
  <c r="G693" i="28"/>
  <c r="E693" i="28"/>
  <c r="A693" i="28"/>
  <c r="K692" i="28"/>
  <c r="I692" i="28"/>
  <c r="G692" i="28"/>
  <c r="E692" i="28"/>
  <c r="A692" i="28"/>
  <c r="K691" i="28"/>
  <c r="I691" i="28"/>
  <c r="G691" i="28"/>
  <c r="E691" i="28"/>
  <c r="A691" i="28"/>
  <c r="K690" i="28"/>
  <c r="I690" i="28"/>
  <c r="G690" i="28"/>
  <c r="E690" i="28"/>
  <c r="A690" i="28"/>
  <c r="K689" i="28"/>
  <c r="I689" i="28"/>
  <c r="G689" i="28"/>
  <c r="E689" i="28"/>
  <c r="A689" i="28"/>
  <c r="K688" i="28"/>
  <c r="I688" i="28"/>
  <c r="G688" i="28"/>
  <c r="E688" i="28"/>
  <c r="A688" i="28"/>
  <c r="K687" i="28"/>
  <c r="I687" i="28"/>
  <c r="G687" i="28"/>
  <c r="E687" i="28"/>
  <c r="A687" i="28"/>
  <c r="K686" i="28"/>
  <c r="I686" i="28"/>
  <c r="G686" i="28"/>
  <c r="E686" i="28"/>
  <c r="A686" i="28"/>
  <c r="K685" i="28"/>
  <c r="I685" i="28"/>
  <c r="G685" i="28"/>
  <c r="E685" i="28"/>
  <c r="A685" i="28"/>
  <c r="K684" i="28"/>
  <c r="I684" i="28"/>
  <c r="G684" i="28"/>
  <c r="E684" i="28"/>
  <c r="A684" i="28"/>
  <c r="K683" i="28"/>
  <c r="I683" i="28"/>
  <c r="G683" i="28"/>
  <c r="E683" i="28"/>
  <c r="A683" i="28"/>
  <c r="K682" i="28"/>
  <c r="I682" i="28"/>
  <c r="G682" i="28"/>
  <c r="E682" i="28"/>
  <c r="A682" i="28"/>
  <c r="K681" i="28"/>
  <c r="I681" i="28"/>
  <c r="G681" i="28"/>
  <c r="E681" i="28"/>
  <c r="A681" i="28"/>
  <c r="K680" i="28"/>
  <c r="I680" i="28"/>
  <c r="G680" i="28"/>
  <c r="E680" i="28"/>
  <c r="A680" i="28"/>
  <c r="K679" i="28"/>
  <c r="I679" i="28"/>
  <c r="G679" i="28"/>
  <c r="E679" i="28"/>
  <c r="A679" i="28"/>
  <c r="K678" i="28"/>
  <c r="I678" i="28"/>
  <c r="G678" i="28"/>
  <c r="E678" i="28"/>
  <c r="A678" i="28"/>
  <c r="K677" i="28"/>
  <c r="I677" i="28"/>
  <c r="G677" i="28"/>
  <c r="E677" i="28"/>
  <c r="A677" i="28"/>
  <c r="K676" i="28"/>
  <c r="I676" i="28"/>
  <c r="G676" i="28"/>
  <c r="E676" i="28"/>
  <c r="A676" i="28"/>
  <c r="K675" i="28"/>
  <c r="I675" i="28"/>
  <c r="G675" i="28"/>
  <c r="E675" i="28"/>
  <c r="A675" i="28"/>
  <c r="K674" i="28"/>
  <c r="I674" i="28"/>
  <c r="G674" i="28"/>
  <c r="E674" i="28"/>
  <c r="A674" i="28"/>
  <c r="K673" i="28"/>
  <c r="I673" i="28"/>
  <c r="G673" i="28"/>
  <c r="E673" i="28"/>
  <c r="A673" i="28"/>
  <c r="K672" i="28"/>
  <c r="I672" i="28"/>
  <c r="G672" i="28"/>
  <c r="E672" i="28"/>
  <c r="A672" i="28"/>
  <c r="K671" i="28"/>
  <c r="I671" i="28"/>
  <c r="G671" i="28"/>
  <c r="E671" i="28"/>
  <c r="A671" i="28"/>
  <c r="K670" i="28"/>
  <c r="I670" i="28"/>
  <c r="G670" i="28"/>
  <c r="E670" i="28"/>
  <c r="A670" i="28"/>
  <c r="K669" i="28"/>
  <c r="I669" i="28"/>
  <c r="G669" i="28"/>
  <c r="E669" i="28"/>
  <c r="A669" i="28"/>
  <c r="K668" i="28"/>
  <c r="I668" i="28"/>
  <c r="G668" i="28"/>
  <c r="E668" i="28"/>
  <c r="A668" i="28"/>
  <c r="K667" i="28"/>
  <c r="I667" i="28"/>
  <c r="G667" i="28"/>
  <c r="E667" i="28"/>
  <c r="A667" i="28"/>
  <c r="K666" i="28"/>
  <c r="I666" i="28"/>
  <c r="G666" i="28"/>
  <c r="E666" i="28"/>
  <c r="A666" i="28"/>
  <c r="K665" i="28"/>
  <c r="I665" i="28"/>
  <c r="G665" i="28"/>
  <c r="E665" i="28"/>
  <c r="A665" i="28"/>
  <c r="K664" i="28"/>
  <c r="I664" i="28"/>
  <c r="G664" i="28"/>
  <c r="E664" i="28"/>
  <c r="A664" i="28"/>
  <c r="K663" i="28"/>
  <c r="I663" i="28"/>
  <c r="G663" i="28"/>
  <c r="E663" i="28"/>
  <c r="A663" i="28"/>
  <c r="K662" i="28"/>
  <c r="I662" i="28"/>
  <c r="G662" i="28"/>
  <c r="E662" i="28"/>
  <c r="A662" i="28"/>
  <c r="K661" i="28"/>
  <c r="I661" i="28"/>
  <c r="G661" i="28"/>
  <c r="E661" i="28"/>
  <c r="A661" i="28"/>
  <c r="K660" i="28"/>
  <c r="I660" i="28"/>
  <c r="G660" i="28"/>
  <c r="E660" i="28"/>
  <c r="A660" i="28"/>
  <c r="K659" i="28"/>
  <c r="I659" i="28"/>
  <c r="G659" i="28"/>
  <c r="E659" i="28"/>
  <c r="A659" i="28"/>
  <c r="K658" i="28"/>
  <c r="I658" i="28"/>
  <c r="G658" i="28"/>
  <c r="E658" i="28"/>
  <c r="A658" i="28"/>
  <c r="K657" i="28"/>
  <c r="I657" i="28"/>
  <c r="G657" i="28"/>
  <c r="E657" i="28"/>
  <c r="A657" i="28"/>
  <c r="K656" i="28"/>
  <c r="I656" i="28"/>
  <c r="G656" i="28"/>
  <c r="E656" i="28"/>
  <c r="A656" i="28"/>
  <c r="K655" i="28"/>
  <c r="I655" i="28"/>
  <c r="G655" i="28"/>
  <c r="E655" i="28"/>
  <c r="A655" i="28"/>
  <c r="K654" i="28"/>
  <c r="I654" i="28"/>
  <c r="G654" i="28"/>
  <c r="E654" i="28"/>
  <c r="A654" i="28"/>
  <c r="K653" i="28"/>
  <c r="I653" i="28"/>
  <c r="G653" i="28"/>
  <c r="E653" i="28"/>
  <c r="A653" i="28"/>
  <c r="K652" i="28"/>
  <c r="I652" i="28"/>
  <c r="G652" i="28"/>
  <c r="E652" i="28"/>
  <c r="A652" i="28"/>
  <c r="K651" i="28"/>
  <c r="I651" i="28"/>
  <c r="G651" i="28"/>
  <c r="E651" i="28"/>
  <c r="A651" i="28"/>
  <c r="K650" i="28"/>
  <c r="I650" i="28"/>
  <c r="G650" i="28"/>
  <c r="E650" i="28"/>
  <c r="A650" i="28"/>
  <c r="K649" i="28"/>
  <c r="I649" i="28"/>
  <c r="G649" i="28"/>
  <c r="E649" i="28"/>
  <c r="A649" i="28"/>
  <c r="K648" i="28"/>
  <c r="I648" i="28"/>
  <c r="G648" i="28"/>
  <c r="E648" i="28"/>
  <c r="A648" i="28"/>
  <c r="K647" i="28"/>
  <c r="I647" i="28"/>
  <c r="G647" i="28"/>
  <c r="E647" i="28"/>
  <c r="A647" i="28"/>
  <c r="K646" i="28"/>
  <c r="I646" i="28"/>
  <c r="G646" i="28"/>
  <c r="E646" i="28"/>
  <c r="A646" i="28"/>
  <c r="K645" i="28"/>
  <c r="I645" i="28"/>
  <c r="G645" i="28"/>
  <c r="E645" i="28"/>
  <c r="A645" i="28"/>
  <c r="K644" i="28"/>
  <c r="I644" i="28"/>
  <c r="G644" i="28"/>
  <c r="E644" i="28"/>
  <c r="A644" i="28"/>
  <c r="K643" i="28"/>
  <c r="I643" i="28"/>
  <c r="G643" i="28"/>
  <c r="E643" i="28"/>
  <c r="A643" i="28"/>
  <c r="K642" i="28"/>
  <c r="I642" i="28"/>
  <c r="G642" i="28"/>
  <c r="E642" i="28"/>
  <c r="A642" i="28"/>
  <c r="K641" i="28"/>
  <c r="I641" i="28"/>
  <c r="G641" i="28"/>
  <c r="E641" i="28"/>
  <c r="A641" i="28"/>
  <c r="K640" i="28"/>
  <c r="I640" i="28"/>
  <c r="G640" i="28"/>
  <c r="E640" i="28"/>
  <c r="A640" i="28"/>
  <c r="K639" i="28"/>
  <c r="I639" i="28"/>
  <c r="G639" i="28"/>
  <c r="E639" i="28"/>
  <c r="A639" i="28"/>
  <c r="K638" i="28"/>
  <c r="I638" i="28"/>
  <c r="G638" i="28"/>
  <c r="E638" i="28"/>
  <c r="A638" i="28"/>
  <c r="K637" i="28"/>
  <c r="I637" i="28"/>
  <c r="G637" i="28"/>
  <c r="E637" i="28"/>
  <c r="A637" i="28"/>
  <c r="K636" i="28"/>
  <c r="I636" i="28"/>
  <c r="G636" i="28"/>
  <c r="E636" i="28"/>
  <c r="A636" i="28"/>
  <c r="K635" i="28"/>
  <c r="I635" i="28"/>
  <c r="G635" i="28"/>
  <c r="E635" i="28"/>
  <c r="A635" i="28"/>
  <c r="K634" i="28"/>
  <c r="I634" i="28"/>
  <c r="G634" i="28"/>
  <c r="E634" i="28"/>
  <c r="A634" i="28"/>
  <c r="K633" i="28"/>
  <c r="I633" i="28"/>
  <c r="G633" i="28"/>
  <c r="E633" i="28"/>
  <c r="A633" i="28"/>
  <c r="K632" i="28"/>
  <c r="I632" i="28"/>
  <c r="G632" i="28"/>
  <c r="E632" i="28"/>
  <c r="A632" i="28"/>
  <c r="K631" i="28"/>
  <c r="I631" i="28"/>
  <c r="G631" i="28"/>
  <c r="E631" i="28"/>
  <c r="A631" i="28"/>
  <c r="K630" i="28"/>
  <c r="I630" i="28"/>
  <c r="G630" i="28"/>
  <c r="E630" i="28"/>
  <c r="A630" i="28"/>
  <c r="K629" i="28"/>
  <c r="I629" i="28"/>
  <c r="G629" i="28"/>
  <c r="E629" i="28"/>
  <c r="A629" i="28"/>
  <c r="K628" i="28"/>
  <c r="I628" i="28"/>
  <c r="G628" i="28"/>
  <c r="E628" i="28"/>
  <c r="A628" i="28"/>
  <c r="K627" i="28"/>
  <c r="I627" i="28"/>
  <c r="G627" i="28"/>
  <c r="E627" i="28"/>
  <c r="A627" i="28"/>
  <c r="K626" i="28"/>
  <c r="I626" i="28"/>
  <c r="G626" i="28"/>
  <c r="E626" i="28"/>
  <c r="A626" i="28"/>
  <c r="K625" i="28"/>
  <c r="I625" i="28"/>
  <c r="G625" i="28"/>
  <c r="E625" i="28"/>
  <c r="A625" i="28"/>
  <c r="K624" i="28"/>
  <c r="I624" i="28"/>
  <c r="G624" i="28"/>
  <c r="E624" i="28"/>
  <c r="A624" i="28"/>
  <c r="K623" i="28"/>
  <c r="I623" i="28"/>
  <c r="G623" i="28"/>
  <c r="E623" i="28"/>
  <c r="A623" i="28"/>
  <c r="K622" i="28"/>
  <c r="I622" i="28"/>
  <c r="G622" i="28"/>
  <c r="E622" i="28"/>
  <c r="A622" i="28"/>
  <c r="K621" i="28"/>
  <c r="I621" i="28"/>
  <c r="G621" i="28"/>
  <c r="E621" i="28"/>
  <c r="A621" i="28"/>
  <c r="K620" i="28"/>
  <c r="I620" i="28"/>
  <c r="G620" i="28"/>
  <c r="E620" i="28"/>
  <c r="A620" i="28"/>
  <c r="K619" i="28"/>
  <c r="I619" i="28"/>
  <c r="G619" i="28"/>
  <c r="E619" i="28"/>
  <c r="A619" i="28"/>
  <c r="K618" i="28"/>
  <c r="I618" i="28"/>
  <c r="G618" i="28"/>
  <c r="E618" i="28"/>
  <c r="A618" i="28"/>
  <c r="K617" i="28"/>
  <c r="I617" i="28"/>
  <c r="G617" i="28"/>
  <c r="E617" i="28"/>
  <c r="A617" i="28"/>
  <c r="K616" i="28"/>
  <c r="I616" i="28"/>
  <c r="G616" i="28"/>
  <c r="E616" i="28"/>
  <c r="A616" i="28"/>
  <c r="K615" i="28"/>
  <c r="I615" i="28"/>
  <c r="G615" i="28"/>
  <c r="E615" i="28"/>
  <c r="A615" i="28"/>
  <c r="K614" i="28"/>
  <c r="I614" i="28"/>
  <c r="G614" i="28"/>
  <c r="E614" i="28"/>
  <c r="A614" i="28"/>
  <c r="K613" i="28"/>
  <c r="I613" i="28"/>
  <c r="G613" i="28"/>
  <c r="E613" i="28"/>
  <c r="A613" i="28"/>
  <c r="K612" i="28"/>
  <c r="I612" i="28"/>
  <c r="G612" i="28"/>
  <c r="E612" i="28"/>
  <c r="A612" i="28"/>
  <c r="K611" i="28"/>
  <c r="I611" i="28"/>
  <c r="G611" i="28"/>
  <c r="E611" i="28"/>
  <c r="A611" i="28"/>
  <c r="K610" i="28"/>
  <c r="I610" i="28"/>
  <c r="G610" i="28"/>
  <c r="E610" i="28"/>
  <c r="A610" i="28"/>
  <c r="K609" i="28"/>
  <c r="I609" i="28"/>
  <c r="G609" i="28"/>
  <c r="E609" i="28"/>
  <c r="A609" i="28"/>
  <c r="K608" i="28"/>
  <c r="I608" i="28"/>
  <c r="G608" i="28"/>
  <c r="E608" i="28"/>
  <c r="A608" i="28"/>
  <c r="K607" i="28"/>
  <c r="I607" i="28"/>
  <c r="G607" i="28"/>
  <c r="E607" i="28"/>
  <c r="A607" i="28"/>
  <c r="K606" i="28"/>
  <c r="I606" i="28"/>
  <c r="G606" i="28"/>
  <c r="E606" i="28"/>
  <c r="A606" i="28"/>
  <c r="K605" i="28"/>
  <c r="I605" i="28"/>
  <c r="G605" i="28"/>
  <c r="E605" i="28"/>
  <c r="A605" i="28"/>
  <c r="K604" i="28"/>
  <c r="I604" i="28"/>
  <c r="G604" i="28"/>
  <c r="E604" i="28"/>
  <c r="A604" i="28"/>
  <c r="K603" i="28"/>
  <c r="I603" i="28"/>
  <c r="G603" i="28"/>
  <c r="E603" i="28"/>
  <c r="A603" i="28"/>
  <c r="K602" i="28"/>
  <c r="I602" i="28"/>
  <c r="G602" i="28"/>
  <c r="E602" i="28"/>
  <c r="A602" i="28"/>
  <c r="K601" i="28"/>
  <c r="I601" i="28"/>
  <c r="G601" i="28"/>
  <c r="E601" i="28"/>
  <c r="A601" i="28"/>
  <c r="K600" i="28"/>
  <c r="I600" i="28"/>
  <c r="G600" i="28"/>
  <c r="E600" i="28"/>
  <c r="A600" i="28"/>
  <c r="K599" i="28"/>
  <c r="I599" i="28"/>
  <c r="G599" i="28"/>
  <c r="E599" i="28"/>
  <c r="A599" i="28"/>
  <c r="K598" i="28"/>
  <c r="I598" i="28"/>
  <c r="G598" i="28"/>
  <c r="E598" i="28"/>
  <c r="A598" i="28"/>
  <c r="K597" i="28"/>
  <c r="I597" i="28"/>
  <c r="G597" i="28"/>
  <c r="E597" i="28"/>
  <c r="A597" i="28"/>
  <c r="K596" i="28"/>
  <c r="I596" i="28"/>
  <c r="G596" i="28"/>
  <c r="E596" i="28"/>
  <c r="A596" i="28"/>
  <c r="K595" i="28"/>
  <c r="I595" i="28"/>
  <c r="G595" i="28"/>
  <c r="E595" i="28"/>
  <c r="A595" i="28"/>
  <c r="K594" i="28"/>
  <c r="I594" i="28"/>
  <c r="G594" i="28"/>
  <c r="E594" i="28"/>
  <c r="A594" i="28"/>
  <c r="K593" i="28"/>
  <c r="I593" i="28"/>
  <c r="G593" i="28"/>
  <c r="E593" i="28"/>
  <c r="A593" i="28"/>
  <c r="K592" i="28"/>
  <c r="I592" i="28"/>
  <c r="G592" i="28"/>
  <c r="E592" i="28"/>
  <c r="A592" i="28"/>
  <c r="K591" i="28"/>
  <c r="I591" i="28"/>
  <c r="G591" i="28"/>
  <c r="E591" i="28"/>
  <c r="A591" i="28"/>
  <c r="K590" i="28"/>
  <c r="I590" i="28"/>
  <c r="G590" i="28"/>
  <c r="E590" i="28"/>
  <c r="A590" i="28"/>
  <c r="K589" i="28"/>
  <c r="I589" i="28"/>
  <c r="G589" i="28"/>
  <c r="E589" i="28"/>
  <c r="A589" i="28"/>
  <c r="K588" i="28"/>
  <c r="I588" i="28"/>
  <c r="G588" i="28"/>
  <c r="E588" i="28"/>
  <c r="A588" i="28"/>
  <c r="K587" i="28"/>
  <c r="I587" i="28"/>
  <c r="G587" i="28"/>
  <c r="E587" i="28"/>
  <c r="A587" i="28"/>
  <c r="K586" i="28"/>
  <c r="I586" i="28"/>
  <c r="G586" i="28"/>
  <c r="E586" i="28"/>
  <c r="A586" i="28"/>
  <c r="K585" i="28"/>
  <c r="I585" i="28"/>
  <c r="G585" i="28"/>
  <c r="E585" i="28"/>
  <c r="A585" i="28"/>
  <c r="K584" i="28"/>
  <c r="I584" i="28"/>
  <c r="G584" i="28"/>
  <c r="E584" i="28"/>
  <c r="A584" i="28"/>
  <c r="K583" i="28"/>
  <c r="I583" i="28"/>
  <c r="G583" i="28"/>
  <c r="E583" i="28"/>
  <c r="A583" i="28"/>
  <c r="K582" i="28"/>
  <c r="I582" i="28"/>
  <c r="G582" i="28"/>
  <c r="E582" i="28"/>
  <c r="A582" i="28"/>
  <c r="K581" i="28"/>
  <c r="I581" i="28"/>
  <c r="G581" i="28"/>
  <c r="E581" i="28"/>
  <c r="A581" i="28"/>
  <c r="K580" i="28"/>
  <c r="I580" i="28"/>
  <c r="G580" i="28"/>
  <c r="E580" i="28"/>
  <c r="A580" i="28"/>
  <c r="K579" i="28"/>
  <c r="I579" i="28"/>
  <c r="G579" i="28"/>
  <c r="E579" i="28"/>
  <c r="A579" i="28"/>
  <c r="K578" i="28"/>
  <c r="I578" i="28"/>
  <c r="G578" i="28"/>
  <c r="E578" i="28"/>
  <c r="A578" i="28"/>
  <c r="K577" i="28"/>
  <c r="I577" i="28"/>
  <c r="G577" i="28"/>
  <c r="E577" i="28"/>
  <c r="A577" i="28"/>
  <c r="K576" i="28"/>
  <c r="I576" i="28"/>
  <c r="G576" i="28"/>
  <c r="E576" i="28"/>
  <c r="A576" i="28"/>
  <c r="K575" i="28"/>
  <c r="I575" i="28"/>
  <c r="G575" i="28"/>
  <c r="E575" i="28"/>
  <c r="A575" i="28"/>
  <c r="K574" i="28"/>
  <c r="I574" i="28"/>
  <c r="G574" i="28"/>
  <c r="E574" i="28"/>
  <c r="A574" i="28"/>
  <c r="K573" i="28"/>
  <c r="I573" i="28"/>
  <c r="G573" i="28"/>
  <c r="E573" i="28"/>
  <c r="A573" i="28"/>
  <c r="K572" i="28"/>
  <c r="I572" i="28"/>
  <c r="G572" i="28"/>
  <c r="E572" i="28"/>
  <c r="A572" i="28"/>
  <c r="K571" i="28"/>
  <c r="I571" i="28"/>
  <c r="G571" i="28"/>
  <c r="E571" i="28"/>
  <c r="A571" i="28"/>
  <c r="K570" i="28"/>
  <c r="I570" i="28"/>
  <c r="G570" i="28"/>
  <c r="E570" i="28"/>
  <c r="A570" i="28"/>
  <c r="K569" i="28"/>
  <c r="I569" i="28"/>
  <c r="G569" i="28"/>
  <c r="E569" i="28"/>
  <c r="A569" i="28"/>
  <c r="K568" i="28"/>
  <c r="I568" i="28"/>
  <c r="G568" i="28"/>
  <c r="E568" i="28"/>
  <c r="A568" i="28"/>
  <c r="K567" i="28"/>
  <c r="I567" i="28"/>
  <c r="G567" i="28"/>
  <c r="E567" i="28"/>
  <c r="A567" i="28"/>
  <c r="K566" i="28"/>
  <c r="I566" i="28"/>
  <c r="G566" i="28"/>
  <c r="E566" i="28"/>
  <c r="A566" i="28"/>
  <c r="K565" i="28"/>
  <c r="I565" i="28"/>
  <c r="G565" i="28"/>
  <c r="E565" i="28"/>
  <c r="A565" i="28"/>
  <c r="K564" i="28"/>
  <c r="I564" i="28"/>
  <c r="G564" i="28"/>
  <c r="E564" i="28"/>
  <c r="A564" i="28"/>
  <c r="K563" i="28"/>
  <c r="I563" i="28"/>
  <c r="G563" i="28"/>
  <c r="E563" i="28"/>
  <c r="A563" i="28"/>
  <c r="K562" i="28"/>
  <c r="I562" i="28"/>
  <c r="G562" i="28"/>
  <c r="E562" i="28"/>
  <c r="A562" i="28"/>
  <c r="K561" i="28"/>
  <c r="I561" i="28"/>
  <c r="G561" i="28"/>
  <c r="E561" i="28"/>
  <c r="A561" i="28"/>
  <c r="K560" i="28"/>
  <c r="I560" i="28"/>
  <c r="G560" i="28"/>
  <c r="E560" i="28"/>
  <c r="A560" i="28"/>
  <c r="K559" i="28"/>
  <c r="I559" i="28"/>
  <c r="G559" i="28"/>
  <c r="E559" i="28"/>
  <c r="A559" i="28"/>
  <c r="K558" i="28"/>
  <c r="I558" i="28"/>
  <c r="G558" i="28"/>
  <c r="E558" i="28"/>
  <c r="A558" i="28"/>
  <c r="K557" i="28"/>
  <c r="I557" i="28"/>
  <c r="G557" i="28"/>
  <c r="E557" i="28"/>
  <c r="A557" i="28"/>
  <c r="K556" i="28"/>
  <c r="I556" i="28"/>
  <c r="G556" i="28"/>
  <c r="E556" i="28"/>
  <c r="A556" i="28"/>
  <c r="K555" i="28"/>
  <c r="I555" i="28"/>
  <c r="G555" i="28"/>
  <c r="E555" i="28"/>
  <c r="A555" i="28"/>
  <c r="K554" i="28"/>
  <c r="I554" i="28"/>
  <c r="G554" i="28"/>
  <c r="E554" i="28"/>
  <c r="A554" i="28"/>
  <c r="K553" i="28"/>
  <c r="I553" i="28"/>
  <c r="G553" i="28"/>
  <c r="E553" i="28"/>
  <c r="A553" i="28"/>
  <c r="K552" i="28"/>
  <c r="I552" i="28"/>
  <c r="G552" i="28"/>
  <c r="E552" i="28"/>
  <c r="A552" i="28"/>
  <c r="K551" i="28"/>
  <c r="I551" i="28"/>
  <c r="G551" i="28"/>
  <c r="E551" i="28"/>
  <c r="A551" i="28"/>
  <c r="K550" i="28"/>
  <c r="I550" i="28"/>
  <c r="G550" i="28"/>
  <c r="E550" i="28"/>
  <c r="A550" i="28"/>
  <c r="K549" i="28"/>
  <c r="I549" i="28"/>
  <c r="G549" i="28"/>
  <c r="E549" i="28"/>
  <c r="A549" i="28"/>
  <c r="K548" i="28"/>
  <c r="I548" i="28"/>
  <c r="G548" i="28"/>
  <c r="E548" i="28"/>
  <c r="A548" i="28"/>
  <c r="K547" i="28"/>
  <c r="I547" i="28"/>
  <c r="G547" i="28"/>
  <c r="E547" i="28"/>
  <c r="A547" i="28"/>
  <c r="K546" i="28"/>
  <c r="I546" i="28"/>
  <c r="G546" i="28"/>
  <c r="E546" i="28"/>
  <c r="A546" i="28"/>
  <c r="K545" i="28"/>
  <c r="I545" i="28"/>
  <c r="G545" i="28"/>
  <c r="E545" i="28"/>
  <c r="A545" i="28"/>
  <c r="K544" i="28"/>
  <c r="I544" i="28"/>
  <c r="G544" i="28"/>
  <c r="E544" i="28"/>
  <c r="A544" i="28"/>
  <c r="K543" i="28"/>
  <c r="I543" i="28"/>
  <c r="G543" i="28"/>
  <c r="E543" i="28"/>
  <c r="A543" i="28"/>
  <c r="K542" i="28"/>
  <c r="I542" i="28"/>
  <c r="G542" i="28"/>
  <c r="E542" i="28"/>
  <c r="A542" i="28"/>
  <c r="K541" i="28"/>
  <c r="I541" i="28"/>
  <c r="G541" i="28"/>
  <c r="E541" i="28"/>
  <c r="A541" i="28"/>
  <c r="K540" i="28"/>
  <c r="I540" i="28"/>
  <c r="G540" i="28"/>
  <c r="E540" i="28"/>
  <c r="A540" i="28"/>
  <c r="K539" i="28"/>
  <c r="I539" i="28"/>
  <c r="G539" i="28"/>
  <c r="E539" i="28"/>
  <c r="A539" i="28"/>
  <c r="K538" i="28"/>
  <c r="I538" i="28"/>
  <c r="G538" i="28"/>
  <c r="E538" i="28"/>
  <c r="A538" i="28"/>
  <c r="K537" i="28"/>
  <c r="I537" i="28"/>
  <c r="G537" i="28"/>
  <c r="E537" i="28"/>
  <c r="A537" i="28"/>
  <c r="K536" i="28"/>
  <c r="I536" i="28"/>
  <c r="G536" i="28"/>
  <c r="E536" i="28"/>
  <c r="A536" i="28"/>
  <c r="K535" i="28"/>
  <c r="I535" i="28"/>
  <c r="G535" i="28"/>
  <c r="E535" i="28"/>
  <c r="A535" i="28"/>
  <c r="K534" i="28"/>
  <c r="I534" i="28"/>
  <c r="G534" i="28"/>
  <c r="E534" i="28"/>
  <c r="A534" i="28"/>
  <c r="K533" i="28"/>
  <c r="I533" i="28"/>
  <c r="G533" i="28"/>
  <c r="E533" i="28"/>
  <c r="A533" i="28"/>
  <c r="K532" i="28"/>
  <c r="I532" i="28"/>
  <c r="G532" i="28"/>
  <c r="E532" i="28"/>
  <c r="A532" i="28"/>
  <c r="K531" i="28"/>
  <c r="I531" i="28"/>
  <c r="G531" i="28"/>
  <c r="E531" i="28"/>
  <c r="A531" i="28"/>
  <c r="K530" i="28"/>
  <c r="I530" i="28"/>
  <c r="G530" i="28"/>
  <c r="E530" i="28"/>
  <c r="A530" i="28"/>
  <c r="K529" i="28"/>
  <c r="I529" i="28"/>
  <c r="G529" i="28"/>
  <c r="E529" i="28"/>
  <c r="A529" i="28"/>
  <c r="K528" i="28"/>
  <c r="I528" i="28"/>
  <c r="G528" i="28"/>
  <c r="E528" i="28"/>
  <c r="A528" i="28"/>
  <c r="K527" i="28"/>
  <c r="I527" i="28"/>
  <c r="G527" i="28"/>
  <c r="E527" i="28"/>
  <c r="A527" i="28"/>
  <c r="K526" i="28"/>
  <c r="I526" i="28"/>
  <c r="G526" i="28"/>
  <c r="E526" i="28"/>
  <c r="A526" i="28"/>
  <c r="K525" i="28"/>
  <c r="I525" i="28"/>
  <c r="G525" i="28"/>
  <c r="E525" i="28"/>
  <c r="A525" i="28"/>
  <c r="K524" i="28"/>
  <c r="I524" i="28"/>
  <c r="G524" i="28"/>
  <c r="E524" i="28"/>
  <c r="A524" i="28"/>
  <c r="K523" i="28"/>
  <c r="I523" i="28"/>
  <c r="G523" i="28"/>
  <c r="E523" i="28"/>
  <c r="A523" i="28"/>
  <c r="K522" i="28"/>
  <c r="I522" i="28"/>
  <c r="G522" i="28"/>
  <c r="E522" i="28"/>
  <c r="A522" i="28"/>
  <c r="K521" i="28"/>
  <c r="I521" i="28"/>
  <c r="G521" i="28"/>
  <c r="E521" i="28"/>
  <c r="A521" i="28"/>
  <c r="K520" i="28"/>
  <c r="I520" i="28"/>
  <c r="G520" i="28"/>
  <c r="E520" i="28"/>
  <c r="A520" i="28"/>
  <c r="K519" i="28"/>
  <c r="I519" i="28"/>
  <c r="G519" i="28"/>
  <c r="E519" i="28"/>
  <c r="A519" i="28"/>
  <c r="K518" i="28"/>
  <c r="I518" i="28"/>
  <c r="G518" i="28"/>
  <c r="E518" i="28"/>
  <c r="A518" i="28"/>
  <c r="K517" i="28"/>
  <c r="I517" i="28"/>
  <c r="G517" i="28"/>
  <c r="E517" i="28"/>
  <c r="A517" i="28"/>
  <c r="K516" i="28"/>
  <c r="I516" i="28"/>
  <c r="G516" i="28"/>
  <c r="E516" i="28"/>
  <c r="A516" i="28"/>
  <c r="K515" i="28"/>
  <c r="I515" i="28"/>
  <c r="G515" i="28"/>
  <c r="E515" i="28"/>
  <c r="A515" i="28"/>
  <c r="K514" i="28"/>
  <c r="I514" i="28"/>
  <c r="G514" i="28"/>
  <c r="E514" i="28"/>
  <c r="A514" i="28"/>
  <c r="K513" i="28"/>
  <c r="I513" i="28"/>
  <c r="G513" i="28"/>
  <c r="E513" i="28"/>
  <c r="A513" i="28"/>
  <c r="K512" i="28"/>
  <c r="I512" i="28"/>
  <c r="G512" i="28"/>
  <c r="E512" i="28"/>
  <c r="A512" i="28"/>
  <c r="K511" i="28"/>
  <c r="I511" i="28"/>
  <c r="G511" i="28"/>
  <c r="E511" i="28"/>
  <c r="A511" i="28"/>
  <c r="K510" i="28"/>
  <c r="I510" i="28"/>
  <c r="G510" i="28"/>
  <c r="E510" i="28"/>
  <c r="A510" i="28"/>
  <c r="K509" i="28"/>
  <c r="I509" i="28"/>
  <c r="G509" i="28"/>
  <c r="E509" i="28"/>
  <c r="A509" i="28"/>
  <c r="K508" i="28"/>
  <c r="I508" i="28"/>
  <c r="G508" i="28"/>
  <c r="E508" i="28"/>
  <c r="A508" i="28"/>
  <c r="K507" i="28"/>
  <c r="I507" i="28"/>
  <c r="G507" i="28"/>
  <c r="E507" i="28"/>
  <c r="A507" i="28"/>
  <c r="K506" i="28"/>
  <c r="I506" i="28"/>
  <c r="G506" i="28"/>
  <c r="E506" i="28"/>
  <c r="A506" i="28"/>
  <c r="K505" i="28"/>
  <c r="I505" i="28"/>
  <c r="G505" i="28"/>
  <c r="E505" i="28"/>
  <c r="A505" i="28"/>
  <c r="K504" i="28"/>
  <c r="I504" i="28"/>
  <c r="G504" i="28"/>
  <c r="E504" i="28"/>
  <c r="A504" i="28"/>
  <c r="K503" i="28"/>
  <c r="I503" i="28"/>
  <c r="G503" i="28"/>
  <c r="E503" i="28"/>
  <c r="A503" i="28"/>
  <c r="K502" i="28"/>
  <c r="I502" i="28"/>
  <c r="G502" i="28"/>
  <c r="E502" i="28"/>
  <c r="A502" i="28"/>
  <c r="K501" i="28"/>
  <c r="I501" i="28"/>
  <c r="G501" i="28"/>
  <c r="E501" i="28"/>
  <c r="A501" i="28"/>
  <c r="K500" i="28"/>
  <c r="I500" i="28"/>
  <c r="G500" i="28"/>
  <c r="E500" i="28"/>
  <c r="A500" i="28"/>
  <c r="K499" i="28"/>
  <c r="I499" i="28"/>
  <c r="G499" i="28"/>
  <c r="E499" i="28"/>
  <c r="A499" i="28"/>
  <c r="K498" i="28"/>
  <c r="I498" i="28"/>
  <c r="G498" i="28"/>
  <c r="E498" i="28"/>
  <c r="A498" i="28"/>
  <c r="K497" i="28"/>
  <c r="I497" i="28"/>
  <c r="G497" i="28"/>
  <c r="E497" i="28"/>
  <c r="A497" i="28"/>
  <c r="K496" i="28"/>
  <c r="I496" i="28"/>
  <c r="G496" i="28"/>
  <c r="E496" i="28"/>
  <c r="A496" i="28"/>
  <c r="K495" i="28"/>
  <c r="I495" i="28"/>
  <c r="G495" i="28"/>
  <c r="E495" i="28"/>
  <c r="A495" i="28"/>
  <c r="K494" i="28"/>
  <c r="I494" i="28"/>
  <c r="G494" i="28"/>
  <c r="E494" i="28"/>
  <c r="A494" i="28"/>
  <c r="K493" i="28"/>
  <c r="I493" i="28"/>
  <c r="G493" i="28"/>
  <c r="E493" i="28"/>
  <c r="A493" i="28"/>
  <c r="K492" i="28"/>
  <c r="I492" i="28"/>
  <c r="G492" i="28"/>
  <c r="E492" i="28"/>
  <c r="A492" i="28"/>
  <c r="K491" i="28"/>
  <c r="I491" i="28"/>
  <c r="G491" i="28"/>
  <c r="E491" i="28"/>
  <c r="A491" i="28"/>
  <c r="K490" i="28"/>
  <c r="I490" i="28"/>
  <c r="G490" i="28"/>
  <c r="E490" i="28"/>
  <c r="A490" i="28"/>
  <c r="K489" i="28"/>
  <c r="I489" i="28"/>
  <c r="G489" i="28"/>
  <c r="E489" i="28"/>
  <c r="A489" i="28"/>
  <c r="K488" i="28"/>
  <c r="I488" i="28"/>
  <c r="G488" i="28"/>
  <c r="E488" i="28"/>
  <c r="A488" i="28"/>
  <c r="K487" i="28"/>
  <c r="I487" i="28"/>
  <c r="G487" i="28"/>
  <c r="E487" i="28"/>
  <c r="A487" i="28"/>
  <c r="K486" i="28"/>
  <c r="I486" i="28"/>
  <c r="G486" i="28"/>
  <c r="E486" i="28"/>
  <c r="A486" i="28"/>
  <c r="K485" i="28"/>
  <c r="I485" i="28"/>
  <c r="G485" i="28"/>
  <c r="E485" i="28"/>
  <c r="A485" i="28"/>
  <c r="K484" i="28"/>
  <c r="I484" i="28"/>
  <c r="G484" i="28"/>
  <c r="E484" i="28"/>
  <c r="A484" i="28"/>
  <c r="K483" i="28"/>
  <c r="I483" i="28"/>
  <c r="G483" i="28"/>
  <c r="E483" i="28"/>
  <c r="A483" i="28"/>
  <c r="K482" i="28"/>
  <c r="I482" i="28"/>
  <c r="G482" i="28"/>
  <c r="E482" i="28"/>
  <c r="A482" i="28"/>
  <c r="K481" i="28"/>
  <c r="I481" i="28"/>
  <c r="G481" i="28"/>
  <c r="E481" i="28"/>
  <c r="A481" i="28"/>
  <c r="K480" i="28"/>
  <c r="I480" i="28"/>
  <c r="G480" i="28"/>
  <c r="E480" i="28"/>
  <c r="A480" i="28"/>
  <c r="K479" i="28"/>
  <c r="I479" i="28"/>
  <c r="G479" i="28"/>
  <c r="E479" i="28"/>
  <c r="A479" i="28"/>
  <c r="K478" i="28"/>
  <c r="I478" i="28"/>
  <c r="G478" i="28"/>
  <c r="E478" i="28"/>
  <c r="A478" i="28"/>
  <c r="K477" i="28"/>
  <c r="I477" i="28"/>
  <c r="G477" i="28"/>
  <c r="E477" i="28"/>
  <c r="A477" i="28"/>
  <c r="K476" i="28"/>
  <c r="I476" i="28"/>
  <c r="G476" i="28"/>
  <c r="E476" i="28"/>
  <c r="A476" i="28"/>
  <c r="K475" i="28"/>
  <c r="I475" i="28"/>
  <c r="G475" i="28"/>
  <c r="E475" i="28"/>
  <c r="A475" i="28"/>
  <c r="K474" i="28"/>
  <c r="I474" i="28"/>
  <c r="G474" i="28"/>
  <c r="E474" i="28"/>
  <c r="A474" i="28"/>
  <c r="K473" i="28"/>
  <c r="I473" i="28"/>
  <c r="G473" i="28"/>
  <c r="E473" i="28"/>
  <c r="A473" i="28"/>
  <c r="K472" i="28"/>
  <c r="I472" i="28"/>
  <c r="G472" i="28"/>
  <c r="E472" i="28"/>
  <c r="A472" i="28"/>
  <c r="K471" i="28"/>
  <c r="I471" i="28"/>
  <c r="G471" i="28"/>
  <c r="E471" i="28"/>
  <c r="A471" i="28"/>
  <c r="K470" i="28"/>
  <c r="I470" i="28"/>
  <c r="G470" i="28"/>
  <c r="E470" i="28"/>
  <c r="A470" i="28"/>
  <c r="K469" i="28"/>
  <c r="I469" i="28"/>
  <c r="G469" i="28"/>
  <c r="E469" i="28"/>
  <c r="A469" i="28"/>
  <c r="K468" i="28"/>
  <c r="I468" i="28"/>
  <c r="G468" i="28"/>
  <c r="E468" i="28"/>
  <c r="A468" i="28"/>
  <c r="K467" i="28"/>
  <c r="I467" i="28"/>
  <c r="G467" i="28"/>
  <c r="E467" i="28"/>
  <c r="A467" i="28"/>
  <c r="K466" i="28"/>
  <c r="I466" i="28"/>
  <c r="G466" i="28"/>
  <c r="E466" i="28"/>
  <c r="A466" i="28"/>
  <c r="K465" i="28"/>
  <c r="I465" i="28"/>
  <c r="G465" i="28"/>
  <c r="E465" i="28"/>
  <c r="A465" i="28"/>
  <c r="K464" i="28"/>
  <c r="I464" i="28"/>
  <c r="G464" i="28"/>
  <c r="E464" i="28"/>
  <c r="A464" i="28"/>
  <c r="K463" i="28"/>
  <c r="I463" i="28"/>
  <c r="G463" i="28"/>
  <c r="E463" i="28"/>
  <c r="A463" i="28"/>
  <c r="K462" i="28"/>
  <c r="I462" i="28"/>
  <c r="G462" i="28"/>
  <c r="E462" i="28"/>
  <c r="A462" i="28"/>
  <c r="K461" i="28"/>
  <c r="I461" i="28"/>
  <c r="G461" i="28"/>
  <c r="E461" i="28"/>
  <c r="A461" i="28"/>
  <c r="K460" i="28"/>
  <c r="I460" i="28"/>
  <c r="G460" i="28"/>
  <c r="E460" i="28"/>
  <c r="A460" i="28"/>
  <c r="K459" i="28"/>
  <c r="I459" i="28"/>
  <c r="G459" i="28"/>
  <c r="E459" i="28"/>
  <c r="A459" i="28"/>
  <c r="K458" i="28"/>
  <c r="I458" i="28"/>
  <c r="G458" i="28"/>
  <c r="E458" i="28"/>
  <c r="A458" i="28"/>
  <c r="K457" i="28"/>
  <c r="I457" i="28"/>
  <c r="G457" i="28"/>
  <c r="E457" i="28"/>
  <c r="A457" i="28"/>
  <c r="K456" i="28"/>
  <c r="I456" i="28"/>
  <c r="G456" i="28"/>
  <c r="E456" i="28"/>
  <c r="A456" i="28"/>
  <c r="K455" i="28"/>
  <c r="I455" i="28"/>
  <c r="G455" i="28"/>
  <c r="E455" i="28"/>
  <c r="A455" i="28"/>
  <c r="K454" i="28"/>
  <c r="I454" i="28"/>
  <c r="G454" i="28"/>
  <c r="E454" i="28"/>
  <c r="A454" i="28"/>
  <c r="K453" i="28"/>
  <c r="I453" i="28"/>
  <c r="G453" i="28"/>
  <c r="E453" i="28"/>
  <c r="A453" i="28"/>
  <c r="K452" i="28"/>
  <c r="I452" i="28"/>
  <c r="G452" i="28"/>
  <c r="E452" i="28"/>
  <c r="A452" i="28"/>
  <c r="K451" i="28"/>
  <c r="I451" i="28"/>
  <c r="G451" i="28"/>
  <c r="E451" i="28"/>
  <c r="A451" i="28"/>
  <c r="K450" i="28"/>
  <c r="I450" i="28"/>
  <c r="G450" i="28"/>
  <c r="E450" i="28"/>
  <c r="A450" i="28"/>
  <c r="K449" i="28"/>
  <c r="I449" i="28"/>
  <c r="G449" i="28"/>
  <c r="E449" i="28"/>
  <c r="A449" i="28"/>
  <c r="K448" i="28"/>
  <c r="I448" i="28"/>
  <c r="G448" i="28"/>
  <c r="E448" i="28"/>
  <c r="A448" i="28"/>
  <c r="K447" i="28"/>
  <c r="I447" i="28"/>
  <c r="G447" i="28"/>
  <c r="E447" i="28"/>
  <c r="A447" i="28"/>
  <c r="K446" i="28"/>
  <c r="I446" i="28"/>
  <c r="G446" i="28"/>
  <c r="E446" i="28"/>
  <c r="A446" i="28"/>
  <c r="K445" i="28"/>
  <c r="I445" i="28"/>
  <c r="G445" i="28"/>
  <c r="E445" i="28"/>
  <c r="A445" i="28"/>
  <c r="K444" i="28"/>
  <c r="I444" i="28"/>
  <c r="G444" i="28"/>
  <c r="E444" i="28"/>
  <c r="A444" i="28"/>
  <c r="K443" i="28"/>
  <c r="I443" i="28"/>
  <c r="G443" i="28"/>
  <c r="E443" i="28"/>
  <c r="A443" i="28"/>
  <c r="K442" i="28"/>
  <c r="I442" i="28"/>
  <c r="G442" i="28"/>
  <c r="E442" i="28"/>
  <c r="A442" i="28"/>
  <c r="K441" i="28"/>
  <c r="I441" i="28"/>
  <c r="G441" i="28"/>
  <c r="E441" i="28"/>
  <c r="A441" i="28"/>
  <c r="K440" i="28"/>
  <c r="I440" i="28"/>
  <c r="G440" i="28"/>
  <c r="E440" i="28"/>
  <c r="A440" i="28"/>
  <c r="K439" i="28"/>
  <c r="I439" i="28"/>
  <c r="G439" i="28"/>
  <c r="E439" i="28"/>
  <c r="A439" i="28"/>
  <c r="K438" i="28"/>
  <c r="I438" i="28"/>
  <c r="G438" i="28"/>
  <c r="E438" i="28"/>
  <c r="A438" i="28"/>
  <c r="K437" i="28"/>
  <c r="I437" i="28"/>
  <c r="G437" i="28"/>
  <c r="E437" i="28"/>
  <c r="A437" i="28"/>
  <c r="K436" i="28"/>
  <c r="I436" i="28"/>
  <c r="G436" i="28"/>
  <c r="E436" i="28"/>
  <c r="A436" i="28"/>
  <c r="K435" i="28"/>
  <c r="I435" i="28"/>
  <c r="G435" i="28"/>
  <c r="E435" i="28"/>
  <c r="A435" i="28"/>
  <c r="K434" i="28"/>
  <c r="I434" i="28"/>
  <c r="G434" i="28"/>
  <c r="E434" i="28"/>
  <c r="A434" i="28"/>
  <c r="K433" i="28"/>
  <c r="I433" i="28"/>
  <c r="G433" i="28"/>
  <c r="E433" i="28"/>
  <c r="A433" i="28"/>
  <c r="K432" i="28"/>
  <c r="I432" i="28"/>
  <c r="G432" i="28"/>
  <c r="E432" i="28"/>
  <c r="A432" i="28"/>
  <c r="K431" i="28"/>
  <c r="I431" i="28"/>
  <c r="G431" i="28"/>
  <c r="E431" i="28"/>
  <c r="A431" i="28"/>
  <c r="K430" i="28"/>
  <c r="I430" i="28"/>
  <c r="G430" i="28"/>
  <c r="E430" i="28"/>
  <c r="A430" i="28"/>
  <c r="K429" i="28"/>
  <c r="I429" i="28"/>
  <c r="G429" i="28"/>
  <c r="E429" i="28"/>
  <c r="A429" i="28"/>
  <c r="K428" i="28"/>
  <c r="I428" i="28"/>
  <c r="G428" i="28"/>
  <c r="E428" i="28"/>
  <c r="A428" i="28"/>
  <c r="K427" i="28"/>
  <c r="I427" i="28"/>
  <c r="G427" i="28"/>
  <c r="E427" i="28"/>
  <c r="A427" i="28"/>
  <c r="K426" i="28"/>
  <c r="I426" i="28"/>
  <c r="G426" i="28"/>
  <c r="E426" i="28"/>
  <c r="A426" i="28"/>
  <c r="K425" i="28"/>
  <c r="I425" i="28"/>
  <c r="G425" i="28"/>
  <c r="E425" i="28"/>
  <c r="A425" i="28"/>
  <c r="K424" i="28"/>
  <c r="I424" i="28"/>
  <c r="G424" i="28"/>
  <c r="E424" i="28"/>
  <c r="A424" i="28"/>
  <c r="K423" i="28"/>
  <c r="I423" i="28"/>
  <c r="G423" i="28"/>
  <c r="E423" i="28"/>
  <c r="A423" i="28"/>
  <c r="K422" i="28"/>
  <c r="I422" i="28"/>
  <c r="G422" i="28"/>
  <c r="E422" i="28"/>
  <c r="A422" i="28"/>
  <c r="K421" i="28"/>
  <c r="I421" i="28"/>
  <c r="G421" i="28"/>
  <c r="E421" i="28"/>
  <c r="A421" i="28"/>
  <c r="K420" i="28"/>
  <c r="I420" i="28"/>
  <c r="G420" i="28"/>
  <c r="E420" i="28"/>
  <c r="A420" i="28"/>
  <c r="K419" i="28"/>
  <c r="I419" i="28"/>
  <c r="G419" i="28"/>
  <c r="E419" i="28"/>
  <c r="A419" i="28"/>
  <c r="K418" i="28"/>
  <c r="I418" i="28"/>
  <c r="G418" i="28"/>
  <c r="E418" i="28"/>
  <c r="A418" i="28"/>
  <c r="K417" i="28"/>
  <c r="I417" i="28"/>
  <c r="G417" i="28"/>
  <c r="E417" i="28"/>
  <c r="A417" i="28"/>
  <c r="K416" i="28"/>
  <c r="I416" i="28"/>
  <c r="G416" i="28"/>
  <c r="E416" i="28"/>
  <c r="A416" i="28"/>
  <c r="K415" i="28"/>
  <c r="I415" i="28"/>
  <c r="G415" i="28"/>
  <c r="E415" i="28"/>
  <c r="A415" i="28"/>
  <c r="K414" i="28"/>
  <c r="I414" i="28"/>
  <c r="G414" i="28"/>
  <c r="E414" i="28"/>
  <c r="A414" i="28"/>
  <c r="K413" i="28"/>
  <c r="I413" i="28"/>
  <c r="G413" i="28"/>
  <c r="E413" i="28"/>
  <c r="A413" i="28"/>
  <c r="K412" i="28"/>
  <c r="I412" i="28"/>
  <c r="G412" i="28"/>
  <c r="E412" i="28"/>
  <c r="A412" i="28"/>
  <c r="K411" i="28"/>
  <c r="I411" i="28"/>
  <c r="G411" i="28"/>
  <c r="E411" i="28"/>
  <c r="A411" i="28"/>
  <c r="K410" i="28"/>
  <c r="I410" i="28"/>
  <c r="G410" i="28"/>
  <c r="E410" i="28"/>
  <c r="A410" i="28"/>
  <c r="K409" i="28"/>
  <c r="I409" i="28"/>
  <c r="G409" i="28"/>
  <c r="E409" i="28"/>
  <c r="A409" i="28"/>
  <c r="K408" i="28"/>
  <c r="I408" i="28"/>
  <c r="G408" i="28"/>
  <c r="E408" i="28"/>
  <c r="A408" i="28"/>
  <c r="K407" i="28"/>
  <c r="I407" i="28"/>
  <c r="G407" i="28"/>
  <c r="E407" i="28"/>
  <c r="A407" i="28"/>
  <c r="K406" i="28"/>
  <c r="I406" i="28"/>
  <c r="G406" i="28"/>
  <c r="E406" i="28"/>
  <c r="A406" i="28"/>
  <c r="K405" i="28"/>
  <c r="I405" i="28"/>
  <c r="G405" i="28"/>
  <c r="E405" i="28"/>
  <c r="A405" i="28"/>
  <c r="K404" i="28"/>
  <c r="I404" i="28"/>
  <c r="G404" i="28"/>
  <c r="E404" i="28"/>
  <c r="A404" i="28"/>
  <c r="K403" i="28"/>
  <c r="I403" i="28"/>
  <c r="G403" i="28"/>
  <c r="E403" i="28"/>
  <c r="A403" i="28"/>
  <c r="K402" i="28"/>
  <c r="I402" i="28"/>
  <c r="G402" i="28"/>
  <c r="E402" i="28"/>
  <c r="A402" i="28"/>
  <c r="K401" i="28"/>
  <c r="I401" i="28"/>
  <c r="G401" i="28"/>
  <c r="E401" i="28"/>
  <c r="A401" i="28"/>
  <c r="K400" i="28"/>
  <c r="I400" i="28"/>
  <c r="G400" i="28"/>
  <c r="E400" i="28"/>
  <c r="A400" i="28"/>
  <c r="K399" i="28"/>
  <c r="I399" i="28"/>
  <c r="G399" i="28"/>
  <c r="E399" i="28"/>
  <c r="A399" i="28"/>
  <c r="K398" i="28"/>
  <c r="I398" i="28"/>
  <c r="G398" i="28"/>
  <c r="E398" i="28"/>
  <c r="A398" i="28"/>
  <c r="K397" i="28"/>
  <c r="I397" i="28"/>
  <c r="G397" i="28"/>
  <c r="E397" i="28"/>
  <c r="A397" i="28"/>
  <c r="K396" i="28"/>
  <c r="I396" i="28"/>
  <c r="G396" i="28"/>
  <c r="E396" i="28"/>
  <c r="A396" i="28"/>
  <c r="K395" i="28"/>
  <c r="I395" i="28"/>
  <c r="G395" i="28"/>
  <c r="E395" i="28"/>
  <c r="A395" i="28"/>
  <c r="K394" i="28"/>
  <c r="I394" i="28"/>
  <c r="G394" i="28"/>
  <c r="E394" i="28"/>
  <c r="A394" i="28"/>
  <c r="K393" i="28"/>
  <c r="I393" i="28"/>
  <c r="G393" i="28"/>
  <c r="E393" i="28"/>
  <c r="A393" i="28"/>
  <c r="K392" i="28"/>
  <c r="I392" i="28"/>
  <c r="G392" i="28"/>
  <c r="E392" i="28"/>
  <c r="A392" i="28"/>
  <c r="K391" i="28"/>
  <c r="I391" i="28"/>
  <c r="G391" i="28"/>
  <c r="E391" i="28"/>
  <c r="A391" i="28"/>
  <c r="K390" i="28"/>
  <c r="I390" i="28"/>
  <c r="G390" i="28"/>
  <c r="E390" i="28"/>
  <c r="A390" i="28"/>
  <c r="K389" i="28"/>
  <c r="I389" i="28"/>
  <c r="G389" i="28"/>
  <c r="E389" i="28"/>
  <c r="A389" i="28"/>
  <c r="K388" i="28"/>
  <c r="I388" i="28"/>
  <c r="G388" i="28"/>
  <c r="E388" i="28"/>
  <c r="A388" i="28"/>
  <c r="K387" i="28"/>
  <c r="I387" i="28"/>
  <c r="G387" i="28"/>
  <c r="E387" i="28"/>
  <c r="A387" i="28"/>
  <c r="K386" i="28"/>
  <c r="I386" i="28"/>
  <c r="G386" i="28"/>
  <c r="E386" i="28"/>
  <c r="A386" i="28"/>
  <c r="K385" i="28"/>
  <c r="I385" i="28"/>
  <c r="G385" i="28"/>
  <c r="E385" i="28"/>
  <c r="A385" i="28"/>
  <c r="K384" i="28"/>
  <c r="I384" i="28"/>
  <c r="G384" i="28"/>
  <c r="E384" i="28"/>
  <c r="A384" i="28"/>
  <c r="K383" i="28"/>
  <c r="I383" i="28"/>
  <c r="G383" i="28"/>
  <c r="E383" i="28"/>
  <c r="A383" i="28"/>
  <c r="K382" i="28"/>
  <c r="I382" i="28"/>
  <c r="G382" i="28"/>
  <c r="E382" i="28"/>
  <c r="A382" i="28"/>
  <c r="K381" i="28"/>
  <c r="I381" i="28"/>
  <c r="G381" i="28"/>
  <c r="E381" i="28"/>
  <c r="A381" i="28"/>
  <c r="K380" i="28"/>
  <c r="I380" i="28"/>
  <c r="G380" i="28"/>
  <c r="E380" i="28"/>
  <c r="A380" i="28"/>
  <c r="K379" i="28"/>
  <c r="I379" i="28"/>
  <c r="G379" i="28"/>
  <c r="E379" i="28"/>
  <c r="A379" i="28"/>
  <c r="K378" i="28"/>
  <c r="I378" i="28"/>
  <c r="G378" i="28"/>
  <c r="E378" i="28"/>
  <c r="A378" i="28"/>
  <c r="K377" i="28"/>
  <c r="I377" i="28"/>
  <c r="G377" i="28"/>
  <c r="E377" i="28"/>
  <c r="A377" i="28"/>
  <c r="K376" i="28"/>
  <c r="I376" i="28"/>
  <c r="G376" i="28"/>
  <c r="E376" i="28"/>
  <c r="A376" i="28"/>
  <c r="K375" i="28"/>
  <c r="I375" i="28"/>
  <c r="G375" i="28"/>
  <c r="E375" i="28"/>
  <c r="A375" i="28"/>
  <c r="K374" i="28"/>
  <c r="I374" i="28"/>
  <c r="G374" i="28"/>
  <c r="E374" i="28"/>
  <c r="A374" i="28"/>
  <c r="K373" i="28"/>
  <c r="I373" i="28"/>
  <c r="G373" i="28"/>
  <c r="E373" i="28"/>
  <c r="A373" i="28"/>
  <c r="K372" i="28"/>
  <c r="I372" i="28"/>
  <c r="G372" i="28"/>
  <c r="E372" i="28"/>
  <c r="A372" i="28"/>
  <c r="K371" i="28"/>
  <c r="I371" i="28"/>
  <c r="G371" i="28"/>
  <c r="E371" i="28"/>
  <c r="A371" i="28"/>
  <c r="K370" i="28"/>
  <c r="I370" i="28"/>
  <c r="G370" i="28"/>
  <c r="E370" i="28"/>
  <c r="A370" i="28"/>
  <c r="K369" i="28"/>
  <c r="I369" i="28"/>
  <c r="G369" i="28"/>
  <c r="E369" i="28"/>
  <c r="A369" i="28"/>
  <c r="K368" i="28"/>
  <c r="I368" i="28"/>
  <c r="G368" i="28"/>
  <c r="E368" i="28"/>
  <c r="A368" i="28"/>
  <c r="K367" i="28"/>
  <c r="I367" i="28"/>
  <c r="G367" i="28"/>
  <c r="E367" i="28"/>
  <c r="A367" i="28"/>
  <c r="K366" i="28"/>
  <c r="I366" i="28"/>
  <c r="G366" i="28"/>
  <c r="E366" i="28"/>
  <c r="A366" i="28"/>
  <c r="K365" i="28"/>
  <c r="I365" i="28"/>
  <c r="G365" i="28"/>
  <c r="E365" i="28"/>
  <c r="A365" i="28"/>
  <c r="K364" i="28"/>
  <c r="I364" i="28"/>
  <c r="G364" i="28"/>
  <c r="E364" i="28"/>
  <c r="A364" i="28"/>
  <c r="K363" i="28"/>
  <c r="I363" i="28"/>
  <c r="G363" i="28"/>
  <c r="E363" i="28"/>
  <c r="A363" i="28"/>
  <c r="K362" i="28"/>
  <c r="I362" i="28"/>
  <c r="G362" i="28"/>
  <c r="E362" i="28"/>
  <c r="A362" i="28"/>
  <c r="K361" i="28"/>
  <c r="I361" i="28"/>
  <c r="G361" i="28"/>
  <c r="E361" i="28"/>
  <c r="A361" i="28"/>
  <c r="K360" i="28"/>
  <c r="I360" i="28"/>
  <c r="G360" i="28"/>
  <c r="E360" i="28"/>
  <c r="A360" i="28"/>
  <c r="K359" i="28"/>
  <c r="I359" i="28"/>
  <c r="G359" i="28"/>
  <c r="E359" i="28"/>
  <c r="A359" i="28"/>
  <c r="K358" i="28"/>
  <c r="I358" i="28"/>
  <c r="G358" i="28"/>
  <c r="E358" i="28"/>
  <c r="A358" i="28"/>
  <c r="K357" i="28"/>
  <c r="I357" i="28"/>
  <c r="G357" i="28"/>
  <c r="E357" i="28"/>
  <c r="A357" i="28"/>
  <c r="K356" i="28"/>
  <c r="I356" i="28"/>
  <c r="G356" i="28"/>
  <c r="E356" i="28"/>
  <c r="A356" i="28"/>
  <c r="K355" i="28"/>
  <c r="I355" i="28"/>
  <c r="G355" i="28"/>
  <c r="E355" i="28"/>
  <c r="A355" i="28"/>
  <c r="K354" i="28"/>
  <c r="I354" i="28"/>
  <c r="G354" i="28"/>
  <c r="E354" i="28"/>
  <c r="A354" i="28"/>
  <c r="K353" i="28"/>
  <c r="I353" i="28"/>
  <c r="G353" i="28"/>
  <c r="E353" i="28"/>
  <c r="A353" i="28"/>
  <c r="K352" i="28"/>
  <c r="I352" i="28"/>
  <c r="G352" i="28"/>
  <c r="E352" i="28"/>
  <c r="A352" i="28"/>
  <c r="K351" i="28"/>
  <c r="I351" i="28"/>
  <c r="G351" i="28"/>
  <c r="E351" i="28"/>
  <c r="A351" i="28"/>
  <c r="K350" i="28"/>
  <c r="I350" i="28"/>
  <c r="G350" i="28"/>
  <c r="E350" i="28"/>
  <c r="A350" i="28"/>
  <c r="K349" i="28"/>
  <c r="I349" i="28"/>
  <c r="G349" i="28"/>
  <c r="E349" i="28"/>
  <c r="A349" i="28"/>
  <c r="K348" i="28"/>
  <c r="I348" i="28"/>
  <c r="G348" i="28"/>
  <c r="E348" i="28"/>
  <c r="A348" i="28"/>
  <c r="K347" i="28"/>
  <c r="I347" i="28"/>
  <c r="G347" i="28"/>
  <c r="E347" i="28"/>
  <c r="A347" i="28"/>
  <c r="K346" i="28"/>
  <c r="I346" i="28"/>
  <c r="G346" i="28"/>
  <c r="E346" i="28"/>
  <c r="A346" i="28"/>
  <c r="K345" i="28"/>
  <c r="I345" i="28"/>
  <c r="G345" i="28"/>
  <c r="E345" i="28"/>
  <c r="A345" i="28"/>
  <c r="K344" i="28"/>
  <c r="I344" i="28"/>
  <c r="G344" i="28"/>
  <c r="E344" i="28"/>
  <c r="A344" i="28"/>
  <c r="K343" i="28"/>
  <c r="I343" i="28"/>
  <c r="G343" i="28"/>
  <c r="E343" i="28"/>
  <c r="A343" i="28"/>
  <c r="K342" i="28"/>
  <c r="I342" i="28"/>
  <c r="G342" i="28"/>
  <c r="E342" i="28"/>
  <c r="A342" i="28"/>
  <c r="K341" i="28"/>
  <c r="I341" i="28"/>
  <c r="G341" i="28"/>
  <c r="E341" i="28"/>
  <c r="A341" i="28"/>
  <c r="K340" i="28"/>
  <c r="I340" i="28"/>
  <c r="G340" i="28"/>
  <c r="E340" i="28"/>
  <c r="A340" i="28"/>
  <c r="K339" i="28"/>
  <c r="I339" i="28"/>
  <c r="G339" i="28"/>
  <c r="E339" i="28"/>
  <c r="A339" i="28"/>
  <c r="K338" i="28"/>
  <c r="I338" i="28"/>
  <c r="G338" i="28"/>
  <c r="E338" i="28"/>
  <c r="A338" i="28"/>
  <c r="K337" i="28"/>
  <c r="I337" i="28"/>
  <c r="G337" i="28"/>
  <c r="E337" i="28"/>
  <c r="A337" i="28"/>
  <c r="K336" i="28"/>
  <c r="I336" i="28"/>
  <c r="G336" i="28"/>
  <c r="E336" i="28"/>
  <c r="A336" i="28"/>
  <c r="K335" i="28"/>
  <c r="I335" i="28"/>
  <c r="G335" i="28"/>
  <c r="E335" i="28"/>
  <c r="A335" i="28"/>
  <c r="K334" i="28"/>
  <c r="I334" i="28"/>
  <c r="G334" i="28"/>
  <c r="E334" i="28"/>
  <c r="A334" i="28"/>
  <c r="K333" i="28"/>
  <c r="I333" i="28"/>
  <c r="G333" i="28"/>
  <c r="E333" i="28"/>
  <c r="A333" i="28"/>
  <c r="K332" i="28"/>
  <c r="I332" i="28"/>
  <c r="G332" i="28"/>
  <c r="E332" i="28"/>
  <c r="A332" i="28"/>
  <c r="K331" i="28"/>
  <c r="I331" i="28"/>
  <c r="G331" i="28"/>
  <c r="E331" i="28"/>
  <c r="A331" i="28"/>
  <c r="K330" i="28"/>
  <c r="I330" i="28"/>
  <c r="G330" i="28"/>
  <c r="E330" i="28"/>
  <c r="A330" i="28"/>
  <c r="K329" i="28"/>
  <c r="I329" i="28"/>
  <c r="G329" i="28"/>
  <c r="E329" i="28"/>
  <c r="A329" i="28"/>
  <c r="K328" i="28"/>
  <c r="I328" i="28"/>
  <c r="G328" i="28"/>
  <c r="E328" i="28"/>
  <c r="A328" i="28"/>
  <c r="K327" i="28"/>
  <c r="I327" i="28"/>
  <c r="G327" i="28"/>
  <c r="E327" i="28"/>
  <c r="A327" i="28"/>
  <c r="K326" i="28"/>
  <c r="I326" i="28"/>
  <c r="G326" i="28"/>
  <c r="E326" i="28"/>
  <c r="A326" i="28"/>
  <c r="K325" i="28"/>
  <c r="I325" i="28"/>
  <c r="G325" i="28"/>
  <c r="E325" i="28"/>
  <c r="A325" i="28"/>
  <c r="K324" i="28"/>
  <c r="I324" i="28"/>
  <c r="G324" i="28"/>
  <c r="E324" i="28"/>
  <c r="A324" i="28"/>
  <c r="K323" i="28"/>
  <c r="I323" i="28"/>
  <c r="G323" i="28"/>
  <c r="E323" i="28"/>
  <c r="A323" i="28"/>
  <c r="K322" i="28"/>
  <c r="I322" i="28"/>
  <c r="G322" i="28"/>
  <c r="E322" i="28"/>
  <c r="A322" i="28"/>
  <c r="K321" i="28"/>
  <c r="I321" i="28"/>
  <c r="G321" i="28"/>
  <c r="E321" i="28"/>
  <c r="A321" i="28"/>
  <c r="K320" i="28"/>
  <c r="I320" i="28"/>
  <c r="G320" i="28"/>
  <c r="E320" i="28"/>
  <c r="A320" i="28"/>
  <c r="K319" i="28"/>
  <c r="I319" i="28"/>
  <c r="G319" i="28"/>
  <c r="E319" i="28"/>
  <c r="A319" i="28"/>
  <c r="K318" i="28"/>
  <c r="I318" i="28"/>
  <c r="G318" i="28"/>
  <c r="E318" i="28"/>
  <c r="A318" i="28"/>
  <c r="K317" i="28"/>
  <c r="I317" i="28"/>
  <c r="G317" i="28"/>
  <c r="E317" i="28"/>
  <c r="A317" i="28"/>
  <c r="K316" i="28"/>
  <c r="I316" i="28"/>
  <c r="G316" i="28"/>
  <c r="E316" i="28"/>
  <c r="A316" i="28"/>
  <c r="K315" i="28"/>
  <c r="I315" i="28"/>
  <c r="G315" i="28"/>
  <c r="E315" i="28"/>
  <c r="A315" i="28"/>
  <c r="K314" i="28"/>
  <c r="I314" i="28"/>
  <c r="G314" i="28"/>
  <c r="E314" i="28"/>
  <c r="A314" i="28"/>
  <c r="K313" i="28"/>
  <c r="I313" i="28"/>
  <c r="G313" i="28"/>
  <c r="E313" i="28"/>
  <c r="A313" i="28"/>
  <c r="K312" i="28"/>
  <c r="I312" i="28"/>
  <c r="G312" i="28"/>
  <c r="E312" i="28"/>
  <c r="A312" i="28"/>
  <c r="K311" i="28"/>
  <c r="I311" i="28"/>
  <c r="G311" i="28"/>
  <c r="E311" i="28"/>
  <c r="A311" i="28"/>
  <c r="K310" i="28"/>
  <c r="I310" i="28"/>
  <c r="G310" i="28"/>
  <c r="E310" i="28"/>
  <c r="A310" i="28"/>
  <c r="K309" i="28"/>
  <c r="I309" i="28"/>
  <c r="G309" i="28"/>
  <c r="E309" i="28"/>
  <c r="A309" i="28"/>
  <c r="K308" i="28"/>
  <c r="I308" i="28"/>
  <c r="G308" i="28"/>
  <c r="E308" i="28"/>
  <c r="A308" i="28"/>
  <c r="K307" i="28"/>
  <c r="I307" i="28"/>
  <c r="G307" i="28"/>
  <c r="E307" i="28"/>
  <c r="A307" i="28"/>
  <c r="K306" i="28"/>
  <c r="I306" i="28"/>
  <c r="G306" i="28"/>
  <c r="E306" i="28"/>
  <c r="A306" i="28"/>
  <c r="K305" i="28"/>
  <c r="I305" i="28"/>
  <c r="G305" i="28"/>
  <c r="E305" i="28"/>
  <c r="A305" i="28"/>
  <c r="K304" i="28"/>
  <c r="I304" i="28"/>
  <c r="G304" i="28"/>
  <c r="E304" i="28"/>
  <c r="A304" i="28"/>
  <c r="K303" i="28"/>
  <c r="I303" i="28"/>
  <c r="G303" i="28"/>
  <c r="E303" i="28"/>
  <c r="A303" i="28"/>
  <c r="K302" i="28"/>
  <c r="I302" i="28"/>
  <c r="G302" i="28"/>
  <c r="E302" i="28"/>
  <c r="A302" i="28"/>
  <c r="K301" i="28"/>
  <c r="I301" i="28"/>
  <c r="G301" i="28"/>
  <c r="E301" i="28"/>
  <c r="A301" i="28"/>
  <c r="K300" i="28"/>
  <c r="I300" i="28"/>
  <c r="G300" i="28"/>
  <c r="E300" i="28"/>
  <c r="A300" i="28"/>
  <c r="K299" i="28"/>
  <c r="I299" i="28"/>
  <c r="G299" i="28"/>
  <c r="E299" i="28"/>
  <c r="A299" i="28"/>
  <c r="K298" i="28"/>
  <c r="I298" i="28"/>
  <c r="G298" i="28"/>
  <c r="E298" i="28"/>
  <c r="A298" i="28"/>
  <c r="K297" i="28"/>
  <c r="I297" i="28"/>
  <c r="G297" i="28"/>
  <c r="E297" i="28"/>
  <c r="A297" i="28"/>
  <c r="K296" i="28"/>
  <c r="I296" i="28"/>
  <c r="G296" i="28"/>
  <c r="E296" i="28"/>
  <c r="A296" i="28"/>
  <c r="K295" i="28"/>
  <c r="I295" i="28"/>
  <c r="G295" i="28"/>
  <c r="E295" i="28"/>
  <c r="A295" i="28"/>
  <c r="K294" i="28"/>
  <c r="I294" i="28"/>
  <c r="G294" i="28"/>
  <c r="E294" i="28"/>
  <c r="A294" i="28"/>
  <c r="K293" i="28"/>
  <c r="I293" i="28"/>
  <c r="G293" i="28"/>
  <c r="E293" i="28"/>
  <c r="A293" i="28"/>
  <c r="K292" i="28"/>
  <c r="I292" i="28"/>
  <c r="G292" i="28"/>
  <c r="E292" i="28"/>
  <c r="A292" i="28"/>
  <c r="K291" i="28"/>
  <c r="I291" i="28"/>
  <c r="G291" i="28"/>
  <c r="E291" i="28"/>
  <c r="A291" i="28"/>
  <c r="K290" i="28"/>
  <c r="I290" i="28"/>
  <c r="G290" i="28"/>
  <c r="E290" i="28"/>
  <c r="A290" i="28"/>
  <c r="K289" i="28"/>
  <c r="I289" i="28"/>
  <c r="G289" i="28"/>
  <c r="E289" i="28"/>
  <c r="A289" i="28"/>
  <c r="K288" i="28"/>
  <c r="I288" i="28"/>
  <c r="G288" i="28"/>
  <c r="E288" i="28"/>
  <c r="A288" i="28"/>
  <c r="K287" i="28"/>
  <c r="I287" i="28"/>
  <c r="G287" i="28"/>
  <c r="E287" i="28"/>
  <c r="A287" i="28"/>
  <c r="K286" i="28"/>
  <c r="I286" i="28"/>
  <c r="G286" i="28"/>
  <c r="E286" i="28"/>
  <c r="A286" i="28"/>
  <c r="K285" i="28"/>
  <c r="I285" i="28"/>
  <c r="G285" i="28"/>
  <c r="E285" i="28"/>
  <c r="A285" i="28"/>
  <c r="K284" i="28"/>
  <c r="I284" i="28"/>
  <c r="G284" i="28"/>
  <c r="E284" i="28"/>
  <c r="A284" i="28"/>
  <c r="K283" i="28"/>
  <c r="I283" i="28"/>
  <c r="G283" i="28"/>
  <c r="E283" i="28"/>
  <c r="A283" i="28"/>
  <c r="K282" i="28"/>
  <c r="I282" i="28"/>
  <c r="G282" i="28"/>
  <c r="E282" i="28"/>
  <c r="A282" i="28"/>
  <c r="K281" i="28"/>
  <c r="I281" i="28"/>
  <c r="G281" i="28"/>
  <c r="E281" i="28"/>
  <c r="A281" i="28"/>
  <c r="K280" i="28"/>
  <c r="I280" i="28"/>
  <c r="G280" i="28"/>
  <c r="E280" i="28"/>
  <c r="A280" i="28"/>
  <c r="K279" i="28"/>
  <c r="I279" i="28"/>
  <c r="G279" i="28"/>
  <c r="E279" i="28"/>
  <c r="A279" i="28"/>
  <c r="K278" i="28"/>
  <c r="I278" i="28"/>
  <c r="G278" i="28"/>
  <c r="E278" i="28"/>
  <c r="A278" i="28"/>
  <c r="K277" i="28"/>
  <c r="I277" i="28"/>
  <c r="G277" i="28"/>
  <c r="E277" i="28"/>
  <c r="A277" i="28"/>
  <c r="K276" i="28"/>
  <c r="I276" i="28"/>
  <c r="G276" i="28"/>
  <c r="E276" i="28"/>
  <c r="A276" i="28"/>
  <c r="K275" i="28"/>
  <c r="I275" i="28"/>
  <c r="G275" i="28"/>
  <c r="E275" i="28"/>
  <c r="A275" i="28"/>
  <c r="K274" i="28"/>
  <c r="I274" i="28"/>
  <c r="G274" i="28"/>
  <c r="E274" i="28"/>
  <c r="A274" i="28"/>
  <c r="K273" i="28"/>
  <c r="I273" i="28"/>
  <c r="G273" i="28"/>
  <c r="E273" i="28"/>
  <c r="A273" i="28"/>
  <c r="K272" i="28"/>
  <c r="I272" i="28"/>
  <c r="G272" i="28"/>
  <c r="E272" i="28"/>
  <c r="A272" i="28"/>
  <c r="K271" i="28"/>
  <c r="I271" i="28"/>
  <c r="G271" i="28"/>
  <c r="E271" i="28"/>
  <c r="A271" i="28"/>
  <c r="K270" i="28"/>
  <c r="I270" i="28"/>
  <c r="G270" i="28"/>
  <c r="E270" i="28"/>
  <c r="A270" i="28"/>
  <c r="K269" i="28"/>
  <c r="I269" i="28"/>
  <c r="G269" i="28"/>
  <c r="E269" i="28"/>
  <c r="A269" i="28"/>
  <c r="K268" i="28"/>
  <c r="I268" i="28"/>
  <c r="G268" i="28"/>
  <c r="E268" i="28"/>
  <c r="A268" i="28"/>
  <c r="K267" i="28"/>
  <c r="I267" i="28"/>
  <c r="G267" i="28"/>
  <c r="E267" i="28"/>
  <c r="A267" i="28"/>
  <c r="K266" i="28"/>
  <c r="I266" i="28"/>
  <c r="G266" i="28"/>
  <c r="E266" i="28"/>
  <c r="A266" i="28"/>
  <c r="K265" i="28"/>
  <c r="I265" i="28"/>
  <c r="G265" i="28"/>
  <c r="E265" i="28"/>
  <c r="A265" i="28"/>
  <c r="K264" i="28"/>
  <c r="I264" i="28"/>
  <c r="G264" i="28"/>
  <c r="E264" i="28"/>
  <c r="A264" i="28"/>
  <c r="K263" i="28"/>
  <c r="I263" i="28"/>
  <c r="G263" i="28"/>
  <c r="E263" i="28"/>
  <c r="A263" i="28"/>
  <c r="K262" i="28"/>
  <c r="I262" i="28"/>
  <c r="G262" i="28"/>
  <c r="E262" i="28"/>
  <c r="A262" i="28"/>
  <c r="K261" i="28"/>
  <c r="I261" i="28"/>
  <c r="G261" i="28"/>
  <c r="E261" i="28"/>
  <c r="A261" i="28"/>
  <c r="K260" i="28"/>
  <c r="I260" i="28"/>
  <c r="G260" i="28"/>
  <c r="E260" i="28"/>
  <c r="A260" i="28"/>
  <c r="K259" i="28"/>
  <c r="I259" i="28"/>
  <c r="G259" i="28"/>
  <c r="E259" i="28"/>
  <c r="A259" i="28"/>
  <c r="K258" i="28"/>
  <c r="I258" i="28"/>
  <c r="G258" i="28"/>
  <c r="E258" i="28"/>
  <c r="A258" i="28"/>
  <c r="K257" i="28"/>
  <c r="I257" i="28"/>
  <c r="G257" i="28"/>
  <c r="E257" i="28"/>
  <c r="A257" i="28"/>
  <c r="K256" i="28"/>
  <c r="I256" i="28"/>
  <c r="G256" i="28"/>
  <c r="E256" i="28"/>
  <c r="A256" i="28"/>
  <c r="K255" i="28"/>
  <c r="I255" i="28"/>
  <c r="G255" i="28"/>
  <c r="E255" i="28"/>
  <c r="A255" i="28"/>
  <c r="K254" i="28"/>
  <c r="I254" i="28"/>
  <c r="G254" i="28"/>
  <c r="E254" i="28"/>
  <c r="A254" i="28"/>
  <c r="K253" i="28"/>
  <c r="I253" i="28"/>
  <c r="G253" i="28"/>
  <c r="E253" i="28"/>
  <c r="A253" i="28"/>
  <c r="K252" i="28"/>
  <c r="I252" i="28"/>
  <c r="G252" i="28"/>
  <c r="E252" i="28"/>
  <c r="A252" i="28"/>
  <c r="K251" i="28"/>
  <c r="I251" i="28"/>
  <c r="G251" i="28"/>
  <c r="E251" i="28"/>
  <c r="A251" i="28"/>
  <c r="K250" i="28"/>
  <c r="I250" i="28"/>
  <c r="G250" i="28"/>
  <c r="E250" i="28"/>
  <c r="A250" i="28"/>
  <c r="K249" i="28"/>
  <c r="I249" i="28"/>
  <c r="G249" i="28"/>
  <c r="E249" i="28"/>
  <c r="A249" i="28"/>
  <c r="K248" i="28"/>
  <c r="I248" i="28"/>
  <c r="G248" i="28"/>
  <c r="E248" i="28"/>
  <c r="A248" i="28"/>
  <c r="K247" i="28"/>
  <c r="I247" i="28"/>
  <c r="G247" i="28"/>
  <c r="E247" i="28"/>
  <c r="A247" i="28"/>
  <c r="K246" i="28"/>
  <c r="I246" i="28"/>
  <c r="G246" i="28"/>
  <c r="E246" i="28"/>
  <c r="A246" i="28"/>
  <c r="K245" i="28"/>
  <c r="I245" i="28"/>
  <c r="G245" i="28"/>
  <c r="E245" i="28"/>
  <c r="A245" i="28"/>
  <c r="K244" i="28"/>
  <c r="I244" i="28"/>
  <c r="G244" i="28"/>
  <c r="E244" i="28"/>
  <c r="A244" i="28"/>
  <c r="K243" i="28"/>
  <c r="I243" i="28"/>
  <c r="G243" i="28"/>
  <c r="E243" i="28"/>
  <c r="A243" i="28"/>
  <c r="K242" i="28"/>
  <c r="I242" i="28"/>
  <c r="G242" i="28"/>
  <c r="E242" i="28"/>
  <c r="A242" i="28"/>
  <c r="K241" i="28"/>
  <c r="I241" i="28"/>
  <c r="G241" i="28"/>
  <c r="E241" i="28"/>
  <c r="A241" i="28"/>
  <c r="K240" i="28"/>
  <c r="I240" i="28"/>
  <c r="G240" i="28"/>
  <c r="E240" i="28"/>
  <c r="A240" i="28"/>
  <c r="K239" i="28"/>
  <c r="I239" i="28"/>
  <c r="G239" i="28"/>
  <c r="E239" i="28"/>
  <c r="A239" i="28"/>
  <c r="K238" i="28"/>
  <c r="I238" i="28"/>
  <c r="G238" i="28"/>
  <c r="E238" i="28"/>
  <c r="A238" i="28"/>
  <c r="K237" i="28"/>
  <c r="I237" i="28"/>
  <c r="G237" i="28"/>
  <c r="E237" i="28"/>
  <c r="A237" i="28"/>
  <c r="K236" i="28"/>
  <c r="I236" i="28"/>
  <c r="G236" i="28"/>
  <c r="E236" i="28"/>
  <c r="A236" i="28"/>
  <c r="K235" i="28"/>
  <c r="I235" i="28"/>
  <c r="G235" i="28"/>
  <c r="E235" i="28"/>
  <c r="A235" i="28"/>
  <c r="K234" i="28"/>
  <c r="I234" i="28"/>
  <c r="G234" i="28"/>
  <c r="E234" i="28"/>
  <c r="A234" i="28"/>
  <c r="K233" i="28"/>
  <c r="I233" i="28"/>
  <c r="G233" i="28"/>
  <c r="E233" i="28"/>
  <c r="A233" i="28"/>
  <c r="K232" i="28"/>
  <c r="I232" i="28"/>
  <c r="G232" i="28"/>
  <c r="E232" i="28"/>
  <c r="A232" i="28"/>
  <c r="K231" i="28"/>
  <c r="I231" i="28"/>
  <c r="G231" i="28"/>
  <c r="E231" i="28"/>
  <c r="A231" i="28"/>
  <c r="K230" i="28"/>
  <c r="I230" i="28"/>
  <c r="G230" i="28"/>
  <c r="E230" i="28"/>
  <c r="A230" i="28"/>
  <c r="K229" i="28"/>
  <c r="I229" i="28"/>
  <c r="G229" i="28"/>
  <c r="E229" i="28"/>
  <c r="A229" i="28"/>
  <c r="K228" i="28"/>
  <c r="I228" i="28"/>
  <c r="G228" i="28"/>
  <c r="E228" i="28"/>
  <c r="A228" i="28"/>
  <c r="K227" i="28"/>
  <c r="I227" i="28"/>
  <c r="G227" i="28"/>
  <c r="E227" i="28"/>
  <c r="A227" i="28"/>
  <c r="K226" i="28"/>
  <c r="I226" i="28"/>
  <c r="G226" i="28"/>
  <c r="E226" i="28"/>
  <c r="A226" i="28"/>
  <c r="K225" i="28"/>
  <c r="I225" i="28"/>
  <c r="G225" i="28"/>
  <c r="E225" i="28"/>
  <c r="A225" i="28"/>
  <c r="K224" i="28"/>
  <c r="I224" i="28"/>
  <c r="G224" i="28"/>
  <c r="E224" i="28"/>
  <c r="A224" i="28"/>
  <c r="K223" i="28"/>
  <c r="I223" i="28"/>
  <c r="G223" i="28"/>
  <c r="E223" i="28"/>
  <c r="A223" i="28"/>
  <c r="K222" i="28"/>
  <c r="I222" i="28"/>
  <c r="G222" i="28"/>
  <c r="E222" i="28"/>
  <c r="A222" i="28"/>
  <c r="K221" i="28"/>
  <c r="I221" i="28"/>
  <c r="G221" i="28"/>
  <c r="E221" i="28"/>
  <c r="A221" i="28"/>
  <c r="K220" i="28"/>
  <c r="I220" i="28"/>
  <c r="G220" i="28"/>
  <c r="E220" i="28"/>
  <c r="A220" i="28"/>
  <c r="K219" i="28"/>
  <c r="I219" i="28"/>
  <c r="G219" i="28"/>
  <c r="E219" i="28"/>
  <c r="A219" i="28"/>
  <c r="K218" i="28"/>
  <c r="I218" i="28"/>
  <c r="G218" i="28"/>
  <c r="E218" i="28"/>
  <c r="A218" i="28"/>
  <c r="K217" i="28"/>
  <c r="I217" i="28"/>
  <c r="G217" i="28"/>
  <c r="E217" i="28"/>
  <c r="A217" i="28"/>
  <c r="K216" i="28"/>
  <c r="I216" i="28"/>
  <c r="G216" i="28"/>
  <c r="E216" i="28"/>
  <c r="A216" i="28"/>
  <c r="K215" i="28"/>
  <c r="I215" i="28"/>
  <c r="G215" i="28"/>
  <c r="E215" i="28"/>
  <c r="A215" i="28"/>
  <c r="K214" i="28"/>
  <c r="I214" i="28"/>
  <c r="G214" i="28"/>
  <c r="E214" i="28"/>
  <c r="A214" i="28"/>
  <c r="K213" i="28"/>
  <c r="I213" i="28"/>
  <c r="G213" i="28"/>
  <c r="E213" i="28"/>
  <c r="A213" i="28"/>
  <c r="K212" i="28"/>
  <c r="I212" i="28"/>
  <c r="G212" i="28"/>
  <c r="E212" i="28"/>
  <c r="A212" i="28"/>
  <c r="K211" i="28"/>
  <c r="I211" i="28"/>
  <c r="G211" i="28"/>
  <c r="E211" i="28"/>
  <c r="A211" i="28"/>
  <c r="K210" i="28"/>
  <c r="I210" i="28"/>
  <c r="G210" i="28"/>
  <c r="E210" i="28"/>
  <c r="A210" i="28"/>
  <c r="K209" i="28"/>
  <c r="I209" i="28"/>
  <c r="G209" i="28"/>
  <c r="E209" i="28"/>
  <c r="A209" i="28"/>
  <c r="K208" i="28"/>
  <c r="I208" i="28"/>
  <c r="G208" i="28"/>
  <c r="E208" i="28"/>
  <c r="A208" i="28"/>
  <c r="K207" i="28"/>
  <c r="I207" i="28"/>
  <c r="G207" i="28"/>
  <c r="E207" i="28"/>
  <c r="A207" i="28"/>
  <c r="K206" i="28"/>
  <c r="I206" i="28"/>
  <c r="G206" i="28"/>
  <c r="E206" i="28"/>
  <c r="A206" i="28"/>
  <c r="K205" i="28"/>
  <c r="I205" i="28"/>
  <c r="G205" i="28"/>
  <c r="E205" i="28"/>
  <c r="A205" i="28"/>
  <c r="K204" i="28"/>
  <c r="I204" i="28"/>
  <c r="G204" i="28"/>
  <c r="E204" i="28"/>
  <c r="A204" i="28"/>
  <c r="K203" i="28"/>
  <c r="I203" i="28"/>
  <c r="G203" i="28"/>
  <c r="E203" i="28"/>
  <c r="A203" i="28"/>
  <c r="K202" i="28"/>
  <c r="I202" i="28"/>
  <c r="G202" i="28"/>
  <c r="E202" i="28"/>
  <c r="A202" i="28"/>
  <c r="K201" i="28"/>
  <c r="I201" i="28"/>
  <c r="G201" i="28"/>
  <c r="E201" i="28"/>
  <c r="A201" i="28"/>
  <c r="K200" i="28"/>
  <c r="I200" i="28"/>
  <c r="G200" i="28"/>
  <c r="E200" i="28"/>
  <c r="A200" i="28"/>
  <c r="K199" i="28"/>
  <c r="I199" i="28"/>
  <c r="G199" i="28"/>
  <c r="E199" i="28"/>
  <c r="A199" i="28"/>
  <c r="K198" i="28"/>
  <c r="I198" i="28"/>
  <c r="G198" i="28"/>
  <c r="E198" i="28"/>
  <c r="A198" i="28"/>
  <c r="K197" i="28"/>
  <c r="I197" i="28"/>
  <c r="G197" i="28"/>
  <c r="E197" i="28"/>
  <c r="A197" i="28"/>
  <c r="K196" i="28"/>
  <c r="I196" i="28"/>
  <c r="G196" i="28"/>
  <c r="E196" i="28"/>
  <c r="A196" i="28"/>
  <c r="K195" i="28"/>
  <c r="I195" i="28"/>
  <c r="G195" i="28"/>
  <c r="E195" i="28"/>
  <c r="A195" i="28"/>
  <c r="K194" i="28"/>
  <c r="I194" i="28"/>
  <c r="G194" i="28"/>
  <c r="E194" i="28"/>
  <c r="A194" i="28"/>
  <c r="K193" i="28"/>
  <c r="I193" i="28"/>
  <c r="G193" i="28"/>
  <c r="E193" i="28"/>
  <c r="A193" i="28"/>
  <c r="K192" i="28"/>
  <c r="I192" i="28"/>
  <c r="G192" i="28"/>
  <c r="E192" i="28"/>
  <c r="A192" i="28"/>
  <c r="K191" i="28"/>
  <c r="I191" i="28"/>
  <c r="G191" i="28"/>
  <c r="E191" i="28"/>
  <c r="A191" i="28"/>
  <c r="K190" i="28"/>
  <c r="I190" i="28"/>
  <c r="G190" i="28"/>
  <c r="E190" i="28"/>
  <c r="A190" i="28"/>
  <c r="K189" i="28"/>
  <c r="I189" i="28"/>
  <c r="G189" i="28"/>
  <c r="E189" i="28"/>
  <c r="A189" i="28"/>
  <c r="K188" i="28"/>
  <c r="I188" i="28"/>
  <c r="G188" i="28"/>
  <c r="E188" i="28"/>
  <c r="A188" i="28"/>
  <c r="K187" i="28"/>
  <c r="I187" i="28"/>
  <c r="G187" i="28"/>
  <c r="E187" i="28"/>
  <c r="A187" i="28"/>
  <c r="K186" i="28"/>
  <c r="I186" i="28"/>
  <c r="G186" i="28"/>
  <c r="E186" i="28"/>
  <c r="A186" i="28"/>
  <c r="K185" i="28"/>
  <c r="I185" i="28"/>
  <c r="G185" i="28"/>
  <c r="E185" i="28"/>
  <c r="A185" i="28"/>
  <c r="K184" i="28"/>
  <c r="I184" i="28"/>
  <c r="G184" i="28"/>
  <c r="E184" i="28"/>
  <c r="A184" i="28"/>
  <c r="K183" i="28"/>
  <c r="I183" i="28"/>
  <c r="G183" i="28"/>
  <c r="E183" i="28"/>
  <c r="A183" i="28"/>
  <c r="K182" i="28"/>
  <c r="I182" i="28"/>
  <c r="G182" i="28"/>
  <c r="E182" i="28"/>
  <c r="A182" i="28"/>
  <c r="K181" i="28"/>
  <c r="I181" i="28"/>
  <c r="G181" i="28"/>
  <c r="E181" i="28"/>
  <c r="A181" i="28"/>
  <c r="K180" i="28"/>
  <c r="I180" i="28"/>
  <c r="G180" i="28"/>
  <c r="E180" i="28"/>
  <c r="A180" i="28"/>
  <c r="K179" i="28"/>
  <c r="I179" i="28"/>
  <c r="G179" i="28"/>
  <c r="E179" i="28"/>
  <c r="A179" i="28"/>
  <c r="K178" i="28"/>
  <c r="I178" i="28"/>
  <c r="G178" i="28"/>
  <c r="E178" i="28"/>
  <c r="A178" i="28"/>
  <c r="K177" i="28"/>
  <c r="I177" i="28"/>
  <c r="G177" i="28"/>
  <c r="E177" i="28"/>
  <c r="A177" i="28"/>
  <c r="K176" i="28"/>
  <c r="I176" i="28"/>
  <c r="G176" i="28"/>
  <c r="E176" i="28"/>
  <c r="A176" i="28"/>
  <c r="K175" i="28"/>
  <c r="I175" i="28"/>
  <c r="G175" i="28"/>
  <c r="E175" i="28"/>
  <c r="A175" i="28"/>
  <c r="K174" i="28"/>
  <c r="I174" i="28"/>
  <c r="G174" i="28"/>
  <c r="E174" i="28"/>
  <c r="A174" i="28"/>
  <c r="K173" i="28"/>
  <c r="I173" i="28"/>
  <c r="G173" i="28"/>
  <c r="E173" i="28"/>
  <c r="A173" i="28"/>
  <c r="K172" i="28"/>
  <c r="I172" i="28"/>
  <c r="G172" i="28"/>
  <c r="E172" i="28"/>
  <c r="A172" i="28"/>
  <c r="K171" i="28"/>
  <c r="I171" i="28"/>
  <c r="G171" i="28"/>
  <c r="E171" i="28"/>
  <c r="A171" i="28"/>
  <c r="K170" i="28"/>
  <c r="I170" i="28"/>
  <c r="G170" i="28"/>
  <c r="E170" i="28"/>
  <c r="A170" i="28"/>
  <c r="K169" i="28"/>
  <c r="I169" i="28"/>
  <c r="G169" i="28"/>
  <c r="E169" i="28"/>
  <c r="A169" i="28"/>
  <c r="K168" i="28"/>
  <c r="I168" i="28"/>
  <c r="G168" i="28"/>
  <c r="E168" i="28"/>
  <c r="A168" i="28"/>
  <c r="K167" i="28"/>
  <c r="I167" i="28"/>
  <c r="G167" i="28"/>
  <c r="E167" i="28"/>
  <c r="A167" i="28"/>
  <c r="K166" i="28"/>
  <c r="I166" i="28"/>
  <c r="G166" i="28"/>
  <c r="E166" i="28"/>
  <c r="A166" i="28"/>
  <c r="K165" i="28"/>
  <c r="I165" i="28"/>
  <c r="G165" i="28"/>
  <c r="E165" i="28"/>
  <c r="A165" i="28"/>
  <c r="K164" i="28"/>
  <c r="I164" i="28"/>
  <c r="G164" i="28"/>
  <c r="E164" i="28"/>
  <c r="A164" i="28"/>
  <c r="K163" i="28"/>
  <c r="I163" i="28"/>
  <c r="G163" i="28"/>
  <c r="E163" i="28"/>
  <c r="A163" i="28"/>
  <c r="K162" i="28"/>
  <c r="I162" i="28"/>
  <c r="G162" i="28"/>
  <c r="E162" i="28"/>
  <c r="A162" i="28"/>
  <c r="K161" i="28"/>
  <c r="I161" i="28"/>
  <c r="G161" i="28"/>
  <c r="E161" i="28"/>
  <c r="A161" i="28"/>
  <c r="K160" i="28"/>
  <c r="I160" i="28"/>
  <c r="G160" i="28"/>
  <c r="E160" i="28"/>
  <c r="A160" i="28"/>
  <c r="K159" i="28"/>
  <c r="I159" i="28"/>
  <c r="G159" i="28"/>
  <c r="E159" i="28"/>
  <c r="A159" i="28"/>
  <c r="K158" i="28"/>
  <c r="I158" i="28"/>
  <c r="G158" i="28"/>
  <c r="E158" i="28"/>
  <c r="A158" i="28"/>
  <c r="K157" i="28"/>
  <c r="I157" i="28"/>
  <c r="G157" i="28"/>
  <c r="E157" i="28"/>
  <c r="A157" i="28"/>
  <c r="K156" i="28"/>
  <c r="I156" i="28"/>
  <c r="G156" i="28"/>
  <c r="E156" i="28"/>
  <c r="A156" i="28"/>
  <c r="K155" i="28"/>
  <c r="I155" i="28"/>
  <c r="G155" i="28"/>
  <c r="E155" i="28"/>
  <c r="A155" i="28"/>
  <c r="K154" i="28"/>
  <c r="I154" i="28"/>
  <c r="G154" i="28"/>
  <c r="E154" i="28"/>
  <c r="A154" i="28"/>
  <c r="K153" i="28"/>
  <c r="I153" i="28"/>
  <c r="G153" i="28"/>
  <c r="E153" i="28"/>
  <c r="A153" i="28"/>
  <c r="K152" i="28"/>
  <c r="I152" i="28"/>
  <c r="G152" i="28"/>
  <c r="E152" i="28"/>
  <c r="A152" i="28"/>
  <c r="K151" i="28"/>
  <c r="I151" i="28"/>
  <c r="G151" i="28"/>
  <c r="E151" i="28"/>
  <c r="A151" i="28"/>
  <c r="K150" i="28"/>
  <c r="I150" i="28"/>
  <c r="G150" i="28"/>
  <c r="E150" i="28"/>
  <c r="A150" i="28"/>
  <c r="K149" i="28"/>
  <c r="I149" i="28"/>
  <c r="G149" i="28"/>
  <c r="E149" i="28"/>
  <c r="A149" i="28"/>
  <c r="K148" i="28"/>
  <c r="I148" i="28"/>
  <c r="G148" i="28"/>
  <c r="E148" i="28"/>
  <c r="A148" i="28"/>
  <c r="K147" i="28"/>
  <c r="I147" i="28"/>
  <c r="G147" i="28"/>
  <c r="E147" i="28"/>
  <c r="A147" i="28"/>
  <c r="K146" i="28"/>
  <c r="I146" i="28"/>
  <c r="G146" i="28"/>
  <c r="E146" i="28"/>
  <c r="A146" i="28"/>
  <c r="K145" i="28"/>
  <c r="I145" i="28"/>
  <c r="G145" i="28"/>
  <c r="E145" i="28"/>
  <c r="A145" i="28"/>
  <c r="K144" i="28"/>
  <c r="I144" i="28"/>
  <c r="G144" i="28"/>
  <c r="E144" i="28"/>
  <c r="A144" i="28"/>
  <c r="K143" i="28"/>
  <c r="I143" i="28"/>
  <c r="G143" i="28"/>
  <c r="E143" i="28"/>
  <c r="A143" i="28"/>
  <c r="K142" i="28"/>
  <c r="I142" i="28"/>
  <c r="G142" i="28"/>
  <c r="E142" i="28"/>
  <c r="A142" i="28"/>
  <c r="K141" i="28"/>
  <c r="I141" i="28"/>
  <c r="G141" i="28"/>
  <c r="E141" i="28"/>
  <c r="A141" i="28"/>
  <c r="K140" i="28"/>
  <c r="I140" i="28"/>
  <c r="G140" i="28"/>
  <c r="E140" i="28"/>
  <c r="A140" i="28"/>
  <c r="K139" i="28"/>
  <c r="I139" i="28"/>
  <c r="G139" i="28"/>
  <c r="E139" i="28"/>
  <c r="A139" i="28"/>
  <c r="K138" i="28"/>
  <c r="I138" i="28"/>
  <c r="G138" i="28"/>
  <c r="E138" i="28"/>
  <c r="A138" i="28"/>
  <c r="K137" i="28"/>
  <c r="I137" i="28"/>
  <c r="G137" i="28"/>
  <c r="E137" i="28"/>
  <c r="A137" i="28"/>
  <c r="K136" i="28"/>
  <c r="I136" i="28"/>
  <c r="G136" i="28"/>
  <c r="E136" i="28"/>
  <c r="A136" i="28"/>
  <c r="K135" i="28"/>
  <c r="I135" i="28"/>
  <c r="G135" i="28"/>
  <c r="E135" i="28"/>
  <c r="A135" i="28"/>
  <c r="K134" i="28"/>
  <c r="I134" i="28"/>
  <c r="G134" i="28"/>
  <c r="E134" i="28"/>
  <c r="A134" i="28"/>
  <c r="K133" i="28"/>
  <c r="I133" i="28"/>
  <c r="G133" i="28"/>
  <c r="E133" i="28"/>
  <c r="A133" i="28"/>
  <c r="K132" i="28"/>
  <c r="I132" i="28"/>
  <c r="G132" i="28"/>
  <c r="E132" i="28"/>
  <c r="A132" i="28"/>
  <c r="K131" i="28"/>
  <c r="I131" i="28"/>
  <c r="G131" i="28"/>
  <c r="E131" i="28"/>
  <c r="A131" i="28"/>
  <c r="K130" i="28"/>
  <c r="I130" i="28"/>
  <c r="G130" i="28"/>
  <c r="E130" i="28"/>
  <c r="A130" i="28"/>
  <c r="K129" i="28"/>
  <c r="I129" i="28"/>
  <c r="G129" i="28"/>
  <c r="E129" i="28"/>
  <c r="A129" i="28"/>
  <c r="K128" i="28"/>
  <c r="I128" i="28"/>
  <c r="G128" i="28"/>
  <c r="E128" i="28"/>
  <c r="A128" i="28"/>
  <c r="K127" i="28"/>
  <c r="I127" i="28"/>
  <c r="G127" i="28"/>
  <c r="E127" i="28"/>
  <c r="A127" i="28"/>
  <c r="K126" i="28"/>
  <c r="I126" i="28"/>
  <c r="G126" i="28"/>
  <c r="E126" i="28"/>
  <c r="A126" i="28"/>
  <c r="K125" i="28"/>
  <c r="I125" i="28"/>
  <c r="G125" i="28"/>
  <c r="E125" i="28"/>
  <c r="A125" i="28"/>
  <c r="K124" i="28"/>
  <c r="I124" i="28"/>
  <c r="G124" i="28"/>
  <c r="E124" i="28"/>
  <c r="A124" i="28"/>
  <c r="K123" i="28"/>
  <c r="I123" i="28"/>
  <c r="G123" i="28"/>
  <c r="E123" i="28"/>
  <c r="A123" i="28"/>
  <c r="K122" i="28"/>
  <c r="I122" i="28"/>
  <c r="G122" i="28"/>
  <c r="E122" i="28"/>
  <c r="A122" i="28"/>
  <c r="K121" i="28"/>
  <c r="I121" i="28"/>
  <c r="G121" i="28"/>
  <c r="E121" i="28"/>
  <c r="A121" i="28"/>
  <c r="K120" i="28"/>
  <c r="I120" i="28"/>
  <c r="G120" i="28"/>
  <c r="E120" i="28"/>
  <c r="A120" i="28"/>
  <c r="K119" i="28"/>
  <c r="I119" i="28"/>
  <c r="G119" i="28"/>
  <c r="E119" i="28"/>
  <c r="A119" i="28"/>
  <c r="K118" i="28"/>
  <c r="I118" i="28"/>
  <c r="G118" i="28"/>
  <c r="E118" i="28"/>
  <c r="A118" i="28"/>
  <c r="K117" i="28"/>
  <c r="I117" i="28"/>
  <c r="G117" i="28"/>
  <c r="E117" i="28"/>
  <c r="A117" i="28"/>
  <c r="K116" i="28"/>
  <c r="I116" i="28"/>
  <c r="G116" i="28"/>
  <c r="E116" i="28"/>
  <c r="A116" i="28"/>
  <c r="K115" i="28"/>
  <c r="I115" i="28"/>
  <c r="G115" i="28"/>
  <c r="E115" i="28"/>
  <c r="A115" i="28"/>
  <c r="K114" i="28"/>
  <c r="I114" i="28"/>
  <c r="G114" i="28"/>
  <c r="E114" i="28"/>
  <c r="A114" i="28"/>
  <c r="K113" i="28"/>
  <c r="I113" i="28"/>
  <c r="G113" i="28"/>
  <c r="E113" i="28"/>
  <c r="A113" i="28"/>
  <c r="K112" i="28"/>
  <c r="I112" i="28"/>
  <c r="G112" i="28"/>
  <c r="E112" i="28"/>
  <c r="A112" i="28"/>
  <c r="K111" i="28"/>
  <c r="I111" i="28"/>
  <c r="G111" i="28"/>
  <c r="E111" i="28"/>
  <c r="A111" i="28"/>
  <c r="K110" i="28"/>
  <c r="I110" i="28"/>
  <c r="G110" i="28"/>
  <c r="E110" i="28"/>
  <c r="A110" i="28"/>
  <c r="K109" i="28"/>
  <c r="I109" i="28"/>
  <c r="G109" i="28"/>
  <c r="E109" i="28"/>
  <c r="A109" i="28"/>
  <c r="K108" i="28"/>
  <c r="I108" i="28"/>
  <c r="G108" i="28"/>
  <c r="E108" i="28"/>
  <c r="A108" i="28"/>
  <c r="K107" i="28"/>
  <c r="I107" i="28"/>
  <c r="G107" i="28"/>
  <c r="E107" i="28"/>
  <c r="A107" i="28"/>
  <c r="K106" i="28"/>
  <c r="I106" i="28"/>
  <c r="G106" i="28"/>
  <c r="E106" i="28"/>
  <c r="A106" i="28"/>
  <c r="K105" i="28"/>
  <c r="I105" i="28"/>
  <c r="G105" i="28"/>
  <c r="E105" i="28"/>
  <c r="A105" i="28"/>
  <c r="K104" i="28"/>
  <c r="I104" i="28"/>
  <c r="G104" i="28"/>
  <c r="E104" i="28"/>
  <c r="A104" i="28"/>
  <c r="K103" i="28"/>
  <c r="I103" i="28"/>
  <c r="G103" i="28"/>
  <c r="E103" i="28"/>
  <c r="A103" i="28"/>
  <c r="K102" i="28"/>
  <c r="I102" i="28"/>
  <c r="G102" i="28"/>
  <c r="E102" i="28"/>
  <c r="A102" i="28"/>
  <c r="K101" i="28"/>
  <c r="I101" i="28"/>
  <c r="G101" i="28"/>
  <c r="E101" i="28"/>
  <c r="A101" i="28"/>
  <c r="K100" i="28"/>
  <c r="I100" i="28"/>
  <c r="G100" i="28"/>
  <c r="E100" i="28"/>
  <c r="A100" i="28"/>
  <c r="K99" i="28"/>
  <c r="I99" i="28"/>
  <c r="G99" i="28"/>
  <c r="E99" i="28"/>
  <c r="A99" i="28"/>
  <c r="K98" i="28"/>
  <c r="I98" i="28"/>
  <c r="G98" i="28"/>
  <c r="E98" i="28"/>
  <c r="A98" i="28"/>
  <c r="K97" i="28"/>
  <c r="I97" i="28"/>
  <c r="G97" i="28"/>
  <c r="E97" i="28"/>
  <c r="A97" i="28"/>
  <c r="K96" i="28"/>
  <c r="I96" i="28"/>
  <c r="G96" i="28"/>
  <c r="E96" i="28"/>
  <c r="A96" i="28"/>
  <c r="K95" i="28"/>
  <c r="I95" i="28"/>
  <c r="G95" i="28"/>
  <c r="E95" i="28"/>
  <c r="A95" i="28"/>
  <c r="K94" i="28"/>
  <c r="I94" i="28"/>
  <c r="G94" i="28"/>
  <c r="E94" i="28"/>
  <c r="A94" i="28"/>
  <c r="K93" i="28"/>
  <c r="I93" i="28"/>
  <c r="G93" i="28"/>
  <c r="E93" i="28"/>
  <c r="A93" i="28"/>
  <c r="K92" i="28"/>
  <c r="I92" i="28"/>
  <c r="G92" i="28"/>
  <c r="E92" i="28"/>
  <c r="A92" i="28"/>
  <c r="K91" i="28"/>
  <c r="I91" i="28"/>
  <c r="G91" i="28"/>
  <c r="E91" i="28"/>
  <c r="A91" i="28"/>
  <c r="K90" i="28"/>
  <c r="I90" i="28"/>
  <c r="G90" i="28"/>
  <c r="E90" i="28"/>
  <c r="A90" i="28"/>
  <c r="K89" i="28"/>
  <c r="I89" i="28"/>
  <c r="G89" i="28"/>
  <c r="E89" i="28"/>
  <c r="A89" i="28"/>
  <c r="K88" i="28"/>
  <c r="I88" i="28"/>
  <c r="G88" i="28"/>
  <c r="E88" i="28"/>
  <c r="A88" i="28"/>
  <c r="K87" i="28"/>
  <c r="I87" i="28"/>
  <c r="G87" i="28"/>
  <c r="E87" i="28"/>
  <c r="A87" i="28"/>
  <c r="K86" i="28"/>
  <c r="I86" i="28"/>
  <c r="G86" i="28"/>
  <c r="E86" i="28"/>
  <c r="A86" i="28"/>
  <c r="K85" i="28"/>
  <c r="I85" i="28"/>
  <c r="G85" i="28"/>
  <c r="E85" i="28"/>
  <c r="A85" i="28"/>
  <c r="K84" i="28"/>
  <c r="I84" i="28"/>
  <c r="G84" i="28"/>
  <c r="E84" i="28"/>
  <c r="A84" i="28"/>
  <c r="K83" i="28"/>
  <c r="I83" i="28"/>
  <c r="G83" i="28"/>
  <c r="E83" i="28"/>
  <c r="A83" i="28"/>
  <c r="K82" i="28"/>
  <c r="I82" i="28"/>
  <c r="G82" i="28"/>
  <c r="E82" i="28"/>
  <c r="A82" i="28"/>
  <c r="K81" i="28"/>
  <c r="I81" i="28"/>
  <c r="G81" i="28"/>
  <c r="E81" i="28"/>
  <c r="A81" i="28"/>
  <c r="K80" i="28"/>
  <c r="I80" i="28"/>
  <c r="G80" i="28"/>
  <c r="E80" i="28"/>
  <c r="A80" i="28"/>
  <c r="K79" i="28"/>
  <c r="I79" i="28"/>
  <c r="G79" i="28"/>
  <c r="E79" i="28"/>
  <c r="A79" i="28"/>
  <c r="K78" i="28"/>
  <c r="I78" i="28"/>
  <c r="G78" i="28"/>
  <c r="E78" i="28"/>
  <c r="A78" i="28"/>
  <c r="K77" i="28"/>
  <c r="I77" i="28"/>
  <c r="G77" i="28"/>
  <c r="E77" i="28"/>
  <c r="A77" i="28"/>
  <c r="K76" i="28"/>
  <c r="I76" i="28"/>
  <c r="G76" i="28"/>
  <c r="E76" i="28"/>
  <c r="A76" i="28"/>
  <c r="K75" i="28"/>
  <c r="I75" i="28"/>
  <c r="G75" i="28"/>
  <c r="E75" i="28"/>
  <c r="A75" i="28"/>
  <c r="K74" i="28"/>
  <c r="I74" i="28"/>
  <c r="G74" i="28"/>
  <c r="E74" i="28"/>
  <c r="A74" i="28"/>
  <c r="K73" i="28"/>
  <c r="I73" i="28"/>
  <c r="G73" i="28"/>
  <c r="E73" i="28"/>
  <c r="A73" i="28"/>
  <c r="K72" i="28"/>
  <c r="I72" i="28"/>
  <c r="G72" i="28"/>
  <c r="E72" i="28"/>
  <c r="A72" i="28"/>
  <c r="K71" i="28"/>
  <c r="I71" i="28"/>
  <c r="G71" i="28"/>
  <c r="E71" i="28"/>
  <c r="A71" i="28"/>
  <c r="K70" i="28"/>
  <c r="I70" i="28"/>
  <c r="G70" i="28"/>
  <c r="E70" i="28"/>
  <c r="A70" i="28"/>
  <c r="K69" i="28"/>
  <c r="I69" i="28"/>
  <c r="G69" i="28"/>
  <c r="E69" i="28"/>
  <c r="A69" i="28"/>
  <c r="K68" i="28"/>
  <c r="I68" i="28"/>
  <c r="G68" i="28"/>
  <c r="E68" i="28"/>
  <c r="A68" i="28"/>
  <c r="K67" i="28"/>
  <c r="I67" i="28"/>
  <c r="G67" i="28"/>
  <c r="E67" i="28"/>
  <c r="A67" i="28"/>
  <c r="K66" i="28"/>
  <c r="I66" i="28"/>
  <c r="G66" i="28"/>
  <c r="E66" i="28"/>
  <c r="A66" i="28"/>
  <c r="K65" i="28"/>
  <c r="I65" i="28"/>
  <c r="G65" i="28"/>
  <c r="E65" i="28"/>
  <c r="A65" i="28"/>
  <c r="K64" i="28"/>
  <c r="I64" i="28"/>
  <c r="G64" i="28"/>
  <c r="E64" i="28"/>
  <c r="A64" i="28"/>
  <c r="K63" i="28"/>
  <c r="I63" i="28"/>
  <c r="G63" i="28"/>
  <c r="E63" i="28"/>
  <c r="A63" i="28"/>
  <c r="K62" i="28"/>
  <c r="I62" i="28"/>
  <c r="G62" i="28"/>
  <c r="E62" i="28"/>
  <c r="A62" i="28"/>
  <c r="K61" i="28"/>
  <c r="I61" i="28"/>
  <c r="G61" i="28"/>
  <c r="E61" i="28"/>
  <c r="A61" i="28"/>
  <c r="K60" i="28"/>
  <c r="I60" i="28"/>
  <c r="G60" i="28"/>
  <c r="E60" i="28"/>
  <c r="A60" i="28"/>
  <c r="K59" i="28"/>
  <c r="I59" i="28"/>
  <c r="G59" i="28"/>
  <c r="E59" i="28"/>
  <c r="A59" i="28"/>
  <c r="K58" i="28"/>
  <c r="I58" i="28"/>
  <c r="G58" i="28"/>
  <c r="E58" i="28"/>
  <c r="A58" i="28"/>
  <c r="K57" i="28"/>
  <c r="I57" i="28"/>
  <c r="G57" i="28"/>
  <c r="E57" i="28"/>
  <c r="A57" i="28"/>
  <c r="K56" i="28"/>
  <c r="I56" i="28"/>
  <c r="G56" i="28"/>
  <c r="E56" i="28"/>
  <c r="A56" i="28"/>
  <c r="K55" i="28"/>
  <c r="I55" i="28"/>
  <c r="G55" i="28"/>
  <c r="E55" i="28"/>
  <c r="A55" i="28"/>
  <c r="K54" i="28"/>
  <c r="I54" i="28"/>
  <c r="G54" i="28"/>
  <c r="E54" i="28"/>
  <c r="A54" i="28"/>
  <c r="K53" i="28"/>
  <c r="I53" i="28"/>
  <c r="G53" i="28"/>
  <c r="E53" i="28"/>
  <c r="A53" i="28"/>
  <c r="K52" i="28"/>
  <c r="I52" i="28"/>
  <c r="G52" i="28"/>
  <c r="E52" i="28"/>
  <c r="A52" i="28"/>
  <c r="K51" i="28"/>
  <c r="I51" i="28"/>
  <c r="G51" i="28"/>
  <c r="E51" i="28"/>
  <c r="A51" i="28"/>
  <c r="K50" i="28"/>
  <c r="I50" i="28"/>
  <c r="G50" i="28"/>
  <c r="E50" i="28"/>
  <c r="A50" i="28"/>
  <c r="K49" i="28"/>
  <c r="I49" i="28"/>
  <c r="G49" i="28"/>
  <c r="E49" i="28"/>
  <c r="A49" i="28"/>
  <c r="K48" i="28"/>
  <c r="I48" i="28"/>
  <c r="G48" i="28"/>
  <c r="E48" i="28"/>
  <c r="A48" i="28"/>
  <c r="K47" i="28"/>
  <c r="I47" i="28"/>
  <c r="G47" i="28"/>
  <c r="E47" i="28"/>
  <c r="A47" i="28"/>
  <c r="K46" i="28"/>
  <c r="I46" i="28"/>
  <c r="G46" i="28"/>
  <c r="E46" i="28"/>
  <c r="A46" i="28"/>
  <c r="K45" i="28"/>
  <c r="I45" i="28"/>
  <c r="G45" i="28"/>
  <c r="E45" i="28"/>
  <c r="A45" i="28"/>
  <c r="K44" i="28"/>
  <c r="I44" i="28"/>
  <c r="G44" i="28"/>
  <c r="E44" i="28"/>
  <c r="A44" i="28"/>
  <c r="K43" i="28"/>
  <c r="I43" i="28"/>
  <c r="G43" i="28"/>
  <c r="E43" i="28"/>
  <c r="A43" i="28"/>
  <c r="K42" i="28"/>
  <c r="I42" i="28"/>
  <c r="G42" i="28"/>
  <c r="E42" i="28"/>
  <c r="A42" i="28"/>
  <c r="K41" i="28"/>
  <c r="I41" i="28"/>
  <c r="G41" i="28"/>
  <c r="E41" i="28"/>
  <c r="A41" i="28"/>
  <c r="K40" i="28"/>
  <c r="I40" i="28"/>
  <c r="G40" i="28"/>
  <c r="E40" i="28"/>
  <c r="A40" i="28"/>
  <c r="K39" i="28"/>
  <c r="I39" i="28"/>
  <c r="G39" i="28"/>
  <c r="E39" i="28"/>
  <c r="A39" i="28"/>
  <c r="K38" i="28"/>
  <c r="I38" i="28"/>
  <c r="G38" i="28"/>
  <c r="E38" i="28"/>
  <c r="A38" i="28"/>
  <c r="K37" i="28"/>
  <c r="I37" i="28"/>
  <c r="G37" i="28"/>
  <c r="E37" i="28"/>
  <c r="A37" i="28"/>
  <c r="K36" i="28"/>
  <c r="I36" i="28"/>
  <c r="G36" i="28"/>
  <c r="E36" i="28"/>
  <c r="A36" i="28"/>
  <c r="K35" i="28"/>
  <c r="I35" i="28"/>
  <c r="G35" i="28"/>
  <c r="E35" i="28"/>
  <c r="A35" i="28"/>
  <c r="K34" i="28"/>
  <c r="I34" i="28"/>
  <c r="G34" i="28"/>
  <c r="E34" i="28"/>
  <c r="A34" i="28"/>
  <c r="K33" i="28"/>
  <c r="I33" i="28"/>
  <c r="G33" i="28"/>
  <c r="E33" i="28"/>
  <c r="A33" i="28"/>
  <c r="K32" i="28"/>
  <c r="I32" i="28"/>
  <c r="G32" i="28"/>
  <c r="E32" i="28"/>
  <c r="A32" i="28"/>
  <c r="K31" i="28"/>
  <c r="I31" i="28"/>
  <c r="G31" i="28"/>
  <c r="E31" i="28"/>
  <c r="A31" i="28"/>
  <c r="K30" i="28"/>
  <c r="I30" i="28"/>
  <c r="G30" i="28"/>
  <c r="E30" i="28"/>
  <c r="A30" i="28"/>
  <c r="K29" i="28"/>
  <c r="I29" i="28"/>
  <c r="G29" i="28"/>
  <c r="E29" i="28"/>
  <c r="A29" i="28"/>
  <c r="K28" i="28"/>
  <c r="I28" i="28"/>
  <c r="G28" i="28"/>
  <c r="E28" i="28"/>
  <c r="A28" i="28"/>
  <c r="K27" i="28"/>
  <c r="I27" i="28"/>
  <c r="G27" i="28"/>
  <c r="E27" i="28"/>
  <c r="A27" i="28"/>
  <c r="K26" i="28"/>
  <c r="I26" i="28"/>
  <c r="G26" i="28"/>
  <c r="E26" i="28"/>
  <c r="A26" i="28"/>
  <c r="K25" i="28"/>
  <c r="I25" i="28"/>
  <c r="G25" i="28"/>
  <c r="E25" i="28"/>
  <c r="A25" i="28"/>
  <c r="K24" i="28"/>
  <c r="I24" i="28"/>
  <c r="G24" i="28"/>
  <c r="E24" i="28"/>
  <c r="A24" i="28"/>
  <c r="K23" i="28"/>
  <c r="I23" i="28"/>
  <c r="G23" i="28"/>
  <c r="E23" i="28"/>
  <c r="A23" i="28"/>
  <c r="K22" i="28"/>
  <c r="I22" i="28"/>
  <c r="G22" i="28"/>
  <c r="E22" i="28"/>
  <c r="A22" i="28"/>
  <c r="K21" i="28"/>
  <c r="I21" i="28"/>
  <c r="G21" i="28"/>
  <c r="E21" i="28"/>
  <c r="A21" i="28"/>
  <c r="AA13" i="28"/>
  <c r="Z13" i="28"/>
  <c r="Y13" i="28"/>
  <c r="X13" i="28"/>
  <c r="W13" i="28"/>
  <c r="V13" i="28"/>
  <c r="U13" i="28"/>
  <c r="T13" i="28"/>
  <c r="S13" i="28"/>
  <c r="R13" i="28"/>
  <c r="Q13" i="28"/>
  <c r="P13" i="28"/>
  <c r="O13" i="28"/>
  <c r="N13" i="28"/>
  <c r="M13" i="28"/>
  <c r="L13" i="28"/>
  <c r="K13" i="28"/>
  <c r="G13" i="28"/>
  <c r="E13" i="28"/>
  <c r="AF718" i="27"/>
  <c r="AG718" i="27" s="1"/>
  <c r="AD718" i="27"/>
  <c r="AC718" i="27"/>
  <c r="Z718" i="27"/>
  <c r="Y718" i="27"/>
  <c r="X718" i="27"/>
  <c r="U718" i="27"/>
  <c r="R718" i="27"/>
  <c r="A718" i="27"/>
  <c r="AF717" i="27"/>
  <c r="AG717" i="27" s="1"/>
  <c r="AD717" i="27"/>
  <c r="AC717" i="27"/>
  <c r="AB717" i="27"/>
  <c r="Y717" i="27"/>
  <c r="X717" i="27"/>
  <c r="V717" i="27"/>
  <c r="R717" i="27"/>
  <c r="A717" i="27"/>
  <c r="AF716" i="27"/>
  <c r="AG716" i="27" s="1"/>
  <c r="AD716" i="27"/>
  <c r="AC716" i="27"/>
  <c r="AB716" i="27"/>
  <c r="Z716" i="27"/>
  <c r="Y716" i="27"/>
  <c r="X716" i="27"/>
  <c r="W716" i="27" s="1"/>
  <c r="V716" i="27"/>
  <c r="U716" i="27"/>
  <c r="T716" i="27" s="1"/>
  <c r="R716" i="27"/>
  <c r="A716" i="27"/>
  <c r="AF715" i="27"/>
  <c r="AG715" i="27" s="1"/>
  <c r="AD715" i="27"/>
  <c r="Z715" i="27" s="1"/>
  <c r="AB715" i="27"/>
  <c r="Y715" i="27"/>
  <c r="V715" i="27"/>
  <c r="U715" i="27"/>
  <c r="T715" i="27" s="1"/>
  <c r="A715" i="27"/>
  <c r="AF714" i="27"/>
  <c r="AG714" i="27" s="1"/>
  <c r="AD714" i="27"/>
  <c r="Z714" i="27"/>
  <c r="X714" i="27"/>
  <c r="A714" i="27"/>
  <c r="AF713" i="27"/>
  <c r="AG713" i="27" s="1"/>
  <c r="AD713" i="27"/>
  <c r="AB713" i="27"/>
  <c r="X713" i="27"/>
  <c r="A713" i="27"/>
  <c r="AF712" i="27"/>
  <c r="AG712" i="27" s="1"/>
  <c r="AD712" i="27"/>
  <c r="AC712" i="27"/>
  <c r="AB712" i="27"/>
  <c r="AA712" i="27" s="1"/>
  <c r="Z712" i="27"/>
  <c r="Y712" i="27"/>
  <c r="X712" i="27"/>
  <c r="W712" i="27" s="1"/>
  <c r="V712" i="27"/>
  <c r="U712" i="27"/>
  <c r="R712" i="27"/>
  <c r="P712" i="27"/>
  <c r="A712" i="27"/>
  <c r="AF711" i="27"/>
  <c r="AG711" i="27" s="1"/>
  <c r="AD711" i="27"/>
  <c r="AB711" i="27" s="1"/>
  <c r="V711" i="27"/>
  <c r="A711" i="27"/>
  <c r="AF710" i="27"/>
  <c r="AG710" i="27" s="1"/>
  <c r="AD710" i="27"/>
  <c r="Z710" i="27" s="1"/>
  <c r="AC710" i="27"/>
  <c r="Y710" i="27"/>
  <c r="X710" i="27"/>
  <c r="U710" i="27"/>
  <c r="R710" i="27"/>
  <c r="A710" i="27"/>
  <c r="AF709" i="27"/>
  <c r="AG709" i="27" s="1"/>
  <c r="AD709" i="27"/>
  <c r="AB709" i="27" s="1"/>
  <c r="AA709" i="27" s="1"/>
  <c r="AC709" i="27"/>
  <c r="Y709" i="27"/>
  <c r="X709" i="27"/>
  <c r="V709" i="27"/>
  <c r="R709" i="27"/>
  <c r="A709" i="27"/>
  <c r="AF708" i="27"/>
  <c r="AG708" i="27" s="1"/>
  <c r="AD708" i="27"/>
  <c r="AC708" i="27"/>
  <c r="AB708" i="27"/>
  <c r="Z708" i="27"/>
  <c r="Y708" i="27"/>
  <c r="X708" i="27"/>
  <c r="W708" i="27" s="1"/>
  <c r="V708" i="27"/>
  <c r="U708" i="27"/>
  <c r="T708" i="27" s="1"/>
  <c r="R708" i="27"/>
  <c r="A708" i="27"/>
  <c r="AF707" i="27"/>
  <c r="AG707" i="27" s="1"/>
  <c r="AD707" i="27"/>
  <c r="AB707" i="27"/>
  <c r="Z707" i="27"/>
  <c r="Y707" i="27"/>
  <c r="V707" i="27"/>
  <c r="U707" i="27"/>
  <c r="T707" i="27" s="1"/>
  <c r="A707" i="27"/>
  <c r="AF706" i="27"/>
  <c r="AG706" i="27" s="1"/>
  <c r="AD706" i="27"/>
  <c r="AC706" i="27" s="1"/>
  <c r="X706" i="27"/>
  <c r="A706" i="27"/>
  <c r="AF705" i="27"/>
  <c r="AG705" i="27" s="1"/>
  <c r="AD705" i="27"/>
  <c r="AC705" i="27" s="1"/>
  <c r="X705" i="27"/>
  <c r="A705" i="27"/>
  <c r="AF704" i="27"/>
  <c r="AG704" i="27" s="1"/>
  <c r="AD704" i="27"/>
  <c r="AC704" i="27"/>
  <c r="AB704" i="27"/>
  <c r="AA704" i="27" s="1"/>
  <c r="Z704" i="27"/>
  <c r="Y704" i="27"/>
  <c r="X704" i="27"/>
  <c r="W704" i="27" s="1"/>
  <c r="V704" i="27"/>
  <c r="U704" i="27"/>
  <c r="R704" i="27"/>
  <c r="P704" i="27"/>
  <c r="A704" i="27"/>
  <c r="AF703" i="27"/>
  <c r="AG703" i="27" s="1"/>
  <c r="AD703" i="27"/>
  <c r="Z703" i="27"/>
  <c r="V703" i="27"/>
  <c r="A703" i="27"/>
  <c r="AF702" i="27"/>
  <c r="AG702" i="27" s="1"/>
  <c r="AD702" i="27"/>
  <c r="AC702" i="27"/>
  <c r="Z702" i="27"/>
  <c r="Y702" i="27"/>
  <c r="X702" i="27"/>
  <c r="U702" i="27"/>
  <c r="R702" i="27"/>
  <c r="A702" i="27"/>
  <c r="AF701" i="27"/>
  <c r="AG701" i="27" s="1"/>
  <c r="AD701" i="27"/>
  <c r="AC701" i="27"/>
  <c r="AB701" i="27"/>
  <c r="Y701" i="27"/>
  <c r="X701" i="27"/>
  <c r="V701" i="27"/>
  <c r="R701" i="27"/>
  <c r="A701" i="27"/>
  <c r="AF700" i="27"/>
  <c r="AG700" i="27" s="1"/>
  <c r="AD700" i="27"/>
  <c r="AC700" i="27"/>
  <c r="AB700" i="27"/>
  <c r="Z700" i="27"/>
  <c r="Y700" i="27"/>
  <c r="X700" i="27"/>
  <c r="W700" i="27" s="1"/>
  <c r="V700" i="27"/>
  <c r="U700" i="27"/>
  <c r="T700" i="27" s="1"/>
  <c r="R700" i="27"/>
  <c r="A700" i="27"/>
  <c r="AF699" i="27"/>
  <c r="AG699" i="27" s="1"/>
  <c r="AD699" i="27"/>
  <c r="Z699" i="27" s="1"/>
  <c r="AB699" i="27"/>
  <c r="Y699" i="27"/>
  <c r="V699" i="27"/>
  <c r="U699" i="27"/>
  <c r="T699" i="27" s="1"/>
  <c r="A699" i="27"/>
  <c r="AF698" i="27"/>
  <c r="AG698" i="27" s="1"/>
  <c r="AD698" i="27"/>
  <c r="Z698" i="27"/>
  <c r="X698" i="27"/>
  <c r="A698" i="27"/>
  <c r="AF697" i="27"/>
  <c r="AG697" i="27" s="1"/>
  <c r="AD697" i="27"/>
  <c r="AB697" i="27"/>
  <c r="X697" i="27"/>
  <c r="A697" i="27"/>
  <c r="AF696" i="27"/>
  <c r="AG696" i="27" s="1"/>
  <c r="AD696" i="27"/>
  <c r="AC696" i="27"/>
  <c r="AB696" i="27"/>
  <c r="AA696" i="27" s="1"/>
  <c r="Z696" i="27"/>
  <c r="Y696" i="27"/>
  <c r="X696" i="27"/>
  <c r="W696" i="27" s="1"/>
  <c r="V696" i="27"/>
  <c r="U696" i="27"/>
  <c r="R696" i="27"/>
  <c r="P696" i="27"/>
  <c r="A696" i="27"/>
  <c r="AF695" i="27"/>
  <c r="AG695" i="27" s="1"/>
  <c r="AD695" i="27"/>
  <c r="AB695" i="27" s="1"/>
  <c r="V695" i="27"/>
  <c r="A695" i="27"/>
  <c r="AF694" i="27"/>
  <c r="AG694" i="27" s="1"/>
  <c r="AD694" i="27"/>
  <c r="Z694" i="27" s="1"/>
  <c r="AC694" i="27"/>
  <c r="Y694" i="27"/>
  <c r="X694" i="27"/>
  <c r="U694" i="27"/>
  <c r="R694" i="27"/>
  <c r="A694" i="27"/>
  <c r="AF693" i="27"/>
  <c r="AG693" i="27" s="1"/>
  <c r="AD693" i="27"/>
  <c r="AB693" i="27" s="1"/>
  <c r="AA693" i="27" s="1"/>
  <c r="AC693" i="27"/>
  <c r="Y693" i="27"/>
  <c r="X693" i="27"/>
  <c r="V693" i="27"/>
  <c r="R693" i="27"/>
  <c r="A693" i="27"/>
  <c r="AF692" i="27"/>
  <c r="AG692" i="27" s="1"/>
  <c r="AD692" i="27"/>
  <c r="AC692" i="27"/>
  <c r="AB692" i="27"/>
  <c r="Z692" i="27"/>
  <c r="Y692" i="27"/>
  <c r="X692" i="27"/>
  <c r="W692" i="27" s="1"/>
  <c r="V692" i="27"/>
  <c r="U692" i="27"/>
  <c r="T692" i="27" s="1"/>
  <c r="R692" i="27"/>
  <c r="A692" i="27"/>
  <c r="AF691" i="27"/>
  <c r="AG691" i="27" s="1"/>
  <c r="AD691" i="27"/>
  <c r="AB691" i="27"/>
  <c r="Z691" i="27"/>
  <c r="Y691" i="27"/>
  <c r="V691" i="27"/>
  <c r="U691" i="27"/>
  <c r="T691" i="27" s="1"/>
  <c r="A691" i="27"/>
  <c r="AF690" i="27"/>
  <c r="AG690" i="27" s="1"/>
  <c r="AD690" i="27"/>
  <c r="AC690" i="27" s="1"/>
  <c r="X690" i="27"/>
  <c r="A690" i="27"/>
  <c r="AF689" i="27"/>
  <c r="AG689" i="27" s="1"/>
  <c r="AD689" i="27"/>
  <c r="AC689" i="27" s="1"/>
  <c r="X689" i="27"/>
  <c r="A689" i="27"/>
  <c r="AF688" i="27"/>
  <c r="AG688" i="27" s="1"/>
  <c r="AD688" i="27"/>
  <c r="AC688" i="27"/>
  <c r="AB688" i="27"/>
  <c r="AA688" i="27" s="1"/>
  <c r="Z688" i="27"/>
  <c r="Y688" i="27"/>
  <c r="X688" i="27"/>
  <c r="W688" i="27" s="1"/>
  <c r="V688" i="27"/>
  <c r="U688" i="27"/>
  <c r="R688" i="27"/>
  <c r="P688" i="27"/>
  <c r="A688" i="27"/>
  <c r="AF687" i="27"/>
  <c r="AG687" i="27" s="1"/>
  <c r="AD687" i="27"/>
  <c r="Z687" i="27"/>
  <c r="V687" i="27"/>
  <c r="A687" i="27"/>
  <c r="AF686" i="27"/>
  <c r="AG686" i="27" s="1"/>
  <c r="AD686" i="27"/>
  <c r="AC686" i="27"/>
  <c r="Z686" i="27"/>
  <c r="Y686" i="27"/>
  <c r="X686" i="27"/>
  <c r="U686" i="27"/>
  <c r="R686" i="27"/>
  <c r="A686" i="27"/>
  <c r="AF685" i="27"/>
  <c r="AG685" i="27" s="1"/>
  <c r="AD685" i="27"/>
  <c r="AC685" i="27"/>
  <c r="AB685" i="27"/>
  <c r="Y685" i="27"/>
  <c r="X685" i="27"/>
  <c r="V685" i="27"/>
  <c r="R685" i="27"/>
  <c r="A685" i="27"/>
  <c r="AF684" i="27"/>
  <c r="AG684" i="27" s="1"/>
  <c r="AD684" i="27"/>
  <c r="AC684" i="27"/>
  <c r="AB684" i="27"/>
  <c r="Z684" i="27"/>
  <c r="Y684" i="27"/>
  <c r="X684" i="27"/>
  <c r="W684" i="27" s="1"/>
  <c r="V684" i="27"/>
  <c r="U684" i="27"/>
  <c r="T684" i="27" s="1"/>
  <c r="R684" i="27"/>
  <c r="A684" i="27"/>
  <c r="AF683" i="27"/>
  <c r="AG683" i="27" s="1"/>
  <c r="AD683" i="27"/>
  <c r="Z683" i="27" s="1"/>
  <c r="AB683" i="27"/>
  <c r="Y683" i="27"/>
  <c r="V683" i="27"/>
  <c r="U683" i="27"/>
  <c r="T683" i="27" s="1"/>
  <c r="A683" i="27"/>
  <c r="AF682" i="27"/>
  <c r="AG682" i="27" s="1"/>
  <c r="AD682" i="27"/>
  <c r="Z682" i="27"/>
  <c r="X682" i="27"/>
  <c r="A682" i="27"/>
  <c r="AF681" i="27"/>
  <c r="AG681" i="27" s="1"/>
  <c r="AD681" i="27"/>
  <c r="AB681" i="27"/>
  <c r="Y681" i="27"/>
  <c r="V681" i="27"/>
  <c r="A681" i="27"/>
  <c r="AF680" i="27"/>
  <c r="AG680" i="27" s="1"/>
  <c r="AD680" i="27"/>
  <c r="AC680" i="27"/>
  <c r="AB680" i="27"/>
  <c r="Z680" i="27"/>
  <c r="Y680" i="27"/>
  <c r="X680" i="27"/>
  <c r="W680" i="27" s="1"/>
  <c r="V680" i="27"/>
  <c r="U680" i="27"/>
  <c r="T680" i="27" s="1"/>
  <c r="R680" i="27"/>
  <c r="A680" i="27"/>
  <c r="AF679" i="27"/>
  <c r="AG679" i="27" s="1"/>
  <c r="AD679" i="27"/>
  <c r="AC679" i="27" s="1"/>
  <c r="Y679" i="27"/>
  <c r="A679" i="27"/>
  <c r="AF678" i="27"/>
  <c r="AG678" i="27" s="1"/>
  <c r="AD678" i="27"/>
  <c r="AB678" i="27" s="1"/>
  <c r="AA678" i="27" s="1"/>
  <c r="P678" i="27" s="1"/>
  <c r="AC678" i="27"/>
  <c r="Z678" i="27"/>
  <c r="Y678" i="27"/>
  <c r="X678" i="27"/>
  <c r="W678" i="27" s="1"/>
  <c r="U678" i="27"/>
  <c r="R678" i="27"/>
  <c r="A678" i="27"/>
  <c r="AF677" i="27"/>
  <c r="AG677" i="27" s="1"/>
  <c r="AD677" i="27"/>
  <c r="AB677" i="27"/>
  <c r="Y677" i="27"/>
  <c r="V677" i="27"/>
  <c r="A677" i="27"/>
  <c r="AF676" i="27"/>
  <c r="AG676" i="27" s="1"/>
  <c r="AD676" i="27"/>
  <c r="AC676" i="27"/>
  <c r="AB676" i="27"/>
  <c r="Z676" i="27"/>
  <c r="Y676" i="27"/>
  <c r="X676" i="27"/>
  <c r="W676" i="27" s="1"/>
  <c r="V676" i="27"/>
  <c r="U676" i="27"/>
  <c r="T676" i="27" s="1"/>
  <c r="R676" i="27"/>
  <c r="A676" i="27"/>
  <c r="AF675" i="27"/>
  <c r="AG675" i="27" s="1"/>
  <c r="AD675" i="27"/>
  <c r="AC675" i="27" s="1"/>
  <c r="Y675" i="27"/>
  <c r="A675" i="27"/>
  <c r="AF674" i="27"/>
  <c r="AG674" i="27" s="1"/>
  <c r="AD674" i="27"/>
  <c r="AB674" i="27" s="1"/>
  <c r="AA674" i="27" s="1"/>
  <c r="P674" i="27" s="1"/>
  <c r="AC674" i="27"/>
  <c r="Z674" i="27"/>
  <c r="Y674" i="27"/>
  <c r="X674" i="27"/>
  <c r="W674" i="27" s="1"/>
  <c r="U674" i="27"/>
  <c r="R674" i="27"/>
  <c r="A674" i="27"/>
  <c r="AF673" i="27"/>
  <c r="AG673" i="27" s="1"/>
  <c r="AD673" i="27"/>
  <c r="AB673" i="27"/>
  <c r="Y673" i="27"/>
  <c r="V673" i="27"/>
  <c r="A673" i="27"/>
  <c r="AF672" i="27"/>
  <c r="AG672" i="27" s="1"/>
  <c r="AD672" i="27"/>
  <c r="AC672" i="27"/>
  <c r="AB672" i="27"/>
  <c r="Z672" i="27"/>
  <c r="Y672" i="27"/>
  <c r="X672" i="27"/>
  <c r="W672" i="27" s="1"/>
  <c r="V672" i="27"/>
  <c r="U672" i="27"/>
  <c r="T672" i="27" s="1"/>
  <c r="R672" i="27"/>
  <c r="A672" i="27"/>
  <c r="AF671" i="27"/>
  <c r="AG671" i="27" s="1"/>
  <c r="AD671" i="27"/>
  <c r="AC671" i="27" s="1"/>
  <c r="Y671" i="27"/>
  <c r="A671" i="27"/>
  <c r="AF670" i="27"/>
  <c r="AG670" i="27" s="1"/>
  <c r="AD670" i="27"/>
  <c r="AB670" i="27" s="1"/>
  <c r="AA670" i="27" s="1"/>
  <c r="P670" i="27" s="1"/>
  <c r="AC670" i="27"/>
  <c r="Z670" i="27"/>
  <c r="Y670" i="27"/>
  <c r="X670" i="27"/>
  <c r="W670" i="27" s="1"/>
  <c r="U670" i="27"/>
  <c r="R670" i="27"/>
  <c r="A670" i="27"/>
  <c r="AF669" i="27"/>
  <c r="AG669" i="27" s="1"/>
  <c r="AD669" i="27"/>
  <c r="AB669" i="27"/>
  <c r="Y669" i="27"/>
  <c r="V669" i="27"/>
  <c r="A669" i="27"/>
  <c r="AF668" i="27"/>
  <c r="AG668" i="27" s="1"/>
  <c r="AD668" i="27"/>
  <c r="AC668" i="27"/>
  <c r="AB668" i="27"/>
  <c r="Z668" i="27"/>
  <c r="Y668" i="27"/>
  <c r="X668" i="27"/>
  <c r="W668" i="27" s="1"/>
  <c r="V668" i="27"/>
  <c r="U668" i="27"/>
  <c r="T668" i="27" s="1"/>
  <c r="R668" i="27"/>
  <c r="A668" i="27"/>
  <c r="AF667" i="27"/>
  <c r="AG667" i="27" s="1"/>
  <c r="AD667" i="27"/>
  <c r="AC667" i="27" s="1"/>
  <c r="Y667" i="27"/>
  <c r="A667" i="27"/>
  <c r="AF666" i="27"/>
  <c r="AG666" i="27" s="1"/>
  <c r="AD666" i="27"/>
  <c r="AB666" i="27" s="1"/>
  <c r="AA666" i="27" s="1"/>
  <c r="P666" i="27" s="1"/>
  <c r="AC666" i="27"/>
  <c r="Z666" i="27"/>
  <c r="Y666" i="27"/>
  <c r="X666" i="27"/>
  <c r="W666" i="27" s="1"/>
  <c r="U666" i="27"/>
  <c r="R666" i="27"/>
  <c r="A666" i="27"/>
  <c r="AF665" i="27"/>
  <c r="AG665" i="27" s="1"/>
  <c r="AD665" i="27"/>
  <c r="AB665" i="27"/>
  <c r="Y665" i="27"/>
  <c r="V665" i="27"/>
  <c r="A665" i="27"/>
  <c r="AF664" i="27"/>
  <c r="AG664" i="27" s="1"/>
  <c r="AD664" i="27"/>
  <c r="AC664" i="27"/>
  <c r="AB664" i="27"/>
  <c r="Z664" i="27"/>
  <c r="Y664" i="27"/>
  <c r="X664" i="27"/>
  <c r="W664" i="27" s="1"/>
  <c r="V664" i="27"/>
  <c r="U664" i="27"/>
  <c r="T664" i="27" s="1"/>
  <c r="R664" i="27"/>
  <c r="A664" i="27"/>
  <c r="AF663" i="27"/>
  <c r="AG663" i="27" s="1"/>
  <c r="AD663" i="27"/>
  <c r="AC663" i="27" s="1"/>
  <c r="Y663" i="27"/>
  <c r="A663" i="27"/>
  <c r="AF662" i="27"/>
  <c r="AG662" i="27" s="1"/>
  <c r="AD662" i="27"/>
  <c r="AB662" i="27" s="1"/>
  <c r="AA662" i="27" s="1"/>
  <c r="P662" i="27" s="1"/>
  <c r="AC662" i="27"/>
  <c r="Z662" i="27"/>
  <c r="Y662" i="27"/>
  <c r="X662" i="27"/>
  <c r="W662" i="27" s="1"/>
  <c r="U662" i="27"/>
  <c r="R662" i="27"/>
  <c r="A662" i="27"/>
  <c r="AF661" i="27"/>
  <c r="AG661" i="27" s="1"/>
  <c r="AD661" i="27"/>
  <c r="AB661" i="27"/>
  <c r="Y661" i="27"/>
  <c r="V661" i="27"/>
  <c r="A661" i="27"/>
  <c r="AF660" i="27"/>
  <c r="AG660" i="27" s="1"/>
  <c r="AD660" i="27"/>
  <c r="AC660" i="27"/>
  <c r="AB660" i="27"/>
  <c r="Z660" i="27"/>
  <c r="Y660" i="27"/>
  <c r="X660" i="27"/>
  <c r="W660" i="27" s="1"/>
  <c r="V660" i="27"/>
  <c r="U660" i="27"/>
  <c r="T660" i="27" s="1"/>
  <c r="R660" i="27"/>
  <c r="A660" i="27"/>
  <c r="AF659" i="27"/>
  <c r="AG659" i="27" s="1"/>
  <c r="AD659" i="27"/>
  <c r="AC659" i="27" s="1"/>
  <c r="Y659" i="27"/>
  <c r="A659" i="27"/>
  <c r="AF658" i="27"/>
  <c r="AG658" i="27" s="1"/>
  <c r="AD658" i="27"/>
  <c r="AB658" i="27" s="1"/>
  <c r="AA658" i="27" s="1"/>
  <c r="P658" i="27" s="1"/>
  <c r="AC658" i="27"/>
  <c r="Z658" i="27"/>
  <c r="Y658" i="27"/>
  <c r="X658" i="27"/>
  <c r="W658" i="27" s="1"/>
  <c r="U658" i="27"/>
  <c r="R658" i="27"/>
  <c r="A658" i="27"/>
  <c r="AF657" i="27"/>
  <c r="AG657" i="27" s="1"/>
  <c r="AD657" i="27"/>
  <c r="AB657" i="27"/>
  <c r="Y657" i="27"/>
  <c r="V657" i="27"/>
  <c r="A657" i="27"/>
  <c r="AF656" i="27"/>
  <c r="AG656" i="27" s="1"/>
  <c r="AD656" i="27"/>
  <c r="AC656" i="27"/>
  <c r="AB656" i="27"/>
  <c r="Z656" i="27"/>
  <c r="Y656" i="27"/>
  <c r="X656" i="27"/>
  <c r="W656" i="27" s="1"/>
  <c r="V656" i="27"/>
  <c r="U656" i="27"/>
  <c r="T656" i="27" s="1"/>
  <c r="R656" i="27"/>
  <c r="A656" i="27"/>
  <c r="AF655" i="27"/>
  <c r="AG655" i="27" s="1"/>
  <c r="AD655" i="27"/>
  <c r="AC655" i="27" s="1"/>
  <c r="Y655" i="27"/>
  <c r="A655" i="27"/>
  <c r="AF654" i="27"/>
  <c r="AG654" i="27" s="1"/>
  <c r="AD654" i="27"/>
  <c r="AB654" i="27" s="1"/>
  <c r="AA654" i="27" s="1"/>
  <c r="P654" i="27" s="1"/>
  <c r="AC654" i="27"/>
  <c r="Z654" i="27"/>
  <c r="Y654" i="27"/>
  <c r="X654" i="27"/>
  <c r="W654" i="27" s="1"/>
  <c r="U654" i="27"/>
  <c r="R654" i="27"/>
  <c r="A654" i="27"/>
  <c r="AF653" i="27"/>
  <c r="AG653" i="27" s="1"/>
  <c r="AD653" i="27"/>
  <c r="AB653" i="27"/>
  <c r="Y653" i="27"/>
  <c r="V653" i="27"/>
  <c r="A653" i="27"/>
  <c r="AF652" i="27"/>
  <c r="AG652" i="27" s="1"/>
  <c r="AD652" i="27"/>
  <c r="AC652" i="27"/>
  <c r="AB652" i="27"/>
  <c r="Z652" i="27"/>
  <c r="Y652" i="27"/>
  <c r="X652" i="27"/>
  <c r="W652" i="27" s="1"/>
  <c r="V652" i="27"/>
  <c r="U652" i="27"/>
  <c r="T652" i="27" s="1"/>
  <c r="R652" i="27"/>
  <c r="A652" i="27"/>
  <c r="AF651" i="27"/>
  <c r="AG651" i="27" s="1"/>
  <c r="AD651" i="27"/>
  <c r="AC651" i="27" s="1"/>
  <c r="Y651" i="27"/>
  <c r="A651" i="27"/>
  <c r="AF650" i="27"/>
  <c r="AG650" i="27" s="1"/>
  <c r="AD650" i="27"/>
  <c r="AB650" i="27" s="1"/>
  <c r="AA650" i="27" s="1"/>
  <c r="P650" i="27" s="1"/>
  <c r="AC650" i="27"/>
  <c r="Z650" i="27"/>
  <c r="Y650" i="27"/>
  <c r="X650" i="27"/>
  <c r="W650" i="27" s="1"/>
  <c r="U650" i="27"/>
  <c r="R650" i="27"/>
  <c r="A650" i="27"/>
  <c r="AF649" i="27"/>
  <c r="AG649" i="27" s="1"/>
  <c r="AD649" i="27"/>
  <c r="AB649" i="27"/>
  <c r="Y649" i="27"/>
  <c r="V649" i="27"/>
  <c r="A649" i="27"/>
  <c r="AF648" i="27"/>
  <c r="AG648" i="27" s="1"/>
  <c r="AD648" i="27"/>
  <c r="AC648" i="27"/>
  <c r="AB648" i="27"/>
  <c r="Z648" i="27"/>
  <c r="Y648" i="27"/>
  <c r="X648" i="27"/>
  <c r="W648" i="27" s="1"/>
  <c r="V648" i="27"/>
  <c r="U648" i="27"/>
  <c r="T648" i="27" s="1"/>
  <c r="R648" i="27"/>
  <c r="A648" i="27"/>
  <c r="AF647" i="27"/>
  <c r="AG647" i="27" s="1"/>
  <c r="AD647" i="27"/>
  <c r="AC647" i="27" s="1"/>
  <c r="Y647" i="27"/>
  <c r="A647" i="27"/>
  <c r="AF646" i="27"/>
  <c r="AG646" i="27" s="1"/>
  <c r="AD646" i="27"/>
  <c r="AB646" i="27" s="1"/>
  <c r="AA646" i="27" s="1"/>
  <c r="P646" i="27" s="1"/>
  <c r="AC646" i="27"/>
  <c r="Z646" i="27"/>
  <c r="Y646" i="27"/>
  <c r="X646" i="27"/>
  <c r="W646" i="27" s="1"/>
  <c r="U646" i="27"/>
  <c r="R646" i="27"/>
  <c r="A646" i="27"/>
  <c r="AF645" i="27"/>
  <c r="AG645" i="27" s="1"/>
  <c r="AD645" i="27"/>
  <c r="AB645" i="27"/>
  <c r="Y645" i="27"/>
  <c r="V645" i="27"/>
  <c r="A645" i="27"/>
  <c r="AF644" i="27"/>
  <c r="AG644" i="27" s="1"/>
  <c r="AD644" i="27"/>
  <c r="AC644" i="27"/>
  <c r="AB644" i="27"/>
  <c r="Z644" i="27"/>
  <c r="Y644" i="27"/>
  <c r="X644" i="27"/>
  <c r="W644" i="27" s="1"/>
  <c r="V644" i="27"/>
  <c r="U644" i="27"/>
  <c r="T644" i="27" s="1"/>
  <c r="R644" i="27"/>
  <c r="A644" i="27"/>
  <c r="AF643" i="27"/>
  <c r="AG643" i="27" s="1"/>
  <c r="AD643" i="27"/>
  <c r="AC643" i="27" s="1"/>
  <c r="Y643" i="27"/>
  <c r="A643" i="27"/>
  <c r="AF642" i="27"/>
  <c r="AG642" i="27" s="1"/>
  <c r="AD642" i="27"/>
  <c r="AB642" i="27" s="1"/>
  <c r="AA642" i="27" s="1"/>
  <c r="P642" i="27" s="1"/>
  <c r="AC642" i="27"/>
  <c r="Z642" i="27"/>
  <c r="Y642" i="27"/>
  <c r="X642" i="27"/>
  <c r="W642" i="27" s="1"/>
  <c r="U642" i="27"/>
  <c r="R642" i="27"/>
  <c r="A642" i="27"/>
  <c r="AF641" i="27"/>
  <c r="AG641" i="27" s="1"/>
  <c r="AD641" i="27"/>
  <c r="AB641" i="27"/>
  <c r="Y641" i="27"/>
  <c r="V641" i="27"/>
  <c r="A641" i="27"/>
  <c r="AF640" i="27"/>
  <c r="AG640" i="27" s="1"/>
  <c r="AD640" i="27"/>
  <c r="AC640" i="27"/>
  <c r="AB640" i="27"/>
  <c r="Z640" i="27"/>
  <c r="Y640" i="27"/>
  <c r="X640" i="27"/>
  <c r="W640" i="27" s="1"/>
  <c r="V640" i="27"/>
  <c r="U640" i="27"/>
  <c r="T640" i="27" s="1"/>
  <c r="R640" i="27"/>
  <c r="A640" i="27"/>
  <c r="AF639" i="27"/>
  <c r="AG639" i="27" s="1"/>
  <c r="AD639" i="27"/>
  <c r="AC639" i="27" s="1"/>
  <c r="Y639" i="27"/>
  <c r="A639" i="27"/>
  <c r="AF638" i="27"/>
  <c r="AG638" i="27" s="1"/>
  <c r="AD638" i="27"/>
  <c r="AB638" i="27" s="1"/>
  <c r="AA638" i="27" s="1"/>
  <c r="P638" i="27" s="1"/>
  <c r="AC638" i="27"/>
  <c r="Z638" i="27"/>
  <c r="Y638" i="27"/>
  <c r="X638" i="27"/>
  <c r="W638" i="27" s="1"/>
  <c r="U638" i="27"/>
  <c r="R638" i="27"/>
  <c r="A638" i="27"/>
  <c r="AF637" i="27"/>
  <c r="AG637" i="27" s="1"/>
  <c r="AD637" i="27"/>
  <c r="AB637" i="27"/>
  <c r="Y637" i="27"/>
  <c r="V637" i="27"/>
  <c r="A637" i="27"/>
  <c r="AF636" i="27"/>
  <c r="AG636" i="27" s="1"/>
  <c r="AD636" i="27"/>
  <c r="AC636" i="27"/>
  <c r="AB636" i="27"/>
  <c r="Z636" i="27"/>
  <c r="Y636" i="27"/>
  <c r="X636" i="27"/>
  <c r="W636" i="27" s="1"/>
  <c r="V636" i="27"/>
  <c r="U636" i="27"/>
  <c r="T636" i="27" s="1"/>
  <c r="R636" i="27"/>
  <c r="A636" i="27"/>
  <c r="AF635" i="27"/>
  <c r="AG635" i="27" s="1"/>
  <c r="AD635" i="27"/>
  <c r="AC635" i="27" s="1"/>
  <c r="Y635" i="27"/>
  <c r="A635" i="27"/>
  <c r="AF634" i="27"/>
  <c r="AG634" i="27" s="1"/>
  <c r="AD634" i="27"/>
  <c r="AB634" i="27" s="1"/>
  <c r="AA634" i="27" s="1"/>
  <c r="P634" i="27" s="1"/>
  <c r="AC634" i="27"/>
  <c r="Z634" i="27"/>
  <c r="Y634" i="27"/>
  <c r="X634" i="27"/>
  <c r="W634" i="27" s="1"/>
  <c r="U634" i="27"/>
  <c r="R634" i="27"/>
  <c r="A634" i="27"/>
  <c r="AF633" i="27"/>
  <c r="AG633" i="27" s="1"/>
  <c r="AD633" i="27"/>
  <c r="AB633" i="27"/>
  <c r="Y633" i="27"/>
  <c r="V633" i="27"/>
  <c r="A633" i="27"/>
  <c r="AF632" i="27"/>
  <c r="AG632" i="27" s="1"/>
  <c r="AD632" i="27"/>
  <c r="AC632" i="27"/>
  <c r="AB632" i="27"/>
  <c r="Z632" i="27"/>
  <c r="Y632" i="27"/>
  <c r="X632" i="27"/>
  <c r="W632" i="27" s="1"/>
  <c r="V632" i="27"/>
  <c r="U632" i="27"/>
  <c r="T632" i="27" s="1"/>
  <c r="R632" i="27"/>
  <c r="A632" i="27"/>
  <c r="AF631" i="27"/>
  <c r="AG631" i="27" s="1"/>
  <c r="AD631" i="27"/>
  <c r="AC631" i="27" s="1"/>
  <c r="Y631" i="27"/>
  <c r="A631" i="27"/>
  <c r="AF630" i="27"/>
  <c r="AG630" i="27" s="1"/>
  <c r="AD630" i="27"/>
  <c r="AB630" i="27" s="1"/>
  <c r="AA630" i="27" s="1"/>
  <c r="P630" i="27" s="1"/>
  <c r="AC630" i="27"/>
  <c r="Z630" i="27"/>
  <c r="Y630" i="27"/>
  <c r="X630" i="27"/>
  <c r="W630" i="27" s="1"/>
  <c r="U630" i="27"/>
  <c r="R630" i="27"/>
  <c r="A630" i="27"/>
  <c r="AF629" i="27"/>
  <c r="AG629" i="27" s="1"/>
  <c r="AD629" i="27"/>
  <c r="AB629" i="27"/>
  <c r="Y629" i="27"/>
  <c r="V629" i="27"/>
  <c r="A629" i="27"/>
  <c r="AF628" i="27"/>
  <c r="AG628" i="27" s="1"/>
  <c r="AD628" i="27"/>
  <c r="AC628" i="27"/>
  <c r="AB628" i="27"/>
  <c r="Z628" i="27"/>
  <c r="Y628" i="27"/>
  <c r="X628" i="27"/>
  <c r="W628" i="27" s="1"/>
  <c r="V628" i="27"/>
  <c r="U628" i="27"/>
  <c r="T628" i="27" s="1"/>
  <c r="R628" i="27"/>
  <c r="A628" i="27"/>
  <c r="AF627" i="27"/>
  <c r="AG627" i="27" s="1"/>
  <c r="AD627" i="27"/>
  <c r="AC627" i="27" s="1"/>
  <c r="Y627" i="27"/>
  <c r="A627" i="27"/>
  <c r="AF626" i="27"/>
  <c r="AG626" i="27" s="1"/>
  <c r="AD626" i="27"/>
  <c r="AB626" i="27" s="1"/>
  <c r="AA626" i="27" s="1"/>
  <c r="P626" i="27" s="1"/>
  <c r="AC626" i="27"/>
  <c r="Z626" i="27"/>
  <c r="Y626" i="27"/>
  <c r="X626" i="27"/>
  <c r="W626" i="27" s="1"/>
  <c r="U626" i="27"/>
  <c r="R626" i="27"/>
  <c r="A626" i="27"/>
  <c r="AF625" i="27"/>
  <c r="AG625" i="27" s="1"/>
  <c r="AD625" i="27"/>
  <c r="AB625" i="27"/>
  <c r="Y625" i="27"/>
  <c r="V625" i="27"/>
  <c r="A625" i="27"/>
  <c r="AF624" i="27"/>
  <c r="AG624" i="27" s="1"/>
  <c r="AD624" i="27"/>
  <c r="AC624" i="27"/>
  <c r="AB624" i="27"/>
  <c r="Z624" i="27"/>
  <c r="Y624" i="27"/>
  <c r="X624" i="27"/>
  <c r="W624" i="27" s="1"/>
  <c r="V624" i="27"/>
  <c r="U624" i="27"/>
  <c r="T624" i="27" s="1"/>
  <c r="R624" i="27"/>
  <c r="A624" i="27"/>
  <c r="AF623" i="27"/>
  <c r="AG623" i="27" s="1"/>
  <c r="AD623" i="27"/>
  <c r="AC623" i="27" s="1"/>
  <c r="Y623" i="27"/>
  <c r="A623" i="27"/>
  <c r="AF622" i="27"/>
  <c r="AG622" i="27" s="1"/>
  <c r="AD622" i="27"/>
  <c r="AB622" i="27" s="1"/>
  <c r="AA622" i="27" s="1"/>
  <c r="P622" i="27" s="1"/>
  <c r="AC622" i="27"/>
  <c r="Z622" i="27"/>
  <c r="Y622" i="27"/>
  <c r="X622" i="27"/>
  <c r="W622" i="27" s="1"/>
  <c r="U622" i="27"/>
  <c r="R622" i="27"/>
  <c r="A622" i="27"/>
  <c r="AF621" i="27"/>
  <c r="AG621" i="27" s="1"/>
  <c r="AD621" i="27"/>
  <c r="AB621" i="27"/>
  <c r="Y621" i="27"/>
  <c r="V621" i="27"/>
  <c r="A621" i="27"/>
  <c r="AF620" i="27"/>
  <c r="AG620" i="27" s="1"/>
  <c r="AD620" i="27"/>
  <c r="AC620" i="27"/>
  <c r="AB620" i="27"/>
  <c r="Z620" i="27"/>
  <c r="Y620" i="27"/>
  <c r="X620" i="27"/>
  <c r="W620" i="27" s="1"/>
  <c r="V620" i="27"/>
  <c r="U620" i="27"/>
  <c r="T620" i="27" s="1"/>
  <c r="R620" i="27"/>
  <c r="A620" i="27"/>
  <c r="AF619" i="27"/>
  <c r="AG619" i="27" s="1"/>
  <c r="AD619" i="27"/>
  <c r="AC619" i="27" s="1"/>
  <c r="Y619" i="27"/>
  <c r="A619" i="27"/>
  <c r="AF618" i="27"/>
  <c r="AG618" i="27" s="1"/>
  <c r="AD618" i="27"/>
  <c r="AB618" i="27" s="1"/>
  <c r="AA618" i="27" s="1"/>
  <c r="P618" i="27" s="1"/>
  <c r="AC618" i="27"/>
  <c r="Z618" i="27"/>
  <c r="Y618" i="27"/>
  <c r="X618" i="27"/>
  <c r="W618" i="27" s="1"/>
  <c r="U618" i="27"/>
  <c r="R618" i="27"/>
  <c r="A618" i="27"/>
  <c r="AF617" i="27"/>
  <c r="AG617" i="27" s="1"/>
  <c r="AD617" i="27"/>
  <c r="AB617" i="27"/>
  <c r="Y617" i="27"/>
  <c r="V617" i="27"/>
  <c r="A617" i="27"/>
  <c r="AF616" i="27"/>
  <c r="AG616" i="27" s="1"/>
  <c r="AD616" i="27"/>
  <c r="AC616" i="27"/>
  <c r="AB616" i="27"/>
  <c r="Z616" i="27"/>
  <c r="Y616" i="27"/>
  <c r="X616" i="27"/>
  <c r="W616" i="27" s="1"/>
  <c r="V616" i="27"/>
  <c r="U616" i="27"/>
  <c r="T616" i="27" s="1"/>
  <c r="R616" i="27"/>
  <c r="A616" i="27"/>
  <c r="AF615" i="27"/>
  <c r="AG615" i="27" s="1"/>
  <c r="AD615" i="27"/>
  <c r="AC615" i="27" s="1"/>
  <c r="Y615" i="27"/>
  <c r="A615" i="27"/>
  <c r="AF614" i="27"/>
  <c r="AG614" i="27" s="1"/>
  <c r="AD614" i="27"/>
  <c r="AB614" i="27" s="1"/>
  <c r="AA614" i="27" s="1"/>
  <c r="P614" i="27" s="1"/>
  <c r="AC614" i="27"/>
  <c r="Z614" i="27"/>
  <c r="Y614" i="27"/>
  <c r="X614" i="27"/>
  <c r="W614" i="27" s="1"/>
  <c r="U614" i="27"/>
  <c r="R614" i="27"/>
  <c r="A614" i="27"/>
  <c r="AF613" i="27"/>
  <c r="AG613" i="27" s="1"/>
  <c r="AD613" i="27"/>
  <c r="AB613" i="27"/>
  <c r="Y613" i="27"/>
  <c r="V613" i="27"/>
  <c r="A613" i="27"/>
  <c r="AF612" i="27"/>
  <c r="AG612" i="27" s="1"/>
  <c r="AD612" i="27"/>
  <c r="AC612" i="27"/>
  <c r="AB612" i="27"/>
  <c r="Z612" i="27"/>
  <c r="Y612" i="27"/>
  <c r="X612" i="27"/>
  <c r="W612" i="27" s="1"/>
  <c r="V612" i="27"/>
  <c r="U612" i="27"/>
  <c r="T612" i="27" s="1"/>
  <c r="R612" i="27"/>
  <c r="A612" i="27"/>
  <c r="AF611" i="27"/>
  <c r="AG611" i="27" s="1"/>
  <c r="AD611" i="27"/>
  <c r="AC611" i="27" s="1"/>
  <c r="Y611" i="27"/>
  <c r="A611" i="27"/>
  <c r="AF610" i="27"/>
  <c r="AG610" i="27" s="1"/>
  <c r="AD610" i="27"/>
  <c r="AB610" i="27" s="1"/>
  <c r="AA610" i="27" s="1"/>
  <c r="P610" i="27" s="1"/>
  <c r="AC610" i="27"/>
  <c r="Z610" i="27"/>
  <c r="Y610" i="27"/>
  <c r="X610" i="27"/>
  <c r="W610" i="27" s="1"/>
  <c r="U610" i="27"/>
  <c r="R610" i="27"/>
  <c r="A610" i="27"/>
  <c r="AF609" i="27"/>
  <c r="AG609" i="27" s="1"/>
  <c r="AD609" i="27"/>
  <c r="AB609" i="27"/>
  <c r="Y609" i="27"/>
  <c r="V609" i="27"/>
  <c r="A609" i="27"/>
  <c r="AF608" i="27"/>
  <c r="AG608" i="27" s="1"/>
  <c r="AD608" i="27"/>
  <c r="AC608" i="27"/>
  <c r="AB608" i="27"/>
  <c r="Z608" i="27"/>
  <c r="Y608" i="27"/>
  <c r="X608" i="27"/>
  <c r="W608" i="27" s="1"/>
  <c r="V608" i="27"/>
  <c r="U608" i="27"/>
  <c r="T608" i="27" s="1"/>
  <c r="R608" i="27"/>
  <c r="A608" i="27"/>
  <c r="AF607" i="27"/>
  <c r="AG607" i="27" s="1"/>
  <c r="AD607" i="27"/>
  <c r="AC607" i="27" s="1"/>
  <c r="Y607" i="27"/>
  <c r="A607" i="27"/>
  <c r="AF606" i="27"/>
  <c r="AG606" i="27" s="1"/>
  <c r="AD606" i="27"/>
  <c r="AB606" i="27" s="1"/>
  <c r="AA606" i="27" s="1"/>
  <c r="P606" i="27" s="1"/>
  <c r="AC606" i="27"/>
  <c r="Z606" i="27"/>
  <c r="Y606" i="27"/>
  <c r="X606" i="27"/>
  <c r="W606" i="27" s="1"/>
  <c r="U606" i="27"/>
  <c r="R606" i="27"/>
  <c r="A606" i="27"/>
  <c r="AF605" i="27"/>
  <c r="AG605" i="27" s="1"/>
  <c r="AD605" i="27"/>
  <c r="AB605" i="27"/>
  <c r="Y605" i="27"/>
  <c r="V605" i="27"/>
  <c r="A605" i="27"/>
  <c r="AF604" i="27"/>
  <c r="AG604" i="27" s="1"/>
  <c r="AD604" i="27"/>
  <c r="AC604" i="27"/>
  <c r="AB604" i="27"/>
  <c r="Z604" i="27"/>
  <c r="Y604" i="27"/>
  <c r="X604" i="27"/>
  <c r="W604" i="27" s="1"/>
  <c r="V604" i="27"/>
  <c r="U604" i="27"/>
  <c r="T604" i="27" s="1"/>
  <c r="R604" i="27"/>
  <c r="A604" i="27"/>
  <c r="AF603" i="27"/>
  <c r="AG603" i="27" s="1"/>
  <c r="AD603" i="27"/>
  <c r="AC603" i="27" s="1"/>
  <c r="Y603" i="27"/>
  <c r="A603" i="27"/>
  <c r="AF602" i="27"/>
  <c r="AG602" i="27" s="1"/>
  <c r="AD602" i="27"/>
  <c r="AB602" i="27" s="1"/>
  <c r="AA602" i="27" s="1"/>
  <c r="P602" i="27" s="1"/>
  <c r="AC602" i="27"/>
  <c r="Z602" i="27"/>
  <c r="Y602" i="27"/>
  <c r="X602" i="27"/>
  <c r="W602" i="27" s="1"/>
  <c r="U602" i="27"/>
  <c r="R602" i="27"/>
  <c r="A602" i="27"/>
  <c r="AF601" i="27"/>
  <c r="AG601" i="27" s="1"/>
  <c r="AD601" i="27"/>
  <c r="AB601" i="27"/>
  <c r="Y601" i="27"/>
  <c r="V601" i="27"/>
  <c r="A601" i="27"/>
  <c r="AF600" i="27"/>
  <c r="AG600" i="27" s="1"/>
  <c r="AD600" i="27"/>
  <c r="AC600" i="27"/>
  <c r="AB600" i="27"/>
  <c r="Z600" i="27"/>
  <c r="Y600" i="27"/>
  <c r="X600" i="27"/>
  <c r="W600" i="27" s="1"/>
  <c r="V600" i="27"/>
  <c r="U600" i="27"/>
  <c r="T600" i="27" s="1"/>
  <c r="R600" i="27"/>
  <c r="A600" i="27"/>
  <c r="AF599" i="27"/>
  <c r="AG599" i="27" s="1"/>
  <c r="AD599" i="27"/>
  <c r="AC599" i="27" s="1"/>
  <c r="Y599" i="27"/>
  <c r="A599" i="27"/>
  <c r="AF598" i="27"/>
  <c r="AG598" i="27" s="1"/>
  <c r="AD598" i="27"/>
  <c r="AB598" i="27" s="1"/>
  <c r="AA598" i="27" s="1"/>
  <c r="P598" i="27" s="1"/>
  <c r="AC598" i="27"/>
  <c r="Z598" i="27"/>
  <c r="Y598" i="27"/>
  <c r="X598" i="27"/>
  <c r="W598" i="27" s="1"/>
  <c r="U598" i="27"/>
  <c r="R598" i="27"/>
  <c r="A598" i="27"/>
  <c r="AF597" i="27"/>
  <c r="AG597" i="27" s="1"/>
  <c r="AD597" i="27"/>
  <c r="AB597" i="27"/>
  <c r="Y597" i="27"/>
  <c r="V597" i="27"/>
  <c r="A597" i="27"/>
  <c r="AF596" i="27"/>
  <c r="AG596" i="27" s="1"/>
  <c r="AD596" i="27"/>
  <c r="AC596" i="27"/>
  <c r="AB596" i="27"/>
  <c r="Z596" i="27"/>
  <c r="Y596" i="27"/>
  <c r="X596" i="27"/>
  <c r="W596" i="27" s="1"/>
  <c r="V596" i="27"/>
  <c r="U596" i="27"/>
  <c r="T596" i="27" s="1"/>
  <c r="R596" i="27"/>
  <c r="A596" i="27"/>
  <c r="AF595" i="27"/>
  <c r="AG595" i="27" s="1"/>
  <c r="AD595" i="27"/>
  <c r="AC595" i="27" s="1"/>
  <c r="Y595" i="27"/>
  <c r="A595" i="27"/>
  <c r="AF594" i="27"/>
  <c r="AG594" i="27" s="1"/>
  <c r="AD594" i="27"/>
  <c r="AB594" i="27" s="1"/>
  <c r="AA594" i="27" s="1"/>
  <c r="P594" i="27" s="1"/>
  <c r="AC594" i="27"/>
  <c r="Z594" i="27"/>
  <c r="Y594" i="27"/>
  <c r="X594" i="27"/>
  <c r="W594" i="27" s="1"/>
  <c r="U594" i="27"/>
  <c r="R594" i="27"/>
  <c r="A594" i="27"/>
  <c r="AF593" i="27"/>
  <c r="AG593" i="27" s="1"/>
  <c r="AD593" i="27"/>
  <c r="AB593" i="27"/>
  <c r="Y593" i="27"/>
  <c r="V593" i="27"/>
  <c r="A593" i="27"/>
  <c r="AF592" i="27"/>
  <c r="AG592" i="27" s="1"/>
  <c r="AD592" i="27"/>
  <c r="AC592" i="27"/>
  <c r="AB592" i="27"/>
  <c r="Z592" i="27"/>
  <c r="Y592" i="27"/>
  <c r="X592" i="27"/>
  <c r="W592" i="27" s="1"/>
  <c r="V592" i="27"/>
  <c r="U592" i="27"/>
  <c r="T592" i="27" s="1"/>
  <c r="R592" i="27"/>
  <c r="A592" i="27"/>
  <c r="AF591" i="27"/>
  <c r="AG591" i="27" s="1"/>
  <c r="AD591" i="27"/>
  <c r="AC591" i="27" s="1"/>
  <c r="Y591" i="27"/>
  <c r="A591" i="27"/>
  <c r="AF590" i="27"/>
  <c r="AG590" i="27" s="1"/>
  <c r="AD590" i="27"/>
  <c r="AB590" i="27" s="1"/>
  <c r="AA590" i="27" s="1"/>
  <c r="P590" i="27" s="1"/>
  <c r="AC590" i="27"/>
  <c r="Z590" i="27"/>
  <c r="Y590" i="27"/>
  <c r="X590" i="27"/>
  <c r="W590" i="27" s="1"/>
  <c r="U590" i="27"/>
  <c r="R590" i="27"/>
  <c r="A590" i="27"/>
  <c r="AF589" i="27"/>
  <c r="AG589" i="27" s="1"/>
  <c r="AD589" i="27"/>
  <c r="AB589" i="27"/>
  <c r="Y589" i="27"/>
  <c r="V589" i="27"/>
  <c r="A589" i="27"/>
  <c r="AF588" i="27"/>
  <c r="AG588" i="27" s="1"/>
  <c r="AD588" i="27"/>
  <c r="AC588" i="27"/>
  <c r="AB588" i="27"/>
  <c r="Z588" i="27"/>
  <c r="Y588" i="27"/>
  <c r="X588" i="27"/>
  <c r="W588" i="27" s="1"/>
  <c r="V588" i="27"/>
  <c r="U588" i="27"/>
  <c r="T588" i="27" s="1"/>
  <c r="R588" i="27"/>
  <c r="A588" i="27"/>
  <c r="AF587" i="27"/>
  <c r="AG587" i="27" s="1"/>
  <c r="AD587" i="27"/>
  <c r="AC587" i="27" s="1"/>
  <c r="Y587" i="27"/>
  <c r="A587" i="27"/>
  <c r="AF586" i="27"/>
  <c r="AG586" i="27" s="1"/>
  <c r="AD586" i="27"/>
  <c r="AB586" i="27" s="1"/>
  <c r="AA586" i="27" s="1"/>
  <c r="P586" i="27" s="1"/>
  <c r="AC586" i="27"/>
  <c r="Z586" i="27"/>
  <c r="Y586" i="27"/>
  <c r="X586" i="27"/>
  <c r="W586" i="27" s="1"/>
  <c r="U586" i="27"/>
  <c r="R586" i="27"/>
  <c r="A586" i="27"/>
  <c r="AF585" i="27"/>
  <c r="AG585" i="27" s="1"/>
  <c r="AD585" i="27"/>
  <c r="AB585" i="27"/>
  <c r="Y585" i="27"/>
  <c r="V585" i="27"/>
  <c r="A585" i="27"/>
  <c r="AF584" i="27"/>
  <c r="AG584" i="27" s="1"/>
  <c r="AD584" i="27"/>
  <c r="AC584" i="27"/>
  <c r="AB584" i="27"/>
  <c r="Z584" i="27"/>
  <c r="Y584" i="27"/>
  <c r="X584" i="27"/>
  <c r="W584" i="27" s="1"/>
  <c r="V584" i="27"/>
  <c r="U584" i="27"/>
  <c r="T584" i="27" s="1"/>
  <c r="R584" i="27"/>
  <c r="A584" i="27"/>
  <c r="AF583" i="27"/>
  <c r="AG583" i="27" s="1"/>
  <c r="AD583" i="27"/>
  <c r="AC583" i="27" s="1"/>
  <c r="Y583" i="27"/>
  <c r="A583" i="27"/>
  <c r="AF582" i="27"/>
  <c r="AG582" i="27" s="1"/>
  <c r="AD582" i="27"/>
  <c r="AB582" i="27" s="1"/>
  <c r="AA582" i="27" s="1"/>
  <c r="P582" i="27" s="1"/>
  <c r="AC582" i="27"/>
  <c r="Z582" i="27"/>
  <c r="Y582" i="27"/>
  <c r="X582" i="27"/>
  <c r="W582" i="27" s="1"/>
  <c r="U582" i="27"/>
  <c r="R582" i="27"/>
  <c r="A582" i="27"/>
  <c r="AF581" i="27"/>
  <c r="AG581" i="27" s="1"/>
  <c r="AD581" i="27"/>
  <c r="AB581" i="27"/>
  <c r="Y581" i="27"/>
  <c r="V581" i="27"/>
  <c r="A581" i="27"/>
  <c r="AF580" i="27"/>
  <c r="AG580" i="27" s="1"/>
  <c r="AD580" i="27"/>
  <c r="AC580" i="27"/>
  <c r="AB580" i="27"/>
  <c r="Z580" i="27"/>
  <c r="Y580" i="27"/>
  <c r="X580" i="27"/>
  <c r="W580" i="27" s="1"/>
  <c r="V580" i="27"/>
  <c r="U580" i="27"/>
  <c r="T580" i="27" s="1"/>
  <c r="R580" i="27"/>
  <c r="A580" i="27"/>
  <c r="AF579" i="27"/>
  <c r="AG579" i="27" s="1"/>
  <c r="AD579" i="27"/>
  <c r="AC579" i="27" s="1"/>
  <c r="Y579" i="27"/>
  <c r="A579" i="27"/>
  <c r="AF578" i="27"/>
  <c r="AG578" i="27" s="1"/>
  <c r="AD578" i="27"/>
  <c r="AB578" i="27" s="1"/>
  <c r="AA578" i="27" s="1"/>
  <c r="P578" i="27" s="1"/>
  <c r="AC578" i="27"/>
  <c r="Z578" i="27"/>
  <c r="Y578" i="27"/>
  <c r="X578" i="27"/>
  <c r="W578" i="27" s="1"/>
  <c r="U578" i="27"/>
  <c r="R578" i="27"/>
  <c r="A578" i="27"/>
  <c r="AF577" i="27"/>
  <c r="AG577" i="27" s="1"/>
  <c r="AD577" i="27"/>
  <c r="AB577" i="27"/>
  <c r="Y577" i="27"/>
  <c r="V577" i="27"/>
  <c r="A577" i="27"/>
  <c r="AF576" i="27"/>
  <c r="AG576" i="27" s="1"/>
  <c r="AD576" i="27"/>
  <c r="AC576" i="27"/>
  <c r="AB576" i="27"/>
  <c r="Z576" i="27"/>
  <c r="Y576" i="27"/>
  <c r="X576" i="27"/>
  <c r="W576" i="27" s="1"/>
  <c r="V576" i="27"/>
  <c r="U576" i="27"/>
  <c r="T576" i="27" s="1"/>
  <c r="R576" i="27"/>
  <c r="A576" i="27"/>
  <c r="AF575" i="27"/>
  <c r="AG575" i="27" s="1"/>
  <c r="AD575" i="27"/>
  <c r="AC575" i="27" s="1"/>
  <c r="Y575" i="27"/>
  <c r="A575" i="27"/>
  <c r="AF574" i="27"/>
  <c r="AG574" i="27" s="1"/>
  <c r="AD574" i="27"/>
  <c r="AB574" i="27" s="1"/>
  <c r="AA574" i="27" s="1"/>
  <c r="P574" i="27" s="1"/>
  <c r="AC574" i="27"/>
  <c r="Z574" i="27"/>
  <c r="Y574" i="27"/>
  <c r="X574" i="27"/>
  <c r="W574" i="27" s="1"/>
  <c r="U574" i="27"/>
  <c r="R574" i="27"/>
  <c r="A574" i="27"/>
  <c r="AF573" i="27"/>
  <c r="AG573" i="27" s="1"/>
  <c r="AD573" i="27"/>
  <c r="AB573" i="27"/>
  <c r="Y573" i="27"/>
  <c r="V573" i="27"/>
  <c r="A573" i="27"/>
  <c r="AF572" i="27"/>
  <c r="AG572" i="27" s="1"/>
  <c r="AD572" i="27"/>
  <c r="AC572" i="27"/>
  <c r="AB572" i="27"/>
  <c r="Z572" i="27"/>
  <c r="Y572" i="27"/>
  <c r="X572" i="27"/>
  <c r="W572" i="27" s="1"/>
  <c r="V572" i="27"/>
  <c r="U572" i="27"/>
  <c r="T572" i="27" s="1"/>
  <c r="R572" i="27"/>
  <c r="A572" i="27"/>
  <c r="AF571" i="27"/>
  <c r="AG571" i="27" s="1"/>
  <c r="AD571" i="27"/>
  <c r="Y571" i="27"/>
  <c r="A571" i="27"/>
  <c r="AF570" i="27"/>
  <c r="AG570" i="27" s="1"/>
  <c r="AD570" i="27"/>
  <c r="AB570" i="27" s="1"/>
  <c r="AC570" i="27"/>
  <c r="Z570" i="27"/>
  <c r="Y570" i="27"/>
  <c r="X570" i="27"/>
  <c r="W570" i="27" s="1"/>
  <c r="U570" i="27"/>
  <c r="R570" i="27"/>
  <c r="A570" i="27"/>
  <c r="AF569" i="27"/>
  <c r="AG569" i="27" s="1"/>
  <c r="AD569" i="27"/>
  <c r="AB569" i="27"/>
  <c r="Y569" i="27"/>
  <c r="V569" i="27"/>
  <c r="A569" i="27"/>
  <c r="AF568" i="27"/>
  <c r="AG568" i="27" s="1"/>
  <c r="AD568" i="27"/>
  <c r="AC568" i="27"/>
  <c r="AB568" i="27"/>
  <c r="Z568" i="27"/>
  <c r="Y568" i="27"/>
  <c r="X568" i="27"/>
  <c r="W568" i="27" s="1"/>
  <c r="V568" i="27"/>
  <c r="U568" i="27"/>
  <c r="T568" i="27" s="1"/>
  <c r="R568" i="27"/>
  <c r="A568" i="27"/>
  <c r="AF567" i="27"/>
  <c r="AG567" i="27" s="1"/>
  <c r="AD567" i="27"/>
  <c r="A567" i="27"/>
  <c r="AF566" i="27"/>
  <c r="AG566" i="27" s="1"/>
  <c r="AD566" i="27"/>
  <c r="AB566" i="27" s="1"/>
  <c r="AC566" i="27"/>
  <c r="Z566" i="27"/>
  <c r="Y566" i="27"/>
  <c r="X566" i="27"/>
  <c r="W566" i="27" s="1"/>
  <c r="U566" i="27"/>
  <c r="R566" i="27"/>
  <c r="A566" i="27"/>
  <c r="AF565" i="27"/>
  <c r="AG565" i="27" s="1"/>
  <c r="AD565" i="27"/>
  <c r="AB565" i="27"/>
  <c r="Y565" i="27"/>
  <c r="V565" i="27"/>
  <c r="A565" i="27"/>
  <c r="AF564" i="27"/>
  <c r="AG564" i="27" s="1"/>
  <c r="AD564" i="27"/>
  <c r="AC564" i="27"/>
  <c r="AB564" i="27"/>
  <c r="Z564" i="27"/>
  <c r="Y564" i="27"/>
  <c r="X564" i="27"/>
  <c r="W564" i="27" s="1"/>
  <c r="V564" i="27"/>
  <c r="U564" i="27"/>
  <c r="T564" i="27" s="1"/>
  <c r="R564" i="27"/>
  <c r="A564" i="27"/>
  <c r="AF563" i="27"/>
  <c r="AG563" i="27" s="1"/>
  <c r="AD563" i="27"/>
  <c r="Y563" i="27" s="1"/>
  <c r="A563" i="27"/>
  <c r="AF562" i="27"/>
  <c r="AG562" i="27" s="1"/>
  <c r="AD562" i="27"/>
  <c r="AB562" i="27" s="1"/>
  <c r="AC562" i="27"/>
  <c r="Z562" i="27"/>
  <c r="Y562" i="27"/>
  <c r="X562" i="27"/>
  <c r="W562" i="27" s="1"/>
  <c r="U562" i="27"/>
  <c r="R562" i="27"/>
  <c r="A562" i="27"/>
  <c r="AF561" i="27"/>
  <c r="AG561" i="27" s="1"/>
  <c r="AD561" i="27"/>
  <c r="AB561" i="27"/>
  <c r="Y561" i="27"/>
  <c r="V561" i="27"/>
  <c r="A561" i="27"/>
  <c r="AF560" i="27"/>
  <c r="AG560" i="27" s="1"/>
  <c r="AD560" i="27"/>
  <c r="AC560" i="27"/>
  <c r="AB560" i="27"/>
  <c r="Z560" i="27"/>
  <c r="Y560" i="27"/>
  <c r="X560" i="27"/>
  <c r="W560" i="27" s="1"/>
  <c r="V560" i="27"/>
  <c r="U560" i="27"/>
  <c r="T560" i="27" s="1"/>
  <c r="R560" i="27"/>
  <c r="A560" i="27"/>
  <c r="AF559" i="27"/>
  <c r="AG559" i="27" s="1"/>
  <c r="AD559" i="27"/>
  <c r="Y559" i="27"/>
  <c r="A559" i="27"/>
  <c r="AF558" i="27"/>
  <c r="AG558" i="27" s="1"/>
  <c r="AD558" i="27"/>
  <c r="AB558" i="27" s="1"/>
  <c r="AA558" i="27" s="1"/>
  <c r="P558" i="27" s="1"/>
  <c r="AC558" i="27"/>
  <c r="Z558" i="27"/>
  <c r="Y558" i="27"/>
  <c r="X558" i="27"/>
  <c r="W558" i="27" s="1"/>
  <c r="U558" i="27"/>
  <c r="R558" i="27"/>
  <c r="A558" i="27"/>
  <c r="AF557" i="27"/>
  <c r="AG557" i="27" s="1"/>
  <c r="AD557" i="27"/>
  <c r="AB557" i="27"/>
  <c r="Y557" i="27"/>
  <c r="V557" i="27"/>
  <c r="A557" i="27"/>
  <c r="AF556" i="27"/>
  <c r="AG556" i="27" s="1"/>
  <c r="AD556" i="27"/>
  <c r="AC556" i="27"/>
  <c r="AB556" i="27"/>
  <c r="Z556" i="27"/>
  <c r="Y556" i="27"/>
  <c r="X556" i="27"/>
  <c r="W556" i="27" s="1"/>
  <c r="V556" i="27"/>
  <c r="U556" i="27"/>
  <c r="T556" i="27" s="1"/>
  <c r="R556" i="27"/>
  <c r="A556" i="27"/>
  <c r="AF555" i="27"/>
  <c r="AG555" i="27" s="1"/>
  <c r="AD555" i="27"/>
  <c r="Y555" i="27"/>
  <c r="A555" i="27"/>
  <c r="AF554" i="27"/>
  <c r="AG554" i="27" s="1"/>
  <c r="AD554" i="27"/>
  <c r="AB554" i="27" s="1"/>
  <c r="AC554" i="27"/>
  <c r="Z554" i="27"/>
  <c r="Y554" i="27"/>
  <c r="X554" i="27"/>
  <c r="W554" i="27" s="1"/>
  <c r="U554" i="27"/>
  <c r="R554" i="27"/>
  <c r="A554" i="27"/>
  <c r="AF553" i="27"/>
  <c r="AG553" i="27" s="1"/>
  <c r="AD553" i="27"/>
  <c r="AB553" i="27"/>
  <c r="Y553" i="27"/>
  <c r="V553" i="27"/>
  <c r="A553" i="27"/>
  <c r="AF552" i="27"/>
  <c r="AG552" i="27" s="1"/>
  <c r="AD552" i="27"/>
  <c r="AC552" i="27"/>
  <c r="AB552" i="27"/>
  <c r="Z552" i="27"/>
  <c r="Y552" i="27"/>
  <c r="X552" i="27"/>
  <c r="W552" i="27" s="1"/>
  <c r="V552" i="27"/>
  <c r="U552" i="27"/>
  <c r="T552" i="27" s="1"/>
  <c r="R552" i="27"/>
  <c r="A552" i="27"/>
  <c r="AF551" i="27"/>
  <c r="AG551" i="27" s="1"/>
  <c r="AD551" i="27"/>
  <c r="A551" i="27"/>
  <c r="AF550" i="27"/>
  <c r="AG550" i="27" s="1"/>
  <c r="AD550" i="27"/>
  <c r="AB550" i="27" s="1"/>
  <c r="AC550" i="27"/>
  <c r="Z550" i="27"/>
  <c r="Y550" i="27"/>
  <c r="X550" i="27"/>
  <c r="W550" i="27" s="1"/>
  <c r="U550" i="27"/>
  <c r="R550" i="27"/>
  <c r="A550" i="27"/>
  <c r="AF549" i="27"/>
  <c r="AG549" i="27" s="1"/>
  <c r="AD549" i="27"/>
  <c r="AB549" i="27"/>
  <c r="Y549" i="27"/>
  <c r="V549" i="27"/>
  <c r="A549" i="27"/>
  <c r="AF548" i="27"/>
  <c r="AG548" i="27" s="1"/>
  <c r="AD548" i="27"/>
  <c r="AC548" i="27"/>
  <c r="AB548" i="27"/>
  <c r="Z548" i="27"/>
  <c r="Y548" i="27"/>
  <c r="X548" i="27"/>
  <c r="W548" i="27" s="1"/>
  <c r="V548" i="27"/>
  <c r="U548" i="27"/>
  <c r="T548" i="27" s="1"/>
  <c r="R548" i="27"/>
  <c r="A548" i="27"/>
  <c r="AF547" i="27"/>
  <c r="AG547" i="27" s="1"/>
  <c r="AD547" i="27"/>
  <c r="Y547" i="27" s="1"/>
  <c r="A547" i="27"/>
  <c r="AF546" i="27"/>
  <c r="AG546" i="27" s="1"/>
  <c r="AD546" i="27"/>
  <c r="AB546" i="27" s="1"/>
  <c r="AC546" i="27"/>
  <c r="Z546" i="27"/>
  <c r="Y546" i="27"/>
  <c r="X546" i="27"/>
  <c r="W546" i="27" s="1"/>
  <c r="U546" i="27"/>
  <c r="R546" i="27"/>
  <c r="A546" i="27"/>
  <c r="AF545" i="27"/>
  <c r="AG545" i="27" s="1"/>
  <c r="AD545" i="27"/>
  <c r="AB545" i="27"/>
  <c r="Y545" i="27"/>
  <c r="V545" i="27"/>
  <c r="A545" i="27"/>
  <c r="AF544" i="27"/>
  <c r="AG544" i="27" s="1"/>
  <c r="AD544" i="27"/>
  <c r="AC544" i="27"/>
  <c r="AB544" i="27"/>
  <c r="Z544" i="27"/>
  <c r="Y544" i="27"/>
  <c r="X544" i="27"/>
  <c r="W544" i="27" s="1"/>
  <c r="V544" i="27"/>
  <c r="U544" i="27"/>
  <c r="T544" i="27" s="1"/>
  <c r="R544" i="27"/>
  <c r="A544" i="27"/>
  <c r="AF543" i="27"/>
  <c r="AG543" i="27" s="1"/>
  <c r="AD543" i="27"/>
  <c r="Y543" i="27" s="1"/>
  <c r="AB543" i="27"/>
  <c r="A543" i="27"/>
  <c r="AF542" i="27"/>
  <c r="AG542" i="27" s="1"/>
  <c r="AD542" i="27"/>
  <c r="AB542" i="27" s="1"/>
  <c r="AC542" i="27"/>
  <c r="Z542" i="27"/>
  <c r="Y542" i="27"/>
  <c r="X542" i="27"/>
  <c r="W542" i="27" s="1"/>
  <c r="U542" i="27"/>
  <c r="R542" i="27"/>
  <c r="A542" i="27"/>
  <c r="AF541" i="27"/>
  <c r="AG541" i="27" s="1"/>
  <c r="AD541" i="27"/>
  <c r="AB541" i="27"/>
  <c r="Y541" i="27"/>
  <c r="V541" i="27"/>
  <c r="A541" i="27"/>
  <c r="AF540" i="27"/>
  <c r="AG540" i="27" s="1"/>
  <c r="AD540" i="27"/>
  <c r="AC540" i="27"/>
  <c r="AB540" i="27"/>
  <c r="Z540" i="27"/>
  <c r="Y540" i="27"/>
  <c r="X540" i="27"/>
  <c r="W540" i="27" s="1"/>
  <c r="V540" i="27"/>
  <c r="U540" i="27"/>
  <c r="T540" i="27" s="1"/>
  <c r="R540" i="27"/>
  <c r="A540" i="27"/>
  <c r="AF539" i="27"/>
  <c r="AG539" i="27" s="1"/>
  <c r="AD539" i="27"/>
  <c r="Y539" i="27" s="1"/>
  <c r="AB539" i="27"/>
  <c r="A539" i="27"/>
  <c r="AF538" i="27"/>
  <c r="AG538" i="27" s="1"/>
  <c r="AD538" i="27"/>
  <c r="AB538" i="27" s="1"/>
  <c r="AC538" i="27"/>
  <c r="Z538" i="27"/>
  <c r="Y538" i="27"/>
  <c r="X538" i="27"/>
  <c r="W538" i="27" s="1"/>
  <c r="U538" i="27"/>
  <c r="R538" i="27"/>
  <c r="A538" i="27"/>
  <c r="AF537" i="27"/>
  <c r="AG537" i="27" s="1"/>
  <c r="AD537" i="27"/>
  <c r="AB537" i="27"/>
  <c r="Y537" i="27"/>
  <c r="V537" i="27"/>
  <c r="A537" i="27"/>
  <c r="AF536" i="27"/>
  <c r="AG536" i="27" s="1"/>
  <c r="AD536" i="27"/>
  <c r="AC536" i="27"/>
  <c r="AB536" i="27"/>
  <c r="Z536" i="27"/>
  <c r="Y536" i="27"/>
  <c r="X536" i="27"/>
  <c r="W536" i="27" s="1"/>
  <c r="V536" i="27"/>
  <c r="U536" i="27"/>
  <c r="T536" i="27" s="1"/>
  <c r="R536" i="27"/>
  <c r="A536" i="27"/>
  <c r="AF535" i="27"/>
  <c r="AG535" i="27" s="1"/>
  <c r="AD535" i="27"/>
  <c r="Y535" i="27" s="1"/>
  <c r="AB535" i="27"/>
  <c r="A535" i="27"/>
  <c r="AF534" i="27"/>
  <c r="AG534" i="27" s="1"/>
  <c r="AD534" i="27"/>
  <c r="AB534" i="27" s="1"/>
  <c r="AC534" i="27"/>
  <c r="Z534" i="27"/>
  <c r="Y534" i="27"/>
  <c r="X534" i="27"/>
  <c r="W534" i="27" s="1"/>
  <c r="U534" i="27"/>
  <c r="R534" i="27"/>
  <c r="A534" i="27"/>
  <c r="AF533" i="27"/>
  <c r="AG533" i="27" s="1"/>
  <c r="AD533" i="27"/>
  <c r="AB533" i="27"/>
  <c r="Y533" i="27"/>
  <c r="V533" i="27"/>
  <c r="A533" i="27"/>
  <c r="AF532" i="27"/>
  <c r="AG532" i="27" s="1"/>
  <c r="AD532" i="27"/>
  <c r="AC532" i="27"/>
  <c r="AB532" i="27"/>
  <c r="Z532" i="27"/>
  <c r="Y532" i="27"/>
  <c r="X532" i="27"/>
  <c r="W532" i="27" s="1"/>
  <c r="V532" i="27"/>
  <c r="U532" i="27"/>
  <c r="T532" i="27" s="1"/>
  <c r="R532" i="27"/>
  <c r="A532" i="27"/>
  <c r="AF531" i="27"/>
  <c r="AG531" i="27" s="1"/>
  <c r="AD531" i="27"/>
  <c r="Y531" i="27" s="1"/>
  <c r="AB531" i="27"/>
  <c r="A531" i="27"/>
  <c r="AF530" i="27"/>
  <c r="AG530" i="27" s="1"/>
  <c r="AD530" i="27"/>
  <c r="AB530" i="27" s="1"/>
  <c r="AC530" i="27"/>
  <c r="Z530" i="27"/>
  <c r="Y530" i="27"/>
  <c r="X530" i="27"/>
  <c r="W530" i="27" s="1"/>
  <c r="U530" i="27"/>
  <c r="R530" i="27"/>
  <c r="A530" i="27"/>
  <c r="AF529" i="27"/>
  <c r="AG529" i="27" s="1"/>
  <c r="AD529" i="27"/>
  <c r="AB529" i="27"/>
  <c r="Y529" i="27"/>
  <c r="V529" i="27"/>
  <c r="A529" i="27"/>
  <c r="AF528" i="27"/>
  <c r="AG528" i="27" s="1"/>
  <c r="AD528" i="27"/>
  <c r="AC528" i="27"/>
  <c r="AB528" i="27"/>
  <c r="Z528" i="27"/>
  <c r="Y528" i="27"/>
  <c r="X528" i="27"/>
  <c r="W528" i="27" s="1"/>
  <c r="V528" i="27"/>
  <c r="U528" i="27"/>
  <c r="T528" i="27" s="1"/>
  <c r="R528" i="27"/>
  <c r="A528" i="27"/>
  <c r="AF527" i="27"/>
  <c r="AG527" i="27" s="1"/>
  <c r="AD527" i="27"/>
  <c r="Y527" i="27" s="1"/>
  <c r="AB527" i="27"/>
  <c r="A527" i="27"/>
  <c r="AF526" i="27"/>
  <c r="AG526" i="27" s="1"/>
  <c r="AD526" i="27"/>
  <c r="AB526" i="27" s="1"/>
  <c r="AC526" i="27"/>
  <c r="Z526" i="27"/>
  <c r="Y526" i="27"/>
  <c r="X526" i="27"/>
  <c r="W526" i="27" s="1"/>
  <c r="U526" i="27"/>
  <c r="R526" i="27"/>
  <c r="A526" i="27"/>
  <c r="AF525" i="27"/>
  <c r="AG525" i="27" s="1"/>
  <c r="AD525" i="27"/>
  <c r="AB525" i="27"/>
  <c r="Y525" i="27"/>
  <c r="V525" i="27"/>
  <c r="A525" i="27"/>
  <c r="AF524" i="27"/>
  <c r="AG524" i="27" s="1"/>
  <c r="AD524" i="27"/>
  <c r="AC524" i="27"/>
  <c r="AB524" i="27"/>
  <c r="Z524" i="27"/>
  <c r="Y524" i="27"/>
  <c r="X524" i="27"/>
  <c r="W524" i="27" s="1"/>
  <c r="V524" i="27"/>
  <c r="U524" i="27"/>
  <c r="T524" i="27" s="1"/>
  <c r="R524" i="27"/>
  <c r="A524" i="27"/>
  <c r="AF523" i="27"/>
  <c r="AG523" i="27" s="1"/>
  <c r="AD523" i="27"/>
  <c r="Y523" i="27" s="1"/>
  <c r="AB523" i="27"/>
  <c r="A523" i="27"/>
  <c r="AF522" i="27"/>
  <c r="AG522" i="27" s="1"/>
  <c r="AD522" i="27"/>
  <c r="AB522" i="27" s="1"/>
  <c r="AC522" i="27"/>
  <c r="Z522" i="27"/>
  <c r="Y522" i="27"/>
  <c r="X522" i="27"/>
  <c r="W522" i="27" s="1"/>
  <c r="U522" i="27"/>
  <c r="R522" i="27"/>
  <c r="A522" i="27"/>
  <c r="AF521" i="27"/>
  <c r="AG521" i="27" s="1"/>
  <c r="AD521" i="27"/>
  <c r="AB521" i="27"/>
  <c r="Y521" i="27"/>
  <c r="V521" i="27"/>
  <c r="A521" i="27"/>
  <c r="AF520" i="27"/>
  <c r="AG520" i="27" s="1"/>
  <c r="AD520" i="27"/>
  <c r="AC520" i="27"/>
  <c r="AB520" i="27"/>
  <c r="Z520" i="27"/>
  <c r="Y520" i="27"/>
  <c r="X520" i="27"/>
  <c r="W520" i="27" s="1"/>
  <c r="V520" i="27"/>
  <c r="U520" i="27"/>
  <c r="T520" i="27" s="1"/>
  <c r="R520" i="27"/>
  <c r="A520" i="27"/>
  <c r="AF519" i="27"/>
  <c r="AG519" i="27" s="1"/>
  <c r="AD519" i="27"/>
  <c r="Y519" i="27" s="1"/>
  <c r="AB519" i="27"/>
  <c r="A519" i="27"/>
  <c r="AF518" i="27"/>
  <c r="AG518" i="27" s="1"/>
  <c r="AD518" i="27"/>
  <c r="AB518" i="27" s="1"/>
  <c r="AC518" i="27"/>
  <c r="Z518" i="27"/>
  <c r="Y518" i="27"/>
  <c r="X518" i="27"/>
  <c r="W518" i="27" s="1"/>
  <c r="U518" i="27"/>
  <c r="R518" i="27"/>
  <c r="A518" i="27"/>
  <c r="AF517" i="27"/>
  <c r="AG517" i="27" s="1"/>
  <c r="AD517" i="27"/>
  <c r="AB517" i="27"/>
  <c r="Y517" i="27"/>
  <c r="V517" i="27"/>
  <c r="A517" i="27"/>
  <c r="AF516" i="27"/>
  <c r="AG516" i="27" s="1"/>
  <c r="AD516" i="27"/>
  <c r="AC516" i="27"/>
  <c r="AB516" i="27"/>
  <c r="Z516" i="27"/>
  <c r="Y516" i="27"/>
  <c r="X516" i="27"/>
  <c r="W516" i="27" s="1"/>
  <c r="V516" i="27"/>
  <c r="U516" i="27"/>
  <c r="T516" i="27" s="1"/>
  <c r="R516" i="27"/>
  <c r="A516" i="27"/>
  <c r="AF515" i="27"/>
  <c r="AG515" i="27" s="1"/>
  <c r="AD515" i="27"/>
  <c r="Y515" i="27" s="1"/>
  <c r="AB515" i="27"/>
  <c r="A515" i="27"/>
  <c r="AF514" i="27"/>
  <c r="AG514" i="27" s="1"/>
  <c r="AD514" i="27"/>
  <c r="AB514" i="27" s="1"/>
  <c r="AC514" i="27"/>
  <c r="Z514" i="27"/>
  <c r="Y514" i="27"/>
  <c r="X514" i="27"/>
  <c r="W514" i="27" s="1"/>
  <c r="U514" i="27"/>
  <c r="R514" i="27"/>
  <c r="A514" i="27"/>
  <c r="AF513" i="27"/>
  <c r="AG513" i="27" s="1"/>
  <c r="AD513" i="27"/>
  <c r="AB513" i="27"/>
  <c r="Y513" i="27"/>
  <c r="V513" i="27"/>
  <c r="A513" i="27"/>
  <c r="AF512" i="27"/>
  <c r="AG512" i="27" s="1"/>
  <c r="AD512" i="27"/>
  <c r="AC512" i="27"/>
  <c r="AB512" i="27"/>
  <c r="Z512" i="27"/>
  <c r="Y512" i="27"/>
  <c r="X512" i="27"/>
  <c r="W512" i="27" s="1"/>
  <c r="V512" i="27"/>
  <c r="U512" i="27"/>
  <c r="T512" i="27" s="1"/>
  <c r="R512" i="27"/>
  <c r="A512" i="27"/>
  <c r="AF511" i="27"/>
  <c r="AG511" i="27" s="1"/>
  <c r="AD511" i="27"/>
  <c r="Y511" i="27" s="1"/>
  <c r="AB511" i="27"/>
  <c r="A511" i="27"/>
  <c r="AF510" i="27"/>
  <c r="AG510" i="27" s="1"/>
  <c r="AD510" i="27"/>
  <c r="AB510" i="27" s="1"/>
  <c r="AC510" i="27"/>
  <c r="Z510" i="27"/>
  <c r="Y510" i="27"/>
  <c r="X510" i="27"/>
  <c r="W510" i="27" s="1"/>
  <c r="U510" i="27"/>
  <c r="R510" i="27"/>
  <c r="A510" i="27"/>
  <c r="AF509" i="27"/>
  <c r="AG509" i="27" s="1"/>
  <c r="AD509" i="27"/>
  <c r="AB509" i="27"/>
  <c r="Y509" i="27"/>
  <c r="V509" i="27"/>
  <c r="A509" i="27"/>
  <c r="AF508" i="27"/>
  <c r="AG508" i="27" s="1"/>
  <c r="AD508" i="27"/>
  <c r="AC508" i="27"/>
  <c r="AB508" i="27"/>
  <c r="Z508" i="27"/>
  <c r="Y508" i="27"/>
  <c r="X508" i="27"/>
  <c r="W508" i="27" s="1"/>
  <c r="V508" i="27"/>
  <c r="U508" i="27"/>
  <c r="T508" i="27" s="1"/>
  <c r="R508" i="27"/>
  <c r="A508" i="27"/>
  <c r="AF507" i="27"/>
  <c r="AG507" i="27" s="1"/>
  <c r="AD507" i="27"/>
  <c r="Y507" i="27" s="1"/>
  <c r="AB507" i="27"/>
  <c r="A507" i="27"/>
  <c r="AF506" i="27"/>
  <c r="AG506" i="27" s="1"/>
  <c r="AD506" i="27"/>
  <c r="AB506" i="27" s="1"/>
  <c r="AC506" i="27"/>
  <c r="Z506" i="27"/>
  <c r="Y506" i="27"/>
  <c r="X506" i="27"/>
  <c r="W506" i="27" s="1"/>
  <c r="U506" i="27"/>
  <c r="R506" i="27"/>
  <c r="A506" i="27"/>
  <c r="AF505" i="27"/>
  <c r="AG505" i="27" s="1"/>
  <c r="AD505" i="27"/>
  <c r="AB505" i="27"/>
  <c r="Y505" i="27"/>
  <c r="V505" i="27"/>
  <c r="A505" i="27"/>
  <c r="AF504" i="27"/>
  <c r="AG504" i="27" s="1"/>
  <c r="AD504" i="27"/>
  <c r="AC504" i="27"/>
  <c r="AB504" i="27"/>
  <c r="Z504" i="27"/>
  <c r="Y504" i="27"/>
  <c r="X504" i="27"/>
  <c r="W504" i="27" s="1"/>
  <c r="V504" i="27"/>
  <c r="U504" i="27"/>
  <c r="T504" i="27" s="1"/>
  <c r="R504" i="27"/>
  <c r="A504" i="27"/>
  <c r="AF503" i="27"/>
  <c r="AG503" i="27" s="1"/>
  <c r="AD503" i="27"/>
  <c r="Y503" i="27" s="1"/>
  <c r="AB503" i="27"/>
  <c r="A503" i="27"/>
  <c r="AF502" i="27"/>
  <c r="AG502" i="27" s="1"/>
  <c r="AD502" i="27"/>
  <c r="AB502" i="27" s="1"/>
  <c r="AC502" i="27"/>
  <c r="Z502" i="27"/>
  <c r="Y502" i="27"/>
  <c r="X502" i="27"/>
  <c r="W502" i="27" s="1"/>
  <c r="U502" i="27"/>
  <c r="R502" i="27"/>
  <c r="A502" i="27"/>
  <c r="AF501" i="27"/>
  <c r="AG501" i="27" s="1"/>
  <c r="AD501" i="27"/>
  <c r="AB501" i="27"/>
  <c r="Y501" i="27"/>
  <c r="V501" i="27"/>
  <c r="A501" i="27"/>
  <c r="AF500" i="27"/>
  <c r="AG500" i="27" s="1"/>
  <c r="AD500" i="27"/>
  <c r="AC500" i="27"/>
  <c r="AB500" i="27"/>
  <c r="Z500" i="27"/>
  <c r="Y500" i="27"/>
  <c r="X500" i="27"/>
  <c r="W500" i="27" s="1"/>
  <c r="V500" i="27"/>
  <c r="U500" i="27"/>
  <c r="T500" i="27" s="1"/>
  <c r="R500" i="27"/>
  <c r="A500" i="27"/>
  <c r="AF499" i="27"/>
  <c r="AG499" i="27" s="1"/>
  <c r="AD499" i="27"/>
  <c r="Y499" i="27" s="1"/>
  <c r="AB499" i="27"/>
  <c r="A499" i="27"/>
  <c r="AF498" i="27"/>
  <c r="AG498" i="27" s="1"/>
  <c r="AD498" i="27"/>
  <c r="AB498" i="27" s="1"/>
  <c r="AC498" i="27"/>
  <c r="Z498" i="27"/>
  <c r="Y498" i="27"/>
  <c r="X498" i="27"/>
  <c r="W498" i="27" s="1"/>
  <c r="U498" i="27"/>
  <c r="R498" i="27"/>
  <c r="A498" i="27"/>
  <c r="AF497" i="27"/>
  <c r="AG497" i="27" s="1"/>
  <c r="AD497" i="27"/>
  <c r="AB497" i="27"/>
  <c r="Y497" i="27"/>
  <c r="V497" i="27"/>
  <c r="A497" i="27"/>
  <c r="AF496" i="27"/>
  <c r="AG496" i="27" s="1"/>
  <c r="AD496" i="27"/>
  <c r="AC496" i="27"/>
  <c r="AB496" i="27"/>
  <c r="Z496" i="27"/>
  <c r="Y496" i="27"/>
  <c r="X496" i="27"/>
  <c r="W496" i="27" s="1"/>
  <c r="V496" i="27"/>
  <c r="U496" i="27"/>
  <c r="T496" i="27" s="1"/>
  <c r="R496" i="27"/>
  <c r="A496" i="27"/>
  <c r="AF495" i="27"/>
  <c r="AG495" i="27" s="1"/>
  <c r="AD495" i="27"/>
  <c r="AB495" i="27" s="1"/>
  <c r="A495" i="27"/>
  <c r="AF494" i="27"/>
  <c r="AG494" i="27" s="1"/>
  <c r="AD494" i="27"/>
  <c r="AB494" i="27" s="1"/>
  <c r="AA494" i="27" s="1"/>
  <c r="AC494" i="27"/>
  <c r="Z494" i="27"/>
  <c r="P494" i="27" s="1"/>
  <c r="Y494" i="27"/>
  <c r="X494" i="27"/>
  <c r="W494" i="27" s="1"/>
  <c r="U494" i="27"/>
  <c r="R494" i="27"/>
  <c r="A494" i="27"/>
  <c r="AF493" i="27"/>
  <c r="AG493" i="27" s="1"/>
  <c r="AD493" i="27"/>
  <c r="AB493" i="27"/>
  <c r="Y493" i="27"/>
  <c r="V493" i="27"/>
  <c r="A493" i="27"/>
  <c r="AF492" i="27"/>
  <c r="AG492" i="27" s="1"/>
  <c r="AD492" i="27"/>
  <c r="AC492" i="27"/>
  <c r="AB492" i="27"/>
  <c r="Z492" i="27"/>
  <c r="Y492" i="27"/>
  <c r="X492" i="27"/>
  <c r="W492" i="27" s="1"/>
  <c r="V492" i="27"/>
  <c r="U492" i="27"/>
  <c r="T492" i="27" s="1"/>
  <c r="R492" i="27"/>
  <c r="A492" i="27"/>
  <c r="AF491" i="27"/>
  <c r="AG491" i="27" s="1"/>
  <c r="AD491" i="27"/>
  <c r="AB491" i="27" s="1"/>
  <c r="A491" i="27"/>
  <c r="AF490" i="27"/>
  <c r="AG490" i="27" s="1"/>
  <c r="AD490" i="27"/>
  <c r="AB490" i="27" s="1"/>
  <c r="AA490" i="27" s="1"/>
  <c r="AC490" i="27"/>
  <c r="Z490" i="27"/>
  <c r="P490" i="27" s="1"/>
  <c r="Y490" i="27"/>
  <c r="X490" i="27"/>
  <c r="W490" i="27" s="1"/>
  <c r="U490" i="27"/>
  <c r="R490" i="27"/>
  <c r="A490" i="27"/>
  <c r="AF489" i="27"/>
  <c r="AG489" i="27" s="1"/>
  <c r="AD489" i="27"/>
  <c r="AB489" i="27"/>
  <c r="Y489" i="27"/>
  <c r="V489" i="27"/>
  <c r="A489" i="27"/>
  <c r="AF488" i="27"/>
  <c r="AG488" i="27" s="1"/>
  <c r="AD488" i="27"/>
  <c r="AC488" i="27"/>
  <c r="AB488" i="27"/>
  <c r="Z488" i="27"/>
  <c r="Y488" i="27"/>
  <c r="X488" i="27"/>
  <c r="W488" i="27" s="1"/>
  <c r="V488" i="27"/>
  <c r="U488" i="27"/>
  <c r="T488" i="27" s="1"/>
  <c r="R488" i="27"/>
  <c r="A488" i="27"/>
  <c r="AF487" i="27"/>
  <c r="AG487" i="27" s="1"/>
  <c r="AD487" i="27"/>
  <c r="AB487" i="27" s="1"/>
  <c r="A487" i="27"/>
  <c r="AF486" i="27"/>
  <c r="AG486" i="27" s="1"/>
  <c r="AD486" i="27"/>
  <c r="AB486" i="27" s="1"/>
  <c r="AA486" i="27" s="1"/>
  <c r="AC486" i="27"/>
  <c r="Z486" i="27"/>
  <c r="P486" i="27" s="1"/>
  <c r="Y486" i="27"/>
  <c r="X486" i="27"/>
  <c r="W486" i="27" s="1"/>
  <c r="U486" i="27"/>
  <c r="R486" i="27"/>
  <c r="A486" i="27"/>
  <c r="AF485" i="27"/>
  <c r="AG485" i="27" s="1"/>
  <c r="AD485" i="27"/>
  <c r="AB485" i="27"/>
  <c r="Y485" i="27"/>
  <c r="V485" i="27"/>
  <c r="A485" i="27"/>
  <c r="AF484" i="27"/>
  <c r="AG484" i="27" s="1"/>
  <c r="AD484" i="27"/>
  <c r="AC484" i="27"/>
  <c r="AB484" i="27"/>
  <c r="Z484" i="27"/>
  <c r="Y484" i="27"/>
  <c r="X484" i="27"/>
  <c r="W484" i="27" s="1"/>
  <c r="V484" i="27"/>
  <c r="U484" i="27"/>
  <c r="T484" i="27" s="1"/>
  <c r="R484" i="27"/>
  <c r="A484" i="27"/>
  <c r="AF483" i="27"/>
  <c r="AG483" i="27" s="1"/>
  <c r="AD483" i="27"/>
  <c r="AB483" i="27" s="1"/>
  <c r="A483" i="27"/>
  <c r="AF482" i="27"/>
  <c r="AG482" i="27" s="1"/>
  <c r="AD482" i="27"/>
  <c r="AB482" i="27" s="1"/>
  <c r="AA482" i="27" s="1"/>
  <c r="AC482" i="27"/>
  <c r="Z482" i="27"/>
  <c r="P482" i="27" s="1"/>
  <c r="Y482" i="27"/>
  <c r="X482" i="27"/>
  <c r="W482" i="27" s="1"/>
  <c r="U482" i="27"/>
  <c r="R482" i="27"/>
  <c r="A482" i="27"/>
  <c r="AF481" i="27"/>
  <c r="AG481" i="27" s="1"/>
  <c r="AD481" i="27"/>
  <c r="AB481" i="27"/>
  <c r="Y481" i="27"/>
  <c r="V481" i="27"/>
  <c r="A481" i="27"/>
  <c r="AF480" i="27"/>
  <c r="AG480" i="27" s="1"/>
  <c r="AD480" i="27"/>
  <c r="AC480" i="27"/>
  <c r="AB480" i="27"/>
  <c r="Z480" i="27"/>
  <c r="Y480" i="27"/>
  <c r="X480" i="27"/>
  <c r="W480" i="27" s="1"/>
  <c r="V480" i="27"/>
  <c r="U480" i="27"/>
  <c r="T480" i="27" s="1"/>
  <c r="R480" i="27"/>
  <c r="A480" i="27"/>
  <c r="AF479" i="27"/>
  <c r="AG479" i="27" s="1"/>
  <c r="AD479" i="27"/>
  <c r="AB479" i="27" s="1"/>
  <c r="A479" i="27"/>
  <c r="AF478" i="27"/>
  <c r="AG478" i="27" s="1"/>
  <c r="AD478" i="27"/>
  <c r="AB478" i="27" s="1"/>
  <c r="AA478" i="27" s="1"/>
  <c r="AC478" i="27"/>
  <c r="Z478" i="27"/>
  <c r="P478" i="27" s="1"/>
  <c r="Y478" i="27"/>
  <c r="X478" i="27"/>
  <c r="W478" i="27" s="1"/>
  <c r="U478" i="27"/>
  <c r="R478" i="27"/>
  <c r="A478" i="27"/>
  <c r="AF477" i="27"/>
  <c r="AG477" i="27" s="1"/>
  <c r="AD477" i="27"/>
  <c r="AB477" i="27"/>
  <c r="Y477" i="27"/>
  <c r="V477" i="27"/>
  <c r="A477" i="27"/>
  <c r="AF476" i="27"/>
  <c r="AG476" i="27" s="1"/>
  <c r="AD476" i="27"/>
  <c r="AC476" i="27"/>
  <c r="AB476" i="27"/>
  <c r="Z476" i="27"/>
  <c r="Y476" i="27"/>
  <c r="X476" i="27"/>
  <c r="W476" i="27" s="1"/>
  <c r="V476" i="27"/>
  <c r="U476" i="27"/>
  <c r="T476" i="27" s="1"/>
  <c r="R476" i="27"/>
  <c r="A476" i="27"/>
  <c r="AF475" i="27"/>
  <c r="AG475" i="27" s="1"/>
  <c r="AD475" i="27"/>
  <c r="AB475" i="27" s="1"/>
  <c r="A475" i="27"/>
  <c r="AF474" i="27"/>
  <c r="AG474" i="27" s="1"/>
  <c r="AD474" i="27"/>
  <c r="AB474" i="27" s="1"/>
  <c r="AA474" i="27" s="1"/>
  <c r="AC474" i="27"/>
  <c r="Z474" i="27"/>
  <c r="P474" i="27" s="1"/>
  <c r="Y474" i="27"/>
  <c r="X474" i="27"/>
  <c r="W474" i="27" s="1"/>
  <c r="U474" i="27"/>
  <c r="R474" i="27"/>
  <c r="A474" i="27"/>
  <c r="AF473" i="27"/>
  <c r="AG473" i="27" s="1"/>
  <c r="AD473" i="27"/>
  <c r="AB473" i="27"/>
  <c r="Y473" i="27"/>
  <c r="V473" i="27"/>
  <c r="A473" i="27"/>
  <c r="AF472" i="27"/>
  <c r="AG472" i="27" s="1"/>
  <c r="AD472" i="27"/>
  <c r="AC472" i="27"/>
  <c r="AB472" i="27"/>
  <c r="Z472" i="27"/>
  <c r="Y472" i="27"/>
  <c r="X472" i="27"/>
  <c r="W472" i="27" s="1"/>
  <c r="V472" i="27"/>
  <c r="U472" i="27"/>
  <c r="T472" i="27" s="1"/>
  <c r="R472" i="27"/>
  <c r="A472" i="27"/>
  <c r="AF471" i="27"/>
  <c r="AG471" i="27" s="1"/>
  <c r="AD471" i="27"/>
  <c r="AB471" i="27" s="1"/>
  <c r="A471" i="27"/>
  <c r="AF470" i="27"/>
  <c r="AG470" i="27" s="1"/>
  <c r="AD470" i="27"/>
  <c r="AB470" i="27" s="1"/>
  <c r="AA470" i="27" s="1"/>
  <c r="AC470" i="27"/>
  <c r="Z470" i="27"/>
  <c r="P470" i="27" s="1"/>
  <c r="Y470" i="27"/>
  <c r="X470" i="27"/>
  <c r="W470" i="27" s="1"/>
  <c r="U470" i="27"/>
  <c r="R470" i="27"/>
  <c r="A470" i="27"/>
  <c r="AF469" i="27"/>
  <c r="AG469" i="27" s="1"/>
  <c r="AD469" i="27"/>
  <c r="AB469" i="27"/>
  <c r="Y469" i="27"/>
  <c r="V469" i="27"/>
  <c r="A469" i="27"/>
  <c r="AF468" i="27"/>
  <c r="AG468" i="27" s="1"/>
  <c r="AD468" i="27"/>
  <c r="AC468" i="27"/>
  <c r="AB468" i="27"/>
  <c r="Z468" i="27"/>
  <c r="Y468" i="27"/>
  <c r="X468" i="27"/>
  <c r="W468" i="27" s="1"/>
  <c r="V468" i="27"/>
  <c r="U468" i="27"/>
  <c r="T468" i="27" s="1"/>
  <c r="R468" i="27"/>
  <c r="A468" i="27"/>
  <c r="AF467" i="27"/>
  <c r="AG467" i="27" s="1"/>
  <c r="AD467" i="27"/>
  <c r="AB467" i="27" s="1"/>
  <c r="A467" i="27"/>
  <c r="AF466" i="27"/>
  <c r="AG466" i="27" s="1"/>
  <c r="AD466" i="27"/>
  <c r="AB466" i="27" s="1"/>
  <c r="AA466" i="27" s="1"/>
  <c r="AC466" i="27"/>
  <c r="Z466" i="27"/>
  <c r="P466" i="27" s="1"/>
  <c r="Y466" i="27"/>
  <c r="X466" i="27"/>
  <c r="W466" i="27" s="1"/>
  <c r="U466" i="27"/>
  <c r="R466" i="27"/>
  <c r="A466" i="27"/>
  <c r="AF465" i="27"/>
  <c r="AG465" i="27" s="1"/>
  <c r="AD465" i="27"/>
  <c r="AB465" i="27"/>
  <c r="Y465" i="27"/>
  <c r="V465" i="27"/>
  <c r="A465" i="27"/>
  <c r="AF464" i="27"/>
  <c r="AG464" i="27" s="1"/>
  <c r="AD464" i="27"/>
  <c r="AC464" i="27"/>
  <c r="AB464" i="27"/>
  <c r="Z464" i="27"/>
  <c r="Y464" i="27"/>
  <c r="X464" i="27"/>
  <c r="W464" i="27" s="1"/>
  <c r="V464" i="27"/>
  <c r="U464" i="27"/>
  <c r="T464" i="27" s="1"/>
  <c r="R464" i="27"/>
  <c r="A464" i="27"/>
  <c r="AF463" i="27"/>
  <c r="AG463" i="27" s="1"/>
  <c r="AD463" i="27"/>
  <c r="AB463" i="27" s="1"/>
  <c r="A463" i="27"/>
  <c r="AF462" i="27"/>
  <c r="AG462" i="27" s="1"/>
  <c r="AD462" i="27"/>
  <c r="AB462" i="27" s="1"/>
  <c r="AA462" i="27" s="1"/>
  <c r="AC462" i="27"/>
  <c r="Z462" i="27"/>
  <c r="P462" i="27" s="1"/>
  <c r="Y462" i="27"/>
  <c r="X462" i="27"/>
  <c r="W462" i="27" s="1"/>
  <c r="U462" i="27"/>
  <c r="R462" i="27"/>
  <c r="A462" i="27"/>
  <c r="AF461" i="27"/>
  <c r="AG461" i="27" s="1"/>
  <c r="AD461" i="27"/>
  <c r="AB461" i="27"/>
  <c r="Y461" i="27"/>
  <c r="V461" i="27"/>
  <c r="A461" i="27"/>
  <c r="AF460" i="27"/>
  <c r="AG460" i="27" s="1"/>
  <c r="AD460" i="27"/>
  <c r="AC460" i="27"/>
  <c r="AB460" i="27"/>
  <c r="Z460" i="27"/>
  <c r="Y460" i="27"/>
  <c r="X460" i="27"/>
  <c r="W460" i="27" s="1"/>
  <c r="V460" i="27"/>
  <c r="U460" i="27"/>
  <c r="T460" i="27" s="1"/>
  <c r="R460" i="27"/>
  <c r="A460" i="27"/>
  <c r="AF459" i="27"/>
  <c r="AG459" i="27" s="1"/>
  <c r="AD459" i="27"/>
  <c r="AB459" i="27" s="1"/>
  <c r="A459" i="27"/>
  <c r="AF458" i="27"/>
  <c r="AG458" i="27" s="1"/>
  <c r="AD458" i="27"/>
  <c r="AB458" i="27" s="1"/>
  <c r="AA458" i="27" s="1"/>
  <c r="AC458" i="27"/>
  <c r="Z458" i="27"/>
  <c r="P458" i="27" s="1"/>
  <c r="Y458" i="27"/>
  <c r="X458" i="27"/>
  <c r="W458" i="27" s="1"/>
  <c r="U458" i="27"/>
  <c r="R458" i="27"/>
  <c r="A458" i="27"/>
  <c r="AF457" i="27"/>
  <c r="AG457" i="27" s="1"/>
  <c r="AD457" i="27"/>
  <c r="AB457" i="27"/>
  <c r="Y457" i="27"/>
  <c r="V457" i="27"/>
  <c r="A457" i="27"/>
  <c r="AF456" i="27"/>
  <c r="AG456" i="27" s="1"/>
  <c r="AD456" i="27"/>
  <c r="AC456" i="27"/>
  <c r="AB456" i="27"/>
  <c r="Z456" i="27"/>
  <c r="Y456" i="27"/>
  <c r="X456" i="27"/>
  <c r="W456" i="27" s="1"/>
  <c r="V456" i="27"/>
  <c r="U456" i="27"/>
  <c r="T456" i="27" s="1"/>
  <c r="R456" i="27"/>
  <c r="A456" i="27"/>
  <c r="AF455" i="27"/>
  <c r="AG455" i="27" s="1"/>
  <c r="AD455" i="27"/>
  <c r="AB455" i="27" s="1"/>
  <c r="A455" i="27"/>
  <c r="AF454" i="27"/>
  <c r="AG454" i="27" s="1"/>
  <c r="AD454" i="27"/>
  <c r="AB454" i="27" s="1"/>
  <c r="AA454" i="27" s="1"/>
  <c r="AC454" i="27"/>
  <c r="Z454" i="27"/>
  <c r="P454" i="27" s="1"/>
  <c r="Y454" i="27"/>
  <c r="X454" i="27"/>
  <c r="W454" i="27" s="1"/>
  <c r="U454" i="27"/>
  <c r="R454" i="27"/>
  <c r="A454" i="27"/>
  <c r="AF453" i="27"/>
  <c r="AG453" i="27" s="1"/>
  <c r="AD453" i="27"/>
  <c r="AB453" i="27"/>
  <c r="Y453" i="27"/>
  <c r="V453" i="27"/>
  <c r="A453" i="27"/>
  <c r="AF452" i="27"/>
  <c r="AG452" i="27" s="1"/>
  <c r="AD452" i="27"/>
  <c r="AC452" i="27"/>
  <c r="AB452" i="27"/>
  <c r="Z452" i="27"/>
  <c r="Y452" i="27"/>
  <c r="X452" i="27"/>
  <c r="W452" i="27" s="1"/>
  <c r="V452" i="27"/>
  <c r="U452" i="27"/>
  <c r="T452" i="27" s="1"/>
  <c r="R452" i="27"/>
  <c r="A452" i="27"/>
  <c r="AF451" i="27"/>
  <c r="AG451" i="27" s="1"/>
  <c r="AD451" i="27"/>
  <c r="AB451" i="27" s="1"/>
  <c r="A451" i="27"/>
  <c r="AF450" i="27"/>
  <c r="AG450" i="27" s="1"/>
  <c r="AD450" i="27"/>
  <c r="AB450" i="27" s="1"/>
  <c r="AA450" i="27" s="1"/>
  <c r="AC450" i="27"/>
  <c r="Z450" i="27"/>
  <c r="P450" i="27" s="1"/>
  <c r="Y450" i="27"/>
  <c r="X450" i="27"/>
  <c r="W450" i="27" s="1"/>
  <c r="U450" i="27"/>
  <c r="R450" i="27"/>
  <c r="A450" i="27"/>
  <c r="AF449" i="27"/>
  <c r="AG449" i="27" s="1"/>
  <c r="AD449" i="27"/>
  <c r="AB449" i="27"/>
  <c r="Y449" i="27"/>
  <c r="V449" i="27"/>
  <c r="A449" i="27"/>
  <c r="AF448" i="27"/>
  <c r="AG448" i="27" s="1"/>
  <c r="AD448" i="27"/>
  <c r="AB448" i="27"/>
  <c r="Z448" i="27"/>
  <c r="X448" i="27"/>
  <c r="V448" i="27"/>
  <c r="R448" i="27"/>
  <c r="A448" i="27"/>
  <c r="AF447" i="27"/>
  <c r="AG447" i="27" s="1"/>
  <c r="AD447" i="27"/>
  <c r="AC447" i="27"/>
  <c r="Z447" i="27"/>
  <c r="Y447" i="27"/>
  <c r="X447" i="27"/>
  <c r="W447" i="27" s="1"/>
  <c r="U447" i="27"/>
  <c r="R447" i="27"/>
  <c r="A447" i="27"/>
  <c r="AF446" i="27"/>
  <c r="AG446" i="27" s="1"/>
  <c r="AD446" i="27"/>
  <c r="AC446" i="27" s="1"/>
  <c r="Y446" i="27"/>
  <c r="A446" i="27"/>
  <c r="AF445" i="27"/>
  <c r="AG445" i="27" s="1"/>
  <c r="AD445" i="27"/>
  <c r="AC445" i="27"/>
  <c r="AB445" i="27"/>
  <c r="Z445" i="27"/>
  <c r="Y445" i="27"/>
  <c r="X445" i="27"/>
  <c r="W445" i="27" s="1"/>
  <c r="V445" i="27"/>
  <c r="U445" i="27"/>
  <c r="T445" i="27" s="1"/>
  <c r="R445" i="27"/>
  <c r="A445" i="27"/>
  <c r="AF444" i="27"/>
  <c r="AG444" i="27" s="1"/>
  <c r="AD444" i="27"/>
  <c r="AB444" i="27"/>
  <c r="Y444" i="27"/>
  <c r="V444" i="27"/>
  <c r="A444" i="27"/>
  <c r="AF443" i="27"/>
  <c r="AG443" i="27" s="1"/>
  <c r="AD443" i="27"/>
  <c r="AC443" i="27"/>
  <c r="Z443" i="27"/>
  <c r="Y443" i="27"/>
  <c r="X443" i="27"/>
  <c r="W443" i="27" s="1"/>
  <c r="U443" i="27"/>
  <c r="R443" i="27"/>
  <c r="A443" i="27"/>
  <c r="AF442" i="27"/>
  <c r="AG442" i="27" s="1"/>
  <c r="AD442" i="27"/>
  <c r="AC442" i="27" s="1"/>
  <c r="Y442" i="27"/>
  <c r="A442" i="27"/>
  <c r="AF441" i="27"/>
  <c r="AG441" i="27" s="1"/>
  <c r="AD441" i="27"/>
  <c r="AC441" i="27"/>
  <c r="AB441" i="27"/>
  <c r="Z441" i="27"/>
  <c r="Y441" i="27"/>
  <c r="X441" i="27"/>
  <c r="W441" i="27" s="1"/>
  <c r="V441" i="27"/>
  <c r="U441" i="27"/>
  <c r="T441" i="27" s="1"/>
  <c r="R441" i="27"/>
  <c r="A441" i="27"/>
  <c r="AF440" i="27"/>
  <c r="AG440" i="27" s="1"/>
  <c r="AD440" i="27"/>
  <c r="AB440" i="27"/>
  <c r="Y440" i="27"/>
  <c r="V440" i="27"/>
  <c r="A440" i="27"/>
  <c r="AF439" i="27"/>
  <c r="AG439" i="27" s="1"/>
  <c r="AD439" i="27"/>
  <c r="AC439" i="27"/>
  <c r="Z439" i="27"/>
  <c r="Y439" i="27"/>
  <c r="X439" i="27"/>
  <c r="W439" i="27" s="1"/>
  <c r="U439" i="27"/>
  <c r="R439" i="27"/>
  <c r="A439" i="27"/>
  <c r="AF438" i="27"/>
  <c r="AG438" i="27" s="1"/>
  <c r="AD438" i="27"/>
  <c r="AC438" i="27" s="1"/>
  <c r="Y438" i="27"/>
  <c r="A438" i="27"/>
  <c r="AF437" i="27"/>
  <c r="AG437" i="27" s="1"/>
  <c r="AD437" i="27"/>
  <c r="AC437" i="27"/>
  <c r="AB437" i="27"/>
  <c r="Z437" i="27"/>
  <c r="Y437" i="27"/>
  <c r="X437" i="27"/>
  <c r="W437" i="27" s="1"/>
  <c r="V437" i="27"/>
  <c r="U437" i="27"/>
  <c r="T437" i="27" s="1"/>
  <c r="R437" i="27"/>
  <c r="A437" i="27"/>
  <c r="AF436" i="27"/>
  <c r="AG436" i="27" s="1"/>
  <c r="AD436" i="27"/>
  <c r="AB436" i="27"/>
  <c r="Y436" i="27"/>
  <c r="V436" i="27"/>
  <c r="A436" i="27"/>
  <c r="AF435" i="27"/>
  <c r="AG435" i="27" s="1"/>
  <c r="AD435" i="27"/>
  <c r="AC435" i="27"/>
  <c r="Z435" i="27"/>
  <c r="Y435" i="27"/>
  <c r="X435" i="27"/>
  <c r="W435" i="27" s="1"/>
  <c r="U435" i="27"/>
  <c r="R435" i="27"/>
  <c r="A435" i="27"/>
  <c r="AF434" i="27"/>
  <c r="AG434" i="27" s="1"/>
  <c r="AD434" i="27"/>
  <c r="AC434" i="27" s="1"/>
  <c r="Y434" i="27"/>
  <c r="A434" i="27"/>
  <c r="AF433" i="27"/>
  <c r="AG433" i="27" s="1"/>
  <c r="AD433" i="27"/>
  <c r="AC433" i="27"/>
  <c r="AB433" i="27"/>
  <c r="Z433" i="27"/>
  <c r="Y433" i="27"/>
  <c r="X433" i="27"/>
  <c r="W433" i="27" s="1"/>
  <c r="V433" i="27"/>
  <c r="U433" i="27"/>
  <c r="T433" i="27" s="1"/>
  <c r="R433" i="27"/>
  <c r="A433" i="27"/>
  <c r="AF432" i="27"/>
  <c r="AG432" i="27" s="1"/>
  <c r="AD432" i="27"/>
  <c r="AB432" i="27"/>
  <c r="Y432" i="27"/>
  <c r="V432" i="27"/>
  <c r="A432" i="27"/>
  <c r="AF431" i="27"/>
  <c r="AG431" i="27" s="1"/>
  <c r="AD431" i="27"/>
  <c r="AC431" i="27"/>
  <c r="Z431" i="27"/>
  <c r="Y431" i="27"/>
  <c r="X431" i="27"/>
  <c r="W431" i="27" s="1"/>
  <c r="U431" i="27"/>
  <c r="R431" i="27"/>
  <c r="A431" i="27"/>
  <c r="AF430" i="27"/>
  <c r="AG430" i="27" s="1"/>
  <c r="AD430" i="27"/>
  <c r="AC430" i="27" s="1"/>
  <c r="Y430" i="27"/>
  <c r="A430" i="27"/>
  <c r="AF429" i="27"/>
  <c r="AG429" i="27" s="1"/>
  <c r="AD429" i="27"/>
  <c r="AC429" i="27"/>
  <c r="AB429" i="27"/>
  <c r="Z429" i="27"/>
  <c r="Y429" i="27"/>
  <c r="X429" i="27"/>
  <c r="W429" i="27" s="1"/>
  <c r="V429" i="27"/>
  <c r="U429" i="27"/>
  <c r="T429" i="27" s="1"/>
  <c r="R429" i="27"/>
  <c r="A429" i="27"/>
  <c r="AF428" i="27"/>
  <c r="AG428" i="27" s="1"/>
  <c r="AD428" i="27"/>
  <c r="AB428" i="27"/>
  <c r="Y428" i="27"/>
  <c r="V428" i="27"/>
  <c r="A428" i="27"/>
  <c r="AF427" i="27"/>
  <c r="AG427" i="27" s="1"/>
  <c r="AD427" i="27"/>
  <c r="AC427" i="27"/>
  <c r="Z427" i="27"/>
  <c r="Y427" i="27"/>
  <c r="X427" i="27"/>
  <c r="W427" i="27" s="1"/>
  <c r="U427" i="27"/>
  <c r="R427" i="27"/>
  <c r="A427" i="27"/>
  <c r="AF426" i="27"/>
  <c r="AG426" i="27" s="1"/>
  <c r="AD426" i="27"/>
  <c r="Y426" i="27"/>
  <c r="A426" i="27"/>
  <c r="AF425" i="27"/>
  <c r="AG425" i="27" s="1"/>
  <c r="AD425" i="27"/>
  <c r="AC425" i="27"/>
  <c r="AB425" i="27"/>
  <c r="Z425" i="27"/>
  <c r="Y425" i="27"/>
  <c r="X425" i="27"/>
  <c r="W425" i="27" s="1"/>
  <c r="V425" i="27"/>
  <c r="U425" i="27"/>
  <c r="T425" i="27" s="1"/>
  <c r="R425" i="27"/>
  <c r="A425" i="27"/>
  <c r="AF424" i="27"/>
  <c r="AG424" i="27" s="1"/>
  <c r="AD424" i="27"/>
  <c r="AB424" i="27"/>
  <c r="Y424" i="27"/>
  <c r="V424" i="27"/>
  <c r="A424" i="27"/>
  <c r="AF423" i="27"/>
  <c r="AG423" i="27" s="1"/>
  <c r="AD423" i="27"/>
  <c r="AC423" i="27"/>
  <c r="Z423" i="27"/>
  <c r="Y423" i="27"/>
  <c r="X423" i="27"/>
  <c r="W423" i="27" s="1"/>
  <c r="U423" i="27"/>
  <c r="R423" i="27"/>
  <c r="A423" i="27"/>
  <c r="AF422" i="27"/>
  <c r="AG422" i="27" s="1"/>
  <c r="AD422" i="27"/>
  <c r="Y422" i="27"/>
  <c r="A422" i="27"/>
  <c r="AF421" i="27"/>
  <c r="AG421" i="27" s="1"/>
  <c r="AD421" i="27"/>
  <c r="AC421" i="27"/>
  <c r="AB421" i="27"/>
  <c r="Z421" i="27"/>
  <c r="Y421" i="27"/>
  <c r="X421" i="27"/>
  <c r="W421" i="27" s="1"/>
  <c r="V421" i="27"/>
  <c r="U421" i="27"/>
  <c r="T421" i="27" s="1"/>
  <c r="R421" i="27"/>
  <c r="A421" i="27"/>
  <c r="AF420" i="27"/>
  <c r="AG420" i="27" s="1"/>
  <c r="AD420" i="27"/>
  <c r="AB420" i="27"/>
  <c r="Y420" i="27"/>
  <c r="V420" i="27"/>
  <c r="A420" i="27"/>
  <c r="AF419" i="27"/>
  <c r="AG419" i="27" s="1"/>
  <c r="AD419" i="27"/>
  <c r="AC419" i="27"/>
  <c r="Z419" i="27"/>
  <c r="Y419" i="27"/>
  <c r="X419" i="27"/>
  <c r="W419" i="27" s="1"/>
  <c r="U419" i="27"/>
  <c r="R419" i="27"/>
  <c r="A419" i="27"/>
  <c r="AF418" i="27"/>
  <c r="AG418" i="27" s="1"/>
  <c r="AD418" i="27"/>
  <c r="Y418" i="27" s="1"/>
  <c r="A418" i="27"/>
  <c r="AF417" i="27"/>
  <c r="AG417" i="27" s="1"/>
  <c r="AD417" i="27"/>
  <c r="AC417" i="27"/>
  <c r="AB417" i="27"/>
  <c r="Z417" i="27"/>
  <c r="Y417" i="27"/>
  <c r="X417" i="27"/>
  <c r="W417" i="27" s="1"/>
  <c r="V417" i="27"/>
  <c r="U417" i="27"/>
  <c r="T417" i="27" s="1"/>
  <c r="R417" i="27"/>
  <c r="A417" i="27"/>
  <c r="AF416" i="27"/>
  <c r="AG416" i="27" s="1"/>
  <c r="AD416" i="27"/>
  <c r="AB416" i="27"/>
  <c r="Y416" i="27"/>
  <c r="V416" i="27"/>
  <c r="A416" i="27"/>
  <c r="AF415" i="27"/>
  <c r="AG415" i="27" s="1"/>
  <c r="AD415" i="27"/>
  <c r="AC415" i="27"/>
  <c r="Z415" i="27"/>
  <c r="Y415" i="27"/>
  <c r="X415" i="27"/>
  <c r="W415" i="27" s="1"/>
  <c r="U415" i="27"/>
  <c r="R415" i="27"/>
  <c r="A415" i="27"/>
  <c r="AF414" i="27"/>
  <c r="AG414" i="27" s="1"/>
  <c r="AD414" i="27"/>
  <c r="A414" i="27"/>
  <c r="AF413" i="27"/>
  <c r="AG413" i="27" s="1"/>
  <c r="AD413" i="27"/>
  <c r="AC413" i="27"/>
  <c r="AB413" i="27"/>
  <c r="Z413" i="27"/>
  <c r="Y413" i="27"/>
  <c r="X413" i="27"/>
  <c r="W413" i="27" s="1"/>
  <c r="V413" i="27"/>
  <c r="U413" i="27"/>
  <c r="T413" i="27" s="1"/>
  <c r="R413" i="27"/>
  <c r="A413" i="27"/>
  <c r="AF412" i="27"/>
  <c r="AG412" i="27" s="1"/>
  <c r="AD412" i="27"/>
  <c r="AB412" i="27"/>
  <c r="Y412" i="27"/>
  <c r="V412" i="27"/>
  <c r="A412" i="27"/>
  <c r="AF411" i="27"/>
  <c r="AG411" i="27" s="1"/>
  <c r="AD411" i="27"/>
  <c r="AC411" i="27"/>
  <c r="Z411" i="27"/>
  <c r="Y411" i="27"/>
  <c r="X411" i="27"/>
  <c r="W411" i="27" s="1"/>
  <c r="U411" i="27"/>
  <c r="R411" i="27"/>
  <c r="A411" i="27"/>
  <c r="AF410" i="27"/>
  <c r="AG410" i="27" s="1"/>
  <c r="AD410" i="27"/>
  <c r="AB410" i="27"/>
  <c r="A410" i="27"/>
  <c r="AF409" i="27"/>
  <c r="AG409" i="27" s="1"/>
  <c r="AD409" i="27"/>
  <c r="AC409" i="27"/>
  <c r="AB409" i="27"/>
  <c r="Z409" i="27"/>
  <c r="Y409" i="27"/>
  <c r="X409" i="27"/>
  <c r="W409" i="27" s="1"/>
  <c r="V409" i="27"/>
  <c r="U409" i="27"/>
  <c r="T409" i="27" s="1"/>
  <c r="R409" i="27"/>
  <c r="A409" i="27"/>
  <c r="AF408" i="27"/>
  <c r="AG408" i="27" s="1"/>
  <c r="AD408" i="27"/>
  <c r="A408" i="27"/>
  <c r="AF407" i="27"/>
  <c r="AG407" i="27" s="1"/>
  <c r="AD407" i="27"/>
  <c r="AC407" i="27"/>
  <c r="Z407" i="27"/>
  <c r="Y407" i="27"/>
  <c r="X407" i="27"/>
  <c r="W407" i="27" s="1"/>
  <c r="U407" i="27"/>
  <c r="R407" i="27"/>
  <c r="A407" i="27"/>
  <c r="AF406" i="27"/>
  <c r="AG406" i="27" s="1"/>
  <c r="AD406" i="27"/>
  <c r="AB406" i="27"/>
  <c r="A406" i="27"/>
  <c r="AF405" i="27"/>
  <c r="AG405" i="27" s="1"/>
  <c r="AD405" i="27"/>
  <c r="AC405" i="27"/>
  <c r="AB405" i="27"/>
  <c r="Z405" i="27"/>
  <c r="Y405" i="27"/>
  <c r="X405" i="27"/>
  <c r="W405" i="27" s="1"/>
  <c r="V405" i="27"/>
  <c r="U405" i="27"/>
  <c r="T405" i="27" s="1"/>
  <c r="R405" i="27"/>
  <c r="A405" i="27"/>
  <c r="AF404" i="27"/>
  <c r="AG404" i="27" s="1"/>
  <c r="AD404" i="27"/>
  <c r="A404" i="27"/>
  <c r="AF403" i="27"/>
  <c r="AG403" i="27" s="1"/>
  <c r="AD403" i="27"/>
  <c r="AC403" i="27"/>
  <c r="Z403" i="27"/>
  <c r="Y403" i="27"/>
  <c r="X403" i="27"/>
  <c r="W403" i="27" s="1"/>
  <c r="U403" i="27"/>
  <c r="R403" i="27"/>
  <c r="A403" i="27"/>
  <c r="AF402" i="27"/>
  <c r="AG402" i="27" s="1"/>
  <c r="AD402" i="27"/>
  <c r="AB402" i="27"/>
  <c r="V402" i="27"/>
  <c r="A402" i="27"/>
  <c r="AF401" i="27"/>
  <c r="AG401" i="27" s="1"/>
  <c r="AD401" i="27"/>
  <c r="AC401" i="27"/>
  <c r="AB401" i="27"/>
  <c r="Z401" i="27"/>
  <c r="Y401" i="27"/>
  <c r="X401" i="27"/>
  <c r="W401" i="27" s="1"/>
  <c r="V401" i="27"/>
  <c r="U401" i="27"/>
  <c r="T401" i="27" s="1"/>
  <c r="R401" i="27"/>
  <c r="A401" i="27"/>
  <c r="AF400" i="27"/>
  <c r="AG400" i="27" s="1"/>
  <c r="AD400" i="27"/>
  <c r="Z400" i="27"/>
  <c r="V400" i="27"/>
  <c r="R400" i="27"/>
  <c r="A400" i="27"/>
  <c r="AF399" i="27"/>
  <c r="AG399" i="27" s="1"/>
  <c r="AD399" i="27"/>
  <c r="AB399" i="27" s="1"/>
  <c r="V399" i="27"/>
  <c r="A399" i="27"/>
  <c r="AF398" i="27"/>
  <c r="AG398" i="27" s="1"/>
  <c r="AD398" i="27"/>
  <c r="Z398" i="27"/>
  <c r="V398" i="27"/>
  <c r="R398" i="27"/>
  <c r="A398" i="27"/>
  <c r="AF397" i="27"/>
  <c r="AG397" i="27" s="1"/>
  <c r="AD397" i="27"/>
  <c r="AB397" i="27" s="1"/>
  <c r="V397" i="27"/>
  <c r="A397" i="27"/>
  <c r="AF396" i="27"/>
  <c r="AG396" i="27" s="1"/>
  <c r="AD396" i="27"/>
  <c r="Z396" i="27"/>
  <c r="V396" i="27"/>
  <c r="R396" i="27"/>
  <c r="A396" i="27"/>
  <c r="AF395" i="27"/>
  <c r="AG395" i="27" s="1"/>
  <c r="AD395" i="27"/>
  <c r="AB395" i="27" s="1"/>
  <c r="V395" i="27"/>
  <c r="A395" i="27"/>
  <c r="AF394" i="27"/>
  <c r="AG394" i="27" s="1"/>
  <c r="AD394" i="27"/>
  <c r="Z394" i="27"/>
  <c r="V394" i="27"/>
  <c r="R394" i="27"/>
  <c r="A394" i="27"/>
  <c r="AF393" i="27"/>
  <c r="AG393" i="27" s="1"/>
  <c r="AD393" i="27"/>
  <c r="AB393" i="27" s="1"/>
  <c r="V393" i="27"/>
  <c r="A393" i="27"/>
  <c r="AF392" i="27"/>
  <c r="AG392" i="27" s="1"/>
  <c r="AD392" i="27"/>
  <c r="Z392" i="27"/>
  <c r="V392" i="27"/>
  <c r="R392" i="27"/>
  <c r="A392" i="27"/>
  <c r="AF391" i="27"/>
  <c r="AG391" i="27" s="1"/>
  <c r="AD391" i="27"/>
  <c r="AB391" i="27" s="1"/>
  <c r="V391" i="27"/>
  <c r="A391" i="27"/>
  <c r="AF390" i="27"/>
  <c r="AG390" i="27" s="1"/>
  <c r="AD390" i="27"/>
  <c r="Z390" i="27"/>
  <c r="V390" i="27"/>
  <c r="R390" i="27"/>
  <c r="A390" i="27"/>
  <c r="AF389" i="27"/>
  <c r="AG389" i="27" s="1"/>
  <c r="AD389" i="27"/>
  <c r="AB389" i="27" s="1"/>
  <c r="V389" i="27"/>
  <c r="A389" i="27"/>
  <c r="AF388" i="27"/>
  <c r="AG388" i="27" s="1"/>
  <c r="AD388" i="27"/>
  <c r="Z388" i="27"/>
  <c r="V388" i="27"/>
  <c r="R388" i="27"/>
  <c r="A388" i="27"/>
  <c r="AF387" i="27"/>
  <c r="AG387" i="27" s="1"/>
  <c r="AD387" i="27"/>
  <c r="AB387" i="27" s="1"/>
  <c r="V387" i="27"/>
  <c r="A387" i="27"/>
  <c r="AF386" i="27"/>
  <c r="AG386" i="27" s="1"/>
  <c r="AD386" i="27"/>
  <c r="Z386" i="27"/>
  <c r="V386" i="27"/>
  <c r="R386" i="27"/>
  <c r="A386" i="27"/>
  <c r="AF385" i="27"/>
  <c r="AG385" i="27" s="1"/>
  <c r="AD385" i="27"/>
  <c r="AB385" i="27" s="1"/>
  <c r="V385" i="27"/>
  <c r="A385" i="27"/>
  <c r="AF384" i="27"/>
  <c r="AG384" i="27" s="1"/>
  <c r="AD384" i="27"/>
  <c r="Z384" i="27"/>
  <c r="V384" i="27"/>
  <c r="R384" i="27"/>
  <c r="A384" i="27"/>
  <c r="AF383" i="27"/>
  <c r="AG383" i="27" s="1"/>
  <c r="AD383" i="27"/>
  <c r="AB383" i="27" s="1"/>
  <c r="X383" i="27"/>
  <c r="S383" i="27"/>
  <c r="A383" i="27"/>
  <c r="AF382" i="27"/>
  <c r="AG382" i="27" s="1"/>
  <c r="AE382" i="27"/>
  <c r="AD382" i="27"/>
  <c r="AB382" i="27"/>
  <c r="Z382" i="27"/>
  <c r="X382" i="27"/>
  <c r="V382" i="27"/>
  <c r="S382" i="27"/>
  <c r="R382" i="27"/>
  <c r="Q382" i="27" s="1"/>
  <c r="A382" i="27"/>
  <c r="AF381" i="27"/>
  <c r="AG381" i="27" s="1"/>
  <c r="AD381" i="27"/>
  <c r="X381" i="27"/>
  <c r="V381" i="27"/>
  <c r="S381" i="27"/>
  <c r="A381" i="27"/>
  <c r="AF380" i="27"/>
  <c r="AG380" i="27" s="1"/>
  <c r="AE380" i="27"/>
  <c r="AD380" i="27"/>
  <c r="AB380" i="27"/>
  <c r="Z380" i="27"/>
  <c r="X380" i="27"/>
  <c r="S380" i="27"/>
  <c r="R380" i="27"/>
  <c r="Q380" i="27" s="1"/>
  <c r="A380" i="27"/>
  <c r="AF379" i="27"/>
  <c r="AG379" i="27" s="1"/>
  <c r="AD379" i="27"/>
  <c r="AB379" i="27" s="1"/>
  <c r="X379" i="27"/>
  <c r="S379" i="27"/>
  <c r="A379" i="27"/>
  <c r="AF378" i="27"/>
  <c r="AG378" i="27" s="1"/>
  <c r="AE378" i="27"/>
  <c r="AD378" i="27"/>
  <c r="AB378" i="27"/>
  <c r="Z378" i="27"/>
  <c r="X378" i="27"/>
  <c r="V378" i="27"/>
  <c r="S378" i="27"/>
  <c r="R378" i="27"/>
  <c r="Q378" i="27" s="1"/>
  <c r="A378" i="27"/>
  <c r="AF377" i="27"/>
  <c r="AG377" i="27" s="1"/>
  <c r="AD377" i="27"/>
  <c r="X377" i="27"/>
  <c r="V377" i="27"/>
  <c r="S377" i="27"/>
  <c r="A377" i="27"/>
  <c r="AF376" i="27"/>
  <c r="AG376" i="27" s="1"/>
  <c r="AE376" i="27"/>
  <c r="AD376" i="27"/>
  <c r="AB376" i="27"/>
  <c r="Z376" i="27"/>
  <c r="X376" i="27"/>
  <c r="S376" i="27"/>
  <c r="R376" i="27"/>
  <c r="Q376" i="27" s="1"/>
  <c r="A376" i="27"/>
  <c r="AF375" i="27"/>
  <c r="AG375" i="27" s="1"/>
  <c r="AD375" i="27"/>
  <c r="AB375" i="27" s="1"/>
  <c r="X375" i="27"/>
  <c r="S375" i="27"/>
  <c r="A375" i="27"/>
  <c r="AF374" i="27"/>
  <c r="AG374" i="27" s="1"/>
  <c r="AE374" i="27"/>
  <c r="AD374" i="27"/>
  <c r="AB374" i="27"/>
  <c r="Z374" i="27"/>
  <c r="X374" i="27"/>
  <c r="V374" i="27"/>
  <c r="S374" i="27"/>
  <c r="R374" i="27"/>
  <c r="Q374" i="27" s="1"/>
  <c r="A374" i="27"/>
  <c r="AF373" i="27"/>
  <c r="AG373" i="27" s="1"/>
  <c r="AD373" i="27"/>
  <c r="X373" i="27"/>
  <c r="V373" i="27"/>
  <c r="S373" i="27"/>
  <c r="A373" i="27"/>
  <c r="AF372" i="27"/>
  <c r="AG372" i="27" s="1"/>
  <c r="AE372" i="27"/>
  <c r="AD372" i="27"/>
  <c r="AB372" i="27"/>
  <c r="Z372" i="27"/>
  <c r="X372" i="27"/>
  <c r="S372" i="27"/>
  <c r="R372" i="27"/>
  <c r="Q372" i="27" s="1"/>
  <c r="A372" i="27"/>
  <c r="AF371" i="27"/>
  <c r="AG371" i="27" s="1"/>
  <c r="AD371" i="27"/>
  <c r="AB371" i="27" s="1"/>
  <c r="X371" i="27"/>
  <c r="S371" i="27"/>
  <c r="A371" i="27"/>
  <c r="AF370" i="27"/>
  <c r="AG370" i="27" s="1"/>
  <c r="AE370" i="27"/>
  <c r="AD370" i="27"/>
  <c r="AB370" i="27"/>
  <c r="Z370" i="27"/>
  <c r="X370" i="27"/>
  <c r="V370" i="27"/>
  <c r="S370" i="27"/>
  <c r="R370" i="27"/>
  <c r="Q370" i="27" s="1"/>
  <c r="A370" i="27"/>
  <c r="AF369" i="27"/>
  <c r="AG369" i="27" s="1"/>
  <c r="AD369" i="27"/>
  <c r="X369" i="27"/>
  <c r="V369" i="27"/>
  <c r="S369" i="27"/>
  <c r="A369" i="27"/>
  <c r="AF368" i="27"/>
  <c r="AG368" i="27" s="1"/>
  <c r="AE368" i="27"/>
  <c r="AD368" i="27"/>
  <c r="AB368" i="27"/>
  <c r="Z368" i="27"/>
  <c r="X368" i="27"/>
  <c r="S368" i="27"/>
  <c r="R368" i="27"/>
  <c r="Q368" i="27" s="1"/>
  <c r="A368" i="27"/>
  <c r="AF367" i="27"/>
  <c r="AG367" i="27" s="1"/>
  <c r="AD367" i="27"/>
  <c r="AB367" i="27" s="1"/>
  <c r="X367" i="27"/>
  <c r="S367" i="27"/>
  <c r="A367" i="27"/>
  <c r="AF366" i="27"/>
  <c r="AG366" i="27" s="1"/>
  <c r="AE366" i="27"/>
  <c r="AD366" i="27"/>
  <c r="AB366" i="27"/>
  <c r="Z366" i="27"/>
  <c r="X366" i="27"/>
  <c r="V366" i="27"/>
  <c r="S366" i="27"/>
  <c r="R366" i="27"/>
  <c r="Q366" i="27" s="1"/>
  <c r="A366" i="27"/>
  <c r="AF365" i="27"/>
  <c r="AG365" i="27" s="1"/>
  <c r="AD365" i="27"/>
  <c r="X365" i="27"/>
  <c r="V365" i="27"/>
  <c r="S365" i="27"/>
  <c r="A365" i="27"/>
  <c r="AF364" i="27"/>
  <c r="AG364" i="27" s="1"/>
  <c r="AE364" i="27"/>
  <c r="AD364" i="27"/>
  <c r="AB364" i="27"/>
  <c r="Z364" i="27"/>
  <c r="X364" i="27"/>
  <c r="S364" i="27"/>
  <c r="R364" i="27"/>
  <c r="Q364" i="27" s="1"/>
  <c r="A364" i="27"/>
  <c r="AF363" i="27"/>
  <c r="AG363" i="27" s="1"/>
  <c r="AD363" i="27"/>
  <c r="AB363" i="27" s="1"/>
  <c r="X363" i="27"/>
  <c r="S363" i="27"/>
  <c r="A363" i="27"/>
  <c r="AF362" i="27"/>
  <c r="AG362" i="27" s="1"/>
  <c r="AE362" i="27"/>
  <c r="AD362" i="27"/>
  <c r="AB362" i="27"/>
  <c r="Z362" i="27"/>
  <c r="X362" i="27"/>
  <c r="V362" i="27"/>
  <c r="S362" i="27"/>
  <c r="R362" i="27"/>
  <c r="Q362" i="27" s="1"/>
  <c r="A362" i="27"/>
  <c r="AF361" i="27"/>
  <c r="AG361" i="27" s="1"/>
  <c r="AD361" i="27"/>
  <c r="X361" i="27"/>
  <c r="V361" i="27"/>
  <c r="S361" i="27"/>
  <c r="A361" i="27"/>
  <c r="AF360" i="27"/>
  <c r="AG360" i="27" s="1"/>
  <c r="AE360" i="27"/>
  <c r="AD360" i="27"/>
  <c r="AB360" i="27"/>
  <c r="Z360" i="27"/>
  <c r="X360" i="27"/>
  <c r="S360" i="27"/>
  <c r="R360" i="27"/>
  <c r="Q360" i="27" s="1"/>
  <c r="A360" i="27"/>
  <c r="AF359" i="27"/>
  <c r="AG359" i="27" s="1"/>
  <c r="AD359" i="27"/>
  <c r="AB359" i="27" s="1"/>
  <c r="X359" i="27"/>
  <c r="S359" i="27"/>
  <c r="A359" i="27"/>
  <c r="AF358" i="27"/>
  <c r="AG358" i="27" s="1"/>
  <c r="AE358" i="27"/>
  <c r="AD358" i="27"/>
  <c r="AB358" i="27"/>
  <c r="Z358" i="27"/>
  <c r="X358" i="27"/>
  <c r="V358" i="27"/>
  <c r="S358" i="27"/>
  <c r="R358" i="27"/>
  <c r="Q358" i="27" s="1"/>
  <c r="A358" i="27"/>
  <c r="AF357" i="27"/>
  <c r="AG357" i="27" s="1"/>
  <c r="AD357" i="27"/>
  <c r="X357" i="27"/>
  <c r="V357" i="27"/>
  <c r="S357" i="27"/>
  <c r="A357" i="27"/>
  <c r="AF356" i="27"/>
  <c r="AG356" i="27" s="1"/>
  <c r="AE356" i="27"/>
  <c r="AD356" i="27"/>
  <c r="AB356" i="27"/>
  <c r="Z356" i="27"/>
  <c r="X356" i="27"/>
  <c r="S356" i="27"/>
  <c r="R356" i="27"/>
  <c r="Q356" i="27" s="1"/>
  <c r="A356" i="27"/>
  <c r="AF355" i="27"/>
  <c r="AG355" i="27" s="1"/>
  <c r="AD355" i="27"/>
  <c r="AB355" i="27" s="1"/>
  <c r="X355" i="27"/>
  <c r="S355" i="27"/>
  <c r="A355" i="27"/>
  <c r="AF354" i="27"/>
  <c r="AG354" i="27" s="1"/>
  <c r="AE354" i="27"/>
  <c r="AD354" i="27"/>
  <c r="AB354" i="27"/>
  <c r="Z354" i="27"/>
  <c r="X354" i="27"/>
  <c r="V354" i="27"/>
  <c r="S354" i="27"/>
  <c r="R354" i="27"/>
  <c r="Q354" i="27" s="1"/>
  <c r="A354" i="27"/>
  <c r="AF353" i="27"/>
  <c r="AG353" i="27" s="1"/>
  <c r="AD353" i="27"/>
  <c r="X353" i="27"/>
  <c r="V353" i="27"/>
  <c r="S353" i="27"/>
  <c r="A353" i="27"/>
  <c r="AF352" i="27"/>
  <c r="AG352" i="27" s="1"/>
  <c r="AE352" i="27"/>
  <c r="AD352" i="27"/>
  <c r="AB352" i="27"/>
  <c r="Z352" i="27"/>
  <c r="X352" i="27"/>
  <c r="S352" i="27"/>
  <c r="R352" i="27"/>
  <c r="Q352" i="27" s="1"/>
  <c r="A352" i="27"/>
  <c r="AF351" i="27"/>
  <c r="AG351" i="27" s="1"/>
  <c r="AD351" i="27"/>
  <c r="AB351" i="27" s="1"/>
  <c r="X351" i="27"/>
  <c r="S351" i="27"/>
  <c r="A351" i="27"/>
  <c r="AF350" i="27"/>
  <c r="AG350" i="27" s="1"/>
  <c r="AE350" i="27"/>
  <c r="AD350" i="27"/>
  <c r="AB350" i="27"/>
  <c r="Z350" i="27"/>
  <c r="X350" i="27"/>
  <c r="V350" i="27"/>
  <c r="S350" i="27"/>
  <c r="R350" i="27"/>
  <c r="Q350" i="27" s="1"/>
  <c r="A350" i="27"/>
  <c r="AF349" i="27"/>
  <c r="AG349" i="27" s="1"/>
  <c r="AD349" i="27"/>
  <c r="X349" i="27"/>
  <c r="V349" i="27"/>
  <c r="S349" i="27"/>
  <c r="A349" i="27"/>
  <c r="AF348" i="27"/>
  <c r="AG348" i="27" s="1"/>
  <c r="AE348" i="27"/>
  <c r="AD348" i="27"/>
  <c r="AB348" i="27"/>
  <c r="Z348" i="27"/>
  <c r="X348" i="27"/>
  <c r="S348" i="27"/>
  <c r="R348" i="27"/>
  <c r="Q348" i="27" s="1"/>
  <c r="A348" i="27"/>
  <c r="AF347" i="27"/>
  <c r="AG347" i="27" s="1"/>
  <c r="AD347" i="27"/>
  <c r="AB347" i="27" s="1"/>
  <c r="X347" i="27"/>
  <c r="S347" i="27"/>
  <c r="A347" i="27"/>
  <c r="AF346" i="27"/>
  <c r="AG346" i="27" s="1"/>
  <c r="AE346" i="27"/>
  <c r="AD346" i="27"/>
  <c r="AB346" i="27"/>
  <c r="Z346" i="27"/>
  <c r="X346" i="27"/>
  <c r="V346" i="27"/>
  <c r="S346" i="27"/>
  <c r="R346" i="27"/>
  <c r="Q346" i="27" s="1"/>
  <c r="A346" i="27"/>
  <c r="AF345" i="27"/>
  <c r="AG345" i="27" s="1"/>
  <c r="AD345" i="27"/>
  <c r="X345" i="27"/>
  <c r="V345" i="27"/>
  <c r="S345" i="27"/>
  <c r="A345" i="27"/>
  <c r="AF344" i="27"/>
  <c r="AG344" i="27" s="1"/>
  <c r="AE344" i="27"/>
  <c r="AD344" i="27"/>
  <c r="AB344" i="27"/>
  <c r="Z344" i="27"/>
  <c r="X344" i="27"/>
  <c r="S344" i="27"/>
  <c r="R344" i="27"/>
  <c r="Q344" i="27" s="1"/>
  <c r="A344" i="27"/>
  <c r="AF343" i="27"/>
  <c r="AG343" i="27" s="1"/>
  <c r="AD343" i="27"/>
  <c r="AB343" i="27" s="1"/>
  <c r="X343" i="27"/>
  <c r="S343" i="27"/>
  <c r="A343" i="27"/>
  <c r="AF342" i="27"/>
  <c r="AG342" i="27" s="1"/>
  <c r="AE342" i="27"/>
  <c r="AD342" i="27"/>
  <c r="AB342" i="27"/>
  <c r="Z342" i="27"/>
  <c r="X342" i="27"/>
  <c r="V342" i="27"/>
  <c r="S342" i="27"/>
  <c r="R342" i="27"/>
  <c r="Q342" i="27" s="1"/>
  <c r="A342" i="27"/>
  <c r="AF341" i="27"/>
  <c r="AG341" i="27" s="1"/>
  <c r="AD341" i="27"/>
  <c r="X341" i="27"/>
  <c r="V341" i="27"/>
  <c r="S341" i="27"/>
  <c r="A341" i="27"/>
  <c r="AF340" i="27"/>
  <c r="AG340" i="27" s="1"/>
  <c r="AE340" i="27"/>
  <c r="AD340" i="27"/>
  <c r="AB340" i="27"/>
  <c r="Z340" i="27"/>
  <c r="X340" i="27"/>
  <c r="S340" i="27"/>
  <c r="R340" i="27"/>
  <c r="Q340" i="27" s="1"/>
  <c r="A340" i="27"/>
  <c r="AF339" i="27"/>
  <c r="AG339" i="27" s="1"/>
  <c r="AD339" i="27"/>
  <c r="AB339" i="27" s="1"/>
  <c r="X339" i="27"/>
  <c r="S339" i="27"/>
  <c r="A339" i="27"/>
  <c r="AF338" i="27"/>
  <c r="AG338" i="27" s="1"/>
  <c r="AE338" i="27"/>
  <c r="AD338" i="27"/>
  <c r="AB338" i="27"/>
  <c r="Z338" i="27"/>
  <c r="X338" i="27"/>
  <c r="V338" i="27"/>
  <c r="S338" i="27"/>
  <c r="R338" i="27"/>
  <c r="Q338" i="27" s="1"/>
  <c r="A338" i="27"/>
  <c r="AF337" i="27"/>
  <c r="AG337" i="27" s="1"/>
  <c r="AD337" i="27"/>
  <c r="X337" i="27"/>
  <c r="V337" i="27"/>
  <c r="S337" i="27"/>
  <c r="A337" i="27"/>
  <c r="AF336" i="27"/>
  <c r="AG336" i="27" s="1"/>
  <c r="AE336" i="27"/>
  <c r="AD336" i="27"/>
  <c r="AB336" i="27"/>
  <c r="Z336" i="27"/>
  <c r="X336" i="27"/>
  <c r="S336" i="27"/>
  <c r="R336" i="27"/>
  <c r="Q336" i="27" s="1"/>
  <c r="A336" i="27"/>
  <c r="AF335" i="27"/>
  <c r="AG335" i="27" s="1"/>
  <c r="AD335" i="27"/>
  <c r="AB335" i="27" s="1"/>
  <c r="X335" i="27"/>
  <c r="S335" i="27"/>
  <c r="A335" i="27"/>
  <c r="AF334" i="27"/>
  <c r="AG334" i="27" s="1"/>
  <c r="AE334" i="27"/>
  <c r="AD334" i="27"/>
  <c r="AB334" i="27"/>
  <c r="Z334" i="27"/>
  <c r="X334" i="27"/>
  <c r="V334" i="27"/>
  <c r="S334" i="27"/>
  <c r="R334" i="27"/>
  <c r="Q334" i="27" s="1"/>
  <c r="A334" i="27"/>
  <c r="AF333" i="27"/>
  <c r="AG333" i="27" s="1"/>
  <c r="AD333" i="27"/>
  <c r="X333" i="27"/>
  <c r="V333" i="27"/>
  <c r="S333" i="27"/>
  <c r="A333" i="27"/>
  <c r="AF332" i="27"/>
  <c r="AG332" i="27" s="1"/>
  <c r="AE332" i="27"/>
  <c r="AD332" i="27"/>
  <c r="AB332" i="27"/>
  <c r="Z332" i="27"/>
  <c r="X332" i="27"/>
  <c r="S332" i="27"/>
  <c r="R332" i="27"/>
  <c r="Q332" i="27" s="1"/>
  <c r="A332" i="27"/>
  <c r="AF331" i="27"/>
  <c r="AG331" i="27" s="1"/>
  <c r="AD331" i="27"/>
  <c r="AB331" i="27" s="1"/>
  <c r="X331" i="27"/>
  <c r="S331" i="27"/>
  <c r="A331" i="27"/>
  <c r="AF330" i="27"/>
  <c r="AG330" i="27" s="1"/>
  <c r="AE330" i="27"/>
  <c r="AD330" i="27"/>
  <c r="AB330" i="27"/>
  <c r="Z330" i="27"/>
  <c r="X330" i="27"/>
  <c r="V330" i="27"/>
  <c r="S330" i="27"/>
  <c r="R330" i="27"/>
  <c r="Q330" i="27" s="1"/>
  <c r="A330" i="27"/>
  <c r="AF329" i="27"/>
  <c r="AG329" i="27" s="1"/>
  <c r="AD329" i="27"/>
  <c r="X329" i="27"/>
  <c r="V329" i="27"/>
  <c r="S329" i="27"/>
  <c r="A329" i="27"/>
  <c r="AF328" i="27"/>
  <c r="AG328" i="27" s="1"/>
  <c r="AE328" i="27"/>
  <c r="AD328" i="27"/>
  <c r="AB328" i="27"/>
  <c r="Z328" i="27"/>
  <c r="X328" i="27"/>
  <c r="S328" i="27"/>
  <c r="R328" i="27"/>
  <c r="Q328" i="27" s="1"/>
  <c r="A328" i="27"/>
  <c r="AF327" i="27"/>
  <c r="AG327" i="27" s="1"/>
  <c r="AD327" i="27"/>
  <c r="AB327" i="27" s="1"/>
  <c r="X327" i="27"/>
  <c r="S327" i="27"/>
  <c r="A327" i="27"/>
  <c r="AF326" i="27"/>
  <c r="AG326" i="27" s="1"/>
  <c r="AE326" i="27"/>
  <c r="AD326" i="27"/>
  <c r="AB326" i="27"/>
  <c r="Z326" i="27"/>
  <c r="X326" i="27"/>
  <c r="V326" i="27"/>
  <c r="S326" i="27"/>
  <c r="R326" i="27"/>
  <c r="Q326" i="27" s="1"/>
  <c r="A326" i="27"/>
  <c r="AF325" i="27"/>
  <c r="AG325" i="27" s="1"/>
  <c r="AD325" i="27"/>
  <c r="X325" i="27"/>
  <c r="V325" i="27"/>
  <c r="S325" i="27"/>
  <c r="A325" i="27"/>
  <c r="AF324" i="27"/>
  <c r="AG324" i="27" s="1"/>
  <c r="AE324" i="27"/>
  <c r="AD324" i="27"/>
  <c r="AB324" i="27"/>
  <c r="Z324" i="27"/>
  <c r="X324" i="27"/>
  <c r="S324" i="27"/>
  <c r="R324" i="27"/>
  <c r="Q324" i="27" s="1"/>
  <c r="A324" i="27"/>
  <c r="AF323" i="27"/>
  <c r="AG323" i="27" s="1"/>
  <c r="AD323" i="27"/>
  <c r="AB323" i="27" s="1"/>
  <c r="X323" i="27"/>
  <c r="S323" i="27"/>
  <c r="A323" i="27"/>
  <c r="AF322" i="27"/>
  <c r="AG322" i="27" s="1"/>
  <c r="AE322" i="27"/>
  <c r="AD322" i="27"/>
  <c r="AB322" i="27"/>
  <c r="Z322" i="27"/>
  <c r="X322" i="27"/>
  <c r="V322" i="27"/>
  <c r="S322" i="27"/>
  <c r="R322" i="27"/>
  <c r="Q322" i="27" s="1"/>
  <c r="A322" i="27"/>
  <c r="AF321" i="27"/>
  <c r="AG321" i="27" s="1"/>
  <c r="AD321" i="27"/>
  <c r="X321" i="27"/>
  <c r="V321" i="27"/>
  <c r="S321" i="27"/>
  <c r="A321" i="27"/>
  <c r="AF320" i="27"/>
  <c r="AG320" i="27" s="1"/>
  <c r="AE320" i="27"/>
  <c r="AD320" i="27"/>
  <c r="AB320" i="27"/>
  <c r="Z320" i="27"/>
  <c r="X320" i="27"/>
  <c r="S320" i="27"/>
  <c r="R320" i="27"/>
  <c r="Q320" i="27" s="1"/>
  <c r="A320" i="27"/>
  <c r="AF319" i="27"/>
  <c r="AG319" i="27" s="1"/>
  <c r="AD319" i="27"/>
  <c r="AB319" i="27" s="1"/>
  <c r="X319" i="27"/>
  <c r="S319" i="27"/>
  <c r="A319" i="27"/>
  <c r="AF318" i="27"/>
  <c r="AG318" i="27" s="1"/>
  <c r="AE318" i="27"/>
  <c r="AD318" i="27"/>
  <c r="AB318" i="27"/>
  <c r="Z318" i="27"/>
  <c r="X318" i="27"/>
  <c r="V318" i="27"/>
  <c r="S318" i="27"/>
  <c r="R318" i="27"/>
  <c r="Q318" i="27" s="1"/>
  <c r="A318" i="27"/>
  <c r="AF317" i="27"/>
  <c r="AG317" i="27" s="1"/>
  <c r="AD317" i="27"/>
  <c r="X317" i="27"/>
  <c r="V317" i="27"/>
  <c r="S317" i="27"/>
  <c r="A317" i="27"/>
  <c r="AF316" i="27"/>
  <c r="AG316" i="27" s="1"/>
  <c r="AE316" i="27"/>
  <c r="AD316" i="27"/>
  <c r="AB316" i="27"/>
  <c r="Z316" i="27"/>
  <c r="X316" i="27"/>
  <c r="S316" i="27"/>
  <c r="R316" i="27"/>
  <c r="Q316" i="27" s="1"/>
  <c r="A316" i="27"/>
  <c r="AF315" i="27"/>
  <c r="AG315" i="27" s="1"/>
  <c r="AD315" i="27"/>
  <c r="AB315" i="27" s="1"/>
  <c r="X315" i="27"/>
  <c r="S315" i="27"/>
  <c r="A315" i="27"/>
  <c r="AF314" i="27"/>
  <c r="AG314" i="27" s="1"/>
  <c r="AE314" i="27"/>
  <c r="AD314" i="27"/>
  <c r="AB314" i="27"/>
  <c r="Z314" i="27"/>
  <c r="X314" i="27"/>
  <c r="V314" i="27"/>
  <c r="S314" i="27"/>
  <c r="R314" i="27"/>
  <c r="Q314" i="27" s="1"/>
  <c r="A314" i="27"/>
  <c r="AF313" i="27"/>
  <c r="AG313" i="27" s="1"/>
  <c r="AD313" i="27"/>
  <c r="X313" i="27"/>
  <c r="V313" i="27"/>
  <c r="S313" i="27"/>
  <c r="A313" i="27"/>
  <c r="AF312" i="27"/>
  <c r="AG312" i="27" s="1"/>
  <c r="AE312" i="27"/>
  <c r="AD312" i="27"/>
  <c r="AB312" i="27"/>
  <c r="Z312" i="27"/>
  <c r="X312" i="27"/>
  <c r="S312" i="27"/>
  <c r="R312" i="27"/>
  <c r="Q312" i="27" s="1"/>
  <c r="A312" i="27"/>
  <c r="AF311" i="27"/>
  <c r="AG311" i="27" s="1"/>
  <c r="AD311" i="27"/>
  <c r="AB311" i="27" s="1"/>
  <c r="X311" i="27"/>
  <c r="S311" i="27"/>
  <c r="A311" i="27"/>
  <c r="AF310" i="27"/>
  <c r="AG310" i="27" s="1"/>
  <c r="AE310" i="27"/>
  <c r="AD310" i="27"/>
  <c r="AB310" i="27"/>
  <c r="Z310" i="27"/>
  <c r="X310" i="27"/>
  <c r="V310" i="27"/>
  <c r="S310" i="27"/>
  <c r="R310" i="27"/>
  <c r="Q310" i="27" s="1"/>
  <c r="A310" i="27"/>
  <c r="AF309" i="27"/>
  <c r="AG309" i="27" s="1"/>
  <c r="AD309" i="27"/>
  <c r="X309" i="27"/>
  <c r="V309" i="27"/>
  <c r="S309" i="27"/>
  <c r="A309" i="27"/>
  <c r="AF308" i="27"/>
  <c r="AG308" i="27" s="1"/>
  <c r="AE308" i="27"/>
  <c r="AD308" i="27"/>
  <c r="AB308" i="27"/>
  <c r="Z308" i="27"/>
  <c r="X308" i="27"/>
  <c r="S308" i="27"/>
  <c r="R308" i="27"/>
  <c r="Q308" i="27" s="1"/>
  <c r="A308" i="27"/>
  <c r="AF307" i="27"/>
  <c r="AG307" i="27" s="1"/>
  <c r="AD307" i="27"/>
  <c r="AB307" i="27" s="1"/>
  <c r="X307" i="27"/>
  <c r="S307" i="27"/>
  <c r="A307" i="27"/>
  <c r="AF306" i="27"/>
  <c r="AG306" i="27" s="1"/>
  <c r="AE306" i="27"/>
  <c r="AD306" i="27"/>
  <c r="AB306" i="27"/>
  <c r="Z306" i="27"/>
  <c r="X306" i="27"/>
  <c r="V306" i="27"/>
  <c r="S306" i="27"/>
  <c r="R306" i="27"/>
  <c r="Q306" i="27" s="1"/>
  <c r="A306" i="27"/>
  <c r="AF305" i="27"/>
  <c r="AG305" i="27" s="1"/>
  <c r="AD305" i="27"/>
  <c r="X305" i="27"/>
  <c r="V305" i="27"/>
  <c r="S305" i="27"/>
  <c r="A305" i="27"/>
  <c r="AF304" i="27"/>
  <c r="AG304" i="27" s="1"/>
  <c r="AE304" i="27"/>
  <c r="AD304" i="27"/>
  <c r="AB304" i="27"/>
  <c r="Z304" i="27"/>
  <c r="X304" i="27"/>
  <c r="S304" i="27"/>
  <c r="R304" i="27"/>
  <c r="Q304" i="27" s="1"/>
  <c r="A304" i="27"/>
  <c r="AF303" i="27"/>
  <c r="AG303" i="27" s="1"/>
  <c r="AD303" i="27"/>
  <c r="AB303" i="27" s="1"/>
  <c r="X303" i="27"/>
  <c r="S303" i="27"/>
  <c r="A303" i="27"/>
  <c r="AF302" i="27"/>
  <c r="AG302" i="27" s="1"/>
  <c r="AE302" i="27"/>
  <c r="AD302" i="27"/>
  <c r="AB302" i="27"/>
  <c r="Z302" i="27"/>
  <c r="X302" i="27"/>
  <c r="V302" i="27"/>
  <c r="S302" i="27"/>
  <c r="R302" i="27"/>
  <c r="Q302" i="27" s="1"/>
  <c r="A302" i="27"/>
  <c r="AF301" i="27"/>
  <c r="AG301" i="27" s="1"/>
  <c r="AD301" i="27"/>
  <c r="X301" i="27"/>
  <c r="V301" i="27"/>
  <c r="S301" i="27"/>
  <c r="A301" i="27"/>
  <c r="AF300" i="27"/>
  <c r="AG300" i="27" s="1"/>
  <c r="AE300" i="27"/>
  <c r="AD300" i="27"/>
  <c r="AB300" i="27"/>
  <c r="Z300" i="27"/>
  <c r="X300" i="27"/>
  <c r="S300" i="27"/>
  <c r="R300" i="27"/>
  <c r="Q300" i="27" s="1"/>
  <c r="A300" i="27"/>
  <c r="AF299" i="27"/>
  <c r="AG299" i="27" s="1"/>
  <c r="AD299" i="27"/>
  <c r="AB299" i="27" s="1"/>
  <c r="X299" i="27"/>
  <c r="S299" i="27"/>
  <c r="A299" i="27"/>
  <c r="AF298" i="27"/>
  <c r="AG298" i="27" s="1"/>
  <c r="AE298" i="27"/>
  <c r="AD298" i="27"/>
  <c r="AB298" i="27"/>
  <c r="Z298" i="27"/>
  <c r="X298" i="27"/>
  <c r="V298" i="27"/>
  <c r="S298" i="27"/>
  <c r="R298" i="27"/>
  <c r="Q298" i="27" s="1"/>
  <c r="A298" i="27"/>
  <c r="AF297" i="27"/>
  <c r="AG297" i="27" s="1"/>
  <c r="AD297" i="27"/>
  <c r="X297" i="27"/>
  <c r="V297" i="27"/>
  <c r="S297" i="27"/>
  <c r="A297" i="27"/>
  <c r="AF296" i="27"/>
  <c r="AG296" i="27" s="1"/>
  <c r="AE296" i="27"/>
  <c r="AD296" i="27"/>
  <c r="AB296" i="27"/>
  <c r="Z296" i="27"/>
  <c r="X296" i="27"/>
  <c r="S296" i="27"/>
  <c r="R296" i="27"/>
  <c r="Q296" i="27" s="1"/>
  <c r="A296" i="27"/>
  <c r="AF295" i="27"/>
  <c r="AG295" i="27" s="1"/>
  <c r="AD295" i="27"/>
  <c r="AB295" i="27" s="1"/>
  <c r="X295" i="27"/>
  <c r="S295" i="27"/>
  <c r="A295" i="27"/>
  <c r="AF294" i="27"/>
  <c r="AG294" i="27" s="1"/>
  <c r="AE294" i="27"/>
  <c r="AD294" i="27"/>
  <c r="AB294" i="27"/>
  <c r="Z294" i="27"/>
  <c r="X294" i="27"/>
  <c r="V294" i="27"/>
  <c r="S294" i="27"/>
  <c r="R294" i="27"/>
  <c r="Q294" i="27" s="1"/>
  <c r="A294" i="27"/>
  <c r="AF293" i="27"/>
  <c r="AG293" i="27" s="1"/>
  <c r="AD293" i="27"/>
  <c r="X293" i="27"/>
  <c r="V293" i="27"/>
  <c r="S293" i="27"/>
  <c r="A293" i="27"/>
  <c r="AF292" i="27"/>
  <c r="AG292" i="27" s="1"/>
  <c r="AE292" i="27"/>
  <c r="AD292" i="27"/>
  <c r="AB292" i="27"/>
  <c r="Z292" i="27"/>
  <c r="X292" i="27"/>
  <c r="S292" i="27"/>
  <c r="R292" i="27"/>
  <c r="Q292" i="27" s="1"/>
  <c r="A292" i="27"/>
  <c r="AF291" i="27"/>
  <c r="AG291" i="27" s="1"/>
  <c r="AD291" i="27"/>
  <c r="AB291" i="27" s="1"/>
  <c r="X291" i="27"/>
  <c r="S291" i="27"/>
  <c r="A291" i="27"/>
  <c r="AF290" i="27"/>
  <c r="AG290" i="27" s="1"/>
  <c r="AE290" i="27"/>
  <c r="AD290" i="27"/>
  <c r="AB290" i="27"/>
  <c r="Z290" i="27"/>
  <c r="X290" i="27"/>
  <c r="V290" i="27"/>
  <c r="S290" i="27"/>
  <c r="R290" i="27"/>
  <c r="Q290" i="27" s="1"/>
  <c r="A290" i="27"/>
  <c r="AF289" i="27"/>
  <c r="AG289" i="27" s="1"/>
  <c r="AD289" i="27"/>
  <c r="X289" i="27"/>
  <c r="V289" i="27"/>
  <c r="S289" i="27"/>
  <c r="A289" i="27"/>
  <c r="AF288" i="27"/>
  <c r="AG288" i="27" s="1"/>
  <c r="AE288" i="27"/>
  <c r="AD288" i="27"/>
  <c r="AB288" i="27"/>
  <c r="Z288" i="27"/>
  <c r="X288" i="27"/>
  <c r="S288" i="27"/>
  <c r="R288" i="27"/>
  <c r="Q288" i="27" s="1"/>
  <c r="A288" i="27"/>
  <c r="AF287" i="27"/>
  <c r="AG287" i="27" s="1"/>
  <c r="AD287" i="27"/>
  <c r="AB287" i="27" s="1"/>
  <c r="X287" i="27"/>
  <c r="S287" i="27"/>
  <c r="A287" i="27"/>
  <c r="AF286" i="27"/>
  <c r="AG286" i="27" s="1"/>
  <c r="AE286" i="27"/>
  <c r="AD286" i="27"/>
  <c r="AB286" i="27"/>
  <c r="Z286" i="27"/>
  <c r="X286" i="27"/>
  <c r="V286" i="27"/>
  <c r="S286" i="27"/>
  <c r="R286" i="27"/>
  <c r="Q286" i="27" s="1"/>
  <c r="A286" i="27"/>
  <c r="AF285" i="27"/>
  <c r="AG285" i="27" s="1"/>
  <c r="AD285" i="27"/>
  <c r="X285" i="27"/>
  <c r="V285" i="27"/>
  <c r="S285" i="27"/>
  <c r="A285" i="27"/>
  <c r="AF284" i="27"/>
  <c r="AG284" i="27" s="1"/>
  <c r="AE284" i="27"/>
  <c r="AD284" i="27"/>
  <c r="AB284" i="27"/>
  <c r="Z284" i="27"/>
  <c r="X284" i="27"/>
  <c r="S284" i="27"/>
  <c r="R284" i="27"/>
  <c r="Q284" i="27" s="1"/>
  <c r="A284" i="27"/>
  <c r="AF283" i="27"/>
  <c r="AG283" i="27" s="1"/>
  <c r="AD283" i="27"/>
  <c r="AB283" i="27" s="1"/>
  <c r="X283" i="27"/>
  <c r="S283" i="27"/>
  <c r="A283" i="27"/>
  <c r="AF282" i="27"/>
  <c r="AG282" i="27" s="1"/>
  <c r="AE282" i="27"/>
  <c r="AD282" i="27"/>
  <c r="AB282" i="27"/>
  <c r="Z282" i="27"/>
  <c r="X282" i="27"/>
  <c r="V282" i="27"/>
  <c r="S282" i="27"/>
  <c r="R282" i="27"/>
  <c r="Q282" i="27" s="1"/>
  <c r="A282" i="27"/>
  <c r="AF281" i="27"/>
  <c r="AG281" i="27" s="1"/>
  <c r="AD281" i="27"/>
  <c r="X281" i="27"/>
  <c r="V281" i="27"/>
  <c r="S281" i="27"/>
  <c r="A281" i="27"/>
  <c r="AF280" i="27"/>
  <c r="AG280" i="27" s="1"/>
  <c r="AE280" i="27"/>
  <c r="AD280" i="27"/>
  <c r="AB280" i="27"/>
  <c r="Z280" i="27"/>
  <c r="X280" i="27"/>
  <c r="S280" i="27"/>
  <c r="R280" i="27"/>
  <c r="Q280" i="27" s="1"/>
  <c r="A280" i="27"/>
  <c r="AF279" i="27"/>
  <c r="AG279" i="27" s="1"/>
  <c r="AD279" i="27"/>
  <c r="AB279" i="27" s="1"/>
  <c r="X279" i="27"/>
  <c r="S279" i="27"/>
  <c r="A279" i="27"/>
  <c r="AF278" i="27"/>
  <c r="AG278" i="27" s="1"/>
  <c r="AE278" i="27"/>
  <c r="AD278" i="27"/>
  <c r="AB278" i="27"/>
  <c r="Z278" i="27"/>
  <c r="X278" i="27"/>
  <c r="V278" i="27"/>
  <c r="S278" i="27"/>
  <c r="R278" i="27"/>
  <c r="Q278" i="27" s="1"/>
  <c r="A278" i="27"/>
  <c r="AF277" i="27"/>
  <c r="AG277" i="27" s="1"/>
  <c r="AD277" i="27"/>
  <c r="X277" i="27"/>
  <c r="V277" i="27"/>
  <c r="S277" i="27"/>
  <c r="A277" i="27"/>
  <c r="AF276" i="27"/>
  <c r="AG276" i="27" s="1"/>
  <c r="AE276" i="27"/>
  <c r="AD276" i="27"/>
  <c r="AB276" i="27"/>
  <c r="Z276" i="27"/>
  <c r="X276" i="27"/>
  <c r="S276" i="27"/>
  <c r="R276" i="27"/>
  <c r="Q276" i="27" s="1"/>
  <c r="A276" i="27"/>
  <c r="AF275" i="27"/>
  <c r="AG275" i="27" s="1"/>
  <c r="AD275" i="27"/>
  <c r="AB275" i="27" s="1"/>
  <c r="X275" i="27"/>
  <c r="S275" i="27"/>
  <c r="A275" i="27"/>
  <c r="AF274" i="27"/>
  <c r="AG274" i="27" s="1"/>
  <c r="AE274" i="27"/>
  <c r="AD274" i="27"/>
  <c r="AB274" i="27"/>
  <c r="Z274" i="27"/>
  <c r="X274" i="27"/>
  <c r="V274" i="27"/>
  <c r="S274" i="27"/>
  <c r="R274" i="27"/>
  <c r="Q274" i="27" s="1"/>
  <c r="A274" i="27"/>
  <c r="AF273" i="27"/>
  <c r="AG273" i="27" s="1"/>
  <c r="AD273" i="27"/>
  <c r="X273" i="27"/>
  <c r="V273" i="27"/>
  <c r="S273" i="27"/>
  <c r="A273" i="27"/>
  <c r="AF272" i="27"/>
  <c r="AG272" i="27" s="1"/>
  <c r="AE272" i="27"/>
  <c r="AD272" i="27"/>
  <c r="AB272" i="27"/>
  <c r="Z272" i="27"/>
  <c r="X272" i="27"/>
  <c r="S272" i="27"/>
  <c r="R272" i="27"/>
  <c r="Q272" i="27" s="1"/>
  <c r="A272" i="27"/>
  <c r="AF271" i="27"/>
  <c r="AG271" i="27" s="1"/>
  <c r="AD271" i="27"/>
  <c r="AB271" i="27" s="1"/>
  <c r="X271" i="27"/>
  <c r="S271" i="27"/>
  <c r="A271" i="27"/>
  <c r="AF270" i="27"/>
  <c r="AG270" i="27" s="1"/>
  <c r="AE270" i="27"/>
  <c r="AD270" i="27"/>
  <c r="AB270" i="27"/>
  <c r="Z270" i="27"/>
  <c r="X270" i="27"/>
  <c r="V270" i="27"/>
  <c r="S270" i="27"/>
  <c r="R270" i="27"/>
  <c r="Q270" i="27" s="1"/>
  <c r="A270" i="27"/>
  <c r="AF269" i="27"/>
  <c r="AG269" i="27" s="1"/>
  <c r="AD269" i="27"/>
  <c r="X269" i="27"/>
  <c r="V269" i="27"/>
  <c r="S269" i="27"/>
  <c r="A269" i="27"/>
  <c r="AF268" i="27"/>
  <c r="AG268" i="27" s="1"/>
  <c r="AE268" i="27"/>
  <c r="AD268" i="27"/>
  <c r="AB268" i="27"/>
  <c r="Z268" i="27"/>
  <c r="X268" i="27"/>
  <c r="S268" i="27"/>
  <c r="R268" i="27"/>
  <c r="Q268" i="27" s="1"/>
  <c r="A268" i="27"/>
  <c r="AF267" i="27"/>
  <c r="AG267" i="27" s="1"/>
  <c r="AD267" i="27"/>
  <c r="AB267" i="27" s="1"/>
  <c r="X267" i="27"/>
  <c r="S267" i="27"/>
  <c r="A267" i="27"/>
  <c r="AF266" i="27"/>
  <c r="AG266" i="27" s="1"/>
  <c r="AE266" i="27"/>
  <c r="AD266" i="27"/>
  <c r="AB266" i="27"/>
  <c r="Z266" i="27"/>
  <c r="X266" i="27"/>
  <c r="V266" i="27"/>
  <c r="S266" i="27"/>
  <c r="R266" i="27"/>
  <c r="Q266" i="27" s="1"/>
  <c r="A266" i="27"/>
  <c r="AF265" i="27"/>
  <c r="AG265" i="27" s="1"/>
  <c r="AD265" i="27"/>
  <c r="X265" i="27"/>
  <c r="V265" i="27"/>
  <c r="S265" i="27"/>
  <c r="A265" i="27"/>
  <c r="AF264" i="27"/>
  <c r="AG264" i="27" s="1"/>
  <c r="AE264" i="27"/>
  <c r="AD264" i="27"/>
  <c r="AB264" i="27"/>
  <c r="Z264" i="27"/>
  <c r="X264" i="27"/>
  <c r="S264" i="27"/>
  <c r="R264" i="27"/>
  <c r="Q264" i="27" s="1"/>
  <c r="A264" i="27"/>
  <c r="AF263" i="27"/>
  <c r="AG263" i="27" s="1"/>
  <c r="AD263" i="27"/>
  <c r="AB263" i="27" s="1"/>
  <c r="X263" i="27"/>
  <c r="S263" i="27"/>
  <c r="A263" i="27"/>
  <c r="AF262" i="27"/>
  <c r="AG262" i="27" s="1"/>
  <c r="AE262" i="27"/>
  <c r="AD262" i="27"/>
  <c r="AB262" i="27"/>
  <c r="Z262" i="27"/>
  <c r="X262" i="27"/>
  <c r="V262" i="27"/>
  <c r="S262" i="27"/>
  <c r="R262" i="27"/>
  <c r="Q262" i="27" s="1"/>
  <c r="A262" i="27"/>
  <c r="AF261" i="27"/>
  <c r="AG261" i="27" s="1"/>
  <c r="AD261" i="27"/>
  <c r="X261" i="27"/>
  <c r="V261" i="27"/>
  <c r="S261" i="27"/>
  <c r="A261" i="27"/>
  <c r="AF260" i="27"/>
  <c r="AG260" i="27" s="1"/>
  <c r="AE260" i="27"/>
  <c r="AD260" i="27"/>
  <c r="AB260" i="27"/>
  <c r="Z260" i="27"/>
  <c r="X260" i="27"/>
  <c r="S260" i="27"/>
  <c r="R260" i="27"/>
  <c r="Q260" i="27" s="1"/>
  <c r="A260" i="27"/>
  <c r="AF259" i="27"/>
  <c r="AG259" i="27" s="1"/>
  <c r="AD259" i="27"/>
  <c r="AB259" i="27" s="1"/>
  <c r="X259" i="27"/>
  <c r="S259" i="27"/>
  <c r="A259" i="27"/>
  <c r="AF258" i="27"/>
  <c r="AG258" i="27" s="1"/>
  <c r="AE258" i="27"/>
  <c r="AD258" i="27"/>
  <c r="AB258" i="27"/>
  <c r="Z258" i="27"/>
  <c r="X258" i="27"/>
  <c r="V258" i="27"/>
  <c r="S258" i="27"/>
  <c r="R258" i="27"/>
  <c r="Q258" i="27" s="1"/>
  <c r="A258" i="27"/>
  <c r="AF257" i="27"/>
  <c r="AG257" i="27" s="1"/>
  <c r="AD257" i="27"/>
  <c r="X257" i="27"/>
  <c r="V257" i="27"/>
  <c r="S257" i="27"/>
  <c r="A257" i="27"/>
  <c r="AF256" i="27"/>
  <c r="AG256" i="27" s="1"/>
  <c r="AE256" i="27"/>
  <c r="AD256" i="27"/>
  <c r="AB256" i="27"/>
  <c r="Z256" i="27"/>
  <c r="X256" i="27"/>
  <c r="S256" i="27"/>
  <c r="R256" i="27"/>
  <c r="Q256" i="27" s="1"/>
  <c r="A256" i="27"/>
  <c r="AF255" i="27"/>
  <c r="AG255" i="27" s="1"/>
  <c r="AD255" i="27"/>
  <c r="AB255" i="27" s="1"/>
  <c r="X255" i="27"/>
  <c r="S255" i="27"/>
  <c r="A255" i="27"/>
  <c r="AF254" i="27"/>
  <c r="AG254" i="27" s="1"/>
  <c r="AE254" i="27"/>
  <c r="AD254" i="27"/>
  <c r="AB254" i="27"/>
  <c r="Z254" i="27"/>
  <c r="X254" i="27"/>
  <c r="V254" i="27"/>
  <c r="S254" i="27"/>
  <c r="R254" i="27"/>
  <c r="Q254" i="27" s="1"/>
  <c r="A254" i="27"/>
  <c r="AF253" i="27"/>
  <c r="AG253" i="27" s="1"/>
  <c r="AD253" i="27"/>
  <c r="X253" i="27"/>
  <c r="V253" i="27"/>
  <c r="S253" i="27"/>
  <c r="A253" i="27"/>
  <c r="AF252" i="27"/>
  <c r="AG252" i="27" s="1"/>
  <c r="AE252" i="27"/>
  <c r="AD252" i="27"/>
  <c r="AB252" i="27"/>
  <c r="Z252" i="27"/>
  <c r="X252" i="27"/>
  <c r="S252" i="27"/>
  <c r="R252" i="27"/>
  <c r="Q252" i="27" s="1"/>
  <c r="A252" i="27"/>
  <c r="AF251" i="27"/>
  <c r="AG251" i="27" s="1"/>
  <c r="AD251" i="27"/>
  <c r="AB251" i="27" s="1"/>
  <c r="X251" i="27"/>
  <c r="S251" i="27"/>
  <c r="A251" i="27"/>
  <c r="AF250" i="27"/>
  <c r="AG250" i="27" s="1"/>
  <c r="AE250" i="27"/>
  <c r="AD250" i="27"/>
  <c r="AB250" i="27"/>
  <c r="Z250" i="27"/>
  <c r="X250" i="27"/>
  <c r="V250" i="27"/>
  <c r="S250" i="27"/>
  <c r="R250" i="27"/>
  <c r="Q250" i="27" s="1"/>
  <c r="A250" i="27"/>
  <c r="AF249" i="27"/>
  <c r="AG249" i="27" s="1"/>
  <c r="AD249" i="27"/>
  <c r="X249" i="27"/>
  <c r="V249" i="27"/>
  <c r="S249" i="27"/>
  <c r="A249" i="27"/>
  <c r="AF248" i="27"/>
  <c r="AG248" i="27" s="1"/>
  <c r="AE248" i="27"/>
  <c r="AD248" i="27"/>
  <c r="AB248" i="27"/>
  <c r="Z248" i="27"/>
  <c r="X248" i="27"/>
  <c r="S248" i="27"/>
  <c r="R248" i="27"/>
  <c r="Q248" i="27" s="1"/>
  <c r="A248" i="27"/>
  <c r="AF247" i="27"/>
  <c r="AG247" i="27" s="1"/>
  <c r="AD247" i="27"/>
  <c r="AB247" i="27" s="1"/>
  <c r="X247" i="27"/>
  <c r="S247" i="27"/>
  <c r="A247" i="27"/>
  <c r="AF246" i="27"/>
  <c r="AG246" i="27" s="1"/>
  <c r="AE246" i="27"/>
  <c r="AD246" i="27"/>
  <c r="AB246" i="27"/>
  <c r="Z246" i="27"/>
  <c r="X246" i="27"/>
  <c r="V246" i="27"/>
  <c r="S246" i="27"/>
  <c r="R246" i="27"/>
  <c r="Q246" i="27" s="1"/>
  <c r="A246" i="27"/>
  <c r="AF245" i="27"/>
  <c r="AG245" i="27" s="1"/>
  <c r="AD245" i="27"/>
  <c r="X245" i="27"/>
  <c r="V245" i="27"/>
  <c r="S245" i="27"/>
  <c r="A245" i="27"/>
  <c r="AF244" i="27"/>
  <c r="AG244" i="27" s="1"/>
  <c r="AE244" i="27"/>
  <c r="AD244" i="27"/>
  <c r="AB244" i="27"/>
  <c r="Z244" i="27"/>
  <c r="X244" i="27"/>
  <c r="S244" i="27"/>
  <c r="R244" i="27"/>
  <c r="Q244" i="27" s="1"/>
  <c r="A244" i="27"/>
  <c r="AF243" i="27"/>
  <c r="AG243" i="27" s="1"/>
  <c r="AD243" i="27"/>
  <c r="AB243" i="27" s="1"/>
  <c r="X243" i="27"/>
  <c r="S243" i="27"/>
  <c r="A243" i="27"/>
  <c r="AF242" i="27"/>
  <c r="AG242" i="27" s="1"/>
  <c r="AE242" i="27"/>
  <c r="AD242" i="27"/>
  <c r="AB242" i="27"/>
  <c r="Z242" i="27"/>
  <c r="X242" i="27"/>
  <c r="V242" i="27"/>
  <c r="S242" i="27"/>
  <c r="R242" i="27"/>
  <c r="Q242" i="27" s="1"/>
  <c r="A242" i="27"/>
  <c r="AF241" i="27"/>
  <c r="AG241" i="27" s="1"/>
  <c r="AD241" i="27"/>
  <c r="X241" i="27"/>
  <c r="V241" i="27"/>
  <c r="S241" i="27"/>
  <c r="A241" i="27"/>
  <c r="AF240" i="27"/>
  <c r="AG240" i="27" s="1"/>
  <c r="AE240" i="27"/>
  <c r="AD240" i="27"/>
  <c r="AB240" i="27"/>
  <c r="Z240" i="27"/>
  <c r="X240" i="27"/>
  <c r="S240" i="27"/>
  <c r="R240" i="27"/>
  <c r="Q240" i="27" s="1"/>
  <c r="A240" i="27"/>
  <c r="AF239" i="27"/>
  <c r="AG239" i="27" s="1"/>
  <c r="AD239" i="27"/>
  <c r="AB239" i="27" s="1"/>
  <c r="X239" i="27"/>
  <c r="S239" i="27"/>
  <c r="A239" i="27"/>
  <c r="AF238" i="27"/>
  <c r="AG238" i="27" s="1"/>
  <c r="AE238" i="27"/>
  <c r="AD238" i="27"/>
  <c r="AB238" i="27"/>
  <c r="Z238" i="27"/>
  <c r="X238" i="27"/>
  <c r="V238" i="27"/>
  <c r="S238" i="27"/>
  <c r="R238" i="27"/>
  <c r="Q238" i="27" s="1"/>
  <c r="A238" i="27"/>
  <c r="AF237" i="27"/>
  <c r="AG237" i="27" s="1"/>
  <c r="AD237" i="27"/>
  <c r="X237" i="27"/>
  <c r="V237" i="27"/>
  <c r="S237" i="27"/>
  <c r="A237" i="27"/>
  <c r="AF236" i="27"/>
  <c r="AG236" i="27" s="1"/>
  <c r="AE236" i="27"/>
  <c r="AD236" i="27"/>
  <c r="AB236" i="27"/>
  <c r="Z236" i="27"/>
  <c r="X236" i="27"/>
  <c r="S236" i="27"/>
  <c r="R236" i="27"/>
  <c r="Q236" i="27" s="1"/>
  <c r="A236" i="27"/>
  <c r="AF235" i="27"/>
  <c r="AG235" i="27" s="1"/>
  <c r="AD235" i="27"/>
  <c r="AB235" i="27" s="1"/>
  <c r="X235" i="27"/>
  <c r="S235" i="27"/>
  <c r="A235" i="27"/>
  <c r="AF234" i="27"/>
  <c r="AG234" i="27" s="1"/>
  <c r="AE234" i="27"/>
  <c r="AD234" i="27"/>
  <c r="AB234" i="27"/>
  <c r="Z234" i="27"/>
  <c r="X234" i="27"/>
  <c r="V234" i="27"/>
  <c r="S234" i="27"/>
  <c r="R234" i="27"/>
  <c r="Q234" i="27" s="1"/>
  <c r="A234" i="27"/>
  <c r="AF233" i="27"/>
  <c r="AG233" i="27" s="1"/>
  <c r="AD233" i="27"/>
  <c r="X233" i="27"/>
  <c r="V233" i="27"/>
  <c r="S233" i="27"/>
  <c r="A233" i="27"/>
  <c r="AF232" i="27"/>
  <c r="AG232" i="27" s="1"/>
  <c r="AE232" i="27"/>
  <c r="AD232" i="27"/>
  <c r="AB232" i="27"/>
  <c r="Z232" i="27"/>
  <c r="X232" i="27"/>
  <c r="S232" i="27"/>
  <c r="R232" i="27"/>
  <c r="Q232" i="27" s="1"/>
  <c r="A232" i="27"/>
  <c r="AF231" i="27"/>
  <c r="AG231" i="27" s="1"/>
  <c r="AD231" i="27"/>
  <c r="AB231" i="27" s="1"/>
  <c r="X231" i="27"/>
  <c r="S231" i="27"/>
  <c r="A231" i="27"/>
  <c r="AF230" i="27"/>
  <c r="AG230" i="27" s="1"/>
  <c r="AE230" i="27"/>
  <c r="AD230" i="27"/>
  <c r="AB230" i="27"/>
  <c r="Z230" i="27"/>
  <c r="X230" i="27"/>
  <c r="V230" i="27"/>
  <c r="S230" i="27"/>
  <c r="R230" i="27"/>
  <c r="Q230" i="27" s="1"/>
  <c r="A230" i="27"/>
  <c r="AF229" i="27"/>
  <c r="AG229" i="27" s="1"/>
  <c r="AD229" i="27"/>
  <c r="X229" i="27"/>
  <c r="V229" i="27"/>
  <c r="S229" i="27"/>
  <c r="A229" i="27"/>
  <c r="AF228" i="27"/>
  <c r="AG228" i="27" s="1"/>
  <c r="AE228" i="27"/>
  <c r="AD228" i="27"/>
  <c r="AB228" i="27"/>
  <c r="Z228" i="27"/>
  <c r="X228" i="27"/>
  <c r="S228" i="27"/>
  <c r="R228" i="27"/>
  <c r="Q228" i="27" s="1"/>
  <c r="A228" i="27"/>
  <c r="AF227" i="27"/>
  <c r="AG227" i="27" s="1"/>
  <c r="AD227" i="27"/>
  <c r="AB227" i="27" s="1"/>
  <c r="X227" i="27"/>
  <c r="S227" i="27"/>
  <c r="A227" i="27"/>
  <c r="AF226" i="27"/>
  <c r="AG226" i="27" s="1"/>
  <c r="AE226" i="27"/>
  <c r="AD226" i="27"/>
  <c r="AB226" i="27"/>
  <c r="Z226" i="27"/>
  <c r="X226" i="27"/>
  <c r="V226" i="27"/>
  <c r="S226" i="27"/>
  <c r="R226" i="27"/>
  <c r="Q226" i="27" s="1"/>
  <c r="A226" i="27"/>
  <c r="AF225" i="27"/>
  <c r="AG225" i="27" s="1"/>
  <c r="AD225" i="27"/>
  <c r="X225" i="27"/>
  <c r="V225" i="27"/>
  <c r="S225" i="27"/>
  <c r="A225" i="27"/>
  <c r="AF224" i="27"/>
  <c r="AG224" i="27" s="1"/>
  <c r="AE224" i="27"/>
  <c r="AD224" i="27"/>
  <c r="AB224" i="27"/>
  <c r="Z224" i="27"/>
  <c r="X224" i="27"/>
  <c r="S224" i="27"/>
  <c r="R224" i="27"/>
  <c r="Q224" i="27" s="1"/>
  <c r="A224" i="27"/>
  <c r="AF223" i="27"/>
  <c r="AG223" i="27" s="1"/>
  <c r="AD223" i="27"/>
  <c r="AB223" i="27" s="1"/>
  <c r="X223" i="27"/>
  <c r="S223" i="27"/>
  <c r="A223" i="27"/>
  <c r="AF222" i="27"/>
  <c r="AG222" i="27" s="1"/>
  <c r="AE222" i="27"/>
  <c r="AD222" i="27"/>
  <c r="AB222" i="27"/>
  <c r="Z222" i="27"/>
  <c r="X222" i="27"/>
  <c r="V222" i="27"/>
  <c r="S222" i="27"/>
  <c r="R222" i="27"/>
  <c r="Q222" i="27" s="1"/>
  <c r="A222" i="27"/>
  <c r="AF221" i="27"/>
  <c r="AG221" i="27" s="1"/>
  <c r="AD221" i="27"/>
  <c r="X221" i="27"/>
  <c r="V221" i="27"/>
  <c r="S221" i="27"/>
  <c r="A221" i="27"/>
  <c r="AF220" i="27"/>
  <c r="AG220" i="27" s="1"/>
  <c r="AE220" i="27"/>
  <c r="AD220" i="27"/>
  <c r="AB220" i="27"/>
  <c r="Z220" i="27"/>
  <c r="X220" i="27"/>
  <c r="S220" i="27"/>
  <c r="R220" i="27"/>
  <c r="Q220" i="27" s="1"/>
  <c r="A220" i="27"/>
  <c r="AF219" i="27"/>
  <c r="AG219" i="27" s="1"/>
  <c r="AD219" i="27"/>
  <c r="AB219" i="27" s="1"/>
  <c r="X219" i="27"/>
  <c r="S219" i="27"/>
  <c r="A219" i="27"/>
  <c r="AF218" i="27"/>
  <c r="AG218" i="27" s="1"/>
  <c r="AE218" i="27"/>
  <c r="AD218" i="27"/>
  <c r="AB218" i="27"/>
  <c r="Z218" i="27"/>
  <c r="X218" i="27"/>
  <c r="V218" i="27"/>
  <c r="S218" i="27"/>
  <c r="R218" i="27"/>
  <c r="Q218" i="27" s="1"/>
  <c r="A218" i="27"/>
  <c r="AF217" i="27"/>
  <c r="AG217" i="27" s="1"/>
  <c r="AD217" i="27"/>
  <c r="X217" i="27"/>
  <c r="V217" i="27"/>
  <c r="S217" i="27"/>
  <c r="A217" i="27"/>
  <c r="AF216" i="27"/>
  <c r="AG216" i="27" s="1"/>
  <c r="AE216" i="27"/>
  <c r="AD216" i="27"/>
  <c r="AB216" i="27"/>
  <c r="Z216" i="27"/>
  <c r="X216" i="27"/>
  <c r="S216" i="27"/>
  <c r="R216" i="27"/>
  <c r="Q216" i="27" s="1"/>
  <c r="A216" i="27"/>
  <c r="AF215" i="27"/>
  <c r="AG215" i="27" s="1"/>
  <c r="AD215" i="27"/>
  <c r="AB215" i="27" s="1"/>
  <c r="X215" i="27"/>
  <c r="S215" i="27"/>
  <c r="A215" i="27"/>
  <c r="AF214" i="27"/>
  <c r="AG214" i="27" s="1"/>
  <c r="AE214" i="27"/>
  <c r="AD214" i="27"/>
  <c r="AB214" i="27"/>
  <c r="Z214" i="27"/>
  <c r="X214" i="27"/>
  <c r="V214" i="27"/>
  <c r="S214" i="27"/>
  <c r="R214" i="27"/>
  <c r="Q214" i="27" s="1"/>
  <c r="A214" i="27"/>
  <c r="AF213" i="27"/>
  <c r="AG213" i="27" s="1"/>
  <c r="AD213" i="27"/>
  <c r="X213" i="27"/>
  <c r="V213" i="27"/>
  <c r="S213" i="27"/>
  <c r="A213" i="27"/>
  <c r="AF212" i="27"/>
  <c r="AG212" i="27" s="1"/>
  <c r="AE212" i="27"/>
  <c r="AD212" i="27"/>
  <c r="AB212" i="27"/>
  <c r="Z212" i="27"/>
  <c r="X212" i="27"/>
  <c r="S212" i="27"/>
  <c r="R212" i="27"/>
  <c r="Q212" i="27" s="1"/>
  <c r="A212" i="27"/>
  <c r="AF211" i="27"/>
  <c r="AG211" i="27" s="1"/>
  <c r="AD211" i="27"/>
  <c r="AB211" i="27" s="1"/>
  <c r="X211" i="27"/>
  <c r="S211" i="27"/>
  <c r="A211" i="27"/>
  <c r="AF210" i="27"/>
  <c r="AG210" i="27" s="1"/>
  <c r="AE210" i="27"/>
  <c r="AD210" i="27"/>
  <c r="AB210" i="27"/>
  <c r="Z210" i="27"/>
  <c r="X210" i="27"/>
  <c r="V210" i="27"/>
  <c r="S210" i="27"/>
  <c r="R210" i="27"/>
  <c r="Q210" i="27" s="1"/>
  <c r="A210" i="27"/>
  <c r="AF209" i="27"/>
  <c r="AG209" i="27" s="1"/>
  <c r="AD209" i="27"/>
  <c r="X209" i="27"/>
  <c r="V209" i="27"/>
  <c r="S209" i="27"/>
  <c r="A209" i="27"/>
  <c r="AF208" i="27"/>
  <c r="AG208" i="27" s="1"/>
  <c r="AE208" i="27"/>
  <c r="AD208" i="27"/>
  <c r="AB208" i="27"/>
  <c r="Z208" i="27"/>
  <c r="X208" i="27"/>
  <c r="S208" i="27"/>
  <c r="R208" i="27"/>
  <c r="Q208" i="27" s="1"/>
  <c r="A208" i="27"/>
  <c r="AF207" i="27"/>
  <c r="AG207" i="27" s="1"/>
  <c r="AD207" i="27"/>
  <c r="AB207" i="27" s="1"/>
  <c r="X207" i="27"/>
  <c r="S207" i="27"/>
  <c r="A207" i="27"/>
  <c r="AF206" i="27"/>
  <c r="AG206" i="27" s="1"/>
  <c r="AE206" i="27"/>
  <c r="AD206" i="27"/>
  <c r="AB206" i="27"/>
  <c r="Z206" i="27"/>
  <c r="X206" i="27"/>
  <c r="V206" i="27"/>
  <c r="S206" i="27"/>
  <c r="R206" i="27"/>
  <c r="Q206" i="27" s="1"/>
  <c r="A206" i="27"/>
  <c r="AF205" i="27"/>
  <c r="AG205" i="27" s="1"/>
  <c r="AD205" i="27"/>
  <c r="X205" i="27"/>
  <c r="V205" i="27"/>
  <c r="S205" i="27"/>
  <c r="A205" i="27"/>
  <c r="AF204" i="27"/>
  <c r="AG204" i="27" s="1"/>
  <c r="AE204" i="27"/>
  <c r="AD204" i="27"/>
  <c r="AB204" i="27"/>
  <c r="Z204" i="27"/>
  <c r="X204" i="27"/>
  <c r="S204" i="27"/>
  <c r="R204" i="27"/>
  <c r="Q204" i="27" s="1"/>
  <c r="A204" i="27"/>
  <c r="AF203" i="27"/>
  <c r="AG203" i="27" s="1"/>
  <c r="AD203" i="27"/>
  <c r="AB203" i="27" s="1"/>
  <c r="X203" i="27"/>
  <c r="S203" i="27"/>
  <c r="A203" i="27"/>
  <c r="AF202" i="27"/>
  <c r="AG202" i="27" s="1"/>
  <c r="AE202" i="27"/>
  <c r="AD202" i="27"/>
  <c r="AB202" i="27"/>
  <c r="Z202" i="27"/>
  <c r="X202" i="27"/>
  <c r="V202" i="27"/>
  <c r="S202" i="27"/>
  <c r="R202" i="27"/>
  <c r="Q202" i="27" s="1"/>
  <c r="A202" i="27"/>
  <c r="AF201" i="27"/>
  <c r="AG201" i="27" s="1"/>
  <c r="AD201" i="27"/>
  <c r="X201" i="27"/>
  <c r="V201" i="27"/>
  <c r="S201" i="27"/>
  <c r="A201" i="27"/>
  <c r="AF200" i="27"/>
  <c r="AG200" i="27" s="1"/>
  <c r="AE200" i="27"/>
  <c r="AD200" i="27"/>
  <c r="AB200" i="27"/>
  <c r="Z200" i="27"/>
  <c r="X200" i="27"/>
  <c r="S200" i="27"/>
  <c r="R200" i="27"/>
  <c r="Q200" i="27" s="1"/>
  <c r="A200" i="27"/>
  <c r="AF199" i="27"/>
  <c r="AG199" i="27" s="1"/>
  <c r="AD199" i="27"/>
  <c r="AB199" i="27" s="1"/>
  <c r="X199" i="27"/>
  <c r="S199" i="27"/>
  <c r="A199" i="27"/>
  <c r="AF198" i="27"/>
  <c r="AG198" i="27" s="1"/>
  <c r="AE198" i="27"/>
  <c r="AD198" i="27"/>
  <c r="AB198" i="27"/>
  <c r="Z198" i="27"/>
  <c r="X198" i="27"/>
  <c r="V198" i="27"/>
  <c r="S198" i="27"/>
  <c r="R198" i="27"/>
  <c r="Q198" i="27" s="1"/>
  <c r="A198" i="27"/>
  <c r="AF197" i="27"/>
  <c r="AG197" i="27" s="1"/>
  <c r="AD197" i="27"/>
  <c r="X197" i="27"/>
  <c r="V197" i="27"/>
  <c r="S197" i="27"/>
  <c r="A197" i="27"/>
  <c r="AF196" i="27"/>
  <c r="AG196" i="27" s="1"/>
  <c r="AE196" i="27"/>
  <c r="AD196" i="27"/>
  <c r="AB196" i="27"/>
  <c r="Z196" i="27"/>
  <c r="X196" i="27"/>
  <c r="S196" i="27"/>
  <c r="R196" i="27"/>
  <c r="Q196" i="27" s="1"/>
  <c r="A196" i="27"/>
  <c r="AF195" i="27"/>
  <c r="AG195" i="27" s="1"/>
  <c r="AD195" i="27"/>
  <c r="AB195" i="27" s="1"/>
  <c r="X195" i="27"/>
  <c r="S195" i="27"/>
  <c r="A195" i="27"/>
  <c r="AF194" i="27"/>
  <c r="AG194" i="27" s="1"/>
  <c r="AE194" i="27"/>
  <c r="AD194" i="27"/>
  <c r="AB194" i="27"/>
  <c r="Z194" i="27"/>
  <c r="X194" i="27"/>
  <c r="V194" i="27"/>
  <c r="S194" i="27"/>
  <c r="R194" i="27"/>
  <c r="Q194" i="27" s="1"/>
  <c r="A194" i="27"/>
  <c r="AF193" i="27"/>
  <c r="AG193" i="27" s="1"/>
  <c r="AD193" i="27"/>
  <c r="X193" i="27"/>
  <c r="V193" i="27"/>
  <c r="S193" i="27"/>
  <c r="A193" i="27"/>
  <c r="AF192" i="27"/>
  <c r="AG192" i="27" s="1"/>
  <c r="AE192" i="27"/>
  <c r="AD192" i="27"/>
  <c r="AB192" i="27"/>
  <c r="Z192" i="27"/>
  <c r="X192" i="27"/>
  <c r="S192" i="27"/>
  <c r="R192" i="27"/>
  <c r="Q192" i="27" s="1"/>
  <c r="A192" i="27"/>
  <c r="AF191" i="27"/>
  <c r="AG191" i="27" s="1"/>
  <c r="AD191" i="27"/>
  <c r="AB191" i="27" s="1"/>
  <c r="X191" i="27"/>
  <c r="S191" i="27"/>
  <c r="A191" i="27"/>
  <c r="AF190" i="27"/>
  <c r="AG190" i="27" s="1"/>
  <c r="AE190" i="27"/>
  <c r="AD190" i="27"/>
  <c r="AB190" i="27"/>
  <c r="Z190" i="27"/>
  <c r="X190" i="27"/>
  <c r="V190" i="27"/>
  <c r="S190" i="27"/>
  <c r="R190" i="27"/>
  <c r="Q190" i="27" s="1"/>
  <c r="A190" i="27"/>
  <c r="AF189" i="27"/>
  <c r="AG189" i="27" s="1"/>
  <c r="AD189" i="27"/>
  <c r="X189" i="27"/>
  <c r="V189" i="27"/>
  <c r="S189" i="27"/>
  <c r="A189" i="27"/>
  <c r="AF188" i="27"/>
  <c r="AG188" i="27" s="1"/>
  <c r="AE188" i="27"/>
  <c r="AD188" i="27"/>
  <c r="AB188" i="27"/>
  <c r="Z188" i="27"/>
  <c r="X188" i="27"/>
  <c r="S188" i="27"/>
  <c r="R188" i="27"/>
  <c r="Q188" i="27" s="1"/>
  <c r="A188" i="27"/>
  <c r="AF187" i="27"/>
  <c r="AG187" i="27" s="1"/>
  <c r="AD187" i="27"/>
  <c r="AB187" i="27" s="1"/>
  <c r="X187" i="27"/>
  <c r="S187" i="27"/>
  <c r="A187" i="27"/>
  <c r="AF186" i="27"/>
  <c r="AG186" i="27" s="1"/>
  <c r="AE186" i="27"/>
  <c r="AD186" i="27"/>
  <c r="AB186" i="27"/>
  <c r="Z186" i="27"/>
  <c r="X186" i="27"/>
  <c r="V186" i="27"/>
  <c r="S186" i="27"/>
  <c r="R186" i="27"/>
  <c r="Q186" i="27" s="1"/>
  <c r="A186" i="27"/>
  <c r="AF185" i="27"/>
  <c r="AG185" i="27" s="1"/>
  <c r="AD185" i="27"/>
  <c r="X185" i="27"/>
  <c r="V185" i="27"/>
  <c r="S185" i="27"/>
  <c r="A185" i="27"/>
  <c r="AF184" i="27"/>
  <c r="AG184" i="27" s="1"/>
  <c r="AE184" i="27"/>
  <c r="AD184" i="27"/>
  <c r="AB184" i="27"/>
  <c r="Z184" i="27"/>
  <c r="X184" i="27"/>
  <c r="U184" i="27"/>
  <c r="S184" i="27"/>
  <c r="A184" i="27"/>
  <c r="AF183" i="27"/>
  <c r="AG183" i="27" s="1"/>
  <c r="AE183" i="27"/>
  <c r="AD183" i="27"/>
  <c r="AC183" i="27"/>
  <c r="AA183" i="27" s="1"/>
  <c r="P183" i="27" s="1"/>
  <c r="AB183" i="27"/>
  <c r="Z183" i="27"/>
  <c r="Y183" i="27"/>
  <c r="W183" i="27" s="1"/>
  <c r="X183" i="27"/>
  <c r="V183" i="27"/>
  <c r="U183" i="27"/>
  <c r="T183" i="27" s="1"/>
  <c r="S183" i="27"/>
  <c r="R183" i="27"/>
  <c r="Q183" i="27"/>
  <c r="O183" i="27" s="1"/>
  <c r="A183" i="27"/>
  <c r="AF182" i="27"/>
  <c r="AG182" i="27" s="1"/>
  <c r="AE182" i="27"/>
  <c r="AD182" i="27"/>
  <c r="AC182" i="27"/>
  <c r="AA182" i="27" s="1"/>
  <c r="P182" i="27" s="1"/>
  <c r="AB182" i="27"/>
  <c r="Z182" i="27"/>
  <c r="Y182" i="27"/>
  <c r="W182" i="27" s="1"/>
  <c r="X182" i="27"/>
  <c r="V182" i="27"/>
  <c r="U182" i="27"/>
  <c r="T182" i="27" s="1"/>
  <c r="S182" i="27"/>
  <c r="R182" i="27"/>
  <c r="Q182" i="27"/>
  <c r="A182" i="27"/>
  <c r="AF181" i="27"/>
  <c r="AG181" i="27" s="1"/>
  <c r="AE181" i="27"/>
  <c r="AD181" i="27"/>
  <c r="AC181" i="27"/>
  <c r="AA181" i="27" s="1"/>
  <c r="P181" i="27" s="1"/>
  <c r="AB181" i="27"/>
  <c r="Z181" i="27"/>
  <c r="Y181" i="27"/>
  <c r="W181" i="27" s="1"/>
  <c r="X181" i="27"/>
  <c r="V181" i="27"/>
  <c r="U181" i="27"/>
  <c r="T181" i="27" s="1"/>
  <c r="S181" i="27"/>
  <c r="R181" i="27"/>
  <c r="Q181" i="27"/>
  <c r="A181" i="27"/>
  <c r="AF180" i="27"/>
  <c r="AG180" i="27" s="1"/>
  <c r="AE180" i="27"/>
  <c r="AD180" i="27"/>
  <c r="AC180" i="27"/>
  <c r="AA180" i="27" s="1"/>
  <c r="P180" i="27" s="1"/>
  <c r="AB180" i="27"/>
  <c r="Z180" i="27"/>
  <c r="Y180" i="27"/>
  <c r="W180" i="27" s="1"/>
  <c r="X180" i="27"/>
  <c r="V180" i="27"/>
  <c r="U180" i="27"/>
  <c r="T180" i="27" s="1"/>
  <c r="S180" i="27"/>
  <c r="R180" i="27"/>
  <c r="Q180" i="27"/>
  <c r="A180" i="27"/>
  <c r="AF179" i="27"/>
  <c r="AG179" i="27" s="1"/>
  <c r="AE179" i="27"/>
  <c r="AD179" i="27"/>
  <c r="AC179" i="27"/>
  <c r="AA179" i="27" s="1"/>
  <c r="P179" i="27" s="1"/>
  <c r="AB179" i="27"/>
  <c r="Z179" i="27"/>
  <c r="Y179" i="27"/>
  <c r="W179" i="27" s="1"/>
  <c r="X179" i="27"/>
  <c r="V179" i="27"/>
  <c r="U179" i="27"/>
  <c r="T179" i="27" s="1"/>
  <c r="S179" i="27"/>
  <c r="R179" i="27"/>
  <c r="Q179" i="27"/>
  <c r="O179" i="27" s="1"/>
  <c r="A179" i="27"/>
  <c r="AF178" i="27"/>
  <c r="AG178" i="27" s="1"/>
  <c r="AE178" i="27"/>
  <c r="AD178" i="27"/>
  <c r="AC178" i="27"/>
  <c r="AA178" i="27" s="1"/>
  <c r="P178" i="27" s="1"/>
  <c r="AB178" i="27"/>
  <c r="Z178" i="27"/>
  <c r="Y178" i="27"/>
  <c r="W178" i="27" s="1"/>
  <c r="X178" i="27"/>
  <c r="V178" i="27"/>
  <c r="U178" i="27"/>
  <c r="T178" i="27" s="1"/>
  <c r="S178" i="27"/>
  <c r="R178" i="27"/>
  <c r="Q178" i="27"/>
  <c r="A178" i="27"/>
  <c r="AF177" i="27"/>
  <c r="AG177" i="27" s="1"/>
  <c r="AE177" i="27"/>
  <c r="AD177" i="27"/>
  <c r="AC177" i="27"/>
  <c r="AA177" i="27" s="1"/>
  <c r="P177" i="27" s="1"/>
  <c r="AB177" i="27"/>
  <c r="Z177" i="27"/>
  <c r="Y177" i="27"/>
  <c r="W177" i="27" s="1"/>
  <c r="X177" i="27"/>
  <c r="V177" i="27"/>
  <c r="U177" i="27"/>
  <c r="T177" i="27" s="1"/>
  <c r="S177" i="27"/>
  <c r="R177" i="27"/>
  <c r="Q177" i="27"/>
  <c r="A177" i="27"/>
  <c r="AF176" i="27"/>
  <c r="AG176" i="27" s="1"/>
  <c r="AE176" i="27"/>
  <c r="AD176" i="27"/>
  <c r="AC176" i="27"/>
  <c r="AA176" i="27" s="1"/>
  <c r="P176" i="27" s="1"/>
  <c r="AB176" i="27"/>
  <c r="Z176" i="27"/>
  <c r="Y176" i="27"/>
  <c r="W176" i="27" s="1"/>
  <c r="X176" i="27"/>
  <c r="V176" i="27"/>
  <c r="U176" i="27"/>
  <c r="T176" i="27" s="1"/>
  <c r="S176" i="27"/>
  <c r="R176" i="27"/>
  <c r="Q176" i="27"/>
  <c r="A176" i="27"/>
  <c r="AF175" i="27"/>
  <c r="AG175" i="27" s="1"/>
  <c r="AE175" i="27"/>
  <c r="AD175" i="27"/>
  <c r="AC175" i="27"/>
  <c r="AA175" i="27" s="1"/>
  <c r="P175" i="27" s="1"/>
  <c r="AB175" i="27"/>
  <c r="Z175" i="27"/>
  <c r="Y175" i="27"/>
  <c r="W175" i="27" s="1"/>
  <c r="X175" i="27"/>
  <c r="V175" i="27"/>
  <c r="U175" i="27"/>
  <c r="T175" i="27" s="1"/>
  <c r="S175" i="27"/>
  <c r="R175" i="27"/>
  <c r="Q175" i="27"/>
  <c r="O175" i="27" s="1"/>
  <c r="A175" i="27"/>
  <c r="AF174" i="27"/>
  <c r="AG174" i="27" s="1"/>
  <c r="AE174" i="27"/>
  <c r="AD174" i="27"/>
  <c r="AC174" i="27"/>
  <c r="AA174" i="27" s="1"/>
  <c r="P174" i="27" s="1"/>
  <c r="AB174" i="27"/>
  <c r="Z174" i="27"/>
  <c r="Y174" i="27"/>
  <c r="W174" i="27" s="1"/>
  <c r="X174" i="27"/>
  <c r="V174" i="27"/>
  <c r="U174" i="27"/>
  <c r="T174" i="27" s="1"/>
  <c r="S174" i="27"/>
  <c r="R174" i="27"/>
  <c r="Q174" i="27"/>
  <c r="A174" i="27"/>
  <c r="AF173" i="27"/>
  <c r="AG173" i="27" s="1"/>
  <c r="AE173" i="27"/>
  <c r="AD173" i="27"/>
  <c r="AC173" i="27"/>
  <c r="AA173" i="27" s="1"/>
  <c r="P173" i="27" s="1"/>
  <c r="AB173" i="27"/>
  <c r="Z173" i="27"/>
  <c r="Y173" i="27"/>
  <c r="W173" i="27" s="1"/>
  <c r="X173" i="27"/>
  <c r="V173" i="27"/>
  <c r="U173" i="27"/>
  <c r="T173" i="27" s="1"/>
  <c r="S173" i="27"/>
  <c r="R173" i="27"/>
  <c r="Q173" i="27"/>
  <c r="A173" i="27"/>
  <c r="AF172" i="27"/>
  <c r="AG172" i="27" s="1"/>
  <c r="AE172" i="27"/>
  <c r="AD172" i="27"/>
  <c r="AC172" i="27"/>
  <c r="AA172" i="27" s="1"/>
  <c r="P172" i="27" s="1"/>
  <c r="AB172" i="27"/>
  <c r="Z172" i="27"/>
  <c r="Y172" i="27"/>
  <c r="W172" i="27" s="1"/>
  <c r="X172" i="27"/>
  <c r="V172" i="27"/>
  <c r="U172" i="27"/>
  <c r="T172" i="27" s="1"/>
  <c r="S172" i="27"/>
  <c r="R172" i="27"/>
  <c r="Q172" i="27"/>
  <c r="A172" i="27"/>
  <c r="AF171" i="27"/>
  <c r="AG171" i="27" s="1"/>
  <c r="AE171" i="27"/>
  <c r="AD171" i="27"/>
  <c r="AC171" i="27"/>
  <c r="AA171" i="27" s="1"/>
  <c r="P171" i="27" s="1"/>
  <c r="AB171" i="27"/>
  <c r="Z171" i="27"/>
  <c r="Y171" i="27"/>
  <c r="W171" i="27" s="1"/>
  <c r="X171" i="27"/>
  <c r="V171" i="27"/>
  <c r="U171" i="27"/>
  <c r="T171" i="27" s="1"/>
  <c r="S171" i="27"/>
  <c r="R171" i="27"/>
  <c r="Q171" i="27"/>
  <c r="O171" i="27" s="1"/>
  <c r="A171" i="27"/>
  <c r="AF170" i="27"/>
  <c r="AG170" i="27" s="1"/>
  <c r="AE170" i="27"/>
  <c r="AD170" i="27"/>
  <c r="AC170" i="27"/>
  <c r="AA170" i="27" s="1"/>
  <c r="P170" i="27" s="1"/>
  <c r="AB170" i="27"/>
  <c r="Z170" i="27"/>
  <c r="Y170" i="27"/>
  <c r="W170" i="27" s="1"/>
  <c r="X170" i="27"/>
  <c r="V170" i="27"/>
  <c r="U170" i="27"/>
  <c r="T170" i="27" s="1"/>
  <c r="S170" i="27"/>
  <c r="R170" i="27"/>
  <c r="Q170" i="27"/>
  <c r="A170" i="27"/>
  <c r="AF169" i="27"/>
  <c r="AG169" i="27" s="1"/>
  <c r="AE169" i="27"/>
  <c r="AD169" i="27"/>
  <c r="AC169" i="27"/>
  <c r="AA169" i="27" s="1"/>
  <c r="P169" i="27" s="1"/>
  <c r="AB169" i="27"/>
  <c r="Z169" i="27"/>
  <c r="Y169" i="27"/>
  <c r="W169" i="27" s="1"/>
  <c r="X169" i="27"/>
  <c r="V169" i="27"/>
  <c r="U169" i="27"/>
  <c r="T169" i="27" s="1"/>
  <c r="S169" i="27"/>
  <c r="R169" i="27"/>
  <c r="Q169" i="27"/>
  <c r="A169" i="27"/>
  <c r="AF168" i="27"/>
  <c r="AG168" i="27" s="1"/>
  <c r="AE168" i="27"/>
  <c r="AD168" i="27"/>
  <c r="AC168" i="27"/>
  <c r="AA168" i="27" s="1"/>
  <c r="P168" i="27" s="1"/>
  <c r="AB168" i="27"/>
  <c r="Z168" i="27"/>
  <c r="Y168" i="27"/>
  <c r="W168" i="27" s="1"/>
  <c r="X168" i="27"/>
  <c r="V168" i="27"/>
  <c r="U168" i="27"/>
  <c r="T168" i="27" s="1"/>
  <c r="S168" i="27"/>
  <c r="R168" i="27"/>
  <c r="Q168" i="27"/>
  <c r="A168" i="27"/>
  <c r="AF167" i="27"/>
  <c r="AG167" i="27" s="1"/>
  <c r="AE167" i="27"/>
  <c r="AD167" i="27"/>
  <c r="AB167" i="27" s="1"/>
  <c r="AA167" i="27" s="1"/>
  <c r="AC167" i="27"/>
  <c r="Z167" i="27"/>
  <c r="P167" i="27" s="1"/>
  <c r="Y167" i="27"/>
  <c r="V167" i="27"/>
  <c r="U167" i="27"/>
  <c r="T167" i="27" s="1"/>
  <c r="S167" i="27"/>
  <c r="R167" i="27"/>
  <c r="Q167" i="27"/>
  <c r="A167" i="27"/>
  <c r="AF166" i="27"/>
  <c r="AG166" i="27" s="1"/>
  <c r="AE166" i="27"/>
  <c r="AD166" i="27"/>
  <c r="AB166" i="27" s="1"/>
  <c r="AA166" i="27" s="1"/>
  <c r="AC166" i="27"/>
  <c r="Z166" i="27"/>
  <c r="Y166" i="27"/>
  <c r="V166" i="27"/>
  <c r="U166" i="27"/>
  <c r="T166" i="27" s="1"/>
  <c r="S166" i="27"/>
  <c r="R166" i="27"/>
  <c r="Q166" i="27"/>
  <c r="A166" i="27"/>
  <c r="AF165" i="27"/>
  <c r="AG165" i="27" s="1"/>
  <c r="AE165" i="27"/>
  <c r="AD165" i="27"/>
  <c r="AB165" i="27" s="1"/>
  <c r="AA165" i="27" s="1"/>
  <c r="AC165" i="27"/>
  <c r="Z165" i="27"/>
  <c r="Y165" i="27"/>
  <c r="V165" i="27"/>
  <c r="U165" i="27"/>
  <c r="T165" i="27" s="1"/>
  <c r="S165" i="27"/>
  <c r="R165" i="27"/>
  <c r="Q165" i="27"/>
  <c r="A165" i="27"/>
  <c r="AF164" i="27"/>
  <c r="AG164" i="27" s="1"/>
  <c r="AE164" i="27"/>
  <c r="AD164" i="27"/>
  <c r="AB164" i="27" s="1"/>
  <c r="AA164" i="27" s="1"/>
  <c r="AC164" i="27"/>
  <c r="Z164" i="27"/>
  <c r="P164" i="27" s="1"/>
  <c r="Y164" i="27"/>
  <c r="V164" i="27"/>
  <c r="U164" i="27"/>
  <c r="T164" i="27" s="1"/>
  <c r="S164" i="27"/>
  <c r="R164" i="27"/>
  <c r="Q164" i="27"/>
  <c r="A164" i="27"/>
  <c r="AF163" i="27"/>
  <c r="AG163" i="27" s="1"/>
  <c r="AE163" i="27"/>
  <c r="AD163" i="27"/>
  <c r="AB163" i="27" s="1"/>
  <c r="AA163" i="27" s="1"/>
  <c r="AC163" i="27"/>
  <c r="Z163" i="27"/>
  <c r="P163" i="27" s="1"/>
  <c r="Y163" i="27"/>
  <c r="V163" i="27"/>
  <c r="U163" i="27"/>
  <c r="T163" i="27" s="1"/>
  <c r="S163" i="27"/>
  <c r="R163" i="27"/>
  <c r="Q163" i="27"/>
  <c r="A163" i="27"/>
  <c r="AF162" i="27"/>
  <c r="AG162" i="27" s="1"/>
  <c r="AE162" i="27"/>
  <c r="AD162" i="27"/>
  <c r="AB162" i="27" s="1"/>
  <c r="AA162" i="27" s="1"/>
  <c r="AC162" i="27"/>
  <c r="Z162" i="27"/>
  <c r="Y162" i="27"/>
  <c r="V162" i="27"/>
  <c r="U162" i="27"/>
  <c r="T162" i="27" s="1"/>
  <c r="S162" i="27"/>
  <c r="R162" i="27"/>
  <c r="Q162" i="27"/>
  <c r="A162" i="27"/>
  <c r="AF161" i="27"/>
  <c r="AG161" i="27" s="1"/>
  <c r="AE161" i="27"/>
  <c r="AD161" i="27"/>
  <c r="AB161" i="27" s="1"/>
  <c r="AA161" i="27" s="1"/>
  <c r="AC161" i="27"/>
  <c r="Z161" i="27"/>
  <c r="Y161" i="27"/>
  <c r="V161" i="27"/>
  <c r="U161" i="27"/>
  <c r="T161" i="27" s="1"/>
  <c r="S161" i="27"/>
  <c r="R161" i="27"/>
  <c r="Q161" i="27"/>
  <c r="A161" i="27"/>
  <c r="AF160" i="27"/>
  <c r="AG160" i="27" s="1"/>
  <c r="AE160" i="27"/>
  <c r="AD160" i="27"/>
  <c r="AB160" i="27" s="1"/>
  <c r="AA160" i="27" s="1"/>
  <c r="AC160" i="27"/>
  <c r="Z160" i="27"/>
  <c r="P160" i="27" s="1"/>
  <c r="Y160" i="27"/>
  <c r="V160" i="27"/>
  <c r="U160" i="27"/>
  <c r="T160" i="27" s="1"/>
  <c r="S160" i="27"/>
  <c r="R160" i="27"/>
  <c r="Q160" i="27"/>
  <c r="A160" i="27"/>
  <c r="AF159" i="27"/>
  <c r="AG159" i="27" s="1"/>
  <c r="AE159" i="27"/>
  <c r="AD159" i="27"/>
  <c r="AB159" i="27" s="1"/>
  <c r="AA159" i="27" s="1"/>
  <c r="AC159" i="27"/>
  <c r="Z159" i="27"/>
  <c r="P159" i="27" s="1"/>
  <c r="Y159" i="27"/>
  <c r="V159" i="27"/>
  <c r="U159" i="27"/>
  <c r="T159" i="27" s="1"/>
  <c r="S159" i="27"/>
  <c r="R159" i="27"/>
  <c r="Q159" i="27"/>
  <c r="A159" i="27"/>
  <c r="AF158" i="27"/>
  <c r="AG158" i="27" s="1"/>
  <c r="AE158" i="27"/>
  <c r="AD158" i="27"/>
  <c r="AB158" i="27" s="1"/>
  <c r="AA158" i="27" s="1"/>
  <c r="AC158" i="27"/>
  <c r="Z158" i="27"/>
  <c r="Y158" i="27"/>
  <c r="V158" i="27"/>
  <c r="U158" i="27"/>
  <c r="T158" i="27" s="1"/>
  <c r="S158" i="27"/>
  <c r="R158" i="27"/>
  <c r="Q158" i="27"/>
  <c r="A158" i="27"/>
  <c r="AF157" i="27"/>
  <c r="AG157" i="27" s="1"/>
  <c r="AE157" i="27"/>
  <c r="AD157" i="27"/>
  <c r="AB157" i="27" s="1"/>
  <c r="AA157" i="27" s="1"/>
  <c r="AC157" i="27"/>
  <c r="Z157" i="27"/>
  <c r="Y157" i="27"/>
  <c r="V157" i="27"/>
  <c r="U157" i="27"/>
  <c r="T157" i="27" s="1"/>
  <c r="S157" i="27"/>
  <c r="R157" i="27"/>
  <c r="Q157" i="27"/>
  <c r="A157" i="27"/>
  <c r="AF156" i="27"/>
  <c r="AG156" i="27" s="1"/>
  <c r="AE156" i="27"/>
  <c r="AD156" i="27"/>
  <c r="AB156" i="27" s="1"/>
  <c r="AA156" i="27" s="1"/>
  <c r="AC156" i="27"/>
  <c r="Z156" i="27"/>
  <c r="P156" i="27" s="1"/>
  <c r="Y156" i="27"/>
  <c r="V156" i="27"/>
  <c r="U156" i="27"/>
  <c r="T156" i="27" s="1"/>
  <c r="S156" i="27"/>
  <c r="R156" i="27"/>
  <c r="Q156" i="27"/>
  <c r="A156" i="27"/>
  <c r="AF155" i="27"/>
  <c r="AG155" i="27" s="1"/>
  <c r="AE155" i="27"/>
  <c r="AD155" i="27"/>
  <c r="AB155" i="27" s="1"/>
  <c r="AA155" i="27" s="1"/>
  <c r="AC155" i="27"/>
  <c r="Z155" i="27"/>
  <c r="P155" i="27" s="1"/>
  <c r="Y155" i="27"/>
  <c r="V155" i="27"/>
  <c r="U155" i="27"/>
  <c r="T155" i="27" s="1"/>
  <c r="S155" i="27"/>
  <c r="R155" i="27"/>
  <c r="Q155" i="27"/>
  <c r="A155" i="27"/>
  <c r="AF154" i="27"/>
  <c r="AG154" i="27" s="1"/>
  <c r="AE154" i="27"/>
  <c r="AD154" i="27"/>
  <c r="AB154" i="27" s="1"/>
  <c r="AA154" i="27" s="1"/>
  <c r="AC154" i="27"/>
  <c r="Z154" i="27"/>
  <c r="Y154" i="27"/>
  <c r="V154" i="27"/>
  <c r="U154" i="27"/>
  <c r="T154" i="27" s="1"/>
  <c r="S154" i="27"/>
  <c r="R154" i="27"/>
  <c r="Q154" i="27"/>
  <c r="A154" i="27"/>
  <c r="AF153" i="27"/>
  <c r="AG153" i="27" s="1"/>
  <c r="AE153" i="27"/>
  <c r="AD153" i="27"/>
  <c r="AB153" i="27" s="1"/>
  <c r="AA153" i="27" s="1"/>
  <c r="AC153" i="27"/>
  <c r="Z153" i="27"/>
  <c r="Y153" i="27"/>
  <c r="V153" i="27"/>
  <c r="U153" i="27"/>
  <c r="T153" i="27" s="1"/>
  <c r="S153" i="27"/>
  <c r="R153" i="27"/>
  <c r="Q153" i="27"/>
  <c r="A153" i="27"/>
  <c r="AF152" i="27"/>
  <c r="AG152" i="27" s="1"/>
  <c r="AE152" i="27"/>
  <c r="AD152" i="27"/>
  <c r="AB152" i="27" s="1"/>
  <c r="AA152" i="27" s="1"/>
  <c r="AC152" i="27"/>
  <c r="Z152" i="27"/>
  <c r="P152" i="27" s="1"/>
  <c r="Y152" i="27"/>
  <c r="V152" i="27"/>
  <c r="U152" i="27"/>
  <c r="T152" i="27" s="1"/>
  <c r="S152" i="27"/>
  <c r="R152" i="27"/>
  <c r="Q152" i="27"/>
  <c r="A152" i="27"/>
  <c r="AF151" i="27"/>
  <c r="AG151" i="27" s="1"/>
  <c r="AE151" i="27"/>
  <c r="AD151" i="27"/>
  <c r="AB151" i="27" s="1"/>
  <c r="AA151" i="27" s="1"/>
  <c r="AC151" i="27"/>
  <c r="Z151" i="27"/>
  <c r="P151" i="27" s="1"/>
  <c r="Y151" i="27"/>
  <c r="V151" i="27"/>
  <c r="U151" i="27"/>
  <c r="T151" i="27" s="1"/>
  <c r="S151" i="27"/>
  <c r="R151" i="27"/>
  <c r="Q151" i="27"/>
  <c r="A151" i="27"/>
  <c r="AF150" i="27"/>
  <c r="AG150" i="27" s="1"/>
  <c r="AE150" i="27"/>
  <c r="AD150" i="27"/>
  <c r="AB150" i="27" s="1"/>
  <c r="AA150" i="27" s="1"/>
  <c r="AC150" i="27"/>
  <c r="Z150" i="27"/>
  <c r="Y150" i="27"/>
  <c r="V150" i="27"/>
  <c r="U150" i="27"/>
  <c r="T150" i="27" s="1"/>
  <c r="S150" i="27"/>
  <c r="R150" i="27"/>
  <c r="Q150" i="27"/>
  <c r="A150" i="27"/>
  <c r="AF149" i="27"/>
  <c r="AG149" i="27" s="1"/>
  <c r="AE149" i="27"/>
  <c r="AD149" i="27"/>
  <c r="AB149" i="27" s="1"/>
  <c r="AA149" i="27" s="1"/>
  <c r="AC149" i="27"/>
  <c r="Z149" i="27"/>
  <c r="Y149" i="27"/>
  <c r="V149" i="27"/>
  <c r="U149" i="27"/>
  <c r="T149" i="27" s="1"/>
  <c r="S149" i="27"/>
  <c r="R149" i="27"/>
  <c r="Q149" i="27"/>
  <c r="A149" i="27"/>
  <c r="AF148" i="27"/>
  <c r="AG148" i="27" s="1"/>
  <c r="AE148" i="27"/>
  <c r="AD148" i="27"/>
  <c r="AB148" i="27" s="1"/>
  <c r="AA148" i="27" s="1"/>
  <c r="AC148" i="27"/>
  <c r="Z148" i="27"/>
  <c r="P148" i="27" s="1"/>
  <c r="Y148" i="27"/>
  <c r="V148" i="27"/>
  <c r="U148" i="27"/>
  <c r="T148" i="27" s="1"/>
  <c r="S148" i="27"/>
  <c r="R148" i="27"/>
  <c r="Q148" i="27"/>
  <c r="A148" i="27"/>
  <c r="AF147" i="27"/>
  <c r="AG147" i="27" s="1"/>
  <c r="AE147" i="27"/>
  <c r="AD147" i="27"/>
  <c r="AB147" i="27" s="1"/>
  <c r="AA147" i="27" s="1"/>
  <c r="AC147" i="27"/>
  <c r="Z147" i="27"/>
  <c r="P147" i="27" s="1"/>
  <c r="Y147" i="27"/>
  <c r="V147" i="27"/>
  <c r="U147" i="27"/>
  <c r="T147" i="27" s="1"/>
  <c r="S147" i="27"/>
  <c r="R147" i="27"/>
  <c r="Q147" i="27"/>
  <c r="A147" i="27"/>
  <c r="AF146" i="27"/>
  <c r="AG146" i="27" s="1"/>
  <c r="AE146" i="27"/>
  <c r="AD146" i="27"/>
  <c r="AB146" i="27" s="1"/>
  <c r="AA146" i="27" s="1"/>
  <c r="AC146" i="27"/>
  <c r="Z146" i="27"/>
  <c r="Y146" i="27"/>
  <c r="V146" i="27"/>
  <c r="U146" i="27"/>
  <c r="T146" i="27" s="1"/>
  <c r="S146" i="27"/>
  <c r="R146" i="27"/>
  <c r="Q146" i="27"/>
  <c r="A146" i="27"/>
  <c r="AF145" i="27"/>
  <c r="AG145" i="27" s="1"/>
  <c r="AE145" i="27"/>
  <c r="AD145" i="27"/>
  <c r="AB145" i="27" s="1"/>
  <c r="AA145" i="27" s="1"/>
  <c r="AC145" i="27"/>
  <c r="Z145" i="27"/>
  <c r="Y145" i="27"/>
  <c r="V145" i="27"/>
  <c r="U145" i="27"/>
  <c r="T145" i="27" s="1"/>
  <c r="S145" i="27"/>
  <c r="R145" i="27"/>
  <c r="Q145" i="27"/>
  <c r="A145" i="27"/>
  <c r="AF144" i="27"/>
  <c r="AG144" i="27" s="1"/>
  <c r="AE144" i="27"/>
  <c r="AD144" i="27"/>
  <c r="AB144" i="27" s="1"/>
  <c r="AA144" i="27" s="1"/>
  <c r="AC144" i="27"/>
  <c r="Z144" i="27"/>
  <c r="P144" i="27" s="1"/>
  <c r="Y144" i="27"/>
  <c r="V144" i="27"/>
  <c r="U144" i="27"/>
  <c r="T144" i="27" s="1"/>
  <c r="S144" i="27"/>
  <c r="R144" i="27"/>
  <c r="Q144" i="27"/>
  <c r="A144" i="27"/>
  <c r="AF143" i="27"/>
  <c r="AG143" i="27" s="1"/>
  <c r="AE143" i="27"/>
  <c r="AD143" i="27"/>
  <c r="AB143" i="27" s="1"/>
  <c r="AA143" i="27" s="1"/>
  <c r="AC143" i="27"/>
  <c r="Z143" i="27"/>
  <c r="P143" i="27" s="1"/>
  <c r="Y143" i="27"/>
  <c r="V143" i="27"/>
  <c r="U143" i="27"/>
  <c r="T143" i="27" s="1"/>
  <c r="S143" i="27"/>
  <c r="R143" i="27"/>
  <c r="Q143" i="27"/>
  <c r="A143" i="27"/>
  <c r="AF142" i="27"/>
  <c r="AG142" i="27" s="1"/>
  <c r="AE142" i="27"/>
  <c r="AD142" i="27"/>
  <c r="AB142" i="27" s="1"/>
  <c r="AA142" i="27" s="1"/>
  <c r="AC142" i="27"/>
  <c r="Z142" i="27"/>
  <c r="Y142" i="27"/>
  <c r="V142" i="27"/>
  <c r="U142" i="27"/>
  <c r="T142" i="27" s="1"/>
  <c r="S142" i="27"/>
  <c r="R142" i="27"/>
  <c r="Q142" i="27"/>
  <c r="A142" i="27"/>
  <c r="AF141" i="27"/>
  <c r="AG141" i="27" s="1"/>
  <c r="AE141" i="27"/>
  <c r="AD141" i="27"/>
  <c r="AB141" i="27" s="1"/>
  <c r="AA141" i="27" s="1"/>
  <c r="AC141" i="27"/>
  <c r="Z141" i="27"/>
  <c r="Y141" i="27"/>
  <c r="V141" i="27"/>
  <c r="U141" i="27"/>
  <c r="T141" i="27" s="1"/>
  <c r="S141" i="27"/>
  <c r="R141" i="27"/>
  <c r="Q141" i="27"/>
  <c r="A141" i="27"/>
  <c r="AF140" i="27"/>
  <c r="AG140" i="27" s="1"/>
  <c r="AE140" i="27"/>
  <c r="AD140" i="27"/>
  <c r="AB140" i="27" s="1"/>
  <c r="AC140" i="27"/>
  <c r="Z140" i="27"/>
  <c r="Y140" i="27"/>
  <c r="V140" i="27"/>
  <c r="U140" i="27"/>
  <c r="T140" i="27" s="1"/>
  <c r="S140" i="27"/>
  <c r="R140" i="27"/>
  <c r="Q140" i="27"/>
  <c r="A140" i="27"/>
  <c r="AF139" i="27"/>
  <c r="AG139" i="27" s="1"/>
  <c r="AE139" i="27"/>
  <c r="AD139" i="27"/>
  <c r="AB139" i="27" s="1"/>
  <c r="AA139" i="27" s="1"/>
  <c r="AC139" i="27"/>
  <c r="Z139" i="27"/>
  <c r="P139" i="27" s="1"/>
  <c r="Y139" i="27"/>
  <c r="V139" i="27"/>
  <c r="U139" i="27"/>
  <c r="T139" i="27" s="1"/>
  <c r="S139" i="27"/>
  <c r="R139" i="27"/>
  <c r="Q139" i="27"/>
  <c r="A139" i="27"/>
  <c r="AF138" i="27"/>
  <c r="AG138" i="27" s="1"/>
  <c r="AE138" i="27"/>
  <c r="AD138" i="27"/>
  <c r="AB138" i="27" s="1"/>
  <c r="AC138" i="27"/>
  <c r="Z138" i="27"/>
  <c r="Y138" i="27"/>
  <c r="V138" i="27"/>
  <c r="U138" i="27"/>
  <c r="T138" i="27" s="1"/>
  <c r="S138" i="27"/>
  <c r="R138" i="27"/>
  <c r="Q138" i="27"/>
  <c r="A138" i="27"/>
  <c r="AF137" i="27"/>
  <c r="AG137" i="27" s="1"/>
  <c r="AE137" i="27"/>
  <c r="AD137" i="27"/>
  <c r="AB137" i="27" s="1"/>
  <c r="AA137" i="27" s="1"/>
  <c r="AC137" i="27"/>
  <c r="Z137" i="27"/>
  <c r="Y137" i="27"/>
  <c r="V137" i="27"/>
  <c r="U137" i="27"/>
  <c r="T137" i="27" s="1"/>
  <c r="S137" i="27"/>
  <c r="R137" i="27"/>
  <c r="Q137" i="27"/>
  <c r="A137" i="27"/>
  <c r="AF136" i="27"/>
  <c r="AG136" i="27" s="1"/>
  <c r="AE136" i="27"/>
  <c r="AD136" i="27"/>
  <c r="AB136" i="27" s="1"/>
  <c r="AC136" i="27"/>
  <c r="Z136" i="27"/>
  <c r="Y136" i="27"/>
  <c r="V136" i="27"/>
  <c r="U136" i="27"/>
  <c r="T136" i="27" s="1"/>
  <c r="S136" i="27"/>
  <c r="R136" i="27"/>
  <c r="Q136" i="27"/>
  <c r="A136" i="27"/>
  <c r="AF135" i="27"/>
  <c r="AG135" i="27" s="1"/>
  <c r="AE135" i="27"/>
  <c r="AD135" i="27"/>
  <c r="AB135" i="27" s="1"/>
  <c r="AA135" i="27" s="1"/>
  <c r="AC135" i="27"/>
  <c r="Z135" i="27"/>
  <c r="P135" i="27" s="1"/>
  <c r="Y135" i="27"/>
  <c r="V135" i="27"/>
  <c r="U135" i="27"/>
  <c r="T135" i="27" s="1"/>
  <c r="S135" i="27"/>
  <c r="R135" i="27"/>
  <c r="Q135" i="27"/>
  <c r="A135" i="27"/>
  <c r="AF134" i="27"/>
  <c r="AG134" i="27" s="1"/>
  <c r="AE134" i="27"/>
  <c r="AD134" i="27"/>
  <c r="AB134" i="27" s="1"/>
  <c r="AC134" i="27"/>
  <c r="Z134" i="27"/>
  <c r="Y134" i="27"/>
  <c r="V134" i="27"/>
  <c r="U134" i="27"/>
  <c r="T134" i="27" s="1"/>
  <c r="S134" i="27"/>
  <c r="R134" i="27"/>
  <c r="Q134" i="27"/>
  <c r="A134" i="27"/>
  <c r="AF133" i="27"/>
  <c r="AG133" i="27" s="1"/>
  <c r="AE133" i="27"/>
  <c r="AD133" i="27"/>
  <c r="AB133" i="27" s="1"/>
  <c r="AA133" i="27" s="1"/>
  <c r="AC133" i="27"/>
  <c r="Z133" i="27"/>
  <c r="Y133" i="27"/>
  <c r="V133" i="27"/>
  <c r="U133" i="27"/>
  <c r="T133" i="27" s="1"/>
  <c r="S133" i="27"/>
  <c r="R133" i="27"/>
  <c r="Q133" i="27"/>
  <c r="A133" i="27"/>
  <c r="AF132" i="27"/>
  <c r="AG132" i="27" s="1"/>
  <c r="AE132" i="27"/>
  <c r="AD132" i="27"/>
  <c r="AB132" i="27" s="1"/>
  <c r="AC132" i="27"/>
  <c r="Z132" i="27"/>
  <c r="Y132" i="27"/>
  <c r="V132" i="27"/>
  <c r="U132" i="27"/>
  <c r="T132" i="27" s="1"/>
  <c r="S132" i="27"/>
  <c r="R132" i="27"/>
  <c r="Q132" i="27"/>
  <c r="A132" i="27"/>
  <c r="AF131" i="27"/>
  <c r="AG131" i="27" s="1"/>
  <c r="AE131" i="27"/>
  <c r="AD131" i="27"/>
  <c r="AB131" i="27" s="1"/>
  <c r="AA131" i="27" s="1"/>
  <c r="AC131" i="27"/>
  <c r="Z131" i="27"/>
  <c r="P131" i="27" s="1"/>
  <c r="Y131" i="27"/>
  <c r="V131" i="27"/>
  <c r="U131" i="27"/>
  <c r="T131" i="27" s="1"/>
  <c r="S131" i="27"/>
  <c r="R131" i="27"/>
  <c r="Q131" i="27"/>
  <c r="A131" i="27"/>
  <c r="AF130" i="27"/>
  <c r="AG130" i="27" s="1"/>
  <c r="AE130" i="27"/>
  <c r="AD130" i="27"/>
  <c r="AB130" i="27" s="1"/>
  <c r="AC130" i="27"/>
  <c r="Z130" i="27"/>
  <c r="Y130" i="27"/>
  <c r="V130" i="27"/>
  <c r="U130" i="27"/>
  <c r="T130" i="27" s="1"/>
  <c r="S130" i="27"/>
  <c r="R130" i="27"/>
  <c r="Q130" i="27"/>
  <c r="A130" i="27"/>
  <c r="AF129" i="27"/>
  <c r="AG129" i="27" s="1"/>
  <c r="AE129" i="27"/>
  <c r="AD129" i="27"/>
  <c r="AB129" i="27" s="1"/>
  <c r="AA129" i="27" s="1"/>
  <c r="AC129" i="27"/>
  <c r="Z129" i="27"/>
  <c r="Y129" i="27"/>
  <c r="V129" i="27"/>
  <c r="U129" i="27"/>
  <c r="T129" i="27" s="1"/>
  <c r="S129" i="27"/>
  <c r="R129" i="27"/>
  <c r="Q129" i="27"/>
  <c r="A129" i="27"/>
  <c r="AF128" i="27"/>
  <c r="AG128" i="27" s="1"/>
  <c r="AE128" i="27"/>
  <c r="AD128" i="27"/>
  <c r="AB128" i="27" s="1"/>
  <c r="AC128" i="27"/>
  <c r="Z128" i="27"/>
  <c r="Y128" i="27"/>
  <c r="V128" i="27"/>
  <c r="U128" i="27"/>
  <c r="T128" i="27" s="1"/>
  <c r="S128" i="27"/>
  <c r="R128" i="27"/>
  <c r="Q128" i="27"/>
  <c r="A128" i="27"/>
  <c r="AF127" i="27"/>
  <c r="AG127" i="27" s="1"/>
  <c r="AE127" i="27"/>
  <c r="AD127" i="27"/>
  <c r="AB127" i="27" s="1"/>
  <c r="AA127" i="27" s="1"/>
  <c r="AC127" i="27"/>
  <c r="Z127" i="27"/>
  <c r="P127" i="27" s="1"/>
  <c r="Y127" i="27"/>
  <c r="V127" i="27"/>
  <c r="U127" i="27"/>
  <c r="T127" i="27" s="1"/>
  <c r="S127" i="27"/>
  <c r="R127" i="27"/>
  <c r="Q127" i="27"/>
  <c r="A127" i="27"/>
  <c r="AF126" i="27"/>
  <c r="AG126" i="27" s="1"/>
  <c r="AE126" i="27"/>
  <c r="AD126" i="27"/>
  <c r="AB126" i="27" s="1"/>
  <c r="AC126" i="27"/>
  <c r="Z126" i="27"/>
  <c r="Y126" i="27"/>
  <c r="V126" i="27"/>
  <c r="U126" i="27"/>
  <c r="T126" i="27" s="1"/>
  <c r="S126" i="27"/>
  <c r="R126" i="27"/>
  <c r="Q126" i="27"/>
  <c r="A126" i="27"/>
  <c r="AF125" i="27"/>
  <c r="AG125" i="27" s="1"/>
  <c r="AE125" i="27"/>
  <c r="AD125" i="27"/>
  <c r="AB125" i="27" s="1"/>
  <c r="AA125" i="27" s="1"/>
  <c r="AC125" i="27"/>
  <c r="Z125" i="27"/>
  <c r="Y125" i="27"/>
  <c r="V125" i="27"/>
  <c r="U125" i="27"/>
  <c r="T125" i="27" s="1"/>
  <c r="S125" i="27"/>
  <c r="R125" i="27"/>
  <c r="Q125" i="27"/>
  <c r="A125" i="27"/>
  <c r="AF124" i="27"/>
  <c r="AG124" i="27" s="1"/>
  <c r="AE124" i="27"/>
  <c r="AD124" i="27"/>
  <c r="AB124" i="27" s="1"/>
  <c r="AC124" i="27"/>
  <c r="Z124" i="27"/>
  <c r="Y124" i="27"/>
  <c r="V124" i="27"/>
  <c r="U124" i="27"/>
  <c r="T124" i="27" s="1"/>
  <c r="S124" i="27"/>
  <c r="R124" i="27"/>
  <c r="Q124" i="27"/>
  <c r="A124" i="27"/>
  <c r="AF123" i="27"/>
  <c r="AG123" i="27" s="1"/>
  <c r="AE123" i="27"/>
  <c r="AD123" i="27"/>
  <c r="AB123" i="27" s="1"/>
  <c r="AA123" i="27" s="1"/>
  <c r="AC123" i="27"/>
  <c r="Z123" i="27"/>
  <c r="P123" i="27" s="1"/>
  <c r="Y123" i="27"/>
  <c r="V123" i="27"/>
  <c r="U123" i="27"/>
  <c r="T123" i="27" s="1"/>
  <c r="S123" i="27"/>
  <c r="R123" i="27"/>
  <c r="Q123" i="27"/>
  <c r="A123" i="27"/>
  <c r="AF122" i="27"/>
  <c r="AG122" i="27" s="1"/>
  <c r="AE122" i="27"/>
  <c r="AD122" i="27"/>
  <c r="AB122" i="27" s="1"/>
  <c r="AC122" i="27"/>
  <c r="Z122" i="27"/>
  <c r="Y122" i="27"/>
  <c r="V122" i="27"/>
  <c r="U122" i="27"/>
  <c r="T122" i="27" s="1"/>
  <c r="S122" i="27"/>
  <c r="R122" i="27"/>
  <c r="Q122" i="27"/>
  <c r="A122" i="27"/>
  <c r="AF121" i="27"/>
  <c r="AG121" i="27" s="1"/>
  <c r="AE121" i="27"/>
  <c r="AD121" i="27"/>
  <c r="AB121" i="27" s="1"/>
  <c r="AA121" i="27" s="1"/>
  <c r="AC121" i="27"/>
  <c r="Z121" i="27"/>
  <c r="Y121" i="27"/>
  <c r="V121" i="27"/>
  <c r="U121" i="27"/>
  <c r="T121" i="27" s="1"/>
  <c r="S121" i="27"/>
  <c r="R121" i="27"/>
  <c r="Q121" i="27"/>
  <c r="A121" i="27"/>
  <c r="AF120" i="27"/>
  <c r="AG120" i="27" s="1"/>
  <c r="AE120" i="27"/>
  <c r="AD120" i="27"/>
  <c r="AB120" i="27" s="1"/>
  <c r="AC120" i="27"/>
  <c r="Z120" i="27"/>
  <c r="Y120" i="27"/>
  <c r="V120" i="27"/>
  <c r="U120" i="27"/>
  <c r="T120" i="27" s="1"/>
  <c r="S120" i="27"/>
  <c r="R120" i="27"/>
  <c r="Q120" i="27"/>
  <c r="A120" i="27"/>
  <c r="AF119" i="27"/>
  <c r="AG119" i="27" s="1"/>
  <c r="AE119" i="27"/>
  <c r="AD119" i="27"/>
  <c r="AB119" i="27" s="1"/>
  <c r="AA119" i="27" s="1"/>
  <c r="AC119" i="27"/>
  <c r="Z119" i="27"/>
  <c r="P119" i="27" s="1"/>
  <c r="Y119" i="27"/>
  <c r="V119" i="27"/>
  <c r="U119" i="27"/>
  <c r="T119" i="27" s="1"/>
  <c r="S119" i="27"/>
  <c r="R119" i="27"/>
  <c r="Q119" i="27"/>
  <c r="A119" i="27"/>
  <c r="AF118" i="27"/>
  <c r="AG118" i="27" s="1"/>
  <c r="AE118" i="27"/>
  <c r="AD118" i="27"/>
  <c r="AB118" i="27" s="1"/>
  <c r="AC118" i="27"/>
  <c r="Z118" i="27"/>
  <c r="Y118" i="27"/>
  <c r="V118" i="27"/>
  <c r="U118" i="27"/>
  <c r="T118" i="27" s="1"/>
  <c r="S118" i="27"/>
  <c r="R118" i="27"/>
  <c r="Q118" i="27"/>
  <c r="A118" i="27"/>
  <c r="AF117" i="27"/>
  <c r="AG117" i="27" s="1"/>
  <c r="AE117" i="27"/>
  <c r="AD117" i="27"/>
  <c r="AB117" i="27" s="1"/>
  <c r="AA117" i="27" s="1"/>
  <c r="AC117" i="27"/>
  <c r="Z117" i="27"/>
  <c r="Y117" i="27"/>
  <c r="V117" i="27"/>
  <c r="U117" i="27"/>
  <c r="T117" i="27" s="1"/>
  <c r="S117" i="27"/>
  <c r="R117" i="27"/>
  <c r="Q117" i="27"/>
  <c r="A117" i="27"/>
  <c r="AF116" i="27"/>
  <c r="AG116" i="27" s="1"/>
  <c r="AE116" i="27"/>
  <c r="AD116" i="27"/>
  <c r="AB116" i="27" s="1"/>
  <c r="AC116" i="27"/>
  <c r="Z116" i="27"/>
  <c r="Y116" i="27"/>
  <c r="V116" i="27"/>
  <c r="U116" i="27"/>
  <c r="T116" i="27" s="1"/>
  <c r="S116" i="27"/>
  <c r="R116" i="27"/>
  <c r="Q116" i="27"/>
  <c r="A116" i="27"/>
  <c r="AF115" i="27"/>
  <c r="AG115" i="27" s="1"/>
  <c r="AE115" i="27"/>
  <c r="AD115" i="27"/>
  <c r="AB115" i="27" s="1"/>
  <c r="AA115" i="27" s="1"/>
  <c r="AC115" i="27"/>
  <c r="Z115" i="27"/>
  <c r="P115" i="27" s="1"/>
  <c r="Y115" i="27"/>
  <c r="V115" i="27"/>
  <c r="U115" i="27"/>
  <c r="T115" i="27" s="1"/>
  <c r="S115" i="27"/>
  <c r="R115" i="27"/>
  <c r="Q115" i="27"/>
  <c r="A115" i="27"/>
  <c r="AF114" i="27"/>
  <c r="AG114" i="27" s="1"/>
  <c r="AE114" i="27"/>
  <c r="AD114" i="27"/>
  <c r="AB114" i="27" s="1"/>
  <c r="AC114" i="27"/>
  <c r="Z114" i="27"/>
  <c r="Y114" i="27"/>
  <c r="V114" i="27"/>
  <c r="U114" i="27"/>
  <c r="T114" i="27" s="1"/>
  <c r="S114" i="27"/>
  <c r="R114" i="27"/>
  <c r="Q114" i="27"/>
  <c r="A114" i="27"/>
  <c r="AF113" i="27"/>
  <c r="AG113" i="27" s="1"/>
  <c r="AE113" i="27"/>
  <c r="AD113" i="27"/>
  <c r="AB113" i="27" s="1"/>
  <c r="AA113" i="27" s="1"/>
  <c r="AC113" i="27"/>
  <c r="Z113" i="27"/>
  <c r="Y113" i="27"/>
  <c r="V113" i="27"/>
  <c r="U113" i="27"/>
  <c r="T113" i="27" s="1"/>
  <c r="S113" i="27"/>
  <c r="R113" i="27"/>
  <c r="Q113" i="27"/>
  <c r="A113" i="27"/>
  <c r="AF112" i="27"/>
  <c r="AG112" i="27" s="1"/>
  <c r="AE112" i="27"/>
  <c r="AD112" i="27"/>
  <c r="AB112" i="27" s="1"/>
  <c r="AC112" i="27"/>
  <c r="Z112" i="27"/>
  <c r="Y112" i="27"/>
  <c r="V112" i="27"/>
  <c r="U112" i="27"/>
  <c r="T112" i="27" s="1"/>
  <c r="S112" i="27"/>
  <c r="R112" i="27"/>
  <c r="Q112" i="27"/>
  <c r="A112" i="27"/>
  <c r="AF111" i="27"/>
  <c r="AG111" i="27" s="1"/>
  <c r="AE111" i="27"/>
  <c r="AD111" i="27"/>
  <c r="AB111" i="27" s="1"/>
  <c r="AA111" i="27" s="1"/>
  <c r="AC111" i="27"/>
  <c r="Z111" i="27"/>
  <c r="P111" i="27" s="1"/>
  <c r="Y111" i="27"/>
  <c r="V111" i="27"/>
  <c r="U111" i="27"/>
  <c r="T111" i="27" s="1"/>
  <c r="S111" i="27"/>
  <c r="R111" i="27"/>
  <c r="Q111" i="27"/>
  <c r="A111" i="27"/>
  <c r="AF110" i="27"/>
  <c r="AG110" i="27" s="1"/>
  <c r="AE110" i="27"/>
  <c r="AD110" i="27"/>
  <c r="AB110" i="27" s="1"/>
  <c r="AC110" i="27"/>
  <c r="Z110" i="27"/>
  <c r="Y110" i="27"/>
  <c r="V110" i="27"/>
  <c r="U110" i="27"/>
  <c r="T110" i="27" s="1"/>
  <c r="S110" i="27"/>
  <c r="R110" i="27"/>
  <c r="Q110" i="27"/>
  <c r="A110" i="27"/>
  <c r="AF109" i="27"/>
  <c r="AG109" i="27" s="1"/>
  <c r="AE109" i="27"/>
  <c r="AD109" i="27"/>
  <c r="AB109" i="27" s="1"/>
  <c r="AA109" i="27" s="1"/>
  <c r="AC109" i="27"/>
  <c r="Z109" i="27"/>
  <c r="Y109" i="27"/>
  <c r="V109" i="27"/>
  <c r="U109" i="27"/>
  <c r="T109" i="27" s="1"/>
  <c r="S109" i="27"/>
  <c r="R109" i="27"/>
  <c r="Q109" i="27"/>
  <c r="A109" i="27"/>
  <c r="AF108" i="27"/>
  <c r="AG108" i="27" s="1"/>
  <c r="AE108" i="27"/>
  <c r="AD108" i="27"/>
  <c r="AB108" i="27" s="1"/>
  <c r="AC108" i="27"/>
  <c r="Z108" i="27"/>
  <c r="Y108" i="27"/>
  <c r="V108" i="27"/>
  <c r="U108" i="27"/>
  <c r="T108" i="27" s="1"/>
  <c r="S108" i="27"/>
  <c r="R108" i="27"/>
  <c r="Q108" i="27"/>
  <c r="A108" i="27"/>
  <c r="AF107" i="27"/>
  <c r="AG107" i="27" s="1"/>
  <c r="AE107" i="27"/>
  <c r="AD107" i="27"/>
  <c r="AB107" i="27" s="1"/>
  <c r="AA107" i="27" s="1"/>
  <c r="AC107" i="27"/>
  <c r="Z107" i="27"/>
  <c r="P107" i="27" s="1"/>
  <c r="Y107" i="27"/>
  <c r="V107" i="27"/>
  <c r="U107" i="27"/>
  <c r="T107" i="27" s="1"/>
  <c r="S107" i="27"/>
  <c r="R107" i="27"/>
  <c r="Q107" i="27"/>
  <c r="A107" i="27"/>
  <c r="AF106" i="27"/>
  <c r="AG106" i="27" s="1"/>
  <c r="AE106" i="27"/>
  <c r="AD106" i="27"/>
  <c r="AB106" i="27" s="1"/>
  <c r="AC106" i="27"/>
  <c r="Z106" i="27"/>
  <c r="Y106" i="27"/>
  <c r="V106" i="27"/>
  <c r="U106" i="27"/>
  <c r="T106" i="27" s="1"/>
  <c r="S106" i="27"/>
  <c r="R106" i="27"/>
  <c r="Q106" i="27"/>
  <c r="A106" i="27"/>
  <c r="AF105" i="27"/>
  <c r="AG105" i="27" s="1"/>
  <c r="AE105" i="27"/>
  <c r="AD105" i="27"/>
  <c r="AB105" i="27" s="1"/>
  <c r="AA105" i="27" s="1"/>
  <c r="AC105" i="27"/>
  <c r="Z105" i="27"/>
  <c r="Y105" i="27"/>
  <c r="V105" i="27"/>
  <c r="U105" i="27"/>
  <c r="T105" i="27" s="1"/>
  <c r="S105" i="27"/>
  <c r="R105" i="27"/>
  <c r="Q105" i="27"/>
  <c r="A105" i="27"/>
  <c r="AF104" i="27"/>
  <c r="AG104" i="27" s="1"/>
  <c r="AE104" i="27"/>
  <c r="AD104" i="27"/>
  <c r="AB104" i="27" s="1"/>
  <c r="AC104" i="27"/>
  <c r="Z104" i="27"/>
  <c r="Y104" i="27"/>
  <c r="V104" i="27"/>
  <c r="U104" i="27"/>
  <c r="T104" i="27" s="1"/>
  <c r="S104" i="27"/>
  <c r="R104" i="27"/>
  <c r="Q104" i="27"/>
  <c r="A104" i="27"/>
  <c r="AF103" i="27"/>
  <c r="AG103" i="27" s="1"/>
  <c r="AE103" i="27"/>
  <c r="AD103" i="27"/>
  <c r="AB103" i="27" s="1"/>
  <c r="AA103" i="27" s="1"/>
  <c r="AC103" i="27"/>
  <c r="Z103" i="27"/>
  <c r="P103" i="27" s="1"/>
  <c r="Y103" i="27"/>
  <c r="V103" i="27"/>
  <c r="U103" i="27"/>
  <c r="T103" i="27" s="1"/>
  <c r="S103" i="27"/>
  <c r="R103" i="27"/>
  <c r="Q103" i="27"/>
  <c r="A103" i="27"/>
  <c r="AF102" i="27"/>
  <c r="AG102" i="27" s="1"/>
  <c r="AE102" i="27"/>
  <c r="AD102" i="27"/>
  <c r="AB102" i="27" s="1"/>
  <c r="AC102" i="27"/>
  <c r="Z102" i="27"/>
  <c r="Y102" i="27"/>
  <c r="V102" i="27"/>
  <c r="U102" i="27"/>
  <c r="T102" i="27" s="1"/>
  <c r="S102" i="27"/>
  <c r="R102" i="27"/>
  <c r="Q102" i="27"/>
  <c r="A102" i="27"/>
  <c r="AF101" i="27"/>
  <c r="AG101" i="27" s="1"/>
  <c r="AE101" i="27"/>
  <c r="AD101" i="27"/>
  <c r="AB101" i="27" s="1"/>
  <c r="AA101" i="27" s="1"/>
  <c r="AC101" i="27"/>
  <c r="Z101" i="27"/>
  <c r="Y101" i="27"/>
  <c r="V101" i="27"/>
  <c r="U101" i="27"/>
  <c r="T101" i="27" s="1"/>
  <c r="S101" i="27"/>
  <c r="R101" i="27"/>
  <c r="Q101" i="27"/>
  <c r="A101" i="27"/>
  <c r="AF100" i="27"/>
  <c r="AG100" i="27" s="1"/>
  <c r="AE100" i="27"/>
  <c r="AD100" i="27"/>
  <c r="AB100" i="27" s="1"/>
  <c r="AC100" i="27"/>
  <c r="Z100" i="27"/>
  <c r="Y100" i="27"/>
  <c r="V100" i="27"/>
  <c r="U100" i="27"/>
  <c r="T100" i="27" s="1"/>
  <c r="S100" i="27"/>
  <c r="R100" i="27"/>
  <c r="Q100" i="27"/>
  <c r="A100" i="27"/>
  <c r="AF99" i="27"/>
  <c r="AG99" i="27" s="1"/>
  <c r="AE99" i="27"/>
  <c r="AD99" i="27"/>
  <c r="AB99" i="27" s="1"/>
  <c r="AA99" i="27" s="1"/>
  <c r="AC99" i="27"/>
  <c r="Z99" i="27"/>
  <c r="P99" i="27" s="1"/>
  <c r="Y99" i="27"/>
  <c r="V99" i="27"/>
  <c r="U99" i="27"/>
  <c r="T99" i="27" s="1"/>
  <c r="S99" i="27"/>
  <c r="R99" i="27"/>
  <c r="Q99" i="27"/>
  <c r="A99" i="27"/>
  <c r="AF98" i="27"/>
  <c r="AG98" i="27" s="1"/>
  <c r="AE98" i="27"/>
  <c r="AD98" i="27"/>
  <c r="AB98" i="27" s="1"/>
  <c r="AC98" i="27"/>
  <c r="Z98" i="27"/>
  <c r="Y98" i="27"/>
  <c r="V98" i="27"/>
  <c r="U98" i="27"/>
  <c r="T98" i="27" s="1"/>
  <c r="S98" i="27"/>
  <c r="R98" i="27"/>
  <c r="Q98" i="27"/>
  <c r="A98" i="27"/>
  <c r="AF97" i="27"/>
  <c r="AG97" i="27" s="1"/>
  <c r="AE97" i="27"/>
  <c r="AD97" i="27"/>
  <c r="AB97" i="27" s="1"/>
  <c r="AA97" i="27" s="1"/>
  <c r="AC97" i="27"/>
  <c r="Z97" i="27"/>
  <c r="Y97" i="27"/>
  <c r="V97" i="27"/>
  <c r="U97" i="27"/>
  <c r="T97" i="27" s="1"/>
  <c r="S97" i="27"/>
  <c r="R97" i="27"/>
  <c r="Q97" i="27"/>
  <c r="A97" i="27"/>
  <c r="AF96" i="27"/>
  <c r="AG96" i="27" s="1"/>
  <c r="AE96" i="27"/>
  <c r="AD96" i="27"/>
  <c r="AB96" i="27" s="1"/>
  <c r="AC96" i="27"/>
  <c r="Z96" i="27"/>
  <c r="Y96" i="27"/>
  <c r="V96" i="27"/>
  <c r="U96" i="27"/>
  <c r="T96" i="27" s="1"/>
  <c r="S96" i="27"/>
  <c r="R96" i="27"/>
  <c r="Q96" i="27"/>
  <c r="A96" i="27"/>
  <c r="AF95" i="27"/>
  <c r="AG95" i="27" s="1"/>
  <c r="AE95" i="27"/>
  <c r="AD95" i="27"/>
  <c r="AB95" i="27" s="1"/>
  <c r="AA95" i="27" s="1"/>
  <c r="AC95" i="27"/>
  <c r="Z95" i="27"/>
  <c r="P95" i="27" s="1"/>
  <c r="Y95" i="27"/>
  <c r="V95" i="27"/>
  <c r="U95" i="27"/>
  <c r="T95" i="27" s="1"/>
  <c r="S95" i="27"/>
  <c r="R95" i="27"/>
  <c r="Q95" i="27"/>
  <c r="A95" i="27"/>
  <c r="AF94" i="27"/>
  <c r="AG94" i="27" s="1"/>
  <c r="AE94" i="27"/>
  <c r="AD94" i="27"/>
  <c r="AB94" i="27" s="1"/>
  <c r="AC94" i="27"/>
  <c r="Z94" i="27"/>
  <c r="Y94" i="27"/>
  <c r="V94" i="27"/>
  <c r="U94" i="27"/>
  <c r="T94" i="27" s="1"/>
  <c r="S94" i="27"/>
  <c r="R94" i="27"/>
  <c r="Q94" i="27"/>
  <c r="A94" i="27"/>
  <c r="AF93" i="27"/>
  <c r="AG93" i="27" s="1"/>
  <c r="AE93" i="27"/>
  <c r="AD93" i="27"/>
  <c r="AB93" i="27" s="1"/>
  <c r="AA93" i="27" s="1"/>
  <c r="AC93" i="27"/>
  <c r="Z93" i="27"/>
  <c r="Y93" i="27"/>
  <c r="V93" i="27"/>
  <c r="U93" i="27"/>
  <c r="T93" i="27" s="1"/>
  <c r="S93" i="27"/>
  <c r="R93" i="27"/>
  <c r="Q93" i="27"/>
  <c r="A93" i="27"/>
  <c r="AF92" i="27"/>
  <c r="AG92" i="27" s="1"/>
  <c r="AE92" i="27"/>
  <c r="AD92" i="27"/>
  <c r="AB92" i="27" s="1"/>
  <c r="AC92" i="27"/>
  <c r="Z92" i="27"/>
  <c r="Y92" i="27"/>
  <c r="V92" i="27"/>
  <c r="U92" i="27"/>
  <c r="T92" i="27" s="1"/>
  <c r="S92" i="27"/>
  <c r="R92" i="27"/>
  <c r="Q92" i="27"/>
  <c r="A92" i="27"/>
  <c r="AF91" i="27"/>
  <c r="AG91" i="27" s="1"/>
  <c r="AE91" i="27"/>
  <c r="AD91" i="27"/>
  <c r="AB91" i="27" s="1"/>
  <c r="AA91" i="27" s="1"/>
  <c r="AC91" i="27"/>
  <c r="Z91" i="27"/>
  <c r="P91" i="27" s="1"/>
  <c r="Y91" i="27"/>
  <c r="V91" i="27"/>
  <c r="U91" i="27"/>
  <c r="T91" i="27" s="1"/>
  <c r="S91" i="27"/>
  <c r="R91" i="27"/>
  <c r="Q91" i="27"/>
  <c r="A91" i="27"/>
  <c r="AF90" i="27"/>
  <c r="AG90" i="27" s="1"/>
  <c r="AE90" i="27"/>
  <c r="AD90" i="27"/>
  <c r="AB90" i="27" s="1"/>
  <c r="AC90" i="27"/>
  <c r="Z90" i="27"/>
  <c r="Y90" i="27"/>
  <c r="V90" i="27"/>
  <c r="U90" i="27"/>
  <c r="T90" i="27" s="1"/>
  <c r="S90" i="27"/>
  <c r="R90" i="27"/>
  <c r="Q90" i="27"/>
  <c r="A90" i="27"/>
  <c r="AF89" i="27"/>
  <c r="AG89" i="27" s="1"/>
  <c r="AE89" i="27"/>
  <c r="AD89" i="27"/>
  <c r="AB89" i="27" s="1"/>
  <c r="AA89" i="27" s="1"/>
  <c r="AC89" i="27"/>
  <c r="Z89" i="27"/>
  <c r="Y89" i="27"/>
  <c r="V89" i="27"/>
  <c r="U89" i="27"/>
  <c r="T89" i="27" s="1"/>
  <c r="S89" i="27"/>
  <c r="R89" i="27"/>
  <c r="Q89" i="27"/>
  <c r="A89" i="27"/>
  <c r="AF88" i="27"/>
  <c r="AG88" i="27" s="1"/>
  <c r="AE88" i="27"/>
  <c r="AD88" i="27"/>
  <c r="AB88" i="27" s="1"/>
  <c r="AC88" i="27"/>
  <c r="Z88" i="27"/>
  <c r="Y88" i="27"/>
  <c r="V88" i="27"/>
  <c r="U88" i="27"/>
  <c r="T88" i="27" s="1"/>
  <c r="S88" i="27"/>
  <c r="R88" i="27"/>
  <c r="Q88" i="27"/>
  <c r="A88" i="27"/>
  <c r="AF87" i="27"/>
  <c r="AG87" i="27" s="1"/>
  <c r="AE87" i="27"/>
  <c r="AD87" i="27"/>
  <c r="AB87" i="27" s="1"/>
  <c r="AA87" i="27" s="1"/>
  <c r="AC87" i="27"/>
  <c r="Z87" i="27"/>
  <c r="P87" i="27" s="1"/>
  <c r="Y87" i="27"/>
  <c r="V87" i="27"/>
  <c r="U87" i="27"/>
  <c r="T87" i="27" s="1"/>
  <c r="S87" i="27"/>
  <c r="R87" i="27"/>
  <c r="Q87" i="27"/>
  <c r="A87" i="27"/>
  <c r="AF86" i="27"/>
  <c r="AG86" i="27" s="1"/>
  <c r="AE86" i="27"/>
  <c r="AD86" i="27"/>
  <c r="AB86" i="27" s="1"/>
  <c r="AC86" i="27"/>
  <c r="Z86" i="27"/>
  <c r="Y86" i="27"/>
  <c r="V86" i="27"/>
  <c r="U86" i="27"/>
  <c r="T86" i="27" s="1"/>
  <c r="S86" i="27"/>
  <c r="R86" i="27"/>
  <c r="Q86" i="27"/>
  <c r="A86" i="27"/>
  <c r="AF85" i="27"/>
  <c r="AG85" i="27" s="1"/>
  <c r="AE85" i="27"/>
  <c r="AD85" i="27"/>
  <c r="AB85" i="27" s="1"/>
  <c r="AA85" i="27" s="1"/>
  <c r="AC85" i="27"/>
  <c r="Z85" i="27"/>
  <c r="Y85" i="27"/>
  <c r="V85" i="27"/>
  <c r="U85" i="27"/>
  <c r="T85" i="27" s="1"/>
  <c r="S85" i="27"/>
  <c r="R85" i="27"/>
  <c r="Q85" i="27"/>
  <c r="A85" i="27"/>
  <c r="AF84" i="27"/>
  <c r="AG84" i="27" s="1"/>
  <c r="AE84" i="27"/>
  <c r="AD84" i="27"/>
  <c r="AB84" i="27" s="1"/>
  <c r="AC84" i="27"/>
  <c r="Z84" i="27"/>
  <c r="Y84" i="27"/>
  <c r="V84" i="27"/>
  <c r="U84" i="27"/>
  <c r="T84" i="27" s="1"/>
  <c r="S84" i="27"/>
  <c r="R84" i="27"/>
  <c r="Q84" i="27"/>
  <c r="A84" i="27"/>
  <c r="AF83" i="27"/>
  <c r="AG83" i="27" s="1"/>
  <c r="AE83" i="27"/>
  <c r="AD83" i="27"/>
  <c r="AB83" i="27" s="1"/>
  <c r="AA83" i="27" s="1"/>
  <c r="AC83" i="27"/>
  <c r="Z83" i="27"/>
  <c r="P83" i="27" s="1"/>
  <c r="Y83" i="27"/>
  <c r="V83" i="27"/>
  <c r="U83" i="27"/>
  <c r="T83" i="27" s="1"/>
  <c r="S83" i="27"/>
  <c r="R83" i="27"/>
  <c r="Q83" i="27"/>
  <c r="A83" i="27"/>
  <c r="AF82" i="27"/>
  <c r="AG82" i="27" s="1"/>
  <c r="AE82" i="27"/>
  <c r="AD82" i="27"/>
  <c r="AB82" i="27" s="1"/>
  <c r="AC82" i="27"/>
  <c r="Z82" i="27"/>
  <c r="Y82" i="27"/>
  <c r="V82" i="27"/>
  <c r="U82" i="27"/>
  <c r="T82" i="27" s="1"/>
  <c r="S82" i="27"/>
  <c r="R82" i="27"/>
  <c r="Q82" i="27"/>
  <c r="A82" i="27"/>
  <c r="AF81" i="27"/>
  <c r="AG81" i="27" s="1"/>
  <c r="AE81" i="27"/>
  <c r="AD81" i="27"/>
  <c r="AB81" i="27" s="1"/>
  <c r="AA81" i="27" s="1"/>
  <c r="AC81" i="27"/>
  <c r="Z81" i="27"/>
  <c r="Y81" i="27"/>
  <c r="V81" i="27"/>
  <c r="U81" i="27"/>
  <c r="T81" i="27" s="1"/>
  <c r="S81" i="27"/>
  <c r="R81" i="27"/>
  <c r="Q81" i="27"/>
  <c r="A81" i="27"/>
  <c r="AF80" i="27"/>
  <c r="AG80" i="27" s="1"/>
  <c r="AE80" i="27"/>
  <c r="AD80" i="27"/>
  <c r="AB80" i="27" s="1"/>
  <c r="AC80" i="27"/>
  <c r="Z80" i="27"/>
  <c r="Y80" i="27"/>
  <c r="V80" i="27"/>
  <c r="U80" i="27"/>
  <c r="T80" i="27" s="1"/>
  <c r="S80" i="27"/>
  <c r="R80" i="27"/>
  <c r="Q80" i="27"/>
  <c r="A80" i="27"/>
  <c r="AF79" i="27"/>
  <c r="AG79" i="27" s="1"/>
  <c r="AE79" i="27"/>
  <c r="AD79" i="27"/>
  <c r="AB79" i="27" s="1"/>
  <c r="AA79" i="27" s="1"/>
  <c r="AC79" i="27"/>
  <c r="Z79" i="27"/>
  <c r="P79" i="27" s="1"/>
  <c r="Y79" i="27"/>
  <c r="V79" i="27"/>
  <c r="U79" i="27"/>
  <c r="T79" i="27" s="1"/>
  <c r="S79" i="27"/>
  <c r="R79" i="27"/>
  <c r="Q79" i="27"/>
  <c r="A79" i="27"/>
  <c r="AF78" i="27"/>
  <c r="AG78" i="27" s="1"/>
  <c r="AE78" i="27"/>
  <c r="AD78" i="27"/>
  <c r="AB78" i="27" s="1"/>
  <c r="AC78" i="27"/>
  <c r="Z78" i="27"/>
  <c r="Y78" i="27"/>
  <c r="V78" i="27"/>
  <c r="U78" i="27"/>
  <c r="T78" i="27" s="1"/>
  <c r="S78" i="27"/>
  <c r="R78" i="27"/>
  <c r="Q78" i="27"/>
  <c r="A78" i="27"/>
  <c r="AF77" i="27"/>
  <c r="AG77" i="27" s="1"/>
  <c r="AE77" i="27"/>
  <c r="AD77" i="27"/>
  <c r="AB77" i="27" s="1"/>
  <c r="AC77" i="27"/>
  <c r="AA77" i="27" s="1"/>
  <c r="Z77" i="27"/>
  <c r="Y77" i="27"/>
  <c r="V77" i="27"/>
  <c r="U77" i="27"/>
  <c r="T77" i="27" s="1"/>
  <c r="S77" i="27"/>
  <c r="R77" i="27"/>
  <c r="Q77" i="27"/>
  <c r="A77" i="27"/>
  <c r="AF76" i="27"/>
  <c r="AG76" i="27" s="1"/>
  <c r="AE76" i="27"/>
  <c r="AD76" i="27"/>
  <c r="AB76" i="27" s="1"/>
  <c r="AC76" i="27"/>
  <c r="AA76" i="27" s="1"/>
  <c r="Z76" i="27"/>
  <c r="Y76" i="27"/>
  <c r="V76" i="27"/>
  <c r="U76" i="27"/>
  <c r="T76" i="27" s="1"/>
  <c r="S76" i="27"/>
  <c r="R76" i="27"/>
  <c r="Q76" i="27"/>
  <c r="A76" i="27"/>
  <c r="AF75" i="27"/>
  <c r="AG75" i="27" s="1"/>
  <c r="AE75" i="27"/>
  <c r="AD75" i="27"/>
  <c r="AB75" i="27" s="1"/>
  <c r="AC75" i="27"/>
  <c r="AA75" i="27" s="1"/>
  <c r="Z75" i="27"/>
  <c r="Y75" i="27"/>
  <c r="V75" i="27"/>
  <c r="U75" i="27"/>
  <c r="T75" i="27" s="1"/>
  <c r="S75" i="27"/>
  <c r="Q75" i="27" s="1"/>
  <c r="R75" i="27"/>
  <c r="A75" i="27"/>
  <c r="AF74" i="27"/>
  <c r="AG74" i="27" s="1"/>
  <c r="AE74" i="27"/>
  <c r="AD74" i="27"/>
  <c r="AB74" i="27" s="1"/>
  <c r="AA74" i="27" s="1"/>
  <c r="AC74" i="27"/>
  <c r="Z74" i="27"/>
  <c r="Y74" i="27"/>
  <c r="V74" i="27"/>
  <c r="U74" i="27"/>
  <c r="T74" i="27" s="1"/>
  <c r="S74" i="27"/>
  <c r="Q74" i="27" s="1"/>
  <c r="R74" i="27"/>
  <c r="A74" i="27"/>
  <c r="AF73" i="27"/>
  <c r="AG73" i="27" s="1"/>
  <c r="AE73" i="27"/>
  <c r="AD73" i="27"/>
  <c r="AB73" i="27" s="1"/>
  <c r="AA73" i="27" s="1"/>
  <c r="AC73" i="27"/>
  <c r="Z73" i="27"/>
  <c r="Y73" i="27"/>
  <c r="V73" i="27"/>
  <c r="U73" i="27"/>
  <c r="T73" i="27" s="1"/>
  <c r="S73" i="27"/>
  <c r="Q73" i="27" s="1"/>
  <c r="R73" i="27"/>
  <c r="A73" i="27"/>
  <c r="AF72" i="27"/>
  <c r="AG72" i="27" s="1"/>
  <c r="AE72" i="27"/>
  <c r="AD72" i="27"/>
  <c r="AB72" i="27" s="1"/>
  <c r="AA72" i="27" s="1"/>
  <c r="AC72" i="27"/>
  <c r="Z72" i="27"/>
  <c r="Y72" i="27"/>
  <c r="V72" i="27"/>
  <c r="U72" i="27"/>
  <c r="T72" i="27" s="1"/>
  <c r="S72" i="27"/>
  <c r="Q72" i="27" s="1"/>
  <c r="R72" i="27"/>
  <c r="A72" i="27"/>
  <c r="AF71" i="27"/>
  <c r="AG71" i="27" s="1"/>
  <c r="AE71" i="27"/>
  <c r="AD71" i="27"/>
  <c r="AB71" i="27" s="1"/>
  <c r="AA71" i="27" s="1"/>
  <c r="AC71" i="27"/>
  <c r="Z71" i="27"/>
  <c r="Y71" i="27"/>
  <c r="V71" i="27"/>
  <c r="U71" i="27"/>
  <c r="T71" i="27" s="1"/>
  <c r="S71" i="27"/>
  <c r="Q71" i="27" s="1"/>
  <c r="R71" i="27"/>
  <c r="A71" i="27"/>
  <c r="AF70" i="27"/>
  <c r="AG70" i="27" s="1"/>
  <c r="AE70" i="27"/>
  <c r="AD70" i="27"/>
  <c r="AB70" i="27" s="1"/>
  <c r="AA70" i="27" s="1"/>
  <c r="AC70" i="27"/>
  <c r="Z70" i="27"/>
  <c r="Y70" i="27"/>
  <c r="V70" i="27"/>
  <c r="U70" i="27"/>
  <c r="T70" i="27" s="1"/>
  <c r="S70" i="27"/>
  <c r="R70" i="27"/>
  <c r="Q70" i="27" s="1"/>
  <c r="A70" i="27"/>
  <c r="AF69" i="27"/>
  <c r="AG69" i="27" s="1"/>
  <c r="AE69" i="27"/>
  <c r="AD69" i="27"/>
  <c r="V69" i="27" s="1"/>
  <c r="AC69" i="27"/>
  <c r="Z69" i="27"/>
  <c r="Y69" i="27"/>
  <c r="U69" i="27"/>
  <c r="S69" i="27"/>
  <c r="R69" i="27"/>
  <c r="Q69" i="27" s="1"/>
  <c r="A69" i="27"/>
  <c r="AF68" i="27"/>
  <c r="AG68" i="27" s="1"/>
  <c r="AE68" i="27"/>
  <c r="AD68" i="27"/>
  <c r="V68" i="27" s="1"/>
  <c r="AC68" i="27"/>
  <c r="Z68" i="27"/>
  <c r="Y68" i="27"/>
  <c r="U68" i="27"/>
  <c r="S68" i="27"/>
  <c r="R68" i="27"/>
  <c r="Q68" i="27" s="1"/>
  <c r="A68" i="27"/>
  <c r="AF67" i="27"/>
  <c r="AG67" i="27" s="1"/>
  <c r="AE67" i="27"/>
  <c r="AD67" i="27"/>
  <c r="V67" i="27" s="1"/>
  <c r="AC67" i="27"/>
  <c r="Z67" i="27"/>
  <c r="Y67" i="27"/>
  <c r="U67" i="27"/>
  <c r="S67" i="27"/>
  <c r="R67" i="27"/>
  <c r="Q67" i="27" s="1"/>
  <c r="A67" i="27"/>
  <c r="AF66" i="27"/>
  <c r="AG66" i="27" s="1"/>
  <c r="AE66" i="27"/>
  <c r="AD66" i="27"/>
  <c r="V66" i="27" s="1"/>
  <c r="AC66" i="27"/>
  <c r="Z66" i="27"/>
  <c r="Y66" i="27"/>
  <c r="U66" i="27"/>
  <c r="S66" i="27"/>
  <c r="R66" i="27"/>
  <c r="Q66" i="27" s="1"/>
  <c r="A66" i="27"/>
  <c r="AF65" i="27"/>
  <c r="AG65" i="27" s="1"/>
  <c r="AE65" i="27"/>
  <c r="AD65" i="27"/>
  <c r="V65" i="27" s="1"/>
  <c r="AC65" i="27"/>
  <c r="Z65" i="27"/>
  <c r="Y65" i="27"/>
  <c r="U65" i="27"/>
  <c r="S65" i="27"/>
  <c r="R65" i="27"/>
  <c r="Q65" i="27" s="1"/>
  <c r="A65" i="27"/>
  <c r="AF64" i="27"/>
  <c r="AG64" i="27" s="1"/>
  <c r="AE64" i="27"/>
  <c r="AD64" i="27"/>
  <c r="V64" i="27" s="1"/>
  <c r="AC64" i="27"/>
  <c r="Z64" i="27"/>
  <c r="Y64" i="27"/>
  <c r="U64" i="27"/>
  <c r="S64" i="27"/>
  <c r="R64" i="27"/>
  <c r="Q64" i="27" s="1"/>
  <c r="A64" i="27"/>
  <c r="AF63" i="27"/>
  <c r="AG63" i="27" s="1"/>
  <c r="AE63" i="27"/>
  <c r="AD63" i="27"/>
  <c r="V63" i="27" s="1"/>
  <c r="AC63" i="27"/>
  <c r="Z63" i="27"/>
  <c r="Y63" i="27"/>
  <c r="U63" i="27"/>
  <c r="S63" i="27"/>
  <c r="R63" i="27"/>
  <c r="Q63" i="27" s="1"/>
  <c r="A63" i="27"/>
  <c r="AF62" i="27"/>
  <c r="AG62" i="27" s="1"/>
  <c r="AE62" i="27"/>
  <c r="AD62" i="27"/>
  <c r="V62" i="27" s="1"/>
  <c r="AC62" i="27"/>
  <c r="Z62" i="27"/>
  <c r="Y62" i="27"/>
  <c r="U62" i="27"/>
  <c r="S62" i="27"/>
  <c r="R62" i="27"/>
  <c r="Q62" i="27" s="1"/>
  <c r="A62" i="27"/>
  <c r="AF61" i="27"/>
  <c r="AG61" i="27" s="1"/>
  <c r="AE61" i="27"/>
  <c r="AD61" i="27"/>
  <c r="V61" i="27" s="1"/>
  <c r="AC61" i="27"/>
  <c r="Z61" i="27"/>
  <c r="Y61" i="27"/>
  <c r="U61" i="27"/>
  <c r="S61" i="27"/>
  <c r="R61" i="27"/>
  <c r="Q61" i="27" s="1"/>
  <c r="A61" i="27"/>
  <c r="AF60" i="27"/>
  <c r="AG60" i="27" s="1"/>
  <c r="AE60" i="27"/>
  <c r="AD60" i="27"/>
  <c r="V60" i="27" s="1"/>
  <c r="AC60" i="27"/>
  <c r="Z60" i="27"/>
  <c r="Y60" i="27"/>
  <c r="U60" i="27"/>
  <c r="S60" i="27"/>
  <c r="R60" i="27"/>
  <c r="Q60" i="27" s="1"/>
  <c r="A60" i="27"/>
  <c r="AF59" i="27"/>
  <c r="AG59" i="27" s="1"/>
  <c r="AE59" i="27"/>
  <c r="AD59" i="27"/>
  <c r="V59" i="27" s="1"/>
  <c r="AC59" i="27"/>
  <c r="Z59" i="27"/>
  <c r="Y59" i="27"/>
  <c r="U59" i="27"/>
  <c r="S59" i="27"/>
  <c r="R59" i="27"/>
  <c r="Q59" i="27" s="1"/>
  <c r="A59" i="27"/>
  <c r="AF58" i="27"/>
  <c r="AG58" i="27" s="1"/>
  <c r="AE58" i="27"/>
  <c r="AD58" i="27"/>
  <c r="V58" i="27" s="1"/>
  <c r="AC58" i="27"/>
  <c r="Z58" i="27"/>
  <c r="Y58" i="27"/>
  <c r="U58" i="27"/>
  <c r="S58" i="27"/>
  <c r="R58" i="27"/>
  <c r="Q58" i="27" s="1"/>
  <c r="A58" i="27"/>
  <c r="AF57" i="27"/>
  <c r="AG57" i="27" s="1"/>
  <c r="AE57" i="27"/>
  <c r="AD57" i="27"/>
  <c r="V57" i="27" s="1"/>
  <c r="AC57" i="27"/>
  <c r="Z57" i="27"/>
  <c r="Y57" i="27"/>
  <c r="U57" i="27"/>
  <c r="S57" i="27"/>
  <c r="R57" i="27"/>
  <c r="Q57" i="27" s="1"/>
  <c r="A57" i="27"/>
  <c r="AF56" i="27"/>
  <c r="AG56" i="27" s="1"/>
  <c r="AE56" i="27"/>
  <c r="AD56" i="27"/>
  <c r="V56" i="27" s="1"/>
  <c r="AC56" i="27"/>
  <c r="Z56" i="27"/>
  <c r="Y56" i="27"/>
  <c r="U56" i="27"/>
  <c r="S56" i="27"/>
  <c r="R56" i="27"/>
  <c r="Q56" i="27" s="1"/>
  <c r="A56" i="27"/>
  <c r="AF55" i="27"/>
  <c r="AG55" i="27" s="1"/>
  <c r="AE55" i="27"/>
  <c r="AD55" i="27"/>
  <c r="V55" i="27" s="1"/>
  <c r="AC55" i="27"/>
  <c r="Z55" i="27"/>
  <c r="Y55" i="27"/>
  <c r="U55" i="27"/>
  <c r="S55" i="27"/>
  <c r="R55" i="27"/>
  <c r="Q55" i="27" s="1"/>
  <c r="A55" i="27"/>
  <c r="AF54" i="27"/>
  <c r="AG54" i="27" s="1"/>
  <c r="AE54" i="27"/>
  <c r="AD54" i="27"/>
  <c r="V54" i="27" s="1"/>
  <c r="AC54" i="27"/>
  <c r="Z54" i="27"/>
  <c r="Y54" i="27"/>
  <c r="U54" i="27"/>
  <c r="S54" i="27"/>
  <c r="R54" i="27"/>
  <c r="Q54" i="27" s="1"/>
  <c r="A54" i="27"/>
  <c r="AF53" i="27"/>
  <c r="AG53" i="27" s="1"/>
  <c r="AE53" i="27"/>
  <c r="AD53" i="27"/>
  <c r="V53" i="27" s="1"/>
  <c r="AC53" i="27"/>
  <c r="Z53" i="27"/>
  <c r="Y53" i="27"/>
  <c r="U53" i="27"/>
  <c r="S53" i="27"/>
  <c r="R53" i="27"/>
  <c r="Q53" i="27" s="1"/>
  <c r="A53" i="27"/>
  <c r="AF52" i="27"/>
  <c r="AG52" i="27" s="1"/>
  <c r="AE52" i="27"/>
  <c r="AD52" i="27"/>
  <c r="V52" i="27" s="1"/>
  <c r="AC52" i="27"/>
  <c r="Z52" i="27"/>
  <c r="Y52" i="27"/>
  <c r="U52" i="27"/>
  <c r="S52" i="27"/>
  <c r="R52" i="27"/>
  <c r="Q52" i="27" s="1"/>
  <c r="A52" i="27"/>
  <c r="AF51" i="27"/>
  <c r="AG51" i="27" s="1"/>
  <c r="AE51" i="27"/>
  <c r="AD51" i="27"/>
  <c r="V51" i="27" s="1"/>
  <c r="AC51" i="27"/>
  <c r="Z51" i="27"/>
  <c r="Y51" i="27"/>
  <c r="U51" i="27"/>
  <c r="S51" i="27"/>
  <c r="R51" i="27"/>
  <c r="Q51" i="27" s="1"/>
  <c r="A51" i="27"/>
  <c r="AF50" i="27"/>
  <c r="AG50" i="27" s="1"/>
  <c r="AE50" i="27"/>
  <c r="AD50" i="27"/>
  <c r="AC50" i="27" s="1"/>
  <c r="Z50" i="27"/>
  <c r="Y50" i="27"/>
  <c r="U50" i="27"/>
  <c r="S50" i="27"/>
  <c r="R50" i="27"/>
  <c r="Q50" i="27" s="1"/>
  <c r="A50" i="27"/>
  <c r="AF49" i="27"/>
  <c r="AG49" i="27" s="1"/>
  <c r="AE49" i="27"/>
  <c r="AD49" i="27"/>
  <c r="AC49" i="27" s="1"/>
  <c r="Z49" i="27"/>
  <c r="Y49" i="27"/>
  <c r="U49" i="27"/>
  <c r="S49" i="27"/>
  <c r="A49" i="27"/>
  <c r="AF48" i="27"/>
  <c r="AG48" i="27" s="1"/>
  <c r="AE48" i="27"/>
  <c r="AD48" i="27"/>
  <c r="AC48" i="27" s="1"/>
  <c r="Z48" i="27"/>
  <c r="Y48" i="27"/>
  <c r="U48" i="27"/>
  <c r="S48" i="27"/>
  <c r="A48" i="27"/>
  <c r="AF47" i="27"/>
  <c r="AG47" i="27" s="1"/>
  <c r="AE47" i="27"/>
  <c r="AD47" i="27"/>
  <c r="AC47" i="27" s="1"/>
  <c r="Z47" i="27"/>
  <c r="Y47" i="27"/>
  <c r="U47" i="27"/>
  <c r="S47" i="27"/>
  <c r="A47" i="27"/>
  <c r="AF46" i="27"/>
  <c r="AG46" i="27" s="1"/>
  <c r="AE46" i="27"/>
  <c r="AD46" i="27"/>
  <c r="AC46" i="27" s="1"/>
  <c r="Z46" i="27"/>
  <c r="Y46" i="27"/>
  <c r="U46" i="27"/>
  <c r="S46" i="27"/>
  <c r="A46" i="27"/>
  <c r="AF45" i="27"/>
  <c r="AG45" i="27" s="1"/>
  <c r="AE45" i="27"/>
  <c r="AD45" i="27"/>
  <c r="AC45" i="27" s="1"/>
  <c r="Z45" i="27"/>
  <c r="Y45" i="27"/>
  <c r="U45" i="27"/>
  <c r="S45" i="27"/>
  <c r="A45" i="27"/>
  <c r="AF44" i="27"/>
  <c r="AG44" i="27" s="1"/>
  <c r="AE44" i="27"/>
  <c r="AD44" i="27"/>
  <c r="AC44" i="27" s="1"/>
  <c r="Z44" i="27"/>
  <c r="Y44" i="27"/>
  <c r="U44" i="27"/>
  <c r="S44" i="27"/>
  <c r="A44" i="27"/>
  <c r="AF43" i="27"/>
  <c r="AG43" i="27" s="1"/>
  <c r="AE43" i="27"/>
  <c r="AD43" i="27"/>
  <c r="AC43" i="27" s="1"/>
  <c r="Z43" i="27"/>
  <c r="Y43" i="27"/>
  <c r="U43" i="27"/>
  <c r="S43" i="27"/>
  <c r="A43" i="27"/>
  <c r="AF42" i="27"/>
  <c r="AG42" i="27" s="1"/>
  <c r="AE42" i="27"/>
  <c r="AD42" i="27"/>
  <c r="AC42" i="27" s="1"/>
  <c r="Z42" i="27"/>
  <c r="Y42" i="27"/>
  <c r="U42" i="27"/>
  <c r="S42" i="27"/>
  <c r="A42" i="27"/>
  <c r="AF41" i="27"/>
  <c r="AG41" i="27" s="1"/>
  <c r="AE41" i="27"/>
  <c r="AD41" i="27"/>
  <c r="AC41" i="27" s="1"/>
  <c r="Z41" i="27"/>
  <c r="Y41" i="27"/>
  <c r="U41" i="27"/>
  <c r="S41" i="27"/>
  <c r="A41" i="27"/>
  <c r="AF40" i="27"/>
  <c r="AG40" i="27" s="1"/>
  <c r="AE40" i="27"/>
  <c r="AD40" i="27"/>
  <c r="AC40" i="27" s="1"/>
  <c r="Z40" i="27"/>
  <c r="Y40" i="27"/>
  <c r="U40" i="27"/>
  <c r="S40" i="27"/>
  <c r="A40" i="27"/>
  <c r="AF39" i="27"/>
  <c r="AG39" i="27" s="1"/>
  <c r="AE39" i="27"/>
  <c r="AD39" i="27"/>
  <c r="AC39" i="27" s="1"/>
  <c r="Z39" i="27"/>
  <c r="Y39" i="27"/>
  <c r="U39" i="27"/>
  <c r="S39" i="27"/>
  <c r="A39" i="27"/>
  <c r="AF38" i="27"/>
  <c r="AG38" i="27" s="1"/>
  <c r="AE38" i="27"/>
  <c r="AD38" i="27"/>
  <c r="AC38" i="27" s="1"/>
  <c r="Z38" i="27"/>
  <c r="Y38" i="27"/>
  <c r="U38" i="27"/>
  <c r="S38" i="27"/>
  <c r="A38" i="27"/>
  <c r="AF37" i="27"/>
  <c r="AG37" i="27" s="1"/>
  <c r="AE37" i="27"/>
  <c r="AD37" i="27"/>
  <c r="AC37" i="27" s="1"/>
  <c r="Z37" i="27"/>
  <c r="Y37" i="27"/>
  <c r="U37" i="27"/>
  <c r="S37" i="27"/>
  <c r="A37" i="27"/>
  <c r="AF36" i="27"/>
  <c r="AG36" i="27" s="1"/>
  <c r="AE36" i="27"/>
  <c r="AD36" i="27"/>
  <c r="AC36" i="27" s="1"/>
  <c r="Z36" i="27"/>
  <c r="Y36" i="27"/>
  <c r="U36" i="27"/>
  <c r="S36" i="27"/>
  <c r="A36" i="27"/>
  <c r="AD35" i="27"/>
  <c r="Y35" i="27"/>
  <c r="S35" i="27"/>
  <c r="A35" i="27"/>
  <c r="AE34" i="27"/>
  <c r="AD34" i="27"/>
  <c r="AC34" i="27"/>
  <c r="Z34" i="27"/>
  <c r="Y34" i="27"/>
  <c r="V34" i="27"/>
  <c r="U34" i="27"/>
  <c r="S34" i="27"/>
  <c r="R34" i="27"/>
  <c r="Q34" i="27" s="1"/>
  <c r="A34" i="27"/>
  <c r="AE33" i="27"/>
  <c r="AD33" i="27"/>
  <c r="AC33" i="27" s="1"/>
  <c r="Z33" i="27"/>
  <c r="Y33" i="27"/>
  <c r="V33" i="27"/>
  <c r="U33" i="27"/>
  <c r="S33" i="27"/>
  <c r="A33" i="27"/>
  <c r="AE32" i="27"/>
  <c r="AD32" i="27"/>
  <c r="AC32" i="27" s="1"/>
  <c r="Z32" i="27"/>
  <c r="Y32" i="27"/>
  <c r="U32" i="27"/>
  <c r="S32" i="27"/>
  <c r="A32" i="27"/>
  <c r="AD31" i="27"/>
  <c r="Y31" i="27"/>
  <c r="S31" i="27"/>
  <c r="A31" i="27"/>
  <c r="AE30" i="27"/>
  <c r="AD30" i="27"/>
  <c r="AC30" i="27"/>
  <c r="Z30" i="27"/>
  <c r="Y30" i="27"/>
  <c r="V30" i="27"/>
  <c r="U30" i="27"/>
  <c r="S30" i="27"/>
  <c r="R30" i="27"/>
  <c r="Q30" i="27" s="1"/>
  <c r="A30" i="27"/>
  <c r="AE29" i="27"/>
  <c r="AD29" i="27"/>
  <c r="AC29" i="27" s="1"/>
  <c r="Z29" i="27"/>
  <c r="Y29" i="27"/>
  <c r="V29" i="27"/>
  <c r="U29" i="27"/>
  <c r="S29" i="27"/>
  <c r="A29" i="27"/>
  <c r="AE28" i="27"/>
  <c r="AD28" i="27"/>
  <c r="AC28" i="27" s="1"/>
  <c r="Z28" i="27"/>
  <c r="Y28" i="27"/>
  <c r="U28" i="27"/>
  <c r="S28" i="27"/>
  <c r="A28" i="27"/>
  <c r="AD27" i="27"/>
  <c r="Y27" i="27"/>
  <c r="S27" i="27"/>
  <c r="A27" i="27"/>
  <c r="AE26" i="27"/>
  <c r="AD26" i="27"/>
  <c r="AC26" i="27"/>
  <c r="Z26" i="27"/>
  <c r="Y26" i="27"/>
  <c r="V26" i="27"/>
  <c r="U26" i="27"/>
  <c r="S26" i="27"/>
  <c r="R26" i="27"/>
  <c r="Q26" i="27" s="1"/>
  <c r="A26" i="27"/>
  <c r="AE25" i="27"/>
  <c r="AD25" i="27"/>
  <c r="AC25" i="27" s="1"/>
  <c r="Z25" i="27"/>
  <c r="Y25" i="27"/>
  <c r="V25" i="27"/>
  <c r="U25" i="27"/>
  <c r="S25" i="27"/>
  <c r="A25" i="27"/>
  <c r="AE24" i="27"/>
  <c r="AD24" i="27"/>
  <c r="AC24" i="27" s="1"/>
  <c r="Z24" i="27"/>
  <c r="Y24" i="27"/>
  <c r="U24" i="27"/>
  <c r="S24" i="27"/>
  <c r="A24" i="27"/>
  <c r="AD23" i="27"/>
  <c r="Y23" i="27"/>
  <c r="S23" i="27"/>
  <c r="A23" i="27"/>
  <c r="AE22" i="27"/>
  <c r="AD22" i="27"/>
  <c r="AC22" i="27"/>
  <c r="Z22" i="27"/>
  <c r="Y22" i="27"/>
  <c r="V22" i="27"/>
  <c r="U22" i="27"/>
  <c r="S22" i="27"/>
  <c r="R22" i="27"/>
  <c r="Q22" i="27" s="1"/>
  <c r="A22" i="27"/>
  <c r="AE21" i="27"/>
  <c r="AD21" i="27"/>
  <c r="AC21" i="27" s="1"/>
  <c r="Z21" i="27"/>
  <c r="Y21" i="27"/>
  <c r="V21" i="27"/>
  <c r="U21" i="27"/>
  <c r="S21" i="27"/>
  <c r="A21" i="27"/>
  <c r="AE20" i="27"/>
  <c r="AD20" i="27"/>
  <c r="AC20" i="27" s="1"/>
  <c r="Z20" i="27"/>
  <c r="Y20" i="27"/>
  <c r="U20" i="27"/>
  <c r="S20" i="27"/>
  <c r="A20" i="27"/>
  <c r="AD19" i="27"/>
  <c r="AE19" i="27" s="1"/>
  <c r="A19" i="27"/>
  <c r="N11" i="27"/>
  <c r="M11" i="27"/>
  <c r="L11" i="27"/>
  <c r="K11" i="27"/>
  <c r="J11" i="27"/>
  <c r="I11" i="27"/>
  <c r="H11" i="27"/>
  <c r="G11" i="27"/>
  <c r="F11" i="27"/>
  <c r="E11" i="27"/>
  <c r="D11" i="27"/>
  <c r="C11" i="27"/>
  <c r="S19" i="27" l="1"/>
  <c r="Y19" i="27"/>
  <c r="O57" i="27"/>
  <c r="O71" i="27"/>
  <c r="O75" i="27"/>
  <c r="O60" i="27"/>
  <c r="O51" i="27"/>
  <c r="O67" i="27"/>
  <c r="O62" i="27"/>
  <c r="AB19" i="27"/>
  <c r="X19" i="27"/>
  <c r="AB23" i="27"/>
  <c r="AA23" i="27" s="1"/>
  <c r="X23" i="27"/>
  <c r="W23" i="27" s="1"/>
  <c r="AB27" i="27"/>
  <c r="X27" i="27"/>
  <c r="W27" i="27" s="1"/>
  <c r="P28" i="27"/>
  <c r="AB31" i="27"/>
  <c r="X31" i="27"/>
  <c r="W31" i="27" s="1"/>
  <c r="T32" i="27"/>
  <c r="AB35" i="27"/>
  <c r="X35" i="27"/>
  <c r="W35" i="27" s="1"/>
  <c r="P37" i="27"/>
  <c r="P39" i="27"/>
  <c r="P41" i="27"/>
  <c r="P43" i="27"/>
  <c r="P45" i="27"/>
  <c r="P47" i="27"/>
  <c r="P49" i="27"/>
  <c r="T51" i="27"/>
  <c r="P51" i="27"/>
  <c r="T52" i="27"/>
  <c r="O52" i="27" s="1"/>
  <c r="T53" i="27"/>
  <c r="O53" i="27" s="1"/>
  <c r="P53" i="27"/>
  <c r="T54" i="27"/>
  <c r="O54" i="27" s="1"/>
  <c r="T55" i="27"/>
  <c r="O55" i="27" s="1"/>
  <c r="P55" i="27"/>
  <c r="T56" i="27"/>
  <c r="O56" i="27" s="1"/>
  <c r="T57" i="27"/>
  <c r="P57" i="27"/>
  <c r="T58" i="27"/>
  <c r="O58" i="27" s="1"/>
  <c r="T59" i="27"/>
  <c r="O59" i="27" s="1"/>
  <c r="P59" i="27"/>
  <c r="T60" i="27"/>
  <c r="T61" i="27"/>
  <c r="O61" i="27" s="1"/>
  <c r="P61" i="27"/>
  <c r="T62" i="27"/>
  <c r="T63" i="27"/>
  <c r="O63" i="27" s="1"/>
  <c r="P63" i="27"/>
  <c r="T64" i="27"/>
  <c r="O64" i="27" s="1"/>
  <c r="T65" i="27"/>
  <c r="O65" i="27" s="1"/>
  <c r="P65" i="27"/>
  <c r="T66" i="27"/>
  <c r="O66" i="27" s="1"/>
  <c r="T67" i="27"/>
  <c r="P67" i="27"/>
  <c r="T68" i="27"/>
  <c r="O68" i="27" s="1"/>
  <c r="T69" i="27"/>
  <c r="O69" i="27" s="1"/>
  <c r="P69" i="27"/>
  <c r="P70" i="27"/>
  <c r="P71" i="27"/>
  <c r="P72" i="27"/>
  <c r="P73" i="27"/>
  <c r="P74" i="27"/>
  <c r="P75" i="27"/>
  <c r="P76" i="27"/>
  <c r="P77" i="27"/>
  <c r="O93" i="27"/>
  <c r="O109" i="27"/>
  <c r="O125" i="27"/>
  <c r="O141" i="27"/>
  <c r="O157" i="27"/>
  <c r="AA191" i="27"/>
  <c r="AA223" i="27"/>
  <c r="AA255" i="27"/>
  <c r="AA287" i="27"/>
  <c r="AA319" i="27"/>
  <c r="AA351" i="27"/>
  <c r="AA383" i="27"/>
  <c r="AA399" i="27"/>
  <c r="U19" i="27"/>
  <c r="Z19" i="27"/>
  <c r="V20" i="27"/>
  <c r="T20" i="27" s="1"/>
  <c r="R21" i="27"/>
  <c r="Q21" i="27" s="1"/>
  <c r="AB22" i="27"/>
  <c r="AA22" i="27" s="1"/>
  <c r="X22" i="27"/>
  <c r="W22" i="27" s="1"/>
  <c r="U23" i="27"/>
  <c r="Z23" i="27"/>
  <c r="AE23" i="27"/>
  <c r="V24" i="27"/>
  <c r="T24" i="27" s="1"/>
  <c r="R25" i="27"/>
  <c r="Q25" i="27" s="1"/>
  <c r="O25" i="27" s="1"/>
  <c r="AF25" i="27" s="1"/>
  <c r="AG25" i="27" s="1"/>
  <c r="AB26" i="27"/>
  <c r="AA26" i="27" s="1"/>
  <c r="X26" i="27"/>
  <c r="W26" i="27" s="1"/>
  <c r="U27" i="27"/>
  <c r="Z27" i="27"/>
  <c r="AE27" i="27"/>
  <c r="V28" i="27"/>
  <c r="T28" i="27" s="1"/>
  <c r="R29" i="27"/>
  <c r="Q29" i="27" s="1"/>
  <c r="AB30" i="27"/>
  <c r="AA30" i="27" s="1"/>
  <c r="X30" i="27"/>
  <c r="W30" i="27" s="1"/>
  <c r="U31" i="27"/>
  <c r="Z31" i="27"/>
  <c r="AE31" i="27"/>
  <c r="V32" i="27"/>
  <c r="R33" i="27"/>
  <c r="Q33" i="27" s="1"/>
  <c r="AB34" i="27"/>
  <c r="AA34" i="27" s="1"/>
  <c r="X34" i="27"/>
  <c r="W34" i="27" s="1"/>
  <c r="U35" i="27"/>
  <c r="Z35" i="27"/>
  <c r="AE35" i="27"/>
  <c r="V36" i="27"/>
  <c r="T36" i="27" s="1"/>
  <c r="V37" i="27"/>
  <c r="T37" i="27" s="1"/>
  <c r="V38" i="27"/>
  <c r="T38" i="27" s="1"/>
  <c r="V39" i="27"/>
  <c r="T39" i="27" s="1"/>
  <c r="V40" i="27"/>
  <c r="T40" i="27" s="1"/>
  <c r="V41" i="27"/>
  <c r="T41" i="27" s="1"/>
  <c r="V42" i="27"/>
  <c r="T42" i="27" s="1"/>
  <c r="V43" i="27"/>
  <c r="T43" i="27" s="1"/>
  <c r="V44" i="27"/>
  <c r="T44" i="27" s="1"/>
  <c r="V45" i="27"/>
  <c r="T45" i="27" s="1"/>
  <c r="V46" i="27"/>
  <c r="T46" i="27" s="1"/>
  <c r="V47" i="27"/>
  <c r="T47" i="27" s="1"/>
  <c r="V48" i="27"/>
  <c r="T48" i="27" s="1"/>
  <c r="V49" i="27"/>
  <c r="T49" i="27" s="1"/>
  <c r="V50" i="27"/>
  <c r="T50" i="27" s="1"/>
  <c r="O50" i="27" s="1"/>
  <c r="AA78" i="27"/>
  <c r="P80" i="27"/>
  <c r="AA82" i="27"/>
  <c r="AA86" i="27"/>
  <c r="AA90" i="27"/>
  <c r="P90" i="27" s="1"/>
  <c r="AA94" i="27"/>
  <c r="P96" i="27"/>
  <c r="AA98" i="27"/>
  <c r="AA102" i="27"/>
  <c r="AA106" i="27"/>
  <c r="P106" i="27" s="1"/>
  <c r="AA110" i="27"/>
  <c r="P112" i="27"/>
  <c r="AA114" i="27"/>
  <c r="AA118" i="27"/>
  <c r="AA122" i="27"/>
  <c r="P122" i="27" s="1"/>
  <c r="AA126" i="27"/>
  <c r="P128" i="27"/>
  <c r="AA130" i="27"/>
  <c r="AA134" i="27"/>
  <c r="AA138" i="27"/>
  <c r="P138" i="27" s="1"/>
  <c r="O170" i="27"/>
  <c r="O174" i="27"/>
  <c r="O178" i="27"/>
  <c r="O182" i="27"/>
  <c r="W195" i="27"/>
  <c r="AA204" i="27"/>
  <c r="P204" i="27" s="1"/>
  <c r="AA214" i="27"/>
  <c r="P214" i="27" s="1"/>
  <c r="W227" i="27"/>
  <c r="AA236" i="27"/>
  <c r="P236" i="27" s="1"/>
  <c r="AA246" i="27"/>
  <c r="P246" i="27" s="1"/>
  <c r="W259" i="27"/>
  <c r="AA268" i="27"/>
  <c r="P268" i="27" s="1"/>
  <c r="AA278" i="27"/>
  <c r="P278" i="27" s="1"/>
  <c r="W291" i="27"/>
  <c r="AA300" i="27"/>
  <c r="P300" i="27" s="1"/>
  <c r="AA310" i="27"/>
  <c r="P310" i="27" s="1"/>
  <c r="W323" i="27"/>
  <c r="AA332" i="27"/>
  <c r="P332" i="27" s="1"/>
  <c r="AA342" i="27"/>
  <c r="P342" i="27" s="1"/>
  <c r="W355" i="27"/>
  <c r="AA364" i="27"/>
  <c r="P364" i="27" s="1"/>
  <c r="AA374" i="27"/>
  <c r="P374" i="27" s="1"/>
  <c r="P384" i="27"/>
  <c r="V19" i="27"/>
  <c r="R20" i="27"/>
  <c r="Q20" i="27" s="1"/>
  <c r="AB21" i="27"/>
  <c r="AA21" i="27" s="1"/>
  <c r="X21" i="27"/>
  <c r="W21" i="27" s="1"/>
  <c r="T22" i="27"/>
  <c r="O22" i="27" s="1"/>
  <c r="P22" i="27"/>
  <c r="V23" i="27"/>
  <c r="R24" i="27"/>
  <c r="Q24" i="27" s="1"/>
  <c r="AB25" i="27"/>
  <c r="AA25" i="27" s="1"/>
  <c r="X25" i="27"/>
  <c r="W25" i="27" s="1"/>
  <c r="T26" i="27"/>
  <c r="O26" i="27" s="1"/>
  <c r="P26" i="27"/>
  <c r="V27" i="27"/>
  <c r="R28" i="27"/>
  <c r="Q28" i="27" s="1"/>
  <c r="AB29" i="27"/>
  <c r="AA29" i="27" s="1"/>
  <c r="X29" i="27"/>
  <c r="W29" i="27" s="1"/>
  <c r="T30" i="27"/>
  <c r="O30" i="27" s="1"/>
  <c r="AF30" i="27" s="1"/>
  <c r="AG30" i="27" s="1"/>
  <c r="P30" i="27"/>
  <c r="V31" i="27"/>
  <c r="R32" i="27"/>
  <c r="Q32" i="27" s="1"/>
  <c r="AB33" i="27"/>
  <c r="AA33" i="27" s="1"/>
  <c r="X33" i="27"/>
  <c r="W33" i="27" s="1"/>
  <c r="T34" i="27"/>
  <c r="O34" i="27" s="1"/>
  <c r="P34" i="27"/>
  <c r="V35" i="27"/>
  <c r="R36" i="27"/>
  <c r="Q36" i="27" s="1"/>
  <c r="R37" i="27"/>
  <c r="Q37" i="27" s="1"/>
  <c r="R38" i="27"/>
  <c r="Q38" i="27" s="1"/>
  <c r="R39" i="27"/>
  <c r="Q39" i="27" s="1"/>
  <c r="R40" i="27"/>
  <c r="Q40" i="27" s="1"/>
  <c r="R41" i="27"/>
  <c r="Q41" i="27" s="1"/>
  <c r="R42" i="27"/>
  <c r="Q42" i="27" s="1"/>
  <c r="R43" i="27"/>
  <c r="Q43" i="27" s="1"/>
  <c r="R44" i="27"/>
  <c r="Q44" i="27" s="1"/>
  <c r="R45" i="27"/>
  <c r="Q45" i="27" s="1"/>
  <c r="R46" i="27"/>
  <c r="Q46" i="27" s="1"/>
  <c r="R47" i="27"/>
  <c r="Q47" i="27" s="1"/>
  <c r="R48" i="27"/>
  <c r="Q48" i="27" s="1"/>
  <c r="R49" i="27"/>
  <c r="Q49" i="27" s="1"/>
  <c r="O79" i="27"/>
  <c r="P81" i="27"/>
  <c r="P85" i="27"/>
  <c r="O87" i="27"/>
  <c r="P89" i="27"/>
  <c r="P93" i="27"/>
  <c r="O95" i="27"/>
  <c r="P97" i="27"/>
  <c r="P101" i="27"/>
  <c r="O103" i="27"/>
  <c r="P105" i="27"/>
  <c r="P109" i="27"/>
  <c r="O111" i="27"/>
  <c r="P113" i="27"/>
  <c r="P117" i="27"/>
  <c r="O119" i="27"/>
  <c r="P121" i="27"/>
  <c r="P125" i="27"/>
  <c r="O127" i="27"/>
  <c r="P129" i="27"/>
  <c r="P133" i="27"/>
  <c r="O135" i="27"/>
  <c r="P137" i="27"/>
  <c r="P141" i="27"/>
  <c r="O143" i="27"/>
  <c r="P145" i="27"/>
  <c r="P149" i="27"/>
  <c r="O151" i="27"/>
  <c r="P153" i="27"/>
  <c r="P157" i="27"/>
  <c r="O159" i="27"/>
  <c r="P161" i="27"/>
  <c r="P165" i="27"/>
  <c r="O167" i="27"/>
  <c r="O169" i="27"/>
  <c r="O173" i="27"/>
  <c r="O177" i="27"/>
  <c r="O181" i="27"/>
  <c r="AA211" i="27"/>
  <c r="AA243" i="27"/>
  <c r="AA275" i="27"/>
  <c r="AA307" i="27"/>
  <c r="AA339" i="27"/>
  <c r="AA371" i="27"/>
  <c r="R19" i="27"/>
  <c r="AC19" i="27"/>
  <c r="AB20" i="27"/>
  <c r="AA20" i="27" s="1"/>
  <c r="P20" i="27" s="1"/>
  <c r="X20" i="27"/>
  <c r="W20" i="27" s="1"/>
  <c r="T21" i="27"/>
  <c r="P21" i="27"/>
  <c r="R23" i="27"/>
  <c r="Q23" i="27" s="1"/>
  <c r="AC23" i="27"/>
  <c r="AB24" i="27"/>
  <c r="AA24" i="27" s="1"/>
  <c r="P24" i="27" s="1"/>
  <c r="X24" i="27"/>
  <c r="W24" i="27" s="1"/>
  <c r="T25" i="27"/>
  <c r="P25" i="27"/>
  <c r="R27" i="27"/>
  <c r="Q27" i="27" s="1"/>
  <c r="AC27" i="27"/>
  <c r="AB28" i="27"/>
  <c r="AA28" i="27" s="1"/>
  <c r="X28" i="27"/>
  <c r="W28" i="27" s="1"/>
  <c r="T29" i="27"/>
  <c r="P29" i="27"/>
  <c r="R31" i="27"/>
  <c r="Q31" i="27" s="1"/>
  <c r="AC31" i="27"/>
  <c r="AB32" i="27"/>
  <c r="AA32" i="27" s="1"/>
  <c r="P32" i="27" s="1"/>
  <c r="X32" i="27"/>
  <c r="W32" i="27" s="1"/>
  <c r="T33" i="27"/>
  <c r="P33" i="27"/>
  <c r="R35" i="27"/>
  <c r="Q35" i="27" s="1"/>
  <c r="AC35" i="27"/>
  <c r="AB36" i="27"/>
  <c r="AA36" i="27" s="1"/>
  <c r="P36" i="27" s="1"/>
  <c r="X36" i="27"/>
  <c r="W36" i="27" s="1"/>
  <c r="AB37" i="27"/>
  <c r="AA37" i="27" s="1"/>
  <c r="X37" i="27"/>
  <c r="W37" i="27" s="1"/>
  <c r="AB38" i="27"/>
  <c r="AA38" i="27" s="1"/>
  <c r="P38" i="27" s="1"/>
  <c r="X38" i="27"/>
  <c r="W38" i="27" s="1"/>
  <c r="AB39" i="27"/>
  <c r="AA39" i="27" s="1"/>
  <c r="X39" i="27"/>
  <c r="W39" i="27" s="1"/>
  <c r="AB40" i="27"/>
  <c r="AA40" i="27" s="1"/>
  <c r="P40" i="27" s="1"/>
  <c r="X40" i="27"/>
  <c r="W40" i="27" s="1"/>
  <c r="AB41" i="27"/>
  <c r="AA41" i="27" s="1"/>
  <c r="X41" i="27"/>
  <c r="W41" i="27" s="1"/>
  <c r="AB42" i="27"/>
  <c r="AA42" i="27" s="1"/>
  <c r="P42" i="27" s="1"/>
  <c r="X42" i="27"/>
  <c r="W42" i="27" s="1"/>
  <c r="AB43" i="27"/>
  <c r="AA43" i="27" s="1"/>
  <c r="X43" i="27"/>
  <c r="W43" i="27" s="1"/>
  <c r="AB44" i="27"/>
  <c r="AA44" i="27" s="1"/>
  <c r="P44" i="27" s="1"/>
  <c r="X44" i="27"/>
  <c r="W44" i="27" s="1"/>
  <c r="AB45" i="27"/>
  <c r="AA45" i="27" s="1"/>
  <c r="X45" i="27"/>
  <c r="W45" i="27" s="1"/>
  <c r="AB46" i="27"/>
  <c r="AA46" i="27" s="1"/>
  <c r="P46" i="27" s="1"/>
  <c r="X46" i="27"/>
  <c r="W46" i="27" s="1"/>
  <c r="AB47" i="27"/>
  <c r="AA47" i="27" s="1"/>
  <c r="X47" i="27"/>
  <c r="W47" i="27" s="1"/>
  <c r="AB48" i="27"/>
  <c r="AA48" i="27" s="1"/>
  <c r="P48" i="27" s="1"/>
  <c r="X48" i="27"/>
  <c r="W48" i="27" s="1"/>
  <c r="AB49" i="27"/>
  <c r="AA49" i="27" s="1"/>
  <c r="X49" i="27"/>
  <c r="W49" i="27" s="1"/>
  <c r="AB50" i="27"/>
  <c r="AA50" i="27" s="1"/>
  <c r="P50" i="27" s="1"/>
  <c r="X50" i="27"/>
  <c r="W50" i="27" s="1"/>
  <c r="AB51" i="27"/>
  <c r="AA51" i="27" s="1"/>
  <c r="X51" i="27"/>
  <c r="W51" i="27" s="1"/>
  <c r="AB52" i="27"/>
  <c r="AA52" i="27" s="1"/>
  <c r="P52" i="27" s="1"/>
  <c r="X52" i="27"/>
  <c r="W52" i="27" s="1"/>
  <c r="AB53" i="27"/>
  <c r="AA53" i="27" s="1"/>
  <c r="X53" i="27"/>
  <c r="W53" i="27" s="1"/>
  <c r="AB54" i="27"/>
  <c r="AA54" i="27" s="1"/>
  <c r="P54" i="27" s="1"/>
  <c r="X54" i="27"/>
  <c r="W54" i="27" s="1"/>
  <c r="AB55" i="27"/>
  <c r="AA55" i="27" s="1"/>
  <c r="X55" i="27"/>
  <c r="W55" i="27" s="1"/>
  <c r="AB56" i="27"/>
  <c r="AA56" i="27" s="1"/>
  <c r="P56" i="27" s="1"/>
  <c r="X56" i="27"/>
  <c r="W56" i="27" s="1"/>
  <c r="AB57" i="27"/>
  <c r="AA57" i="27" s="1"/>
  <c r="X57" i="27"/>
  <c r="W57" i="27" s="1"/>
  <c r="AB58" i="27"/>
  <c r="AA58" i="27" s="1"/>
  <c r="P58" i="27" s="1"/>
  <c r="X58" i="27"/>
  <c r="W58" i="27" s="1"/>
  <c r="AB59" i="27"/>
  <c r="AA59" i="27" s="1"/>
  <c r="X59" i="27"/>
  <c r="W59" i="27" s="1"/>
  <c r="AB60" i="27"/>
  <c r="AA60" i="27" s="1"/>
  <c r="P60" i="27" s="1"/>
  <c r="X60" i="27"/>
  <c r="W60" i="27" s="1"/>
  <c r="AB61" i="27"/>
  <c r="AA61" i="27" s="1"/>
  <c r="X61" i="27"/>
  <c r="W61" i="27" s="1"/>
  <c r="AB62" i="27"/>
  <c r="AA62" i="27" s="1"/>
  <c r="P62" i="27" s="1"/>
  <c r="X62" i="27"/>
  <c r="W62" i="27" s="1"/>
  <c r="AB63" i="27"/>
  <c r="AA63" i="27" s="1"/>
  <c r="X63" i="27"/>
  <c r="W63" i="27" s="1"/>
  <c r="AB64" i="27"/>
  <c r="AA64" i="27" s="1"/>
  <c r="P64" i="27" s="1"/>
  <c r="X64" i="27"/>
  <c r="W64" i="27" s="1"/>
  <c r="AB65" i="27"/>
  <c r="AA65" i="27" s="1"/>
  <c r="X65" i="27"/>
  <c r="W65" i="27" s="1"/>
  <c r="AB66" i="27"/>
  <c r="AA66" i="27" s="1"/>
  <c r="P66" i="27" s="1"/>
  <c r="X66" i="27"/>
  <c r="W66" i="27" s="1"/>
  <c r="AB67" i="27"/>
  <c r="AA67" i="27" s="1"/>
  <c r="X67" i="27"/>
  <c r="W67" i="27" s="1"/>
  <c r="AB68" i="27"/>
  <c r="AA68" i="27" s="1"/>
  <c r="P68" i="27" s="1"/>
  <c r="X68" i="27"/>
  <c r="W68" i="27" s="1"/>
  <c r="AB69" i="27"/>
  <c r="AA69" i="27" s="1"/>
  <c r="X69" i="27"/>
  <c r="W69" i="27" s="1"/>
  <c r="P78" i="27"/>
  <c r="AA80" i="27"/>
  <c r="P82" i="27"/>
  <c r="O84" i="27"/>
  <c r="AA84" i="27"/>
  <c r="P84" i="27" s="1"/>
  <c r="P86" i="27"/>
  <c r="AA88" i="27"/>
  <c r="P88" i="27" s="1"/>
  <c r="AA92" i="27"/>
  <c r="P92" i="27" s="1"/>
  <c r="P94" i="27"/>
  <c r="AA96" i="27"/>
  <c r="P98" i="27"/>
  <c r="O100" i="27"/>
  <c r="AA100" i="27"/>
  <c r="P100" i="27" s="1"/>
  <c r="P102" i="27"/>
  <c r="AA104" i="27"/>
  <c r="P104" i="27" s="1"/>
  <c r="AA108" i="27"/>
  <c r="P108" i="27" s="1"/>
  <c r="P110" i="27"/>
  <c r="AA112" i="27"/>
  <c r="P114" i="27"/>
  <c r="O116" i="27"/>
  <c r="AA116" i="27"/>
  <c r="P116" i="27" s="1"/>
  <c r="P118" i="27"/>
  <c r="AA120" i="27"/>
  <c r="P120" i="27" s="1"/>
  <c r="AA124" i="27"/>
  <c r="P124" i="27" s="1"/>
  <c r="P126" i="27"/>
  <c r="AA128" i="27"/>
  <c r="P130" i="27"/>
  <c r="O132" i="27"/>
  <c r="AA132" i="27"/>
  <c r="P132" i="27" s="1"/>
  <c r="P134" i="27"/>
  <c r="AA136" i="27"/>
  <c r="P136" i="27" s="1"/>
  <c r="AA140" i="27"/>
  <c r="P140" i="27" s="1"/>
  <c r="P142" i="27"/>
  <c r="P146" i="27"/>
  <c r="P150" i="27"/>
  <c r="P154" i="27"/>
  <c r="P158" i="27"/>
  <c r="P162" i="27"/>
  <c r="P166" i="27"/>
  <c r="O168" i="27"/>
  <c r="O172" i="27"/>
  <c r="O176" i="27"/>
  <c r="O180" i="27"/>
  <c r="AA192" i="27"/>
  <c r="P192" i="27" s="1"/>
  <c r="AA202" i="27"/>
  <c r="P202" i="27" s="1"/>
  <c r="W215" i="27"/>
  <c r="AA224" i="27"/>
  <c r="P224" i="27" s="1"/>
  <c r="AA234" i="27"/>
  <c r="P234" i="27" s="1"/>
  <c r="W247" i="27"/>
  <c r="AA256" i="27"/>
  <c r="P256" i="27" s="1"/>
  <c r="AA266" i="27"/>
  <c r="P266" i="27" s="1"/>
  <c r="W279" i="27"/>
  <c r="AA288" i="27"/>
  <c r="P288" i="27" s="1"/>
  <c r="AA298" i="27"/>
  <c r="P298" i="27" s="1"/>
  <c r="W311" i="27"/>
  <c r="AA320" i="27"/>
  <c r="P320" i="27" s="1"/>
  <c r="AA330" i="27"/>
  <c r="P330" i="27" s="1"/>
  <c r="W343" i="27"/>
  <c r="AA352" i="27"/>
  <c r="P352" i="27" s="1"/>
  <c r="AA362" i="27"/>
  <c r="P362" i="27" s="1"/>
  <c r="W375" i="27"/>
  <c r="P403" i="27"/>
  <c r="AC185" i="27"/>
  <c r="Y185" i="27"/>
  <c r="W185" i="27" s="1"/>
  <c r="U185" i="27"/>
  <c r="T185" i="27" s="1"/>
  <c r="V187" i="27"/>
  <c r="AC189" i="27"/>
  <c r="Y189" i="27"/>
  <c r="W189" i="27" s="1"/>
  <c r="U189" i="27"/>
  <c r="T189" i="27" s="1"/>
  <c r="V191" i="27"/>
  <c r="AC193" i="27"/>
  <c r="Y193" i="27"/>
  <c r="W193" i="27" s="1"/>
  <c r="U193" i="27"/>
  <c r="T193" i="27" s="1"/>
  <c r="V195" i="27"/>
  <c r="AC197" i="27"/>
  <c r="Y197" i="27"/>
  <c r="W197" i="27" s="1"/>
  <c r="U197" i="27"/>
  <c r="T197" i="27" s="1"/>
  <c r="V199" i="27"/>
  <c r="AC201" i="27"/>
  <c r="Y201" i="27"/>
  <c r="W201" i="27" s="1"/>
  <c r="U201" i="27"/>
  <c r="T201" i="27" s="1"/>
  <c r="V203" i="27"/>
  <c r="AC205" i="27"/>
  <c r="Y205" i="27"/>
  <c r="W205" i="27" s="1"/>
  <c r="U205" i="27"/>
  <c r="T205" i="27" s="1"/>
  <c r="V207" i="27"/>
  <c r="AC209" i="27"/>
  <c r="Y209" i="27"/>
  <c r="W209" i="27" s="1"/>
  <c r="U209" i="27"/>
  <c r="T209" i="27" s="1"/>
  <c r="V211" i="27"/>
  <c r="AC213" i="27"/>
  <c r="Y213" i="27"/>
  <c r="W213" i="27" s="1"/>
  <c r="U213" i="27"/>
  <c r="T213" i="27" s="1"/>
  <c r="V215" i="27"/>
  <c r="AC217" i="27"/>
  <c r="Y217" i="27"/>
  <c r="W217" i="27" s="1"/>
  <c r="U217" i="27"/>
  <c r="T217" i="27" s="1"/>
  <c r="V219" i="27"/>
  <c r="AC221" i="27"/>
  <c r="Y221" i="27"/>
  <c r="W221" i="27" s="1"/>
  <c r="U221" i="27"/>
  <c r="T221" i="27" s="1"/>
  <c r="V223" i="27"/>
  <c r="AC225" i="27"/>
  <c r="Y225" i="27"/>
  <c r="W225" i="27" s="1"/>
  <c r="U225" i="27"/>
  <c r="T225" i="27" s="1"/>
  <c r="V227" i="27"/>
  <c r="AC229" i="27"/>
  <c r="Y229" i="27"/>
  <c r="W229" i="27" s="1"/>
  <c r="U229" i="27"/>
  <c r="T229" i="27" s="1"/>
  <c r="V231" i="27"/>
  <c r="AC233" i="27"/>
  <c r="Y233" i="27"/>
  <c r="W233" i="27" s="1"/>
  <c r="U233" i="27"/>
  <c r="T233" i="27" s="1"/>
  <c r="V235" i="27"/>
  <c r="AC237" i="27"/>
  <c r="Y237" i="27"/>
  <c r="W237" i="27" s="1"/>
  <c r="U237" i="27"/>
  <c r="T237" i="27" s="1"/>
  <c r="V239" i="27"/>
  <c r="AC241" i="27"/>
  <c r="Y241" i="27"/>
  <c r="W241" i="27" s="1"/>
  <c r="U241" i="27"/>
  <c r="T241" i="27" s="1"/>
  <c r="V243" i="27"/>
  <c r="AC245" i="27"/>
  <c r="Y245" i="27"/>
  <c r="W245" i="27" s="1"/>
  <c r="U245" i="27"/>
  <c r="T245" i="27" s="1"/>
  <c r="V247" i="27"/>
  <c r="AC249" i="27"/>
  <c r="Y249" i="27"/>
  <c r="W249" i="27" s="1"/>
  <c r="U249" i="27"/>
  <c r="T249" i="27" s="1"/>
  <c r="V251" i="27"/>
  <c r="AC253" i="27"/>
  <c r="Y253" i="27"/>
  <c r="W253" i="27" s="1"/>
  <c r="U253" i="27"/>
  <c r="T253" i="27" s="1"/>
  <c r="V255" i="27"/>
  <c r="AC257" i="27"/>
  <c r="Y257" i="27"/>
  <c r="W257" i="27" s="1"/>
  <c r="U257" i="27"/>
  <c r="T257" i="27" s="1"/>
  <c r="V259" i="27"/>
  <c r="AC261" i="27"/>
  <c r="Y261" i="27"/>
  <c r="W261" i="27" s="1"/>
  <c r="U261" i="27"/>
  <c r="T261" i="27" s="1"/>
  <c r="V263" i="27"/>
  <c r="AC265" i="27"/>
  <c r="Y265" i="27"/>
  <c r="W265" i="27" s="1"/>
  <c r="U265" i="27"/>
  <c r="T265" i="27" s="1"/>
  <c r="V267" i="27"/>
  <c r="AC269" i="27"/>
  <c r="Y269" i="27"/>
  <c r="W269" i="27" s="1"/>
  <c r="U269" i="27"/>
  <c r="T269" i="27" s="1"/>
  <c r="V271" i="27"/>
  <c r="AC273" i="27"/>
  <c r="Y273" i="27"/>
  <c r="W273" i="27" s="1"/>
  <c r="U273" i="27"/>
  <c r="T273" i="27" s="1"/>
  <c r="V275" i="27"/>
  <c r="AC277" i="27"/>
  <c r="Y277" i="27"/>
  <c r="W277" i="27" s="1"/>
  <c r="U277" i="27"/>
  <c r="T277" i="27" s="1"/>
  <c r="V279" i="27"/>
  <c r="AC281" i="27"/>
  <c r="Y281" i="27"/>
  <c r="W281" i="27" s="1"/>
  <c r="U281" i="27"/>
  <c r="T281" i="27" s="1"/>
  <c r="V283" i="27"/>
  <c r="AC285" i="27"/>
  <c r="Y285" i="27"/>
  <c r="W285" i="27" s="1"/>
  <c r="U285" i="27"/>
  <c r="T285" i="27" s="1"/>
  <c r="V287" i="27"/>
  <c r="AC289" i="27"/>
  <c r="Y289" i="27"/>
  <c r="W289" i="27" s="1"/>
  <c r="U289" i="27"/>
  <c r="T289" i="27" s="1"/>
  <c r="V291" i="27"/>
  <c r="AC293" i="27"/>
  <c r="Y293" i="27"/>
  <c r="W293" i="27" s="1"/>
  <c r="U293" i="27"/>
  <c r="T293" i="27" s="1"/>
  <c r="V295" i="27"/>
  <c r="AC297" i="27"/>
  <c r="Y297" i="27"/>
  <c r="W297" i="27" s="1"/>
  <c r="U297" i="27"/>
  <c r="T297" i="27" s="1"/>
  <c r="V299" i="27"/>
  <c r="AC301" i="27"/>
  <c r="Y301" i="27"/>
  <c r="W301" i="27" s="1"/>
  <c r="U301" i="27"/>
  <c r="T301" i="27" s="1"/>
  <c r="V303" i="27"/>
  <c r="AC305" i="27"/>
  <c r="Y305" i="27"/>
  <c r="W305" i="27" s="1"/>
  <c r="U305" i="27"/>
  <c r="T305" i="27" s="1"/>
  <c r="V307" i="27"/>
  <c r="AC309" i="27"/>
  <c r="Y309" i="27"/>
  <c r="W309" i="27" s="1"/>
  <c r="U309" i="27"/>
  <c r="T309" i="27" s="1"/>
  <c r="V311" i="27"/>
  <c r="AC313" i="27"/>
  <c r="Y313" i="27"/>
  <c r="W313" i="27" s="1"/>
  <c r="U313" i="27"/>
  <c r="T313" i="27" s="1"/>
  <c r="V315" i="27"/>
  <c r="AC317" i="27"/>
  <c r="Y317" i="27"/>
  <c r="W317" i="27" s="1"/>
  <c r="U317" i="27"/>
  <c r="T317" i="27" s="1"/>
  <c r="V319" i="27"/>
  <c r="AC321" i="27"/>
  <c r="Y321" i="27"/>
  <c r="W321" i="27" s="1"/>
  <c r="U321" i="27"/>
  <c r="T321" i="27" s="1"/>
  <c r="V323" i="27"/>
  <c r="AC325" i="27"/>
  <c r="Y325" i="27"/>
  <c r="W325" i="27" s="1"/>
  <c r="U325" i="27"/>
  <c r="T325" i="27" s="1"/>
  <c r="V327" i="27"/>
  <c r="AC329" i="27"/>
  <c r="Y329" i="27"/>
  <c r="W329" i="27" s="1"/>
  <c r="U329" i="27"/>
  <c r="T329" i="27" s="1"/>
  <c r="V331" i="27"/>
  <c r="AC333" i="27"/>
  <c r="Y333" i="27"/>
  <c r="W333" i="27" s="1"/>
  <c r="U333" i="27"/>
  <c r="T333" i="27" s="1"/>
  <c r="V335" i="27"/>
  <c r="AC337" i="27"/>
  <c r="Y337" i="27"/>
  <c r="W337" i="27" s="1"/>
  <c r="U337" i="27"/>
  <c r="T337" i="27" s="1"/>
  <c r="V339" i="27"/>
  <c r="AC341" i="27"/>
  <c r="Y341" i="27"/>
  <c r="W341" i="27" s="1"/>
  <c r="U341" i="27"/>
  <c r="T341" i="27" s="1"/>
  <c r="V343" i="27"/>
  <c r="AC345" i="27"/>
  <c r="Y345" i="27"/>
  <c r="W345" i="27" s="1"/>
  <c r="U345" i="27"/>
  <c r="T345" i="27" s="1"/>
  <c r="V347" i="27"/>
  <c r="AC349" i="27"/>
  <c r="Y349" i="27"/>
  <c r="W349" i="27" s="1"/>
  <c r="U349" i="27"/>
  <c r="T349" i="27" s="1"/>
  <c r="V351" i="27"/>
  <c r="AC353" i="27"/>
  <c r="Y353" i="27"/>
  <c r="W353" i="27" s="1"/>
  <c r="U353" i="27"/>
  <c r="T353" i="27" s="1"/>
  <c r="V355" i="27"/>
  <c r="AC357" i="27"/>
  <c r="Y357" i="27"/>
  <c r="W357" i="27" s="1"/>
  <c r="U357" i="27"/>
  <c r="T357" i="27" s="1"/>
  <c r="V359" i="27"/>
  <c r="AC361" i="27"/>
  <c r="Y361" i="27"/>
  <c r="W361" i="27" s="1"/>
  <c r="U361" i="27"/>
  <c r="T361" i="27" s="1"/>
  <c r="V363" i="27"/>
  <c r="AC365" i="27"/>
  <c r="Y365" i="27"/>
  <c r="W365" i="27" s="1"/>
  <c r="U365" i="27"/>
  <c r="T365" i="27" s="1"/>
  <c r="V367" i="27"/>
  <c r="AC369" i="27"/>
  <c r="Y369" i="27"/>
  <c r="W369" i="27" s="1"/>
  <c r="U369" i="27"/>
  <c r="T369" i="27" s="1"/>
  <c r="V371" i="27"/>
  <c r="AC373" i="27"/>
  <c r="Y373" i="27"/>
  <c r="W373" i="27" s="1"/>
  <c r="U373" i="27"/>
  <c r="T373" i="27" s="1"/>
  <c r="V375" i="27"/>
  <c r="AC377" i="27"/>
  <c r="Y377" i="27"/>
  <c r="W377" i="27" s="1"/>
  <c r="U377" i="27"/>
  <c r="T377" i="27" s="1"/>
  <c r="V379" i="27"/>
  <c r="AC381" i="27"/>
  <c r="Y381" i="27"/>
  <c r="W381" i="27" s="1"/>
  <c r="U381" i="27"/>
  <c r="T381" i="27" s="1"/>
  <c r="V383" i="27"/>
  <c r="AC384" i="27"/>
  <c r="Y384" i="27"/>
  <c r="U384" i="27"/>
  <c r="T384" i="27" s="1"/>
  <c r="AE384" i="27"/>
  <c r="S384" i="27"/>
  <c r="R385" i="27"/>
  <c r="Z385" i="27"/>
  <c r="AC386" i="27"/>
  <c r="Y386" i="27"/>
  <c r="U386" i="27"/>
  <c r="T386" i="27" s="1"/>
  <c r="AE386" i="27"/>
  <c r="S386" i="27"/>
  <c r="R387" i="27"/>
  <c r="Z387" i="27"/>
  <c r="AC388" i="27"/>
  <c r="Y388" i="27"/>
  <c r="U388" i="27"/>
  <c r="T388" i="27" s="1"/>
  <c r="AE388" i="27"/>
  <c r="S388" i="27"/>
  <c r="R389" i="27"/>
  <c r="Z389" i="27"/>
  <c r="AC390" i="27"/>
  <c r="Y390" i="27"/>
  <c r="U390" i="27"/>
  <c r="T390" i="27" s="1"/>
  <c r="AE390" i="27"/>
  <c r="S390" i="27"/>
  <c r="Q390" i="27" s="1"/>
  <c r="O390" i="27" s="1"/>
  <c r="R391" i="27"/>
  <c r="Z391" i="27"/>
  <c r="AC392" i="27"/>
  <c r="Y392" i="27"/>
  <c r="U392" i="27"/>
  <c r="T392" i="27" s="1"/>
  <c r="AE392" i="27"/>
  <c r="S392" i="27"/>
  <c r="R393" i="27"/>
  <c r="Z393" i="27"/>
  <c r="AC394" i="27"/>
  <c r="Y394" i="27"/>
  <c r="U394" i="27"/>
  <c r="T394" i="27" s="1"/>
  <c r="AE394" i="27"/>
  <c r="S394" i="27"/>
  <c r="R395" i="27"/>
  <c r="Z395" i="27"/>
  <c r="AC396" i="27"/>
  <c r="Y396" i="27"/>
  <c r="U396" i="27"/>
  <c r="T396" i="27" s="1"/>
  <c r="AE396" i="27"/>
  <c r="S396" i="27"/>
  <c r="R397" i="27"/>
  <c r="Z397" i="27"/>
  <c r="AC398" i="27"/>
  <c r="Y398" i="27"/>
  <c r="U398" i="27"/>
  <c r="T398" i="27" s="1"/>
  <c r="AE398" i="27"/>
  <c r="S398" i="27"/>
  <c r="Q398" i="27" s="1"/>
  <c r="O398" i="27" s="1"/>
  <c r="R399" i="27"/>
  <c r="Z399" i="27"/>
  <c r="AE400" i="27"/>
  <c r="AC400" i="27"/>
  <c r="Y400" i="27"/>
  <c r="U400" i="27"/>
  <c r="T400" i="27" s="1"/>
  <c r="S400" i="27"/>
  <c r="AA402" i="27"/>
  <c r="AE404" i="27"/>
  <c r="S404" i="27"/>
  <c r="AC404" i="27"/>
  <c r="X404" i="27"/>
  <c r="W404" i="27" s="1"/>
  <c r="R404" i="27"/>
  <c r="Q404" i="27" s="1"/>
  <c r="Z404" i="27"/>
  <c r="U404" i="27"/>
  <c r="AE408" i="27"/>
  <c r="S408" i="27"/>
  <c r="AC408" i="27"/>
  <c r="X408" i="27"/>
  <c r="R408" i="27"/>
  <c r="Q408" i="27" s="1"/>
  <c r="Z408" i="27"/>
  <c r="U408" i="27"/>
  <c r="AA410" i="27"/>
  <c r="AE414" i="27"/>
  <c r="S414" i="27"/>
  <c r="Z414" i="27"/>
  <c r="U414" i="27"/>
  <c r="T414" i="27" s="1"/>
  <c r="AC414" i="27"/>
  <c r="X414" i="27"/>
  <c r="R414" i="27"/>
  <c r="Q414" i="27" s="1"/>
  <c r="AB414" i="27"/>
  <c r="AA414" i="27" s="1"/>
  <c r="V414" i="27"/>
  <c r="T423" i="27"/>
  <c r="AA467" i="27"/>
  <c r="X70" i="27"/>
  <c r="W70" i="27" s="1"/>
  <c r="O70" i="27" s="1"/>
  <c r="X71" i="27"/>
  <c r="W71" i="27" s="1"/>
  <c r="X72" i="27"/>
  <c r="W72" i="27" s="1"/>
  <c r="O72" i="27" s="1"/>
  <c r="X73" i="27"/>
  <c r="W73" i="27" s="1"/>
  <c r="O73" i="27" s="1"/>
  <c r="X74" i="27"/>
  <c r="W74" i="27" s="1"/>
  <c r="O74" i="27" s="1"/>
  <c r="X75" i="27"/>
  <c r="W75" i="27" s="1"/>
  <c r="X76" i="27"/>
  <c r="W76" i="27" s="1"/>
  <c r="O76" i="27" s="1"/>
  <c r="X77" i="27"/>
  <c r="W77" i="27" s="1"/>
  <c r="O77" i="27" s="1"/>
  <c r="X78" i="27"/>
  <c r="W78" i="27" s="1"/>
  <c r="O78" i="27" s="1"/>
  <c r="X79" i="27"/>
  <c r="W79" i="27" s="1"/>
  <c r="X80" i="27"/>
  <c r="W80" i="27" s="1"/>
  <c r="O80" i="27" s="1"/>
  <c r="X81" i="27"/>
  <c r="W81" i="27" s="1"/>
  <c r="O81" i="27" s="1"/>
  <c r="X82" i="27"/>
  <c r="W82" i="27" s="1"/>
  <c r="O82" i="27" s="1"/>
  <c r="X83" i="27"/>
  <c r="W83" i="27" s="1"/>
  <c r="O83" i="27" s="1"/>
  <c r="X84" i="27"/>
  <c r="W84" i="27" s="1"/>
  <c r="X85" i="27"/>
  <c r="W85" i="27" s="1"/>
  <c r="O85" i="27" s="1"/>
  <c r="X86" i="27"/>
  <c r="W86" i="27" s="1"/>
  <c r="O86" i="27" s="1"/>
  <c r="X87" i="27"/>
  <c r="W87" i="27" s="1"/>
  <c r="X88" i="27"/>
  <c r="W88" i="27" s="1"/>
  <c r="O88" i="27" s="1"/>
  <c r="X89" i="27"/>
  <c r="W89" i="27" s="1"/>
  <c r="O89" i="27" s="1"/>
  <c r="X90" i="27"/>
  <c r="W90" i="27" s="1"/>
  <c r="O90" i="27" s="1"/>
  <c r="X91" i="27"/>
  <c r="W91" i="27" s="1"/>
  <c r="O91" i="27" s="1"/>
  <c r="X92" i="27"/>
  <c r="W92" i="27" s="1"/>
  <c r="O92" i="27" s="1"/>
  <c r="X93" i="27"/>
  <c r="W93" i="27" s="1"/>
  <c r="X94" i="27"/>
  <c r="W94" i="27" s="1"/>
  <c r="O94" i="27" s="1"/>
  <c r="X95" i="27"/>
  <c r="W95" i="27" s="1"/>
  <c r="X96" i="27"/>
  <c r="W96" i="27" s="1"/>
  <c r="O96" i="27" s="1"/>
  <c r="X97" i="27"/>
  <c r="W97" i="27" s="1"/>
  <c r="O97" i="27" s="1"/>
  <c r="X98" i="27"/>
  <c r="W98" i="27" s="1"/>
  <c r="O98" i="27" s="1"/>
  <c r="X99" i="27"/>
  <c r="W99" i="27" s="1"/>
  <c r="O99" i="27" s="1"/>
  <c r="X100" i="27"/>
  <c r="W100" i="27" s="1"/>
  <c r="X101" i="27"/>
  <c r="W101" i="27" s="1"/>
  <c r="O101" i="27" s="1"/>
  <c r="X102" i="27"/>
  <c r="W102" i="27" s="1"/>
  <c r="O102" i="27" s="1"/>
  <c r="X103" i="27"/>
  <c r="W103" i="27" s="1"/>
  <c r="X104" i="27"/>
  <c r="W104" i="27" s="1"/>
  <c r="O104" i="27" s="1"/>
  <c r="X105" i="27"/>
  <c r="W105" i="27" s="1"/>
  <c r="O105" i="27" s="1"/>
  <c r="X106" i="27"/>
  <c r="W106" i="27" s="1"/>
  <c r="O106" i="27" s="1"/>
  <c r="X107" i="27"/>
  <c r="W107" i="27" s="1"/>
  <c r="O107" i="27" s="1"/>
  <c r="X108" i="27"/>
  <c r="W108" i="27" s="1"/>
  <c r="O108" i="27" s="1"/>
  <c r="X109" i="27"/>
  <c r="W109" i="27" s="1"/>
  <c r="X110" i="27"/>
  <c r="W110" i="27" s="1"/>
  <c r="O110" i="27" s="1"/>
  <c r="X111" i="27"/>
  <c r="W111" i="27" s="1"/>
  <c r="X112" i="27"/>
  <c r="W112" i="27" s="1"/>
  <c r="O112" i="27" s="1"/>
  <c r="X113" i="27"/>
  <c r="W113" i="27" s="1"/>
  <c r="O113" i="27" s="1"/>
  <c r="X114" i="27"/>
  <c r="W114" i="27" s="1"/>
  <c r="O114" i="27" s="1"/>
  <c r="X115" i="27"/>
  <c r="W115" i="27" s="1"/>
  <c r="O115" i="27" s="1"/>
  <c r="X116" i="27"/>
  <c r="W116" i="27" s="1"/>
  <c r="X117" i="27"/>
  <c r="W117" i="27" s="1"/>
  <c r="O117" i="27" s="1"/>
  <c r="X118" i="27"/>
  <c r="W118" i="27" s="1"/>
  <c r="O118" i="27" s="1"/>
  <c r="X119" i="27"/>
  <c r="W119" i="27" s="1"/>
  <c r="X120" i="27"/>
  <c r="W120" i="27" s="1"/>
  <c r="O120" i="27" s="1"/>
  <c r="X121" i="27"/>
  <c r="W121" i="27" s="1"/>
  <c r="O121" i="27" s="1"/>
  <c r="X122" i="27"/>
  <c r="W122" i="27" s="1"/>
  <c r="O122" i="27" s="1"/>
  <c r="X123" i="27"/>
  <c r="W123" i="27" s="1"/>
  <c r="O123" i="27" s="1"/>
  <c r="X124" i="27"/>
  <c r="W124" i="27" s="1"/>
  <c r="O124" i="27" s="1"/>
  <c r="X125" i="27"/>
  <c r="W125" i="27" s="1"/>
  <c r="X126" i="27"/>
  <c r="W126" i="27" s="1"/>
  <c r="O126" i="27" s="1"/>
  <c r="X127" i="27"/>
  <c r="W127" i="27" s="1"/>
  <c r="X128" i="27"/>
  <c r="W128" i="27" s="1"/>
  <c r="O128" i="27" s="1"/>
  <c r="X129" i="27"/>
  <c r="W129" i="27" s="1"/>
  <c r="O129" i="27" s="1"/>
  <c r="X130" i="27"/>
  <c r="W130" i="27" s="1"/>
  <c r="O130" i="27" s="1"/>
  <c r="X131" i="27"/>
  <c r="W131" i="27" s="1"/>
  <c r="O131" i="27" s="1"/>
  <c r="X132" i="27"/>
  <c r="W132" i="27" s="1"/>
  <c r="X133" i="27"/>
  <c r="W133" i="27" s="1"/>
  <c r="O133" i="27" s="1"/>
  <c r="X134" i="27"/>
  <c r="W134" i="27" s="1"/>
  <c r="O134" i="27" s="1"/>
  <c r="X135" i="27"/>
  <c r="W135" i="27" s="1"/>
  <c r="X136" i="27"/>
  <c r="W136" i="27" s="1"/>
  <c r="O136" i="27" s="1"/>
  <c r="X137" i="27"/>
  <c r="W137" i="27" s="1"/>
  <c r="O137" i="27" s="1"/>
  <c r="X138" i="27"/>
  <c r="W138" i="27" s="1"/>
  <c r="O138" i="27" s="1"/>
  <c r="X139" i="27"/>
  <c r="W139" i="27" s="1"/>
  <c r="O139" i="27" s="1"/>
  <c r="X140" i="27"/>
  <c r="W140" i="27" s="1"/>
  <c r="O140" i="27" s="1"/>
  <c r="X141" i="27"/>
  <c r="W141" i="27" s="1"/>
  <c r="X142" i="27"/>
  <c r="W142" i="27" s="1"/>
  <c r="O142" i="27" s="1"/>
  <c r="X143" i="27"/>
  <c r="W143" i="27" s="1"/>
  <c r="X144" i="27"/>
  <c r="W144" i="27" s="1"/>
  <c r="O144" i="27" s="1"/>
  <c r="X145" i="27"/>
  <c r="W145" i="27" s="1"/>
  <c r="O145" i="27" s="1"/>
  <c r="X146" i="27"/>
  <c r="W146" i="27" s="1"/>
  <c r="O146" i="27" s="1"/>
  <c r="X147" i="27"/>
  <c r="W147" i="27" s="1"/>
  <c r="O147" i="27" s="1"/>
  <c r="X148" i="27"/>
  <c r="W148" i="27" s="1"/>
  <c r="O148" i="27" s="1"/>
  <c r="X149" i="27"/>
  <c r="W149" i="27" s="1"/>
  <c r="O149" i="27" s="1"/>
  <c r="X150" i="27"/>
  <c r="W150" i="27" s="1"/>
  <c r="O150" i="27" s="1"/>
  <c r="X151" i="27"/>
  <c r="W151" i="27" s="1"/>
  <c r="X152" i="27"/>
  <c r="W152" i="27" s="1"/>
  <c r="O152" i="27" s="1"/>
  <c r="X153" i="27"/>
  <c r="W153" i="27" s="1"/>
  <c r="O153" i="27" s="1"/>
  <c r="X154" i="27"/>
  <c r="W154" i="27" s="1"/>
  <c r="O154" i="27" s="1"/>
  <c r="X155" i="27"/>
  <c r="W155" i="27" s="1"/>
  <c r="O155" i="27" s="1"/>
  <c r="X156" i="27"/>
  <c r="W156" i="27" s="1"/>
  <c r="O156" i="27" s="1"/>
  <c r="X157" i="27"/>
  <c r="W157" i="27" s="1"/>
  <c r="X158" i="27"/>
  <c r="W158" i="27" s="1"/>
  <c r="O158" i="27" s="1"/>
  <c r="X159" i="27"/>
  <c r="W159" i="27" s="1"/>
  <c r="X160" i="27"/>
  <c r="W160" i="27" s="1"/>
  <c r="O160" i="27" s="1"/>
  <c r="X161" i="27"/>
  <c r="W161" i="27" s="1"/>
  <c r="O161" i="27" s="1"/>
  <c r="X162" i="27"/>
  <c r="W162" i="27" s="1"/>
  <c r="O162" i="27" s="1"/>
  <c r="X163" i="27"/>
  <c r="W163" i="27" s="1"/>
  <c r="O163" i="27" s="1"/>
  <c r="X164" i="27"/>
  <c r="W164" i="27" s="1"/>
  <c r="O164" i="27" s="1"/>
  <c r="X165" i="27"/>
  <c r="W165" i="27" s="1"/>
  <c r="O165" i="27" s="1"/>
  <c r="X166" i="27"/>
  <c r="W166" i="27" s="1"/>
  <c r="O166" i="27" s="1"/>
  <c r="X167" i="27"/>
  <c r="W167" i="27" s="1"/>
  <c r="AC184" i="27"/>
  <c r="AA184" i="27" s="1"/>
  <c r="P184" i="27" s="1"/>
  <c r="Y184" i="27"/>
  <c r="Z185" i="27"/>
  <c r="P185" i="27" s="1"/>
  <c r="AE185" i="27"/>
  <c r="R187" i="27"/>
  <c r="Q187" i="27" s="1"/>
  <c r="AC188" i="27"/>
  <c r="AA188" i="27" s="1"/>
  <c r="P188" i="27" s="1"/>
  <c r="Y188" i="27"/>
  <c r="W188" i="27" s="1"/>
  <c r="U188" i="27"/>
  <c r="Z189" i="27"/>
  <c r="AE189" i="27"/>
  <c r="R191" i="27"/>
  <c r="Q191" i="27" s="1"/>
  <c r="AC192" i="27"/>
  <c r="Y192" i="27"/>
  <c r="W192" i="27" s="1"/>
  <c r="U192" i="27"/>
  <c r="Z193" i="27"/>
  <c r="P193" i="27" s="1"/>
  <c r="AE193" i="27"/>
  <c r="R195" i="27"/>
  <c r="Q195" i="27" s="1"/>
  <c r="AC196" i="27"/>
  <c r="AA196" i="27" s="1"/>
  <c r="P196" i="27" s="1"/>
  <c r="Y196" i="27"/>
  <c r="W196" i="27" s="1"/>
  <c r="U196" i="27"/>
  <c r="Z197" i="27"/>
  <c r="AE197" i="27"/>
  <c r="R199" i="27"/>
  <c r="Q199" i="27" s="1"/>
  <c r="AC200" i="27"/>
  <c r="AA200" i="27" s="1"/>
  <c r="P200" i="27" s="1"/>
  <c r="Y200" i="27"/>
  <c r="W200" i="27" s="1"/>
  <c r="U200" i="27"/>
  <c r="Z201" i="27"/>
  <c r="P201" i="27" s="1"/>
  <c r="AE201" i="27"/>
  <c r="R203" i="27"/>
  <c r="Q203" i="27" s="1"/>
  <c r="AC204" i="27"/>
  <c r="Y204" i="27"/>
  <c r="W204" i="27" s="1"/>
  <c r="U204" i="27"/>
  <c r="Z205" i="27"/>
  <c r="AE205" i="27"/>
  <c r="R207" i="27"/>
  <c r="Q207" i="27" s="1"/>
  <c r="AC208" i="27"/>
  <c r="AA208" i="27" s="1"/>
  <c r="P208" i="27" s="1"/>
  <c r="Y208" i="27"/>
  <c r="W208" i="27" s="1"/>
  <c r="U208" i="27"/>
  <c r="Z209" i="27"/>
  <c r="P209" i="27" s="1"/>
  <c r="AE209" i="27"/>
  <c r="R211" i="27"/>
  <c r="Q211" i="27" s="1"/>
  <c r="AC212" i="27"/>
  <c r="AA212" i="27" s="1"/>
  <c r="P212" i="27" s="1"/>
  <c r="Y212" i="27"/>
  <c r="W212" i="27" s="1"/>
  <c r="U212" i="27"/>
  <c r="Z213" i="27"/>
  <c r="AE213" i="27"/>
  <c r="R215" i="27"/>
  <c r="Q215" i="27" s="1"/>
  <c r="O215" i="27" s="1"/>
  <c r="AC216" i="27"/>
  <c r="AA216" i="27" s="1"/>
  <c r="P216" i="27" s="1"/>
  <c r="Y216" i="27"/>
  <c r="W216" i="27" s="1"/>
  <c r="U216" i="27"/>
  <c r="Z217" i="27"/>
  <c r="P217" i="27" s="1"/>
  <c r="AE217" i="27"/>
  <c r="R219" i="27"/>
  <c r="Q219" i="27" s="1"/>
  <c r="AC220" i="27"/>
  <c r="AA220" i="27" s="1"/>
  <c r="P220" i="27" s="1"/>
  <c r="Y220" i="27"/>
  <c r="W220" i="27" s="1"/>
  <c r="U220" i="27"/>
  <c r="Z221" i="27"/>
  <c r="AE221" i="27"/>
  <c r="R223" i="27"/>
  <c r="Q223" i="27" s="1"/>
  <c r="AC224" i="27"/>
  <c r="Y224" i="27"/>
  <c r="W224" i="27" s="1"/>
  <c r="U224" i="27"/>
  <c r="Z225" i="27"/>
  <c r="P225" i="27" s="1"/>
  <c r="AE225" i="27"/>
  <c r="R227" i="27"/>
  <c r="Q227" i="27" s="1"/>
  <c r="AC228" i="27"/>
  <c r="AA228" i="27" s="1"/>
  <c r="P228" i="27" s="1"/>
  <c r="Y228" i="27"/>
  <c r="W228" i="27" s="1"/>
  <c r="U228" i="27"/>
  <c r="Z229" i="27"/>
  <c r="AE229" i="27"/>
  <c r="R231" i="27"/>
  <c r="Q231" i="27" s="1"/>
  <c r="AC232" i="27"/>
  <c r="AA232" i="27" s="1"/>
  <c r="P232" i="27" s="1"/>
  <c r="Y232" i="27"/>
  <c r="W232" i="27" s="1"/>
  <c r="U232" i="27"/>
  <c r="Z233" i="27"/>
  <c r="P233" i="27" s="1"/>
  <c r="AE233" i="27"/>
  <c r="R235" i="27"/>
  <c r="Q235" i="27" s="1"/>
  <c r="AC236" i="27"/>
  <c r="Y236" i="27"/>
  <c r="W236" i="27" s="1"/>
  <c r="U236" i="27"/>
  <c r="Z237" i="27"/>
  <c r="AE237" i="27"/>
  <c r="R239" i="27"/>
  <c r="Q239" i="27" s="1"/>
  <c r="AC240" i="27"/>
  <c r="AA240" i="27" s="1"/>
  <c r="P240" i="27" s="1"/>
  <c r="Y240" i="27"/>
  <c r="W240" i="27" s="1"/>
  <c r="U240" i="27"/>
  <c r="Z241" i="27"/>
  <c r="P241" i="27" s="1"/>
  <c r="AE241" i="27"/>
  <c r="R243" i="27"/>
  <c r="Q243" i="27" s="1"/>
  <c r="AC244" i="27"/>
  <c r="AA244" i="27" s="1"/>
  <c r="P244" i="27" s="1"/>
  <c r="Y244" i="27"/>
  <c r="W244" i="27" s="1"/>
  <c r="U244" i="27"/>
  <c r="Z245" i="27"/>
  <c r="AE245" i="27"/>
  <c r="R247" i="27"/>
  <c r="Q247" i="27" s="1"/>
  <c r="O247" i="27" s="1"/>
  <c r="AC248" i="27"/>
  <c r="AA248" i="27" s="1"/>
  <c r="P248" i="27" s="1"/>
  <c r="Y248" i="27"/>
  <c r="W248" i="27" s="1"/>
  <c r="U248" i="27"/>
  <c r="Z249" i="27"/>
  <c r="P249" i="27" s="1"/>
  <c r="AE249" i="27"/>
  <c r="R251" i="27"/>
  <c r="Q251" i="27" s="1"/>
  <c r="AC252" i="27"/>
  <c r="AA252" i="27" s="1"/>
  <c r="P252" i="27" s="1"/>
  <c r="Y252" i="27"/>
  <c r="W252" i="27" s="1"/>
  <c r="U252" i="27"/>
  <c r="Z253" i="27"/>
  <c r="AE253" i="27"/>
  <c r="R255" i="27"/>
  <c r="Q255" i="27" s="1"/>
  <c r="AC256" i="27"/>
  <c r="Y256" i="27"/>
  <c r="W256" i="27" s="1"/>
  <c r="U256" i="27"/>
  <c r="Z257" i="27"/>
  <c r="P257" i="27" s="1"/>
  <c r="AE257" i="27"/>
  <c r="R259" i="27"/>
  <c r="Q259" i="27" s="1"/>
  <c r="AC260" i="27"/>
  <c r="AA260" i="27" s="1"/>
  <c r="P260" i="27" s="1"/>
  <c r="Y260" i="27"/>
  <c r="W260" i="27" s="1"/>
  <c r="U260" i="27"/>
  <c r="Z261" i="27"/>
  <c r="AE261" i="27"/>
  <c r="R263" i="27"/>
  <c r="Q263" i="27" s="1"/>
  <c r="AC264" i="27"/>
  <c r="AA264" i="27" s="1"/>
  <c r="P264" i="27" s="1"/>
  <c r="Y264" i="27"/>
  <c r="W264" i="27" s="1"/>
  <c r="U264" i="27"/>
  <c r="Z265" i="27"/>
  <c r="P265" i="27" s="1"/>
  <c r="AE265" i="27"/>
  <c r="R267" i="27"/>
  <c r="Q267" i="27" s="1"/>
  <c r="AC268" i="27"/>
  <c r="Y268" i="27"/>
  <c r="W268" i="27" s="1"/>
  <c r="U268" i="27"/>
  <c r="Z269" i="27"/>
  <c r="AE269" i="27"/>
  <c r="R271" i="27"/>
  <c r="Q271" i="27" s="1"/>
  <c r="AC272" i="27"/>
  <c r="AA272" i="27" s="1"/>
  <c r="P272" i="27" s="1"/>
  <c r="Y272" i="27"/>
  <c r="W272" i="27" s="1"/>
  <c r="U272" i="27"/>
  <c r="Z273" i="27"/>
  <c r="P273" i="27" s="1"/>
  <c r="AE273" i="27"/>
  <c r="R275" i="27"/>
  <c r="Q275" i="27" s="1"/>
  <c r="AC276" i="27"/>
  <c r="AA276" i="27" s="1"/>
  <c r="P276" i="27" s="1"/>
  <c r="Y276" i="27"/>
  <c r="W276" i="27" s="1"/>
  <c r="U276" i="27"/>
  <c r="Z277" i="27"/>
  <c r="AE277" i="27"/>
  <c r="R279" i="27"/>
  <c r="Q279" i="27" s="1"/>
  <c r="O279" i="27" s="1"/>
  <c r="AC280" i="27"/>
  <c r="AA280" i="27" s="1"/>
  <c r="P280" i="27" s="1"/>
  <c r="Y280" i="27"/>
  <c r="W280" i="27" s="1"/>
  <c r="U280" i="27"/>
  <c r="Z281" i="27"/>
  <c r="P281" i="27" s="1"/>
  <c r="AE281" i="27"/>
  <c r="R283" i="27"/>
  <c r="Q283" i="27" s="1"/>
  <c r="AC284" i="27"/>
  <c r="AA284" i="27" s="1"/>
  <c r="P284" i="27" s="1"/>
  <c r="Y284" i="27"/>
  <c r="W284" i="27" s="1"/>
  <c r="U284" i="27"/>
  <c r="Z285" i="27"/>
  <c r="AE285" i="27"/>
  <c r="R287" i="27"/>
  <c r="Q287" i="27" s="1"/>
  <c r="AC288" i="27"/>
  <c r="Y288" i="27"/>
  <c r="W288" i="27" s="1"/>
  <c r="U288" i="27"/>
  <c r="Z289" i="27"/>
  <c r="P289" i="27" s="1"/>
  <c r="AE289" i="27"/>
  <c r="R291" i="27"/>
  <c r="Q291" i="27" s="1"/>
  <c r="AC292" i="27"/>
  <c r="AA292" i="27" s="1"/>
  <c r="P292" i="27" s="1"/>
  <c r="Y292" i="27"/>
  <c r="W292" i="27" s="1"/>
  <c r="U292" i="27"/>
  <c r="Z293" i="27"/>
  <c r="AE293" i="27"/>
  <c r="R295" i="27"/>
  <c r="Q295" i="27" s="1"/>
  <c r="AC296" i="27"/>
  <c r="AA296" i="27" s="1"/>
  <c r="P296" i="27" s="1"/>
  <c r="Y296" i="27"/>
  <c r="W296" i="27" s="1"/>
  <c r="U296" i="27"/>
  <c r="Z297" i="27"/>
  <c r="P297" i="27" s="1"/>
  <c r="AE297" i="27"/>
  <c r="R299" i="27"/>
  <c r="Q299" i="27" s="1"/>
  <c r="AC300" i="27"/>
  <c r="Y300" i="27"/>
  <c r="W300" i="27" s="1"/>
  <c r="U300" i="27"/>
  <c r="Z301" i="27"/>
  <c r="AE301" i="27"/>
  <c r="R303" i="27"/>
  <c r="Q303" i="27" s="1"/>
  <c r="AC304" i="27"/>
  <c r="AA304" i="27" s="1"/>
  <c r="P304" i="27" s="1"/>
  <c r="Y304" i="27"/>
  <c r="W304" i="27" s="1"/>
  <c r="U304" i="27"/>
  <c r="Z305" i="27"/>
  <c r="P305" i="27" s="1"/>
  <c r="AE305" i="27"/>
  <c r="R307" i="27"/>
  <c r="Q307" i="27" s="1"/>
  <c r="AC308" i="27"/>
  <c r="AA308" i="27" s="1"/>
  <c r="P308" i="27" s="1"/>
  <c r="Y308" i="27"/>
  <c r="W308" i="27" s="1"/>
  <c r="U308" i="27"/>
  <c r="Z309" i="27"/>
  <c r="AE309" i="27"/>
  <c r="R311" i="27"/>
  <c r="Q311" i="27" s="1"/>
  <c r="O311" i="27" s="1"/>
  <c r="AC312" i="27"/>
  <c r="AA312" i="27" s="1"/>
  <c r="P312" i="27" s="1"/>
  <c r="Y312" i="27"/>
  <c r="W312" i="27" s="1"/>
  <c r="U312" i="27"/>
  <c r="Z313" i="27"/>
  <c r="P313" i="27" s="1"/>
  <c r="AE313" i="27"/>
  <c r="R315" i="27"/>
  <c r="Q315" i="27" s="1"/>
  <c r="AC316" i="27"/>
  <c r="AA316" i="27" s="1"/>
  <c r="P316" i="27" s="1"/>
  <c r="Y316" i="27"/>
  <c r="W316" i="27" s="1"/>
  <c r="U316" i="27"/>
  <c r="Z317" i="27"/>
  <c r="AE317" i="27"/>
  <c r="R319" i="27"/>
  <c r="Q319" i="27" s="1"/>
  <c r="AC320" i="27"/>
  <c r="Y320" i="27"/>
  <c r="W320" i="27" s="1"/>
  <c r="U320" i="27"/>
  <c r="Z321" i="27"/>
  <c r="P321" i="27" s="1"/>
  <c r="AE321" i="27"/>
  <c r="R323" i="27"/>
  <c r="Q323" i="27" s="1"/>
  <c r="AC324" i="27"/>
  <c r="AA324" i="27" s="1"/>
  <c r="P324" i="27" s="1"/>
  <c r="Y324" i="27"/>
  <c r="W324" i="27" s="1"/>
  <c r="U324" i="27"/>
  <c r="Z325" i="27"/>
  <c r="AE325" i="27"/>
  <c r="R327" i="27"/>
  <c r="Q327" i="27" s="1"/>
  <c r="AC328" i="27"/>
  <c r="AA328" i="27" s="1"/>
  <c r="P328" i="27" s="1"/>
  <c r="Y328" i="27"/>
  <c r="W328" i="27" s="1"/>
  <c r="U328" i="27"/>
  <c r="Z329" i="27"/>
  <c r="P329" i="27" s="1"/>
  <c r="AE329" i="27"/>
  <c r="R331" i="27"/>
  <c r="Q331" i="27" s="1"/>
  <c r="AC332" i="27"/>
  <c r="Y332" i="27"/>
  <c r="W332" i="27" s="1"/>
  <c r="U332" i="27"/>
  <c r="Z333" i="27"/>
  <c r="AE333" i="27"/>
  <c r="R335" i="27"/>
  <c r="Q335" i="27" s="1"/>
  <c r="AC336" i="27"/>
  <c r="AA336" i="27" s="1"/>
  <c r="P336" i="27" s="1"/>
  <c r="Y336" i="27"/>
  <c r="W336" i="27" s="1"/>
  <c r="U336" i="27"/>
  <c r="Z337" i="27"/>
  <c r="P337" i="27" s="1"/>
  <c r="AE337" i="27"/>
  <c r="R339" i="27"/>
  <c r="Q339" i="27" s="1"/>
  <c r="AC340" i="27"/>
  <c r="AA340" i="27" s="1"/>
  <c r="P340" i="27" s="1"/>
  <c r="Y340" i="27"/>
  <c r="W340" i="27" s="1"/>
  <c r="U340" i="27"/>
  <c r="Z341" i="27"/>
  <c r="AE341" i="27"/>
  <c r="R343" i="27"/>
  <c r="Q343" i="27" s="1"/>
  <c r="O343" i="27" s="1"/>
  <c r="AC344" i="27"/>
  <c r="AA344" i="27" s="1"/>
  <c r="P344" i="27" s="1"/>
  <c r="Y344" i="27"/>
  <c r="W344" i="27" s="1"/>
  <c r="U344" i="27"/>
  <c r="Z345" i="27"/>
  <c r="P345" i="27" s="1"/>
  <c r="AE345" i="27"/>
  <c r="R347" i="27"/>
  <c r="Q347" i="27" s="1"/>
  <c r="AC348" i="27"/>
  <c r="AA348" i="27" s="1"/>
  <c r="P348" i="27" s="1"/>
  <c r="Y348" i="27"/>
  <c r="W348" i="27" s="1"/>
  <c r="U348" i="27"/>
  <c r="Z349" i="27"/>
  <c r="AE349" i="27"/>
  <c r="R351" i="27"/>
  <c r="Q351" i="27" s="1"/>
  <c r="AC352" i="27"/>
  <c r="Y352" i="27"/>
  <c r="W352" i="27" s="1"/>
  <c r="U352" i="27"/>
  <c r="Z353" i="27"/>
  <c r="P353" i="27" s="1"/>
  <c r="AE353" i="27"/>
  <c r="R355" i="27"/>
  <c r="Q355" i="27" s="1"/>
  <c r="AC356" i="27"/>
  <c r="AA356" i="27" s="1"/>
  <c r="P356" i="27" s="1"/>
  <c r="Y356" i="27"/>
  <c r="W356" i="27" s="1"/>
  <c r="U356" i="27"/>
  <c r="Z357" i="27"/>
  <c r="AE357" i="27"/>
  <c r="R359" i="27"/>
  <c r="Q359" i="27" s="1"/>
  <c r="AC360" i="27"/>
  <c r="AA360" i="27" s="1"/>
  <c r="P360" i="27" s="1"/>
  <c r="Y360" i="27"/>
  <c r="W360" i="27" s="1"/>
  <c r="U360" i="27"/>
  <c r="Z361" i="27"/>
  <c r="P361" i="27" s="1"/>
  <c r="AE361" i="27"/>
  <c r="R363" i="27"/>
  <c r="Q363" i="27" s="1"/>
  <c r="AC364" i="27"/>
  <c r="Y364" i="27"/>
  <c r="W364" i="27" s="1"/>
  <c r="U364" i="27"/>
  <c r="Z365" i="27"/>
  <c r="AE365" i="27"/>
  <c r="R367" i="27"/>
  <c r="Q367" i="27" s="1"/>
  <c r="AC368" i="27"/>
  <c r="AA368" i="27" s="1"/>
  <c r="P368" i="27" s="1"/>
  <c r="Y368" i="27"/>
  <c r="W368" i="27" s="1"/>
  <c r="U368" i="27"/>
  <c r="Z369" i="27"/>
  <c r="P369" i="27" s="1"/>
  <c r="AE369" i="27"/>
  <c r="R371" i="27"/>
  <c r="Q371" i="27" s="1"/>
  <c r="AC372" i="27"/>
  <c r="AA372" i="27" s="1"/>
  <c r="P372" i="27" s="1"/>
  <c r="Y372" i="27"/>
  <c r="W372" i="27" s="1"/>
  <c r="U372" i="27"/>
  <c r="Z373" i="27"/>
  <c r="AE373" i="27"/>
  <c r="R375" i="27"/>
  <c r="Q375" i="27" s="1"/>
  <c r="O375" i="27" s="1"/>
  <c r="AC376" i="27"/>
  <c r="AA376" i="27" s="1"/>
  <c r="P376" i="27" s="1"/>
  <c r="Y376" i="27"/>
  <c r="W376" i="27" s="1"/>
  <c r="U376" i="27"/>
  <c r="Z377" i="27"/>
  <c r="P377" i="27" s="1"/>
  <c r="AE377" i="27"/>
  <c r="R379" i="27"/>
  <c r="Q379" i="27" s="1"/>
  <c r="AC380" i="27"/>
  <c r="AA380" i="27" s="1"/>
  <c r="P380" i="27" s="1"/>
  <c r="Y380" i="27"/>
  <c r="W380" i="27" s="1"/>
  <c r="U380" i="27"/>
  <c r="Z381" i="27"/>
  <c r="AE381" i="27"/>
  <c r="R383" i="27"/>
  <c r="Q383" i="27" s="1"/>
  <c r="X384" i="27"/>
  <c r="X386" i="27"/>
  <c r="W386" i="27" s="1"/>
  <c r="X388" i="27"/>
  <c r="W388" i="27" s="1"/>
  <c r="X390" i="27"/>
  <c r="W390" i="27" s="1"/>
  <c r="X392" i="27"/>
  <c r="X394" i="27"/>
  <c r="W394" i="27" s="1"/>
  <c r="X396" i="27"/>
  <c r="W396" i="27" s="1"/>
  <c r="X398" i="27"/>
  <c r="W398" i="27" s="1"/>
  <c r="X400" i="27"/>
  <c r="W400" i="27" s="1"/>
  <c r="AE402" i="27"/>
  <c r="S402" i="27"/>
  <c r="Z402" i="27"/>
  <c r="U402" i="27"/>
  <c r="T402" i="27" s="1"/>
  <c r="AC402" i="27"/>
  <c r="X402" i="27"/>
  <c r="W402" i="27" s="1"/>
  <c r="R402" i="27"/>
  <c r="V404" i="27"/>
  <c r="AE406" i="27"/>
  <c r="S406" i="27"/>
  <c r="Z406" i="27"/>
  <c r="U406" i="27"/>
  <c r="AC406" i="27"/>
  <c r="AA406" i="27" s="1"/>
  <c r="X406" i="27"/>
  <c r="R406" i="27"/>
  <c r="V408" i="27"/>
  <c r="AE410" i="27"/>
  <c r="S410" i="27"/>
  <c r="Z410" i="27"/>
  <c r="U410" i="27"/>
  <c r="T410" i="27" s="1"/>
  <c r="AC410" i="27"/>
  <c r="X410" i="27"/>
  <c r="R410" i="27"/>
  <c r="Q415" i="27"/>
  <c r="AE426" i="27"/>
  <c r="S426" i="27"/>
  <c r="Z426" i="27"/>
  <c r="U426" i="27"/>
  <c r="AC426" i="27"/>
  <c r="X426" i="27"/>
  <c r="W426" i="27" s="1"/>
  <c r="R426" i="27"/>
  <c r="AB426" i="27"/>
  <c r="V426" i="27"/>
  <c r="AC187" i="27"/>
  <c r="AA187" i="27" s="1"/>
  <c r="Y187" i="27"/>
  <c r="W187" i="27" s="1"/>
  <c r="U187" i="27"/>
  <c r="T187" i="27" s="1"/>
  <c r="AC191" i="27"/>
  <c r="Y191" i="27"/>
  <c r="W191" i="27" s="1"/>
  <c r="U191" i="27"/>
  <c r="T191" i="27" s="1"/>
  <c r="AC195" i="27"/>
  <c r="AA195" i="27" s="1"/>
  <c r="Y195" i="27"/>
  <c r="U195" i="27"/>
  <c r="T195" i="27" s="1"/>
  <c r="AC199" i="27"/>
  <c r="AA199" i="27" s="1"/>
  <c r="Y199" i="27"/>
  <c r="W199" i="27" s="1"/>
  <c r="U199" i="27"/>
  <c r="T199" i="27" s="1"/>
  <c r="AC203" i="27"/>
  <c r="AA203" i="27" s="1"/>
  <c r="Y203" i="27"/>
  <c r="W203" i="27" s="1"/>
  <c r="U203" i="27"/>
  <c r="T203" i="27" s="1"/>
  <c r="AC207" i="27"/>
  <c r="AA207" i="27" s="1"/>
  <c r="Y207" i="27"/>
  <c r="W207" i="27" s="1"/>
  <c r="U207" i="27"/>
  <c r="T207" i="27" s="1"/>
  <c r="AC211" i="27"/>
  <c r="Y211" i="27"/>
  <c r="W211" i="27" s="1"/>
  <c r="U211" i="27"/>
  <c r="T211" i="27" s="1"/>
  <c r="AC215" i="27"/>
  <c r="AA215" i="27" s="1"/>
  <c r="Y215" i="27"/>
  <c r="U215" i="27"/>
  <c r="T215" i="27" s="1"/>
  <c r="AC219" i="27"/>
  <c r="AA219" i="27" s="1"/>
  <c r="Y219" i="27"/>
  <c r="W219" i="27" s="1"/>
  <c r="U219" i="27"/>
  <c r="T219" i="27" s="1"/>
  <c r="AC223" i="27"/>
  <c r="Y223" i="27"/>
  <c r="W223" i="27" s="1"/>
  <c r="U223" i="27"/>
  <c r="T223" i="27" s="1"/>
  <c r="AC227" i="27"/>
  <c r="AA227" i="27" s="1"/>
  <c r="Y227" i="27"/>
  <c r="U227" i="27"/>
  <c r="T227" i="27" s="1"/>
  <c r="AC231" i="27"/>
  <c r="AA231" i="27" s="1"/>
  <c r="Y231" i="27"/>
  <c r="W231" i="27" s="1"/>
  <c r="U231" i="27"/>
  <c r="T231" i="27" s="1"/>
  <c r="AC235" i="27"/>
  <c r="AA235" i="27" s="1"/>
  <c r="Y235" i="27"/>
  <c r="W235" i="27" s="1"/>
  <c r="U235" i="27"/>
  <c r="T235" i="27" s="1"/>
  <c r="AC239" i="27"/>
  <c r="AA239" i="27" s="1"/>
  <c r="Y239" i="27"/>
  <c r="W239" i="27" s="1"/>
  <c r="U239" i="27"/>
  <c r="T239" i="27" s="1"/>
  <c r="AC243" i="27"/>
  <c r="Y243" i="27"/>
  <c r="W243" i="27" s="1"/>
  <c r="U243" i="27"/>
  <c r="T243" i="27" s="1"/>
  <c r="AC247" i="27"/>
  <c r="AA247" i="27" s="1"/>
  <c r="Y247" i="27"/>
  <c r="U247" i="27"/>
  <c r="T247" i="27" s="1"/>
  <c r="AC251" i="27"/>
  <c r="AA251" i="27" s="1"/>
  <c r="Y251" i="27"/>
  <c r="W251" i="27" s="1"/>
  <c r="U251" i="27"/>
  <c r="T251" i="27" s="1"/>
  <c r="AC255" i="27"/>
  <c r="Y255" i="27"/>
  <c r="W255" i="27" s="1"/>
  <c r="U255" i="27"/>
  <c r="T255" i="27" s="1"/>
  <c r="AC259" i="27"/>
  <c r="AA259" i="27" s="1"/>
  <c r="Y259" i="27"/>
  <c r="U259" i="27"/>
  <c r="T259" i="27" s="1"/>
  <c r="AC263" i="27"/>
  <c r="AA263" i="27" s="1"/>
  <c r="Y263" i="27"/>
  <c r="W263" i="27" s="1"/>
  <c r="U263" i="27"/>
  <c r="T263" i="27" s="1"/>
  <c r="AC267" i="27"/>
  <c r="AA267" i="27" s="1"/>
  <c r="Y267" i="27"/>
  <c r="W267" i="27" s="1"/>
  <c r="U267" i="27"/>
  <c r="T267" i="27" s="1"/>
  <c r="AC271" i="27"/>
  <c r="AA271" i="27" s="1"/>
  <c r="Y271" i="27"/>
  <c r="W271" i="27" s="1"/>
  <c r="U271" i="27"/>
  <c r="T271" i="27" s="1"/>
  <c r="AC275" i="27"/>
  <c r="Y275" i="27"/>
  <c r="W275" i="27" s="1"/>
  <c r="U275" i="27"/>
  <c r="T275" i="27" s="1"/>
  <c r="AC279" i="27"/>
  <c r="AA279" i="27" s="1"/>
  <c r="Y279" i="27"/>
  <c r="U279" i="27"/>
  <c r="T279" i="27" s="1"/>
  <c r="AC283" i="27"/>
  <c r="AA283" i="27" s="1"/>
  <c r="Y283" i="27"/>
  <c r="W283" i="27" s="1"/>
  <c r="U283" i="27"/>
  <c r="T283" i="27" s="1"/>
  <c r="AC287" i="27"/>
  <c r="Y287" i="27"/>
  <c r="W287" i="27" s="1"/>
  <c r="U287" i="27"/>
  <c r="T287" i="27" s="1"/>
  <c r="AC291" i="27"/>
  <c r="AA291" i="27" s="1"/>
  <c r="Y291" i="27"/>
  <c r="U291" i="27"/>
  <c r="T291" i="27" s="1"/>
  <c r="AC295" i="27"/>
  <c r="AA295" i="27" s="1"/>
  <c r="Y295" i="27"/>
  <c r="W295" i="27" s="1"/>
  <c r="U295" i="27"/>
  <c r="T295" i="27" s="1"/>
  <c r="AC299" i="27"/>
  <c r="AA299" i="27" s="1"/>
  <c r="Y299" i="27"/>
  <c r="W299" i="27" s="1"/>
  <c r="U299" i="27"/>
  <c r="T299" i="27" s="1"/>
  <c r="AC303" i="27"/>
  <c r="AA303" i="27" s="1"/>
  <c r="Y303" i="27"/>
  <c r="W303" i="27" s="1"/>
  <c r="U303" i="27"/>
  <c r="T303" i="27" s="1"/>
  <c r="AC307" i="27"/>
  <c r="Y307" i="27"/>
  <c r="W307" i="27" s="1"/>
  <c r="U307" i="27"/>
  <c r="T307" i="27" s="1"/>
  <c r="AC311" i="27"/>
  <c r="AA311" i="27" s="1"/>
  <c r="Y311" i="27"/>
  <c r="U311" i="27"/>
  <c r="T311" i="27" s="1"/>
  <c r="AC315" i="27"/>
  <c r="AA315" i="27" s="1"/>
  <c r="Y315" i="27"/>
  <c r="W315" i="27" s="1"/>
  <c r="U315" i="27"/>
  <c r="T315" i="27" s="1"/>
  <c r="AC319" i="27"/>
  <c r="Y319" i="27"/>
  <c r="W319" i="27" s="1"/>
  <c r="U319" i="27"/>
  <c r="T319" i="27" s="1"/>
  <c r="AC323" i="27"/>
  <c r="AA323" i="27" s="1"/>
  <c r="Y323" i="27"/>
  <c r="U323" i="27"/>
  <c r="T323" i="27" s="1"/>
  <c r="AC327" i="27"/>
  <c r="AA327" i="27" s="1"/>
  <c r="Y327" i="27"/>
  <c r="W327" i="27" s="1"/>
  <c r="U327" i="27"/>
  <c r="T327" i="27" s="1"/>
  <c r="AC331" i="27"/>
  <c r="AA331" i="27" s="1"/>
  <c r="Y331" i="27"/>
  <c r="W331" i="27" s="1"/>
  <c r="U331" i="27"/>
  <c r="T331" i="27" s="1"/>
  <c r="AC335" i="27"/>
  <c r="AA335" i="27" s="1"/>
  <c r="Y335" i="27"/>
  <c r="W335" i="27" s="1"/>
  <c r="U335" i="27"/>
  <c r="T335" i="27" s="1"/>
  <c r="AC339" i="27"/>
  <c r="Y339" i="27"/>
  <c r="W339" i="27" s="1"/>
  <c r="U339" i="27"/>
  <c r="T339" i="27" s="1"/>
  <c r="AC343" i="27"/>
  <c r="AA343" i="27" s="1"/>
  <c r="Y343" i="27"/>
  <c r="U343" i="27"/>
  <c r="T343" i="27" s="1"/>
  <c r="AC347" i="27"/>
  <c r="AA347" i="27" s="1"/>
  <c r="Y347" i="27"/>
  <c r="W347" i="27" s="1"/>
  <c r="U347" i="27"/>
  <c r="T347" i="27" s="1"/>
  <c r="AC351" i="27"/>
  <c r="Y351" i="27"/>
  <c r="W351" i="27" s="1"/>
  <c r="U351" i="27"/>
  <c r="T351" i="27" s="1"/>
  <c r="AC355" i="27"/>
  <c r="AA355" i="27" s="1"/>
  <c r="Y355" i="27"/>
  <c r="U355" i="27"/>
  <c r="T355" i="27" s="1"/>
  <c r="AC359" i="27"/>
  <c r="AA359" i="27" s="1"/>
  <c r="Y359" i="27"/>
  <c r="W359" i="27" s="1"/>
  <c r="U359" i="27"/>
  <c r="T359" i="27" s="1"/>
  <c r="AC363" i="27"/>
  <c r="AA363" i="27" s="1"/>
  <c r="Y363" i="27"/>
  <c r="W363" i="27" s="1"/>
  <c r="U363" i="27"/>
  <c r="T363" i="27" s="1"/>
  <c r="AC367" i="27"/>
  <c r="AA367" i="27" s="1"/>
  <c r="Y367" i="27"/>
  <c r="W367" i="27" s="1"/>
  <c r="U367" i="27"/>
  <c r="T367" i="27" s="1"/>
  <c r="AC371" i="27"/>
  <c r="Y371" i="27"/>
  <c r="W371" i="27" s="1"/>
  <c r="U371" i="27"/>
  <c r="T371" i="27" s="1"/>
  <c r="AC375" i="27"/>
  <c r="AA375" i="27" s="1"/>
  <c r="Y375" i="27"/>
  <c r="U375" i="27"/>
  <c r="T375" i="27" s="1"/>
  <c r="AC379" i="27"/>
  <c r="AA379" i="27" s="1"/>
  <c r="Y379" i="27"/>
  <c r="W379" i="27" s="1"/>
  <c r="U379" i="27"/>
  <c r="T379" i="27" s="1"/>
  <c r="AC383" i="27"/>
  <c r="Y383" i="27"/>
  <c r="W383" i="27" s="1"/>
  <c r="U383" i="27"/>
  <c r="T383" i="27" s="1"/>
  <c r="AE383" i="27"/>
  <c r="Q384" i="27"/>
  <c r="AC385" i="27"/>
  <c r="AA385" i="27" s="1"/>
  <c r="Y385" i="27"/>
  <c r="U385" i="27"/>
  <c r="T385" i="27" s="1"/>
  <c r="AE385" i="27"/>
  <c r="S385" i="27"/>
  <c r="Q386" i="27"/>
  <c r="AC387" i="27"/>
  <c r="AA387" i="27" s="1"/>
  <c r="Y387" i="27"/>
  <c r="U387" i="27"/>
  <c r="T387" i="27" s="1"/>
  <c r="AE387" i="27"/>
  <c r="S387" i="27"/>
  <c r="Q388" i="27"/>
  <c r="O388" i="27" s="1"/>
  <c r="AC389" i="27"/>
  <c r="AA389" i="27" s="1"/>
  <c r="Y389" i="27"/>
  <c r="U389" i="27"/>
  <c r="T389" i="27" s="1"/>
  <c r="AE389" i="27"/>
  <c r="S389" i="27"/>
  <c r="AC391" i="27"/>
  <c r="AA391" i="27" s="1"/>
  <c r="Y391" i="27"/>
  <c r="U391" i="27"/>
  <c r="T391" i="27" s="1"/>
  <c r="AE391" i="27"/>
  <c r="S391" i="27"/>
  <c r="Q392" i="27"/>
  <c r="AC393" i="27"/>
  <c r="AA393" i="27" s="1"/>
  <c r="Y393" i="27"/>
  <c r="U393" i="27"/>
  <c r="T393" i="27" s="1"/>
  <c r="AE393" i="27"/>
  <c r="S393" i="27"/>
  <c r="Q394" i="27"/>
  <c r="AC395" i="27"/>
  <c r="AA395" i="27" s="1"/>
  <c r="Y395" i="27"/>
  <c r="U395" i="27"/>
  <c r="T395" i="27" s="1"/>
  <c r="AE395" i="27"/>
  <c r="S395" i="27"/>
  <c r="Q396" i="27"/>
  <c r="O396" i="27" s="1"/>
  <c r="AC397" i="27"/>
  <c r="AA397" i="27" s="1"/>
  <c r="Y397" i="27"/>
  <c r="U397" i="27"/>
  <c r="T397" i="27" s="1"/>
  <c r="AE397" i="27"/>
  <c r="S397" i="27"/>
  <c r="AC399" i="27"/>
  <c r="Y399" i="27"/>
  <c r="U399" i="27"/>
  <c r="T399" i="27" s="1"/>
  <c r="AE399" i="27"/>
  <c r="S399" i="27"/>
  <c r="Q400" i="27"/>
  <c r="Y404" i="27"/>
  <c r="V406" i="27"/>
  <c r="Y408" i="27"/>
  <c r="V410" i="27"/>
  <c r="AE422" i="27"/>
  <c r="S422" i="27"/>
  <c r="Z422" i="27"/>
  <c r="P422" i="27" s="1"/>
  <c r="U422" i="27"/>
  <c r="T422" i="27" s="1"/>
  <c r="AC422" i="27"/>
  <c r="X422" i="27"/>
  <c r="W422" i="27" s="1"/>
  <c r="R422" i="27"/>
  <c r="Q422" i="27" s="1"/>
  <c r="O422" i="27" s="1"/>
  <c r="AB422" i="27"/>
  <c r="AA422" i="27" s="1"/>
  <c r="V422" i="27"/>
  <c r="AA428" i="27"/>
  <c r="P568" i="27"/>
  <c r="R184" i="27"/>
  <c r="Q184" i="27" s="1"/>
  <c r="V184" i="27"/>
  <c r="T184" i="27" s="1"/>
  <c r="R185" i="27"/>
  <c r="Q185" i="27" s="1"/>
  <c r="AB185" i="27"/>
  <c r="AA185" i="27" s="1"/>
  <c r="AC186" i="27"/>
  <c r="AA186" i="27" s="1"/>
  <c r="P186" i="27" s="1"/>
  <c r="Y186" i="27"/>
  <c r="W186" i="27" s="1"/>
  <c r="U186" i="27"/>
  <c r="T186" i="27" s="1"/>
  <c r="O186" i="27" s="1"/>
  <c r="Z187" i="27"/>
  <c r="AE187" i="27"/>
  <c r="V188" i="27"/>
  <c r="R189" i="27"/>
  <c r="Q189" i="27" s="1"/>
  <c r="AB189" i="27"/>
  <c r="AA189" i="27" s="1"/>
  <c r="AC190" i="27"/>
  <c r="AA190" i="27" s="1"/>
  <c r="P190" i="27" s="1"/>
  <c r="Y190" i="27"/>
  <c r="W190" i="27" s="1"/>
  <c r="U190" i="27"/>
  <c r="T190" i="27" s="1"/>
  <c r="O190" i="27" s="1"/>
  <c r="Z191" i="27"/>
  <c r="AE191" i="27"/>
  <c r="V192" i="27"/>
  <c r="R193" i="27"/>
  <c r="Q193" i="27" s="1"/>
  <c r="AB193" i="27"/>
  <c r="AA193" i="27" s="1"/>
  <c r="AC194" i="27"/>
  <c r="AA194" i="27" s="1"/>
  <c r="P194" i="27" s="1"/>
  <c r="Y194" i="27"/>
  <c r="W194" i="27" s="1"/>
  <c r="U194" i="27"/>
  <c r="T194" i="27" s="1"/>
  <c r="O194" i="27" s="1"/>
  <c r="Z195" i="27"/>
  <c r="AE195" i="27"/>
  <c r="V196" i="27"/>
  <c r="R197" i="27"/>
  <c r="Q197" i="27" s="1"/>
  <c r="AB197" i="27"/>
  <c r="AA197" i="27" s="1"/>
  <c r="AC198" i="27"/>
  <c r="AA198" i="27" s="1"/>
  <c r="P198" i="27" s="1"/>
  <c r="Y198" i="27"/>
  <c r="W198" i="27" s="1"/>
  <c r="U198" i="27"/>
  <c r="T198" i="27" s="1"/>
  <c r="O198" i="27" s="1"/>
  <c r="Z199" i="27"/>
  <c r="AE199" i="27"/>
  <c r="V200" i="27"/>
  <c r="R201" i="27"/>
  <c r="Q201" i="27" s="1"/>
  <c r="AB201" i="27"/>
  <c r="AA201" i="27" s="1"/>
  <c r="AC202" i="27"/>
  <c r="Y202" i="27"/>
  <c r="W202" i="27" s="1"/>
  <c r="U202" i="27"/>
  <c r="T202" i="27" s="1"/>
  <c r="O202" i="27" s="1"/>
  <c r="Z203" i="27"/>
  <c r="AE203" i="27"/>
  <c r="V204" i="27"/>
  <c r="R205" i="27"/>
  <c r="Q205" i="27" s="1"/>
  <c r="AB205" i="27"/>
  <c r="AA205" i="27" s="1"/>
  <c r="AC206" i="27"/>
  <c r="AA206" i="27" s="1"/>
  <c r="P206" i="27" s="1"/>
  <c r="Y206" i="27"/>
  <c r="W206" i="27" s="1"/>
  <c r="U206" i="27"/>
  <c r="T206" i="27" s="1"/>
  <c r="O206" i="27" s="1"/>
  <c r="Z207" i="27"/>
  <c r="AE207" i="27"/>
  <c r="V208" i="27"/>
  <c r="R209" i="27"/>
  <c r="Q209" i="27" s="1"/>
  <c r="AB209" i="27"/>
  <c r="AA209" i="27" s="1"/>
  <c r="AC210" i="27"/>
  <c r="AA210" i="27" s="1"/>
  <c r="P210" i="27" s="1"/>
  <c r="Y210" i="27"/>
  <c r="W210" i="27" s="1"/>
  <c r="U210" i="27"/>
  <c r="T210" i="27" s="1"/>
  <c r="O210" i="27" s="1"/>
  <c r="Z211" i="27"/>
  <c r="AE211" i="27"/>
  <c r="V212" i="27"/>
  <c r="R213" i="27"/>
  <c r="Q213" i="27" s="1"/>
  <c r="AB213" i="27"/>
  <c r="AA213" i="27" s="1"/>
  <c r="AC214" i="27"/>
  <c r="Y214" i="27"/>
  <c r="W214" i="27" s="1"/>
  <c r="U214" i="27"/>
  <c r="T214" i="27" s="1"/>
  <c r="O214" i="27" s="1"/>
  <c r="Z215" i="27"/>
  <c r="AE215" i="27"/>
  <c r="V216" i="27"/>
  <c r="R217" i="27"/>
  <c r="Q217" i="27" s="1"/>
  <c r="AB217" i="27"/>
  <c r="AA217" i="27" s="1"/>
  <c r="AC218" i="27"/>
  <c r="AA218" i="27" s="1"/>
  <c r="P218" i="27" s="1"/>
  <c r="Y218" i="27"/>
  <c r="W218" i="27" s="1"/>
  <c r="U218" i="27"/>
  <c r="T218" i="27" s="1"/>
  <c r="O218" i="27" s="1"/>
  <c r="Z219" i="27"/>
  <c r="AE219" i="27"/>
  <c r="V220" i="27"/>
  <c r="R221" i="27"/>
  <c r="Q221" i="27" s="1"/>
  <c r="AB221" i="27"/>
  <c r="AA221" i="27" s="1"/>
  <c r="AC222" i="27"/>
  <c r="AA222" i="27" s="1"/>
  <c r="P222" i="27" s="1"/>
  <c r="Y222" i="27"/>
  <c r="W222" i="27" s="1"/>
  <c r="U222" i="27"/>
  <c r="T222" i="27" s="1"/>
  <c r="O222" i="27" s="1"/>
  <c r="Z223" i="27"/>
  <c r="AE223" i="27"/>
  <c r="V224" i="27"/>
  <c r="R225" i="27"/>
  <c r="Q225" i="27" s="1"/>
  <c r="AB225" i="27"/>
  <c r="AA225" i="27" s="1"/>
  <c r="AC226" i="27"/>
  <c r="AA226" i="27" s="1"/>
  <c r="P226" i="27" s="1"/>
  <c r="Y226" i="27"/>
  <c r="W226" i="27" s="1"/>
  <c r="U226" i="27"/>
  <c r="T226" i="27" s="1"/>
  <c r="O226" i="27" s="1"/>
  <c r="Z227" i="27"/>
  <c r="AE227" i="27"/>
  <c r="V228" i="27"/>
  <c r="R229" i="27"/>
  <c r="Q229" i="27" s="1"/>
  <c r="AB229" i="27"/>
  <c r="AA229" i="27" s="1"/>
  <c r="AC230" i="27"/>
  <c r="AA230" i="27" s="1"/>
  <c r="P230" i="27" s="1"/>
  <c r="Y230" i="27"/>
  <c r="W230" i="27" s="1"/>
  <c r="U230" i="27"/>
  <c r="T230" i="27" s="1"/>
  <c r="O230" i="27" s="1"/>
  <c r="Z231" i="27"/>
  <c r="AE231" i="27"/>
  <c r="V232" i="27"/>
  <c r="R233" i="27"/>
  <c r="Q233" i="27" s="1"/>
  <c r="AB233" i="27"/>
  <c r="AA233" i="27" s="1"/>
  <c r="AC234" i="27"/>
  <c r="Y234" i="27"/>
  <c r="W234" i="27" s="1"/>
  <c r="U234" i="27"/>
  <c r="T234" i="27" s="1"/>
  <c r="O234" i="27" s="1"/>
  <c r="Z235" i="27"/>
  <c r="AE235" i="27"/>
  <c r="V236" i="27"/>
  <c r="R237" i="27"/>
  <c r="Q237" i="27" s="1"/>
  <c r="AB237" i="27"/>
  <c r="AA237" i="27" s="1"/>
  <c r="AC238" i="27"/>
  <c r="AA238" i="27" s="1"/>
  <c r="P238" i="27" s="1"/>
  <c r="Y238" i="27"/>
  <c r="W238" i="27" s="1"/>
  <c r="U238" i="27"/>
  <c r="T238" i="27" s="1"/>
  <c r="O238" i="27" s="1"/>
  <c r="Z239" i="27"/>
  <c r="AE239" i="27"/>
  <c r="V240" i="27"/>
  <c r="R241" i="27"/>
  <c r="Q241" i="27" s="1"/>
  <c r="AB241" i="27"/>
  <c r="AA241" i="27" s="1"/>
  <c r="AC242" i="27"/>
  <c r="AA242" i="27" s="1"/>
  <c r="P242" i="27" s="1"/>
  <c r="Y242" i="27"/>
  <c r="W242" i="27" s="1"/>
  <c r="U242" i="27"/>
  <c r="T242" i="27" s="1"/>
  <c r="O242" i="27" s="1"/>
  <c r="Z243" i="27"/>
  <c r="AE243" i="27"/>
  <c r="V244" i="27"/>
  <c r="R245" i="27"/>
  <c r="Q245" i="27" s="1"/>
  <c r="AB245" i="27"/>
  <c r="AA245" i="27" s="1"/>
  <c r="AC246" i="27"/>
  <c r="Y246" i="27"/>
  <c r="W246" i="27" s="1"/>
  <c r="U246" i="27"/>
  <c r="T246" i="27" s="1"/>
  <c r="O246" i="27" s="1"/>
  <c r="Z247" i="27"/>
  <c r="AE247" i="27"/>
  <c r="V248" i="27"/>
  <c r="R249" i="27"/>
  <c r="Q249" i="27" s="1"/>
  <c r="AB249" i="27"/>
  <c r="AA249" i="27" s="1"/>
  <c r="AC250" i="27"/>
  <c r="AA250" i="27" s="1"/>
  <c r="P250" i="27" s="1"/>
  <c r="Y250" i="27"/>
  <c r="W250" i="27" s="1"/>
  <c r="U250" i="27"/>
  <c r="T250" i="27" s="1"/>
  <c r="O250" i="27" s="1"/>
  <c r="Z251" i="27"/>
  <c r="AE251" i="27"/>
  <c r="V252" i="27"/>
  <c r="R253" i="27"/>
  <c r="Q253" i="27" s="1"/>
  <c r="AB253" i="27"/>
  <c r="AA253" i="27" s="1"/>
  <c r="AC254" i="27"/>
  <c r="AA254" i="27" s="1"/>
  <c r="P254" i="27" s="1"/>
  <c r="Y254" i="27"/>
  <c r="W254" i="27" s="1"/>
  <c r="U254" i="27"/>
  <c r="T254" i="27" s="1"/>
  <c r="O254" i="27" s="1"/>
  <c r="Z255" i="27"/>
  <c r="AE255" i="27"/>
  <c r="V256" i="27"/>
  <c r="R257" i="27"/>
  <c r="Q257" i="27" s="1"/>
  <c r="AB257" i="27"/>
  <c r="AA257" i="27" s="1"/>
  <c r="AC258" i="27"/>
  <c r="AA258" i="27" s="1"/>
  <c r="P258" i="27" s="1"/>
  <c r="Y258" i="27"/>
  <c r="W258" i="27" s="1"/>
  <c r="U258" i="27"/>
  <c r="T258" i="27" s="1"/>
  <c r="O258" i="27" s="1"/>
  <c r="Z259" i="27"/>
  <c r="AE259" i="27"/>
  <c r="V260" i="27"/>
  <c r="R261" i="27"/>
  <c r="Q261" i="27" s="1"/>
  <c r="AB261" i="27"/>
  <c r="AA261" i="27" s="1"/>
  <c r="AC262" i="27"/>
  <c r="AA262" i="27" s="1"/>
  <c r="P262" i="27" s="1"/>
  <c r="Y262" i="27"/>
  <c r="W262" i="27" s="1"/>
  <c r="U262" i="27"/>
  <c r="T262" i="27" s="1"/>
  <c r="O262" i="27" s="1"/>
  <c r="Z263" i="27"/>
  <c r="AE263" i="27"/>
  <c r="V264" i="27"/>
  <c r="R265" i="27"/>
  <c r="Q265" i="27" s="1"/>
  <c r="AB265" i="27"/>
  <c r="AA265" i="27" s="1"/>
  <c r="AC266" i="27"/>
  <c r="Y266" i="27"/>
  <c r="W266" i="27" s="1"/>
  <c r="U266" i="27"/>
  <c r="T266" i="27" s="1"/>
  <c r="O266" i="27" s="1"/>
  <c r="Z267" i="27"/>
  <c r="AE267" i="27"/>
  <c r="V268" i="27"/>
  <c r="R269" i="27"/>
  <c r="Q269" i="27" s="1"/>
  <c r="AB269" i="27"/>
  <c r="AA269" i="27" s="1"/>
  <c r="AC270" i="27"/>
  <c r="AA270" i="27" s="1"/>
  <c r="P270" i="27" s="1"/>
  <c r="Y270" i="27"/>
  <c r="W270" i="27" s="1"/>
  <c r="U270" i="27"/>
  <c r="T270" i="27" s="1"/>
  <c r="O270" i="27" s="1"/>
  <c r="Z271" i="27"/>
  <c r="AE271" i="27"/>
  <c r="V272" i="27"/>
  <c r="R273" i="27"/>
  <c r="Q273" i="27" s="1"/>
  <c r="AB273" i="27"/>
  <c r="AA273" i="27" s="1"/>
  <c r="AC274" i="27"/>
  <c r="AA274" i="27" s="1"/>
  <c r="P274" i="27" s="1"/>
  <c r="Y274" i="27"/>
  <c r="W274" i="27" s="1"/>
  <c r="U274" i="27"/>
  <c r="T274" i="27" s="1"/>
  <c r="O274" i="27" s="1"/>
  <c r="Z275" i="27"/>
  <c r="AE275" i="27"/>
  <c r="V276" i="27"/>
  <c r="R277" i="27"/>
  <c r="Q277" i="27" s="1"/>
  <c r="AB277" i="27"/>
  <c r="AA277" i="27" s="1"/>
  <c r="AC278" i="27"/>
  <c r="Y278" i="27"/>
  <c r="W278" i="27" s="1"/>
  <c r="U278" i="27"/>
  <c r="T278" i="27" s="1"/>
  <c r="O278" i="27" s="1"/>
  <c r="Z279" i="27"/>
  <c r="AE279" i="27"/>
  <c r="V280" i="27"/>
  <c r="R281" i="27"/>
  <c r="Q281" i="27" s="1"/>
  <c r="AB281" i="27"/>
  <c r="AA281" i="27" s="1"/>
  <c r="AC282" i="27"/>
  <c r="AA282" i="27" s="1"/>
  <c r="P282" i="27" s="1"/>
  <c r="Y282" i="27"/>
  <c r="W282" i="27" s="1"/>
  <c r="U282" i="27"/>
  <c r="T282" i="27" s="1"/>
  <c r="O282" i="27" s="1"/>
  <c r="Z283" i="27"/>
  <c r="AE283" i="27"/>
  <c r="V284" i="27"/>
  <c r="R285" i="27"/>
  <c r="Q285" i="27" s="1"/>
  <c r="AB285" i="27"/>
  <c r="AA285" i="27" s="1"/>
  <c r="AC286" i="27"/>
  <c r="AA286" i="27" s="1"/>
  <c r="P286" i="27" s="1"/>
  <c r="Y286" i="27"/>
  <c r="W286" i="27" s="1"/>
  <c r="U286" i="27"/>
  <c r="T286" i="27" s="1"/>
  <c r="O286" i="27" s="1"/>
  <c r="Z287" i="27"/>
  <c r="AE287" i="27"/>
  <c r="V288" i="27"/>
  <c r="R289" i="27"/>
  <c r="Q289" i="27" s="1"/>
  <c r="AB289" i="27"/>
  <c r="AA289" i="27" s="1"/>
  <c r="AC290" i="27"/>
  <c r="AA290" i="27" s="1"/>
  <c r="P290" i="27" s="1"/>
  <c r="Y290" i="27"/>
  <c r="W290" i="27" s="1"/>
  <c r="U290" i="27"/>
  <c r="T290" i="27" s="1"/>
  <c r="O290" i="27" s="1"/>
  <c r="Z291" i="27"/>
  <c r="AE291" i="27"/>
  <c r="V292" i="27"/>
  <c r="R293" i="27"/>
  <c r="Q293" i="27" s="1"/>
  <c r="AB293" i="27"/>
  <c r="AA293" i="27" s="1"/>
  <c r="AC294" i="27"/>
  <c r="AA294" i="27" s="1"/>
  <c r="P294" i="27" s="1"/>
  <c r="Y294" i="27"/>
  <c r="W294" i="27" s="1"/>
  <c r="U294" i="27"/>
  <c r="T294" i="27" s="1"/>
  <c r="O294" i="27" s="1"/>
  <c r="Z295" i="27"/>
  <c r="AE295" i="27"/>
  <c r="V296" i="27"/>
  <c r="R297" i="27"/>
  <c r="Q297" i="27" s="1"/>
  <c r="AB297" i="27"/>
  <c r="AA297" i="27" s="1"/>
  <c r="AC298" i="27"/>
  <c r="Y298" i="27"/>
  <c r="W298" i="27" s="1"/>
  <c r="U298" i="27"/>
  <c r="T298" i="27" s="1"/>
  <c r="O298" i="27" s="1"/>
  <c r="Z299" i="27"/>
  <c r="AE299" i="27"/>
  <c r="V300" i="27"/>
  <c r="R301" i="27"/>
  <c r="Q301" i="27" s="1"/>
  <c r="AB301" i="27"/>
  <c r="AA301" i="27" s="1"/>
  <c r="AC302" i="27"/>
  <c r="AA302" i="27" s="1"/>
  <c r="P302" i="27" s="1"/>
  <c r="Y302" i="27"/>
  <c r="W302" i="27" s="1"/>
  <c r="U302" i="27"/>
  <c r="T302" i="27" s="1"/>
  <c r="O302" i="27" s="1"/>
  <c r="Z303" i="27"/>
  <c r="AE303" i="27"/>
  <c r="V304" i="27"/>
  <c r="R305" i="27"/>
  <c r="Q305" i="27" s="1"/>
  <c r="AB305" i="27"/>
  <c r="AA305" i="27" s="1"/>
  <c r="AC306" i="27"/>
  <c r="AA306" i="27" s="1"/>
  <c r="P306" i="27" s="1"/>
  <c r="Y306" i="27"/>
  <c r="W306" i="27" s="1"/>
  <c r="U306" i="27"/>
  <c r="T306" i="27" s="1"/>
  <c r="O306" i="27" s="1"/>
  <c r="Z307" i="27"/>
  <c r="AE307" i="27"/>
  <c r="V308" i="27"/>
  <c r="R309" i="27"/>
  <c r="Q309" i="27" s="1"/>
  <c r="AB309" i="27"/>
  <c r="AA309" i="27" s="1"/>
  <c r="AC310" i="27"/>
  <c r="Y310" i="27"/>
  <c r="W310" i="27" s="1"/>
  <c r="U310" i="27"/>
  <c r="T310" i="27" s="1"/>
  <c r="O310" i="27" s="1"/>
  <c r="Z311" i="27"/>
  <c r="AE311" i="27"/>
  <c r="V312" i="27"/>
  <c r="R313" i="27"/>
  <c r="Q313" i="27" s="1"/>
  <c r="AB313" i="27"/>
  <c r="AA313" i="27" s="1"/>
  <c r="AC314" i="27"/>
  <c r="AA314" i="27" s="1"/>
  <c r="P314" i="27" s="1"/>
  <c r="Y314" i="27"/>
  <c r="W314" i="27" s="1"/>
  <c r="U314" i="27"/>
  <c r="T314" i="27" s="1"/>
  <c r="O314" i="27" s="1"/>
  <c r="Z315" i="27"/>
  <c r="AE315" i="27"/>
  <c r="V316" i="27"/>
  <c r="R317" i="27"/>
  <c r="Q317" i="27" s="1"/>
  <c r="AB317" i="27"/>
  <c r="AA317" i="27" s="1"/>
  <c r="AC318" i="27"/>
  <c r="AA318" i="27" s="1"/>
  <c r="P318" i="27" s="1"/>
  <c r="Y318" i="27"/>
  <c r="W318" i="27" s="1"/>
  <c r="U318" i="27"/>
  <c r="T318" i="27" s="1"/>
  <c r="O318" i="27" s="1"/>
  <c r="Z319" i="27"/>
  <c r="AE319" i="27"/>
  <c r="V320" i="27"/>
  <c r="R321" i="27"/>
  <c r="Q321" i="27" s="1"/>
  <c r="AB321" i="27"/>
  <c r="AA321" i="27" s="1"/>
  <c r="AC322" i="27"/>
  <c r="AA322" i="27" s="1"/>
  <c r="P322" i="27" s="1"/>
  <c r="Y322" i="27"/>
  <c r="W322" i="27" s="1"/>
  <c r="U322" i="27"/>
  <c r="T322" i="27" s="1"/>
  <c r="O322" i="27" s="1"/>
  <c r="Z323" i="27"/>
  <c r="AE323" i="27"/>
  <c r="V324" i="27"/>
  <c r="R325" i="27"/>
  <c r="Q325" i="27" s="1"/>
  <c r="AB325" i="27"/>
  <c r="AA325" i="27" s="1"/>
  <c r="AC326" i="27"/>
  <c r="AA326" i="27" s="1"/>
  <c r="P326" i="27" s="1"/>
  <c r="Y326" i="27"/>
  <c r="W326" i="27" s="1"/>
  <c r="U326" i="27"/>
  <c r="T326" i="27" s="1"/>
  <c r="O326" i="27" s="1"/>
  <c r="Z327" i="27"/>
  <c r="AE327" i="27"/>
  <c r="V328" i="27"/>
  <c r="R329" i="27"/>
  <c r="Q329" i="27" s="1"/>
  <c r="AB329" i="27"/>
  <c r="AA329" i="27" s="1"/>
  <c r="AC330" i="27"/>
  <c r="Y330" i="27"/>
  <c r="W330" i="27" s="1"/>
  <c r="U330" i="27"/>
  <c r="T330" i="27" s="1"/>
  <c r="O330" i="27" s="1"/>
  <c r="Z331" i="27"/>
  <c r="AE331" i="27"/>
  <c r="V332" i="27"/>
  <c r="R333" i="27"/>
  <c r="Q333" i="27" s="1"/>
  <c r="AB333" i="27"/>
  <c r="AA333" i="27" s="1"/>
  <c r="AC334" i="27"/>
  <c r="AA334" i="27" s="1"/>
  <c r="P334" i="27" s="1"/>
  <c r="Y334" i="27"/>
  <c r="W334" i="27" s="1"/>
  <c r="U334" i="27"/>
  <c r="T334" i="27" s="1"/>
  <c r="O334" i="27" s="1"/>
  <c r="Z335" i="27"/>
  <c r="AE335" i="27"/>
  <c r="V336" i="27"/>
  <c r="R337" i="27"/>
  <c r="Q337" i="27" s="1"/>
  <c r="AB337" i="27"/>
  <c r="AA337" i="27" s="1"/>
  <c r="AC338" i="27"/>
  <c r="AA338" i="27" s="1"/>
  <c r="P338" i="27" s="1"/>
  <c r="Y338" i="27"/>
  <c r="W338" i="27" s="1"/>
  <c r="U338" i="27"/>
  <c r="T338" i="27" s="1"/>
  <c r="O338" i="27" s="1"/>
  <c r="Z339" i="27"/>
  <c r="AE339" i="27"/>
  <c r="V340" i="27"/>
  <c r="R341" i="27"/>
  <c r="Q341" i="27" s="1"/>
  <c r="AB341" i="27"/>
  <c r="AA341" i="27" s="1"/>
  <c r="AC342" i="27"/>
  <c r="Y342" i="27"/>
  <c r="W342" i="27" s="1"/>
  <c r="U342" i="27"/>
  <c r="T342" i="27" s="1"/>
  <c r="O342" i="27" s="1"/>
  <c r="Z343" i="27"/>
  <c r="AE343" i="27"/>
  <c r="V344" i="27"/>
  <c r="R345" i="27"/>
  <c r="Q345" i="27" s="1"/>
  <c r="AB345" i="27"/>
  <c r="AA345" i="27" s="1"/>
  <c r="AC346" i="27"/>
  <c r="AA346" i="27" s="1"/>
  <c r="P346" i="27" s="1"/>
  <c r="Y346" i="27"/>
  <c r="W346" i="27" s="1"/>
  <c r="U346" i="27"/>
  <c r="T346" i="27" s="1"/>
  <c r="O346" i="27" s="1"/>
  <c r="Z347" i="27"/>
  <c r="AE347" i="27"/>
  <c r="V348" i="27"/>
  <c r="R349" i="27"/>
  <c r="Q349" i="27" s="1"/>
  <c r="AB349" i="27"/>
  <c r="AA349" i="27" s="1"/>
  <c r="AC350" i="27"/>
  <c r="AA350" i="27" s="1"/>
  <c r="P350" i="27" s="1"/>
  <c r="Y350" i="27"/>
  <c r="W350" i="27" s="1"/>
  <c r="U350" i="27"/>
  <c r="T350" i="27" s="1"/>
  <c r="O350" i="27" s="1"/>
  <c r="Z351" i="27"/>
  <c r="AE351" i="27"/>
  <c r="V352" i="27"/>
  <c r="R353" i="27"/>
  <c r="Q353" i="27" s="1"/>
  <c r="AB353" i="27"/>
  <c r="AA353" i="27" s="1"/>
  <c r="AC354" i="27"/>
  <c r="AA354" i="27" s="1"/>
  <c r="P354" i="27" s="1"/>
  <c r="Y354" i="27"/>
  <c r="W354" i="27" s="1"/>
  <c r="U354" i="27"/>
  <c r="T354" i="27" s="1"/>
  <c r="O354" i="27" s="1"/>
  <c r="Z355" i="27"/>
  <c r="AE355" i="27"/>
  <c r="V356" i="27"/>
  <c r="R357" i="27"/>
  <c r="Q357" i="27" s="1"/>
  <c r="AB357" i="27"/>
  <c r="AA357" i="27" s="1"/>
  <c r="AC358" i="27"/>
  <c r="AA358" i="27" s="1"/>
  <c r="P358" i="27" s="1"/>
  <c r="Y358" i="27"/>
  <c r="W358" i="27" s="1"/>
  <c r="U358" i="27"/>
  <c r="T358" i="27" s="1"/>
  <c r="O358" i="27" s="1"/>
  <c r="Z359" i="27"/>
  <c r="AE359" i="27"/>
  <c r="V360" i="27"/>
  <c r="R361" i="27"/>
  <c r="Q361" i="27" s="1"/>
  <c r="AB361" i="27"/>
  <c r="AA361" i="27" s="1"/>
  <c r="AC362" i="27"/>
  <c r="Y362" i="27"/>
  <c r="W362" i="27" s="1"/>
  <c r="U362" i="27"/>
  <c r="T362" i="27" s="1"/>
  <c r="O362" i="27" s="1"/>
  <c r="Z363" i="27"/>
  <c r="AE363" i="27"/>
  <c r="V364" i="27"/>
  <c r="R365" i="27"/>
  <c r="Q365" i="27" s="1"/>
  <c r="AB365" i="27"/>
  <c r="AA365" i="27" s="1"/>
  <c r="AC366" i="27"/>
  <c r="AA366" i="27" s="1"/>
  <c r="P366" i="27" s="1"/>
  <c r="Y366" i="27"/>
  <c r="W366" i="27" s="1"/>
  <c r="U366" i="27"/>
  <c r="T366" i="27" s="1"/>
  <c r="O366" i="27" s="1"/>
  <c r="Z367" i="27"/>
  <c r="AE367" i="27"/>
  <c r="V368" i="27"/>
  <c r="R369" i="27"/>
  <c r="Q369" i="27" s="1"/>
  <c r="AB369" i="27"/>
  <c r="AA369" i="27" s="1"/>
  <c r="AC370" i="27"/>
  <c r="AA370" i="27" s="1"/>
  <c r="P370" i="27" s="1"/>
  <c r="Y370" i="27"/>
  <c r="W370" i="27" s="1"/>
  <c r="U370" i="27"/>
  <c r="T370" i="27" s="1"/>
  <c r="O370" i="27" s="1"/>
  <c r="Z371" i="27"/>
  <c r="AE371" i="27"/>
  <c r="V372" i="27"/>
  <c r="R373" i="27"/>
  <c r="Q373" i="27" s="1"/>
  <c r="AB373" i="27"/>
  <c r="AA373" i="27" s="1"/>
  <c r="AC374" i="27"/>
  <c r="Y374" i="27"/>
  <c r="W374" i="27" s="1"/>
  <c r="U374" i="27"/>
  <c r="T374" i="27" s="1"/>
  <c r="O374" i="27" s="1"/>
  <c r="Z375" i="27"/>
  <c r="AE375" i="27"/>
  <c r="V376" i="27"/>
  <c r="R377" i="27"/>
  <c r="Q377" i="27" s="1"/>
  <c r="AB377" i="27"/>
  <c r="AA377" i="27" s="1"/>
  <c r="AC378" i="27"/>
  <c r="AA378" i="27" s="1"/>
  <c r="P378" i="27" s="1"/>
  <c r="Y378" i="27"/>
  <c r="W378" i="27" s="1"/>
  <c r="U378" i="27"/>
  <c r="T378" i="27" s="1"/>
  <c r="O378" i="27" s="1"/>
  <c r="Z379" i="27"/>
  <c r="AE379" i="27"/>
  <c r="V380" i="27"/>
  <c r="R381" i="27"/>
  <c r="Q381" i="27" s="1"/>
  <c r="AB381" i="27"/>
  <c r="AA381" i="27" s="1"/>
  <c r="AC382" i="27"/>
  <c r="AA382" i="27" s="1"/>
  <c r="P382" i="27" s="1"/>
  <c r="Y382" i="27"/>
  <c r="W382" i="27" s="1"/>
  <c r="U382" i="27"/>
  <c r="T382" i="27" s="1"/>
  <c r="O382" i="27" s="1"/>
  <c r="Z383" i="27"/>
  <c r="AB384" i="27"/>
  <c r="AA384" i="27" s="1"/>
  <c r="X385" i="27"/>
  <c r="W385" i="27" s="1"/>
  <c r="AB386" i="27"/>
  <c r="AA386" i="27" s="1"/>
  <c r="P386" i="27" s="1"/>
  <c r="X387" i="27"/>
  <c r="W387" i="27" s="1"/>
  <c r="AB388" i="27"/>
  <c r="AA388" i="27" s="1"/>
  <c r="P388" i="27" s="1"/>
  <c r="X389" i="27"/>
  <c r="W389" i="27" s="1"/>
  <c r="AB390" i="27"/>
  <c r="AA390" i="27" s="1"/>
  <c r="P390" i="27" s="1"/>
  <c r="X391" i="27"/>
  <c r="W391" i="27" s="1"/>
  <c r="AB392" i="27"/>
  <c r="AA392" i="27" s="1"/>
  <c r="P392" i="27" s="1"/>
  <c r="X393" i="27"/>
  <c r="W393" i="27" s="1"/>
  <c r="AB394" i="27"/>
  <c r="AA394" i="27" s="1"/>
  <c r="P394" i="27" s="1"/>
  <c r="X395" i="27"/>
  <c r="W395" i="27" s="1"/>
  <c r="AB396" i="27"/>
  <c r="AA396" i="27" s="1"/>
  <c r="P396" i="27" s="1"/>
  <c r="X397" i="27"/>
  <c r="W397" i="27" s="1"/>
  <c r="AB398" i="27"/>
  <c r="AA398" i="27" s="1"/>
  <c r="P398" i="27" s="1"/>
  <c r="X399" i="27"/>
  <c r="W399" i="27" s="1"/>
  <c r="AB400" i="27"/>
  <c r="Y402" i="27"/>
  <c r="T403" i="27"/>
  <c r="AB404" i="27"/>
  <c r="AA404" i="27" s="1"/>
  <c r="Y406" i="27"/>
  <c r="AB408" i="27"/>
  <c r="AA408" i="27" s="1"/>
  <c r="Y410" i="27"/>
  <c r="Y414" i="27"/>
  <c r="AE418" i="27"/>
  <c r="S418" i="27"/>
  <c r="Z418" i="27"/>
  <c r="U418" i="27"/>
  <c r="T418" i="27" s="1"/>
  <c r="AC418" i="27"/>
  <c r="X418" i="27"/>
  <c r="W418" i="27" s="1"/>
  <c r="R418" i="27"/>
  <c r="Q418" i="27" s="1"/>
  <c r="AB418" i="27"/>
  <c r="AA418" i="27" s="1"/>
  <c r="V418" i="27"/>
  <c r="T427" i="27"/>
  <c r="Q429" i="27"/>
  <c r="O429" i="27" s="1"/>
  <c r="Q443" i="27"/>
  <c r="AA471" i="27"/>
  <c r="AA487" i="27"/>
  <c r="AE412" i="27"/>
  <c r="S412" i="27"/>
  <c r="AE416" i="27"/>
  <c r="S416" i="27"/>
  <c r="AE420" i="27"/>
  <c r="S420" i="27"/>
  <c r="AE424" i="27"/>
  <c r="S424" i="27"/>
  <c r="AE428" i="27"/>
  <c r="S428" i="27"/>
  <c r="V430" i="27"/>
  <c r="AB430" i="27"/>
  <c r="AA430" i="27" s="1"/>
  <c r="AE432" i="27"/>
  <c r="S432" i="27"/>
  <c r="V434" i="27"/>
  <c r="AB434" i="27"/>
  <c r="AA434" i="27" s="1"/>
  <c r="AE436" i="27"/>
  <c r="S436" i="27"/>
  <c r="V438" i="27"/>
  <c r="AB438" i="27"/>
  <c r="AA438" i="27" s="1"/>
  <c r="AE440" i="27"/>
  <c r="S440" i="27"/>
  <c r="V442" i="27"/>
  <c r="AB442" i="27"/>
  <c r="AA442" i="27" s="1"/>
  <c r="AE444" i="27"/>
  <c r="S444" i="27"/>
  <c r="V446" i="27"/>
  <c r="AB446" i="27"/>
  <c r="AA446" i="27" s="1"/>
  <c r="Y451" i="27"/>
  <c r="Y455" i="27"/>
  <c r="Y459" i="27"/>
  <c r="Y463" i="27"/>
  <c r="Y467" i="27"/>
  <c r="Y471" i="27"/>
  <c r="Y475" i="27"/>
  <c r="Y479" i="27"/>
  <c r="Y483" i="27"/>
  <c r="Y487" i="27"/>
  <c r="Y491" i="27"/>
  <c r="Y495" i="27"/>
  <c r="Q502" i="27"/>
  <c r="Q518" i="27"/>
  <c r="Q534" i="27"/>
  <c r="AA549" i="27"/>
  <c r="AE551" i="27"/>
  <c r="S551" i="27"/>
  <c r="Z551" i="27"/>
  <c r="U551" i="27"/>
  <c r="T551" i="27" s="1"/>
  <c r="AC551" i="27"/>
  <c r="X551" i="27"/>
  <c r="R551" i="27"/>
  <c r="Q551" i="27" s="1"/>
  <c r="AB551" i="27"/>
  <c r="AA551" i="27" s="1"/>
  <c r="V551" i="27"/>
  <c r="T558" i="27"/>
  <c r="AA562" i="27"/>
  <c r="P562" i="27" s="1"/>
  <c r="AE567" i="27"/>
  <c r="S567" i="27"/>
  <c r="Z567" i="27"/>
  <c r="U567" i="27"/>
  <c r="AC567" i="27"/>
  <c r="X567" i="27"/>
  <c r="W567" i="27" s="1"/>
  <c r="R567" i="27"/>
  <c r="AB567" i="27"/>
  <c r="V567" i="27"/>
  <c r="Q570" i="27"/>
  <c r="T582" i="27"/>
  <c r="T598" i="27"/>
  <c r="T614" i="27"/>
  <c r="T630" i="27"/>
  <c r="T646" i="27"/>
  <c r="T662" i="27"/>
  <c r="T678" i="27"/>
  <c r="P686" i="27"/>
  <c r="Q701" i="27"/>
  <c r="O701" i="27" s="1"/>
  <c r="AA401" i="27"/>
  <c r="P401" i="27" s="1"/>
  <c r="AE403" i="27"/>
  <c r="S403" i="27"/>
  <c r="Q403" i="27" s="1"/>
  <c r="O403" i="27" s="1"/>
  <c r="AA405" i="27"/>
  <c r="P405" i="27" s="1"/>
  <c r="AE407" i="27"/>
  <c r="S407" i="27"/>
  <c r="Q407" i="27" s="1"/>
  <c r="AA409" i="27"/>
  <c r="P409" i="27" s="1"/>
  <c r="AE411" i="27"/>
  <c r="S411" i="27"/>
  <c r="Q411" i="27" s="1"/>
  <c r="U412" i="27"/>
  <c r="T412" i="27" s="1"/>
  <c r="Z412" i="27"/>
  <c r="AA413" i="27"/>
  <c r="P413" i="27" s="1"/>
  <c r="AE415" i="27"/>
  <c r="S415" i="27"/>
  <c r="U416" i="27"/>
  <c r="T416" i="27" s="1"/>
  <c r="Z416" i="27"/>
  <c r="AA417" i="27"/>
  <c r="P417" i="27" s="1"/>
  <c r="AE419" i="27"/>
  <c r="S419" i="27"/>
  <c r="Q419" i="27" s="1"/>
  <c r="U420" i="27"/>
  <c r="T420" i="27" s="1"/>
  <c r="Z420" i="27"/>
  <c r="AA421" i="27"/>
  <c r="P421" i="27" s="1"/>
  <c r="AE423" i="27"/>
  <c r="S423" i="27"/>
  <c r="Q423" i="27" s="1"/>
  <c r="O423" i="27" s="1"/>
  <c r="U424" i="27"/>
  <c r="T424" i="27" s="1"/>
  <c r="Z424" i="27"/>
  <c r="AA425" i="27"/>
  <c r="P425" i="27" s="1"/>
  <c r="AE427" i="27"/>
  <c r="S427" i="27"/>
  <c r="Q427" i="27" s="1"/>
  <c r="O427" i="27" s="1"/>
  <c r="U428" i="27"/>
  <c r="T428" i="27" s="1"/>
  <c r="Z428" i="27"/>
  <c r="P428" i="27" s="1"/>
  <c r="AA429" i="27"/>
  <c r="P429" i="27" s="1"/>
  <c r="R430" i="27"/>
  <c r="X430" i="27"/>
  <c r="W430" i="27" s="1"/>
  <c r="AE431" i="27"/>
  <c r="S431" i="27"/>
  <c r="Q431" i="27" s="1"/>
  <c r="U432" i="27"/>
  <c r="T432" i="27" s="1"/>
  <c r="Z432" i="27"/>
  <c r="AA433" i="27"/>
  <c r="P433" i="27" s="1"/>
  <c r="R434" i="27"/>
  <c r="Q434" i="27" s="1"/>
  <c r="X434" i="27"/>
  <c r="W434" i="27" s="1"/>
  <c r="AE435" i="27"/>
  <c r="S435" i="27"/>
  <c r="Q435" i="27" s="1"/>
  <c r="U436" i="27"/>
  <c r="T436" i="27" s="1"/>
  <c r="Z436" i="27"/>
  <c r="AA437" i="27"/>
  <c r="P437" i="27" s="1"/>
  <c r="R438" i="27"/>
  <c r="Q438" i="27" s="1"/>
  <c r="X438" i="27"/>
  <c r="W438" i="27" s="1"/>
  <c r="AE439" i="27"/>
  <c r="S439" i="27"/>
  <c r="Q439" i="27" s="1"/>
  <c r="U440" i="27"/>
  <c r="T440" i="27" s="1"/>
  <c r="Z440" i="27"/>
  <c r="AA441" i="27"/>
  <c r="P441" i="27" s="1"/>
  <c r="R442" i="27"/>
  <c r="X442" i="27"/>
  <c r="W442" i="27" s="1"/>
  <c r="AE443" i="27"/>
  <c r="S443" i="27"/>
  <c r="U444" i="27"/>
  <c r="T444" i="27" s="1"/>
  <c r="Z444" i="27"/>
  <c r="AA445" i="27"/>
  <c r="P445" i="27" s="1"/>
  <c r="R446" i="27"/>
  <c r="X446" i="27"/>
  <c r="W446" i="27" s="1"/>
  <c r="AE447" i="27"/>
  <c r="S447" i="27"/>
  <c r="Q447" i="27" s="1"/>
  <c r="T454" i="27"/>
  <c r="T470" i="27"/>
  <c r="T486" i="27"/>
  <c r="AA499" i="27"/>
  <c r="AA507" i="27"/>
  <c r="AA515" i="27"/>
  <c r="AA523" i="27"/>
  <c r="AA531" i="27"/>
  <c r="AA539" i="27"/>
  <c r="AE547" i="27"/>
  <c r="S547" i="27"/>
  <c r="Z547" i="27"/>
  <c r="U547" i="27"/>
  <c r="AC547" i="27"/>
  <c r="X547" i="27"/>
  <c r="W547" i="27" s="1"/>
  <c r="R547" i="27"/>
  <c r="AB547" i="27"/>
  <c r="Q550" i="27"/>
  <c r="AE563" i="27"/>
  <c r="S563" i="27"/>
  <c r="Z563" i="27"/>
  <c r="U563" i="27"/>
  <c r="AC563" i="27"/>
  <c r="X563" i="27"/>
  <c r="W563" i="27" s="1"/>
  <c r="R563" i="27"/>
  <c r="AB563" i="27"/>
  <c r="V563" i="27"/>
  <c r="Q576" i="27"/>
  <c r="O576" i="27" s="1"/>
  <c r="Q592" i="27"/>
  <c r="O592" i="27" s="1"/>
  <c r="Q608" i="27"/>
  <c r="O608" i="27" s="1"/>
  <c r="Q624" i="27"/>
  <c r="O624" i="27" s="1"/>
  <c r="Q640" i="27"/>
  <c r="O640" i="27" s="1"/>
  <c r="Q656" i="27"/>
  <c r="O656" i="27" s="1"/>
  <c r="Q672" i="27"/>
  <c r="O672" i="27" s="1"/>
  <c r="Q712" i="27"/>
  <c r="O712" i="27" s="1"/>
  <c r="AE430" i="27"/>
  <c r="S430" i="27"/>
  <c r="AA432" i="27"/>
  <c r="AE434" i="27"/>
  <c r="S434" i="27"/>
  <c r="AE438" i="27"/>
  <c r="S438" i="27"/>
  <c r="AE442" i="27"/>
  <c r="S442" i="27"/>
  <c r="AE446" i="27"/>
  <c r="S446" i="27"/>
  <c r="AA449" i="27"/>
  <c r="AE451" i="27"/>
  <c r="S451" i="27"/>
  <c r="Z451" i="27"/>
  <c r="U451" i="27"/>
  <c r="AC451" i="27"/>
  <c r="AA451" i="27" s="1"/>
  <c r="X451" i="27"/>
  <c r="R451" i="27"/>
  <c r="Q451" i="27" s="1"/>
  <c r="AE455" i="27"/>
  <c r="S455" i="27"/>
  <c r="Z455" i="27"/>
  <c r="U455" i="27"/>
  <c r="AC455" i="27"/>
  <c r="AA455" i="27" s="1"/>
  <c r="X455" i="27"/>
  <c r="W455" i="27" s="1"/>
  <c r="R455" i="27"/>
  <c r="Q455" i="27" s="1"/>
  <c r="AE459" i="27"/>
  <c r="S459" i="27"/>
  <c r="Z459" i="27"/>
  <c r="U459" i="27"/>
  <c r="T459" i="27" s="1"/>
  <c r="AC459" i="27"/>
  <c r="AA459" i="27" s="1"/>
  <c r="X459" i="27"/>
  <c r="R459" i="27"/>
  <c r="Q459" i="27" s="1"/>
  <c r="AA461" i="27"/>
  <c r="AE463" i="27"/>
  <c r="S463" i="27"/>
  <c r="Z463" i="27"/>
  <c r="U463" i="27"/>
  <c r="T463" i="27" s="1"/>
  <c r="AC463" i="27"/>
  <c r="AA463" i="27" s="1"/>
  <c r="X463" i="27"/>
  <c r="W463" i="27" s="1"/>
  <c r="R463" i="27"/>
  <c r="Q463" i="27" s="1"/>
  <c r="O463" i="27" s="1"/>
  <c r="AA465" i="27"/>
  <c r="AE467" i="27"/>
  <c r="S467" i="27"/>
  <c r="Z467" i="27"/>
  <c r="P467" i="27" s="1"/>
  <c r="U467" i="27"/>
  <c r="AC467" i="27"/>
  <c r="X467" i="27"/>
  <c r="R467" i="27"/>
  <c r="Q467" i="27" s="1"/>
  <c r="AE471" i="27"/>
  <c r="S471" i="27"/>
  <c r="Z471" i="27"/>
  <c r="P471" i="27" s="1"/>
  <c r="U471" i="27"/>
  <c r="AC471" i="27"/>
  <c r="X471" i="27"/>
  <c r="W471" i="27" s="1"/>
  <c r="R471" i="27"/>
  <c r="Q471" i="27" s="1"/>
  <c r="AE475" i="27"/>
  <c r="S475" i="27"/>
  <c r="Z475" i="27"/>
  <c r="U475" i="27"/>
  <c r="T475" i="27" s="1"/>
  <c r="AC475" i="27"/>
  <c r="AA475" i="27" s="1"/>
  <c r="X475" i="27"/>
  <c r="R475" i="27"/>
  <c r="Q475" i="27" s="1"/>
  <c r="AA477" i="27"/>
  <c r="AE479" i="27"/>
  <c r="S479" i="27"/>
  <c r="Z479" i="27"/>
  <c r="U479" i="27"/>
  <c r="T479" i="27" s="1"/>
  <c r="AC479" i="27"/>
  <c r="AA479" i="27" s="1"/>
  <c r="X479" i="27"/>
  <c r="W479" i="27" s="1"/>
  <c r="R479" i="27"/>
  <c r="Q479" i="27" s="1"/>
  <c r="O479" i="27" s="1"/>
  <c r="AA481" i="27"/>
  <c r="AE483" i="27"/>
  <c r="S483" i="27"/>
  <c r="Z483" i="27"/>
  <c r="U483" i="27"/>
  <c r="AC483" i="27"/>
  <c r="AA483" i="27" s="1"/>
  <c r="X483" i="27"/>
  <c r="R483" i="27"/>
  <c r="Q483" i="27" s="1"/>
  <c r="AE487" i="27"/>
  <c r="S487" i="27"/>
  <c r="Z487" i="27"/>
  <c r="P487" i="27" s="1"/>
  <c r="U487" i="27"/>
  <c r="AC487" i="27"/>
  <c r="X487" i="27"/>
  <c r="W487" i="27" s="1"/>
  <c r="R487" i="27"/>
  <c r="Q487" i="27" s="1"/>
  <c r="AE491" i="27"/>
  <c r="S491" i="27"/>
  <c r="Z491" i="27"/>
  <c r="U491" i="27"/>
  <c r="T491" i="27" s="1"/>
  <c r="AC491" i="27"/>
  <c r="AA491" i="27" s="1"/>
  <c r="X491" i="27"/>
  <c r="R491" i="27"/>
  <c r="Q491" i="27" s="1"/>
  <c r="AA493" i="27"/>
  <c r="AE495" i="27"/>
  <c r="S495" i="27"/>
  <c r="Z495" i="27"/>
  <c r="U495" i="27"/>
  <c r="T495" i="27" s="1"/>
  <c r="AC495" i="27"/>
  <c r="AA495" i="27" s="1"/>
  <c r="X495" i="27"/>
  <c r="W495" i="27" s="1"/>
  <c r="R495" i="27"/>
  <c r="Q495" i="27" s="1"/>
  <c r="O495" i="27" s="1"/>
  <c r="AA497" i="27"/>
  <c r="AA498" i="27"/>
  <c r="P498" i="27" s="1"/>
  <c r="AE499" i="27"/>
  <c r="S499" i="27"/>
  <c r="Z499" i="27"/>
  <c r="U499" i="27"/>
  <c r="AC499" i="27"/>
  <c r="X499" i="27"/>
  <c r="W499" i="27" s="1"/>
  <c r="R499" i="27"/>
  <c r="AA502" i="27"/>
  <c r="P502" i="27" s="1"/>
  <c r="AE503" i="27"/>
  <c r="S503" i="27"/>
  <c r="Z503" i="27"/>
  <c r="U503" i="27"/>
  <c r="AC503" i="27"/>
  <c r="AA503" i="27" s="1"/>
  <c r="X503" i="27"/>
  <c r="W503" i="27" s="1"/>
  <c r="R503" i="27"/>
  <c r="AA506" i="27"/>
  <c r="P506" i="27" s="1"/>
  <c r="AE507" i="27"/>
  <c r="S507" i="27"/>
  <c r="Z507" i="27"/>
  <c r="U507" i="27"/>
  <c r="T507" i="27" s="1"/>
  <c r="AC507" i="27"/>
  <c r="X507" i="27"/>
  <c r="W507" i="27" s="1"/>
  <c r="R507" i="27"/>
  <c r="Q507" i="27" s="1"/>
  <c r="AA509" i="27"/>
  <c r="AA510" i="27"/>
  <c r="P510" i="27" s="1"/>
  <c r="AE511" i="27"/>
  <c r="S511" i="27"/>
  <c r="Z511" i="27"/>
  <c r="U511" i="27"/>
  <c r="T511" i="27" s="1"/>
  <c r="AC511" i="27"/>
  <c r="AA511" i="27" s="1"/>
  <c r="X511" i="27"/>
  <c r="W511" i="27" s="1"/>
  <c r="R511" i="27"/>
  <c r="Q511" i="27" s="1"/>
  <c r="O511" i="27" s="1"/>
  <c r="AA513" i="27"/>
  <c r="AA514" i="27"/>
  <c r="P514" i="27" s="1"/>
  <c r="AE515" i="27"/>
  <c r="S515" i="27"/>
  <c r="Z515" i="27"/>
  <c r="U515" i="27"/>
  <c r="AC515" i="27"/>
  <c r="X515" i="27"/>
  <c r="W515" i="27" s="1"/>
  <c r="R515" i="27"/>
  <c r="AA518" i="27"/>
  <c r="P518" i="27" s="1"/>
  <c r="AE519" i="27"/>
  <c r="S519" i="27"/>
  <c r="Z519" i="27"/>
  <c r="U519" i="27"/>
  <c r="AC519" i="27"/>
  <c r="AA519" i="27" s="1"/>
  <c r="X519" i="27"/>
  <c r="W519" i="27" s="1"/>
  <c r="R519" i="27"/>
  <c r="AA522" i="27"/>
  <c r="P522" i="27" s="1"/>
  <c r="AE523" i="27"/>
  <c r="S523" i="27"/>
  <c r="Z523" i="27"/>
  <c r="U523" i="27"/>
  <c r="T523" i="27" s="1"/>
  <c r="AC523" i="27"/>
  <c r="X523" i="27"/>
  <c r="W523" i="27" s="1"/>
  <c r="R523" i="27"/>
  <c r="Q523" i="27" s="1"/>
  <c r="AA525" i="27"/>
  <c r="AA526" i="27"/>
  <c r="P526" i="27" s="1"/>
  <c r="AE527" i="27"/>
  <c r="S527" i="27"/>
  <c r="Z527" i="27"/>
  <c r="U527" i="27"/>
  <c r="T527" i="27" s="1"/>
  <c r="AC527" i="27"/>
  <c r="AA527" i="27" s="1"/>
  <c r="X527" i="27"/>
  <c r="W527" i="27" s="1"/>
  <c r="R527" i="27"/>
  <c r="Q527" i="27" s="1"/>
  <c r="O527" i="27" s="1"/>
  <c r="AA529" i="27"/>
  <c r="AA530" i="27"/>
  <c r="P530" i="27" s="1"/>
  <c r="AE531" i="27"/>
  <c r="S531" i="27"/>
  <c r="Z531" i="27"/>
  <c r="U531" i="27"/>
  <c r="AC531" i="27"/>
  <c r="X531" i="27"/>
  <c r="W531" i="27" s="1"/>
  <c r="R531" i="27"/>
  <c r="AA534" i="27"/>
  <c r="P534" i="27" s="1"/>
  <c r="AE535" i="27"/>
  <c r="S535" i="27"/>
  <c r="Z535" i="27"/>
  <c r="U535" i="27"/>
  <c r="AC535" i="27"/>
  <c r="AA535" i="27" s="1"/>
  <c r="X535" i="27"/>
  <c r="W535" i="27" s="1"/>
  <c r="R535" i="27"/>
  <c r="AA538" i="27"/>
  <c r="P538" i="27" s="1"/>
  <c r="AE539" i="27"/>
  <c r="S539" i="27"/>
  <c r="Z539" i="27"/>
  <c r="U539" i="27"/>
  <c r="T539" i="27" s="1"/>
  <c r="AC539" i="27"/>
  <c r="X539" i="27"/>
  <c r="W539" i="27" s="1"/>
  <c r="R539" i="27"/>
  <c r="Q539" i="27" s="1"/>
  <c r="AA541" i="27"/>
  <c r="AA542" i="27"/>
  <c r="P542" i="27" s="1"/>
  <c r="AE543" i="27"/>
  <c r="S543" i="27"/>
  <c r="Z543" i="27"/>
  <c r="U543" i="27"/>
  <c r="T543" i="27" s="1"/>
  <c r="AC543" i="27"/>
  <c r="AA543" i="27" s="1"/>
  <c r="X543" i="27"/>
  <c r="W543" i="27" s="1"/>
  <c r="R543" i="27"/>
  <c r="Q543" i="27" s="1"/>
  <c r="O543" i="27" s="1"/>
  <c r="AA545" i="27"/>
  <c r="AA546" i="27"/>
  <c r="P546" i="27" s="1"/>
  <c r="T550" i="27"/>
  <c r="AA554" i="27"/>
  <c r="P554" i="27" s="1"/>
  <c r="AE559" i="27"/>
  <c r="S559" i="27"/>
  <c r="Z559" i="27"/>
  <c r="U559" i="27"/>
  <c r="AC559" i="27"/>
  <c r="X559" i="27"/>
  <c r="W559" i="27" s="1"/>
  <c r="R559" i="27"/>
  <c r="AB559" i="27"/>
  <c r="V559" i="27"/>
  <c r="Q562" i="27"/>
  <c r="AA570" i="27"/>
  <c r="P570" i="27" s="1"/>
  <c r="AA573" i="27"/>
  <c r="T694" i="27"/>
  <c r="AE401" i="27"/>
  <c r="S401" i="27"/>
  <c r="Q401" i="27" s="1"/>
  <c r="O401" i="27" s="1"/>
  <c r="V403" i="27"/>
  <c r="AB403" i="27"/>
  <c r="AA403" i="27" s="1"/>
  <c r="AE405" i="27"/>
  <c r="S405" i="27"/>
  <c r="Q405" i="27" s="1"/>
  <c r="O405" i="27" s="1"/>
  <c r="V407" i="27"/>
  <c r="T407" i="27" s="1"/>
  <c r="AB407" i="27"/>
  <c r="AA407" i="27" s="1"/>
  <c r="P407" i="27" s="1"/>
  <c r="AE409" i="27"/>
  <c r="S409" i="27"/>
  <c r="Q409" i="27" s="1"/>
  <c r="O409" i="27" s="1"/>
  <c r="V411" i="27"/>
  <c r="T411" i="27" s="1"/>
  <c r="AB411" i="27"/>
  <c r="AA411" i="27" s="1"/>
  <c r="P411" i="27" s="1"/>
  <c r="R412" i="27"/>
  <c r="Q412" i="27" s="1"/>
  <c r="X412" i="27"/>
  <c r="W412" i="27" s="1"/>
  <c r="AC412" i="27"/>
  <c r="AA412" i="27" s="1"/>
  <c r="AE413" i="27"/>
  <c r="S413" i="27"/>
  <c r="Q413" i="27" s="1"/>
  <c r="O413" i="27" s="1"/>
  <c r="V415" i="27"/>
  <c r="T415" i="27" s="1"/>
  <c r="AB415" i="27"/>
  <c r="AA415" i="27" s="1"/>
  <c r="P415" i="27" s="1"/>
  <c r="R416" i="27"/>
  <c r="X416" i="27"/>
  <c r="W416" i="27" s="1"/>
  <c r="AC416" i="27"/>
  <c r="AA416" i="27" s="1"/>
  <c r="AE417" i="27"/>
  <c r="S417" i="27"/>
  <c r="Q417" i="27" s="1"/>
  <c r="O417" i="27" s="1"/>
  <c r="V419" i="27"/>
  <c r="T419" i="27" s="1"/>
  <c r="AB419" i="27"/>
  <c r="AA419" i="27" s="1"/>
  <c r="P419" i="27" s="1"/>
  <c r="R420" i="27"/>
  <c r="Q420" i="27" s="1"/>
  <c r="O420" i="27" s="1"/>
  <c r="X420" i="27"/>
  <c r="W420" i="27" s="1"/>
  <c r="AC420" i="27"/>
  <c r="AA420" i="27" s="1"/>
  <c r="AE421" i="27"/>
  <c r="S421" i="27"/>
  <c r="Q421" i="27" s="1"/>
  <c r="O421" i="27" s="1"/>
  <c r="V423" i="27"/>
  <c r="AB423" i="27"/>
  <c r="AA423" i="27" s="1"/>
  <c r="P423" i="27" s="1"/>
  <c r="R424" i="27"/>
  <c r="Q424" i="27" s="1"/>
  <c r="O424" i="27" s="1"/>
  <c r="X424" i="27"/>
  <c r="W424" i="27" s="1"/>
  <c r="AC424" i="27"/>
  <c r="AA424" i="27" s="1"/>
  <c r="AE425" i="27"/>
  <c r="S425" i="27"/>
  <c r="Q425" i="27" s="1"/>
  <c r="O425" i="27" s="1"/>
  <c r="V427" i="27"/>
  <c r="AB427" i="27"/>
  <c r="AA427" i="27" s="1"/>
  <c r="P427" i="27" s="1"/>
  <c r="R428" i="27"/>
  <c r="Q428" i="27" s="1"/>
  <c r="X428" i="27"/>
  <c r="W428" i="27" s="1"/>
  <c r="AC428" i="27"/>
  <c r="AE429" i="27"/>
  <c r="S429" i="27"/>
  <c r="U430" i="27"/>
  <c r="T430" i="27" s="1"/>
  <c r="Z430" i="27"/>
  <c r="P430" i="27" s="1"/>
  <c r="V431" i="27"/>
  <c r="T431" i="27" s="1"/>
  <c r="AB431" i="27"/>
  <c r="AA431" i="27" s="1"/>
  <c r="P431" i="27" s="1"/>
  <c r="R432" i="27"/>
  <c r="Q432" i="27" s="1"/>
  <c r="O432" i="27" s="1"/>
  <c r="X432" i="27"/>
  <c r="W432" i="27" s="1"/>
  <c r="AC432" i="27"/>
  <c r="AE433" i="27"/>
  <c r="S433" i="27"/>
  <c r="Q433" i="27" s="1"/>
  <c r="O433" i="27" s="1"/>
  <c r="U434" i="27"/>
  <c r="Z434" i="27"/>
  <c r="V435" i="27"/>
  <c r="T435" i="27" s="1"/>
  <c r="AB435" i="27"/>
  <c r="AA435" i="27" s="1"/>
  <c r="P435" i="27" s="1"/>
  <c r="R436" i="27"/>
  <c r="Q436" i="27" s="1"/>
  <c r="O436" i="27" s="1"/>
  <c r="X436" i="27"/>
  <c r="W436" i="27" s="1"/>
  <c r="AC436" i="27"/>
  <c r="AA436" i="27" s="1"/>
  <c r="AE437" i="27"/>
  <c r="S437" i="27"/>
  <c r="Q437" i="27" s="1"/>
  <c r="O437" i="27" s="1"/>
  <c r="U438" i="27"/>
  <c r="Z438" i="27"/>
  <c r="V439" i="27"/>
  <c r="T439" i="27" s="1"/>
  <c r="AB439" i="27"/>
  <c r="AA439" i="27" s="1"/>
  <c r="P439" i="27" s="1"/>
  <c r="R440" i="27"/>
  <c r="Q440" i="27" s="1"/>
  <c r="X440" i="27"/>
  <c r="W440" i="27" s="1"/>
  <c r="AC440" i="27"/>
  <c r="AA440" i="27" s="1"/>
  <c r="AE441" i="27"/>
  <c r="S441" i="27"/>
  <c r="Q441" i="27" s="1"/>
  <c r="O441" i="27" s="1"/>
  <c r="U442" i="27"/>
  <c r="Z442" i="27"/>
  <c r="P442" i="27" s="1"/>
  <c r="V443" i="27"/>
  <c r="T443" i="27" s="1"/>
  <c r="AB443" i="27"/>
  <c r="AA443" i="27" s="1"/>
  <c r="P443" i="27" s="1"/>
  <c r="R444" i="27"/>
  <c r="Q444" i="27" s="1"/>
  <c r="X444" i="27"/>
  <c r="W444" i="27" s="1"/>
  <c r="AC444" i="27"/>
  <c r="AA444" i="27" s="1"/>
  <c r="AE445" i="27"/>
  <c r="S445" i="27"/>
  <c r="Q445" i="27" s="1"/>
  <c r="O445" i="27" s="1"/>
  <c r="U446" i="27"/>
  <c r="T446" i="27" s="1"/>
  <c r="Z446" i="27"/>
  <c r="P446" i="27" s="1"/>
  <c r="V447" i="27"/>
  <c r="T447" i="27" s="1"/>
  <c r="AB447" i="27"/>
  <c r="AA447" i="27" s="1"/>
  <c r="P447" i="27" s="1"/>
  <c r="AC448" i="27"/>
  <c r="AA448" i="27" s="1"/>
  <c r="P448" i="27" s="1"/>
  <c r="Y448" i="27"/>
  <c r="W448" i="27" s="1"/>
  <c r="U448" i="27"/>
  <c r="T448" i="27" s="1"/>
  <c r="AE448" i="27"/>
  <c r="S448" i="27"/>
  <c r="Q448" i="27" s="1"/>
  <c r="O448" i="27" s="1"/>
  <c r="AE449" i="27"/>
  <c r="S449" i="27"/>
  <c r="AC449" i="27"/>
  <c r="X449" i="27"/>
  <c r="W449" i="27" s="1"/>
  <c r="R449" i="27"/>
  <c r="Q449" i="27" s="1"/>
  <c r="Z449" i="27"/>
  <c r="U449" i="27"/>
  <c r="T449" i="27" s="1"/>
  <c r="V451" i="27"/>
  <c r="Q452" i="27"/>
  <c r="O452" i="27" s="1"/>
  <c r="AE453" i="27"/>
  <c r="S453" i="27"/>
  <c r="AC453" i="27"/>
  <c r="AA453" i="27" s="1"/>
  <c r="X453" i="27"/>
  <c r="W453" i="27" s="1"/>
  <c r="R453" i="27"/>
  <c r="Z453" i="27"/>
  <c r="U453" i="27"/>
  <c r="T453" i="27" s="1"/>
  <c r="V455" i="27"/>
  <c r="AE457" i="27"/>
  <c r="S457" i="27"/>
  <c r="AC457" i="27"/>
  <c r="AA457" i="27" s="1"/>
  <c r="X457" i="27"/>
  <c r="W457" i="27" s="1"/>
  <c r="R457" i="27"/>
  <c r="Z457" i="27"/>
  <c r="U457" i="27"/>
  <c r="T457" i="27" s="1"/>
  <c r="V459" i="27"/>
  <c r="AE461" i="27"/>
  <c r="S461" i="27"/>
  <c r="AC461" i="27"/>
  <c r="X461" i="27"/>
  <c r="W461" i="27" s="1"/>
  <c r="R461" i="27"/>
  <c r="Q461" i="27" s="1"/>
  <c r="O461" i="27" s="1"/>
  <c r="Z461" i="27"/>
  <c r="P461" i="27" s="1"/>
  <c r="U461" i="27"/>
  <c r="T461" i="27" s="1"/>
  <c r="V463" i="27"/>
  <c r="Q464" i="27"/>
  <c r="O464" i="27" s="1"/>
  <c r="AE465" i="27"/>
  <c r="S465" i="27"/>
  <c r="AC465" i="27"/>
  <c r="X465" i="27"/>
  <c r="W465" i="27" s="1"/>
  <c r="R465" i="27"/>
  <c r="Q465" i="27" s="1"/>
  <c r="Z465" i="27"/>
  <c r="U465" i="27"/>
  <c r="T465" i="27" s="1"/>
  <c r="V467" i="27"/>
  <c r="Q468" i="27"/>
  <c r="O468" i="27" s="1"/>
  <c r="AE469" i="27"/>
  <c r="S469" i="27"/>
  <c r="AC469" i="27"/>
  <c r="AA469" i="27" s="1"/>
  <c r="X469" i="27"/>
  <c r="W469" i="27" s="1"/>
  <c r="R469" i="27"/>
  <c r="Z469" i="27"/>
  <c r="U469" i="27"/>
  <c r="T469" i="27" s="1"/>
  <c r="V471" i="27"/>
  <c r="AE473" i="27"/>
  <c r="S473" i="27"/>
  <c r="AC473" i="27"/>
  <c r="AA473" i="27" s="1"/>
  <c r="X473" i="27"/>
  <c r="W473" i="27" s="1"/>
  <c r="R473" i="27"/>
  <c r="Z473" i="27"/>
  <c r="U473" i="27"/>
  <c r="T473" i="27" s="1"/>
  <c r="V475" i="27"/>
  <c r="AE477" i="27"/>
  <c r="S477" i="27"/>
  <c r="AC477" i="27"/>
  <c r="X477" i="27"/>
  <c r="W477" i="27" s="1"/>
  <c r="R477" i="27"/>
  <c r="Q477" i="27" s="1"/>
  <c r="O477" i="27" s="1"/>
  <c r="Z477" i="27"/>
  <c r="P477" i="27" s="1"/>
  <c r="U477" i="27"/>
  <c r="T477" i="27" s="1"/>
  <c r="V479" i="27"/>
  <c r="Q480" i="27"/>
  <c r="O480" i="27" s="1"/>
  <c r="AE481" i="27"/>
  <c r="S481" i="27"/>
  <c r="AC481" i="27"/>
  <c r="X481" i="27"/>
  <c r="W481" i="27" s="1"/>
  <c r="R481" i="27"/>
  <c r="Q481" i="27" s="1"/>
  <c r="Z481" i="27"/>
  <c r="U481" i="27"/>
  <c r="T481" i="27" s="1"/>
  <c r="V483" i="27"/>
  <c r="Q484" i="27"/>
  <c r="O484" i="27" s="1"/>
  <c r="AE485" i="27"/>
  <c r="S485" i="27"/>
  <c r="AC485" i="27"/>
  <c r="AA485" i="27" s="1"/>
  <c r="X485" i="27"/>
  <c r="W485" i="27" s="1"/>
  <c r="R485" i="27"/>
  <c r="Z485" i="27"/>
  <c r="U485" i="27"/>
  <c r="T485" i="27" s="1"/>
  <c r="V487" i="27"/>
  <c r="AE489" i="27"/>
  <c r="S489" i="27"/>
  <c r="AC489" i="27"/>
  <c r="AA489" i="27" s="1"/>
  <c r="X489" i="27"/>
  <c r="W489" i="27" s="1"/>
  <c r="R489" i="27"/>
  <c r="Z489" i="27"/>
  <c r="U489" i="27"/>
  <c r="T489" i="27" s="1"/>
  <c r="V491" i="27"/>
  <c r="AE493" i="27"/>
  <c r="S493" i="27"/>
  <c r="AC493" i="27"/>
  <c r="X493" i="27"/>
  <c r="W493" i="27" s="1"/>
  <c r="R493" i="27"/>
  <c r="Q493" i="27" s="1"/>
  <c r="O493" i="27" s="1"/>
  <c r="Z493" i="27"/>
  <c r="P493" i="27" s="1"/>
  <c r="U493" i="27"/>
  <c r="T493" i="27" s="1"/>
  <c r="V495" i="27"/>
  <c r="Q496" i="27"/>
  <c r="O496" i="27" s="1"/>
  <c r="AE497" i="27"/>
  <c r="S497" i="27"/>
  <c r="AC497" i="27"/>
  <c r="X497" i="27"/>
  <c r="W497" i="27" s="1"/>
  <c r="R497" i="27"/>
  <c r="Q497" i="27" s="1"/>
  <c r="Z497" i="27"/>
  <c r="U497" i="27"/>
  <c r="T497" i="27" s="1"/>
  <c r="V499" i="27"/>
  <c r="Q500" i="27"/>
  <c r="O500" i="27" s="1"/>
  <c r="AE501" i="27"/>
  <c r="S501" i="27"/>
  <c r="AC501" i="27"/>
  <c r="AA501" i="27" s="1"/>
  <c r="X501" i="27"/>
  <c r="W501" i="27" s="1"/>
  <c r="R501" i="27"/>
  <c r="Z501" i="27"/>
  <c r="U501" i="27"/>
  <c r="T501" i="27" s="1"/>
  <c r="V503" i="27"/>
  <c r="AE505" i="27"/>
  <c r="S505" i="27"/>
  <c r="AC505" i="27"/>
  <c r="AA505" i="27" s="1"/>
  <c r="X505" i="27"/>
  <c r="W505" i="27" s="1"/>
  <c r="R505" i="27"/>
  <c r="Z505" i="27"/>
  <c r="U505" i="27"/>
  <c r="T505" i="27" s="1"/>
  <c r="V507" i="27"/>
  <c r="AE509" i="27"/>
  <c r="S509" i="27"/>
  <c r="AC509" i="27"/>
  <c r="X509" i="27"/>
  <c r="W509" i="27" s="1"/>
  <c r="R509" i="27"/>
  <c r="Q509" i="27" s="1"/>
  <c r="O509" i="27" s="1"/>
  <c r="Z509" i="27"/>
  <c r="U509" i="27"/>
  <c r="T509" i="27" s="1"/>
  <c r="V511" i="27"/>
  <c r="Q512" i="27"/>
  <c r="O512" i="27" s="1"/>
  <c r="AE513" i="27"/>
  <c r="S513" i="27"/>
  <c r="AC513" i="27"/>
  <c r="X513" i="27"/>
  <c r="W513" i="27" s="1"/>
  <c r="R513" i="27"/>
  <c r="Q513" i="27" s="1"/>
  <c r="Z513" i="27"/>
  <c r="U513" i="27"/>
  <c r="T513" i="27" s="1"/>
  <c r="V515" i="27"/>
  <c r="Q516" i="27"/>
  <c r="O516" i="27" s="1"/>
  <c r="AE517" i="27"/>
  <c r="S517" i="27"/>
  <c r="AC517" i="27"/>
  <c r="AA517" i="27" s="1"/>
  <c r="X517" i="27"/>
  <c r="W517" i="27" s="1"/>
  <c r="R517" i="27"/>
  <c r="Z517" i="27"/>
  <c r="U517" i="27"/>
  <c r="T517" i="27" s="1"/>
  <c r="V519" i="27"/>
  <c r="AE521" i="27"/>
  <c r="S521" i="27"/>
  <c r="AC521" i="27"/>
  <c r="AA521" i="27" s="1"/>
  <c r="X521" i="27"/>
  <c r="W521" i="27" s="1"/>
  <c r="R521" i="27"/>
  <c r="Z521" i="27"/>
  <c r="U521" i="27"/>
  <c r="T521" i="27" s="1"/>
  <c r="V523" i="27"/>
  <c r="AE525" i="27"/>
  <c r="S525" i="27"/>
  <c r="AC525" i="27"/>
  <c r="X525" i="27"/>
  <c r="W525" i="27" s="1"/>
  <c r="R525" i="27"/>
  <c r="Q525" i="27" s="1"/>
  <c r="O525" i="27" s="1"/>
  <c r="Z525" i="27"/>
  <c r="U525" i="27"/>
  <c r="T525" i="27" s="1"/>
  <c r="V527" i="27"/>
  <c r="Q528" i="27"/>
  <c r="O528" i="27" s="1"/>
  <c r="AE529" i="27"/>
  <c r="S529" i="27"/>
  <c r="AC529" i="27"/>
  <c r="X529" i="27"/>
  <c r="W529" i="27" s="1"/>
  <c r="R529" i="27"/>
  <c r="Q529" i="27" s="1"/>
  <c r="Z529" i="27"/>
  <c r="U529" i="27"/>
  <c r="T529" i="27" s="1"/>
  <c r="V531" i="27"/>
  <c r="Q532" i="27"/>
  <c r="O532" i="27" s="1"/>
  <c r="AE533" i="27"/>
  <c r="S533" i="27"/>
  <c r="AC533" i="27"/>
  <c r="AA533" i="27" s="1"/>
  <c r="X533" i="27"/>
  <c r="W533" i="27" s="1"/>
  <c r="R533" i="27"/>
  <c r="Z533" i="27"/>
  <c r="U533" i="27"/>
  <c r="T533" i="27" s="1"/>
  <c r="V535" i="27"/>
  <c r="AE537" i="27"/>
  <c r="S537" i="27"/>
  <c r="AC537" i="27"/>
  <c r="AA537" i="27" s="1"/>
  <c r="X537" i="27"/>
  <c r="W537" i="27" s="1"/>
  <c r="R537" i="27"/>
  <c r="Z537" i="27"/>
  <c r="U537" i="27"/>
  <c r="T537" i="27" s="1"/>
  <c r="V539" i="27"/>
  <c r="AE541" i="27"/>
  <c r="S541" i="27"/>
  <c r="AC541" i="27"/>
  <c r="X541" i="27"/>
  <c r="W541" i="27" s="1"/>
  <c r="R541" i="27"/>
  <c r="Q541" i="27" s="1"/>
  <c r="O541" i="27" s="1"/>
  <c r="Z541" i="27"/>
  <c r="U541" i="27"/>
  <c r="T541" i="27" s="1"/>
  <c r="V543" i="27"/>
  <c r="Q544" i="27"/>
  <c r="O544" i="27" s="1"/>
  <c r="AE545" i="27"/>
  <c r="S545" i="27"/>
  <c r="AC545" i="27"/>
  <c r="X545" i="27"/>
  <c r="W545" i="27" s="1"/>
  <c r="R545" i="27"/>
  <c r="Q545" i="27" s="1"/>
  <c r="Z545" i="27"/>
  <c r="U545" i="27"/>
  <c r="T545" i="27" s="1"/>
  <c r="V547" i="27"/>
  <c r="AA550" i="27"/>
  <c r="P550" i="27" s="1"/>
  <c r="Y551" i="27"/>
  <c r="AE555" i="27"/>
  <c r="S555" i="27"/>
  <c r="Z555" i="27"/>
  <c r="U555" i="27"/>
  <c r="AC555" i="27"/>
  <c r="X555" i="27"/>
  <c r="W555" i="27" s="1"/>
  <c r="R555" i="27"/>
  <c r="AB555" i="27"/>
  <c r="V555" i="27"/>
  <c r="AA566" i="27"/>
  <c r="P566" i="27" s="1"/>
  <c r="Y567" i="27"/>
  <c r="AE571" i="27"/>
  <c r="S571" i="27"/>
  <c r="Z571" i="27"/>
  <c r="U571" i="27"/>
  <c r="AC571" i="27"/>
  <c r="X571" i="27"/>
  <c r="W571" i="27" s="1"/>
  <c r="R571" i="27"/>
  <c r="AB571" i="27"/>
  <c r="V571" i="27"/>
  <c r="Q574" i="27"/>
  <c r="Q590" i="27"/>
  <c r="Q606" i="27"/>
  <c r="Q622" i="27"/>
  <c r="Q638" i="27"/>
  <c r="Q654" i="27"/>
  <c r="Q670" i="27"/>
  <c r="AE549" i="27"/>
  <c r="S549" i="27"/>
  <c r="AE553" i="27"/>
  <c r="S553" i="27"/>
  <c r="AE557" i="27"/>
  <c r="S557" i="27"/>
  <c r="AE561" i="27"/>
  <c r="S561" i="27"/>
  <c r="AE565" i="27"/>
  <c r="S565" i="27"/>
  <c r="AE569" i="27"/>
  <c r="S569" i="27"/>
  <c r="AE573" i="27"/>
  <c r="S573" i="27"/>
  <c r="V575" i="27"/>
  <c r="AB575" i="27"/>
  <c r="AA575" i="27" s="1"/>
  <c r="AE577" i="27"/>
  <c r="S577" i="27"/>
  <c r="V579" i="27"/>
  <c r="AB579" i="27"/>
  <c r="AA579" i="27" s="1"/>
  <c r="AE581" i="27"/>
  <c r="S581" i="27"/>
  <c r="V583" i="27"/>
  <c r="AB583" i="27"/>
  <c r="AA583" i="27" s="1"/>
  <c r="AE585" i="27"/>
  <c r="S585" i="27"/>
  <c r="V587" i="27"/>
  <c r="AB587" i="27"/>
  <c r="AA587" i="27" s="1"/>
  <c r="AE589" i="27"/>
  <c r="S589" i="27"/>
  <c r="V591" i="27"/>
  <c r="AB591" i="27"/>
  <c r="AA591" i="27" s="1"/>
  <c r="AE593" i="27"/>
  <c r="S593" i="27"/>
  <c r="V595" i="27"/>
  <c r="AB595" i="27"/>
  <c r="AA595" i="27" s="1"/>
  <c r="AE597" i="27"/>
  <c r="S597" i="27"/>
  <c r="V599" i="27"/>
  <c r="AB599" i="27"/>
  <c r="AA599" i="27" s="1"/>
  <c r="AE601" i="27"/>
  <c r="S601" i="27"/>
  <c r="V603" i="27"/>
  <c r="AB603" i="27"/>
  <c r="AA603" i="27" s="1"/>
  <c r="AE605" i="27"/>
  <c r="S605" i="27"/>
  <c r="V607" i="27"/>
  <c r="AB607" i="27"/>
  <c r="AA607" i="27" s="1"/>
  <c r="AE609" i="27"/>
  <c r="S609" i="27"/>
  <c r="V611" i="27"/>
  <c r="AB611" i="27"/>
  <c r="AA611" i="27" s="1"/>
  <c r="AE613" i="27"/>
  <c r="S613" i="27"/>
  <c r="V615" i="27"/>
  <c r="AB615" i="27"/>
  <c r="AA615" i="27" s="1"/>
  <c r="AE617" i="27"/>
  <c r="S617" i="27"/>
  <c r="V619" i="27"/>
  <c r="AB619" i="27"/>
  <c r="AA619" i="27" s="1"/>
  <c r="AE621" i="27"/>
  <c r="S621" i="27"/>
  <c r="V623" i="27"/>
  <c r="AB623" i="27"/>
  <c r="AA623" i="27" s="1"/>
  <c r="AE625" i="27"/>
  <c r="S625" i="27"/>
  <c r="V627" i="27"/>
  <c r="AB627" i="27"/>
  <c r="AA627" i="27" s="1"/>
  <c r="AE629" i="27"/>
  <c r="S629" i="27"/>
  <c r="V631" i="27"/>
  <c r="AB631" i="27"/>
  <c r="AA631" i="27" s="1"/>
  <c r="AE633" i="27"/>
  <c r="S633" i="27"/>
  <c r="V635" i="27"/>
  <c r="AB635" i="27"/>
  <c r="AA635" i="27" s="1"/>
  <c r="AE637" i="27"/>
  <c r="S637" i="27"/>
  <c r="V639" i="27"/>
  <c r="AB639" i="27"/>
  <c r="AA639" i="27" s="1"/>
  <c r="AE641" i="27"/>
  <c r="S641" i="27"/>
  <c r="V643" i="27"/>
  <c r="AB643" i="27"/>
  <c r="AA643" i="27" s="1"/>
  <c r="AE645" i="27"/>
  <c r="S645" i="27"/>
  <c r="V647" i="27"/>
  <c r="AB647" i="27"/>
  <c r="AA647" i="27" s="1"/>
  <c r="AE649" i="27"/>
  <c r="S649" i="27"/>
  <c r="V651" i="27"/>
  <c r="AB651" i="27"/>
  <c r="AA651" i="27" s="1"/>
  <c r="AE653" i="27"/>
  <c r="S653" i="27"/>
  <c r="V655" i="27"/>
  <c r="AB655" i="27"/>
  <c r="AA655" i="27" s="1"/>
  <c r="AE657" i="27"/>
  <c r="S657" i="27"/>
  <c r="V659" i="27"/>
  <c r="AB659" i="27"/>
  <c r="AA659" i="27" s="1"/>
  <c r="AE661" i="27"/>
  <c r="S661" i="27"/>
  <c r="V663" i="27"/>
  <c r="AB663" i="27"/>
  <c r="AA663" i="27" s="1"/>
  <c r="AE665" i="27"/>
  <c r="S665" i="27"/>
  <c r="V667" i="27"/>
  <c r="AB667" i="27"/>
  <c r="AA667" i="27" s="1"/>
  <c r="AE669" i="27"/>
  <c r="S669" i="27"/>
  <c r="V671" i="27"/>
  <c r="AB671" i="27"/>
  <c r="AA671" i="27" s="1"/>
  <c r="AE673" i="27"/>
  <c r="S673" i="27"/>
  <c r="V675" i="27"/>
  <c r="AB675" i="27"/>
  <c r="AA675" i="27" s="1"/>
  <c r="AE677" i="27"/>
  <c r="S677" i="27"/>
  <c r="V679" i="27"/>
  <c r="AB679" i="27"/>
  <c r="AA679" i="27" s="1"/>
  <c r="AE681" i="27"/>
  <c r="S681" i="27"/>
  <c r="AE682" i="27"/>
  <c r="S682" i="27"/>
  <c r="AB682" i="27"/>
  <c r="V682" i="27"/>
  <c r="AE687" i="27"/>
  <c r="S687" i="27"/>
  <c r="AC687" i="27"/>
  <c r="X687" i="27"/>
  <c r="R687" i="27"/>
  <c r="Q687" i="27" s="1"/>
  <c r="AB689" i="27"/>
  <c r="AA689" i="27" s="1"/>
  <c r="Z690" i="27"/>
  <c r="Q694" i="27"/>
  <c r="O694" i="27" s="1"/>
  <c r="Z695" i="27"/>
  <c r="AE697" i="27"/>
  <c r="S697" i="27"/>
  <c r="Z697" i="27"/>
  <c r="U697" i="27"/>
  <c r="AE698" i="27"/>
  <c r="S698" i="27"/>
  <c r="AB698" i="27"/>
  <c r="V698" i="27"/>
  <c r="AE703" i="27"/>
  <c r="S703" i="27"/>
  <c r="AC703" i="27"/>
  <c r="X703" i="27"/>
  <c r="R703" i="27"/>
  <c r="Q703" i="27" s="1"/>
  <c r="AB705" i="27"/>
  <c r="AA705" i="27" s="1"/>
  <c r="Z706" i="27"/>
  <c r="Z711" i="27"/>
  <c r="AE713" i="27"/>
  <c r="S713" i="27"/>
  <c r="Z713" i="27"/>
  <c r="U713" i="27"/>
  <c r="AE714" i="27"/>
  <c r="S714" i="27"/>
  <c r="AB714" i="27"/>
  <c r="V714" i="27"/>
  <c r="V450" i="27"/>
  <c r="T450" i="27" s="1"/>
  <c r="AE452" i="27"/>
  <c r="S452" i="27"/>
  <c r="V454" i="27"/>
  <c r="AE456" i="27"/>
  <c r="S456" i="27"/>
  <c r="Q456" i="27" s="1"/>
  <c r="O456" i="27" s="1"/>
  <c r="V458" i="27"/>
  <c r="T458" i="27" s="1"/>
  <c r="AE460" i="27"/>
  <c r="S460" i="27"/>
  <c r="Q460" i="27" s="1"/>
  <c r="O460" i="27" s="1"/>
  <c r="V462" i="27"/>
  <c r="T462" i="27" s="1"/>
  <c r="AE464" i="27"/>
  <c r="S464" i="27"/>
  <c r="V466" i="27"/>
  <c r="T466" i="27" s="1"/>
  <c r="AE468" i="27"/>
  <c r="S468" i="27"/>
  <c r="V470" i="27"/>
  <c r="AE472" i="27"/>
  <c r="S472" i="27"/>
  <c r="Q472" i="27" s="1"/>
  <c r="O472" i="27" s="1"/>
  <c r="V474" i="27"/>
  <c r="T474" i="27" s="1"/>
  <c r="AE476" i="27"/>
  <c r="S476" i="27"/>
  <c r="Q476" i="27" s="1"/>
  <c r="O476" i="27" s="1"/>
  <c r="V478" i="27"/>
  <c r="T478" i="27" s="1"/>
  <c r="AE480" i="27"/>
  <c r="S480" i="27"/>
  <c r="V482" i="27"/>
  <c r="T482" i="27" s="1"/>
  <c r="AE484" i="27"/>
  <c r="S484" i="27"/>
  <c r="V486" i="27"/>
  <c r="AE488" i="27"/>
  <c r="S488" i="27"/>
  <c r="Q488" i="27" s="1"/>
  <c r="O488" i="27" s="1"/>
  <c r="V490" i="27"/>
  <c r="T490" i="27" s="1"/>
  <c r="AE492" i="27"/>
  <c r="S492" i="27"/>
  <c r="Q492" i="27" s="1"/>
  <c r="O492" i="27" s="1"/>
  <c r="V494" i="27"/>
  <c r="T494" i="27" s="1"/>
  <c r="AE496" i="27"/>
  <c r="S496" i="27"/>
  <c r="V498" i="27"/>
  <c r="T498" i="27" s="1"/>
  <c r="AE500" i="27"/>
  <c r="S500" i="27"/>
  <c r="V502" i="27"/>
  <c r="T502" i="27" s="1"/>
  <c r="AE504" i="27"/>
  <c r="S504" i="27"/>
  <c r="Q504" i="27" s="1"/>
  <c r="O504" i="27" s="1"/>
  <c r="V506" i="27"/>
  <c r="T506" i="27" s="1"/>
  <c r="AE508" i="27"/>
  <c r="S508" i="27"/>
  <c r="Q508" i="27" s="1"/>
  <c r="O508" i="27" s="1"/>
  <c r="V510" i="27"/>
  <c r="T510" i="27" s="1"/>
  <c r="AE512" i="27"/>
  <c r="S512" i="27"/>
  <c r="V514" i="27"/>
  <c r="T514" i="27" s="1"/>
  <c r="AE516" i="27"/>
  <c r="S516" i="27"/>
  <c r="V518" i="27"/>
  <c r="T518" i="27" s="1"/>
  <c r="AE520" i="27"/>
  <c r="S520" i="27"/>
  <c r="Q520" i="27" s="1"/>
  <c r="O520" i="27" s="1"/>
  <c r="V522" i="27"/>
  <c r="T522" i="27" s="1"/>
  <c r="AE524" i="27"/>
  <c r="S524" i="27"/>
  <c r="Q524" i="27" s="1"/>
  <c r="O524" i="27" s="1"/>
  <c r="V526" i="27"/>
  <c r="T526" i="27" s="1"/>
  <c r="AE528" i="27"/>
  <c r="S528" i="27"/>
  <c r="V530" i="27"/>
  <c r="T530" i="27" s="1"/>
  <c r="AE532" i="27"/>
  <c r="S532" i="27"/>
  <c r="V534" i="27"/>
  <c r="T534" i="27" s="1"/>
  <c r="AE536" i="27"/>
  <c r="S536" i="27"/>
  <c r="Q536" i="27" s="1"/>
  <c r="O536" i="27" s="1"/>
  <c r="V538" i="27"/>
  <c r="T538" i="27" s="1"/>
  <c r="AE540" i="27"/>
  <c r="S540" i="27"/>
  <c r="Q540" i="27" s="1"/>
  <c r="O540" i="27" s="1"/>
  <c r="V542" i="27"/>
  <c r="T542" i="27" s="1"/>
  <c r="AE544" i="27"/>
  <c r="S544" i="27"/>
  <c r="V546" i="27"/>
  <c r="T546" i="27" s="1"/>
  <c r="AE548" i="27"/>
  <c r="S548" i="27"/>
  <c r="Q548" i="27" s="1"/>
  <c r="O548" i="27" s="1"/>
  <c r="U549" i="27"/>
  <c r="T549" i="27" s="1"/>
  <c r="Z549" i="27"/>
  <c r="P549" i="27" s="1"/>
  <c r="V550" i="27"/>
  <c r="AE552" i="27"/>
  <c r="S552" i="27"/>
  <c r="Q552" i="27" s="1"/>
  <c r="O552" i="27" s="1"/>
  <c r="U553" i="27"/>
  <c r="T553" i="27" s="1"/>
  <c r="Z553" i="27"/>
  <c r="V554" i="27"/>
  <c r="T554" i="27" s="1"/>
  <c r="AE556" i="27"/>
  <c r="S556" i="27"/>
  <c r="Q556" i="27" s="1"/>
  <c r="O556" i="27" s="1"/>
  <c r="U557" i="27"/>
  <c r="T557" i="27" s="1"/>
  <c r="Z557" i="27"/>
  <c r="V558" i="27"/>
  <c r="AE560" i="27"/>
  <c r="S560" i="27"/>
  <c r="Q560" i="27" s="1"/>
  <c r="O560" i="27" s="1"/>
  <c r="U561" i="27"/>
  <c r="T561" i="27" s="1"/>
  <c r="Z561" i="27"/>
  <c r="V562" i="27"/>
  <c r="T562" i="27" s="1"/>
  <c r="AE564" i="27"/>
  <c r="S564" i="27"/>
  <c r="Q564" i="27" s="1"/>
  <c r="O564" i="27" s="1"/>
  <c r="U565" i="27"/>
  <c r="T565" i="27" s="1"/>
  <c r="Z565" i="27"/>
  <c r="V566" i="27"/>
  <c r="T566" i="27" s="1"/>
  <c r="AE568" i="27"/>
  <c r="S568" i="27"/>
  <c r="Q568" i="27" s="1"/>
  <c r="O568" i="27" s="1"/>
  <c r="U569" i="27"/>
  <c r="T569" i="27" s="1"/>
  <c r="Z569" i="27"/>
  <c r="V570" i="27"/>
  <c r="T570" i="27" s="1"/>
  <c r="AE572" i="27"/>
  <c r="S572" i="27"/>
  <c r="Q572" i="27" s="1"/>
  <c r="O572" i="27" s="1"/>
  <c r="U573" i="27"/>
  <c r="T573" i="27" s="1"/>
  <c r="Z573" i="27"/>
  <c r="V574" i="27"/>
  <c r="T574" i="27" s="1"/>
  <c r="R575" i="27"/>
  <c r="Q575" i="27" s="1"/>
  <c r="O575" i="27" s="1"/>
  <c r="X575" i="27"/>
  <c r="W575" i="27" s="1"/>
  <c r="AE576" i="27"/>
  <c r="S576" i="27"/>
  <c r="U577" i="27"/>
  <c r="T577" i="27" s="1"/>
  <c r="Z577" i="27"/>
  <c r="V578" i="27"/>
  <c r="T578" i="27" s="1"/>
  <c r="R579" i="27"/>
  <c r="X579" i="27"/>
  <c r="W579" i="27" s="1"/>
  <c r="AE580" i="27"/>
  <c r="S580" i="27"/>
  <c r="Q580" i="27" s="1"/>
  <c r="O580" i="27" s="1"/>
  <c r="U581" i="27"/>
  <c r="T581" i="27" s="1"/>
  <c r="Z581" i="27"/>
  <c r="V582" i="27"/>
  <c r="R583" i="27"/>
  <c r="X583" i="27"/>
  <c r="W583" i="27" s="1"/>
  <c r="AE584" i="27"/>
  <c r="S584" i="27"/>
  <c r="Q584" i="27" s="1"/>
  <c r="O584" i="27" s="1"/>
  <c r="U585" i="27"/>
  <c r="T585" i="27" s="1"/>
  <c r="Z585" i="27"/>
  <c r="V586" i="27"/>
  <c r="T586" i="27" s="1"/>
  <c r="R587" i="27"/>
  <c r="X587" i="27"/>
  <c r="W587" i="27" s="1"/>
  <c r="AE588" i="27"/>
  <c r="S588" i="27"/>
  <c r="Q588" i="27" s="1"/>
  <c r="O588" i="27" s="1"/>
  <c r="U589" i="27"/>
  <c r="T589" i="27" s="1"/>
  <c r="Z589" i="27"/>
  <c r="V590" i="27"/>
  <c r="T590" i="27" s="1"/>
  <c r="R591" i="27"/>
  <c r="Q591" i="27" s="1"/>
  <c r="O591" i="27" s="1"/>
  <c r="X591" i="27"/>
  <c r="W591" i="27" s="1"/>
  <c r="AE592" i="27"/>
  <c r="S592" i="27"/>
  <c r="U593" i="27"/>
  <c r="T593" i="27" s="1"/>
  <c r="Z593" i="27"/>
  <c r="V594" i="27"/>
  <c r="T594" i="27" s="1"/>
  <c r="R595" i="27"/>
  <c r="X595" i="27"/>
  <c r="W595" i="27" s="1"/>
  <c r="AE596" i="27"/>
  <c r="S596" i="27"/>
  <c r="Q596" i="27" s="1"/>
  <c r="O596" i="27" s="1"/>
  <c r="U597" i="27"/>
  <c r="T597" i="27" s="1"/>
  <c r="Z597" i="27"/>
  <c r="V598" i="27"/>
  <c r="R599" i="27"/>
  <c r="X599" i="27"/>
  <c r="W599" i="27" s="1"/>
  <c r="AE600" i="27"/>
  <c r="S600" i="27"/>
  <c r="Q600" i="27" s="1"/>
  <c r="O600" i="27" s="1"/>
  <c r="U601" i="27"/>
  <c r="T601" i="27" s="1"/>
  <c r="Z601" i="27"/>
  <c r="V602" i="27"/>
  <c r="T602" i="27" s="1"/>
  <c r="R603" i="27"/>
  <c r="X603" i="27"/>
  <c r="W603" i="27" s="1"/>
  <c r="AE604" i="27"/>
  <c r="S604" i="27"/>
  <c r="Q604" i="27" s="1"/>
  <c r="O604" i="27" s="1"/>
  <c r="U605" i="27"/>
  <c r="T605" i="27" s="1"/>
  <c r="Z605" i="27"/>
  <c r="V606" i="27"/>
  <c r="T606" i="27" s="1"/>
  <c r="R607" i="27"/>
  <c r="Q607" i="27" s="1"/>
  <c r="O607" i="27" s="1"/>
  <c r="X607" i="27"/>
  <c r="W607" i="27" s="1"/>
  <c r="AE608" i="27"/>
  <c r="S608" i="27"/>
  <c r="U609" i="27"/>
  <c r="T609" i="27" s="1"/>
  <c r="Z609" i="27"/>
  <c r="V610" i="27"/>
  <c r="T610" i="27" s="1"/>
  <c r="R611" i="27"/>
  <c r="X611" i="27"/>
  <c r="W611" i="27" s="1"/>
  <c r="AE612" i="27"/>
  <c r="S612" i="27"/>
  <c r="Q612" i="27" s="1"/>
  <c r="O612" i="27" s="1"/>
  <c r="U613" i="27"/>
  <c r="T613" i="27" s="1"/>
  <c r="Z613" i="27"/>
  <c r="V614" i="27"/>
  <c r="R615" i="27"/>
  <c r="X615" i="27"/>
  <c r="W615" i="27" s="1"/>
  <c r="AE616" i="27"/>
  <c r="S616" i="27"/>
  <c r="Q616" i="27" s="1"/>
  <c r="O616" i="27" s="1"/>
  <c r="U617" i="27"/>
  <c r="T617" i="27" s="1"/>
  <c r="Z617" i="27"/>
  <c r="V618" i="27"/>
  <c r="T618" i="27" s="1"/>
  <c r="R619" i="27"/>
  <c r="X619" i="27"/>
  <c r="W619" i="27" s="1"/>
  <c r="AE620" i="27"/>
  <c r="S620" i="27"/>
  <c r="Q620" i="27" s="1"/>
  <c r="O620" i="27" s="1"/>
  <c r="U621" i="27"/>
  <c r="T621" i="27" s="1"/>
  <c r="Z621" i="27"/>
  <c r="V622" i="27"/>
  <c r="T622" i="27" s="1"/>
  <c r="R623" i="27"/>
  <c r="Q623" i="27" s="1"/>
  <c r="O623" i="27" s="1"/>
  <c r="X623" i="27"/>
  <c r="W623" i="27" s="1"/>
  <c r="AE624" i="27"/>
  <c r="S624" i="27"/>
  <c r="U625" i="27"/>
  <c r="T625" i="27" s="1"/>
  <c r="Z625" i="27"/>
  <c r="V626" i="27"/>
  <c r="T626" i="27" s="1"/>
  <c r="R627" i="27"/>
  <c r="X627" i="27"/>
  <c r="W627" i="27" s="1"/>
  <c r="AE628" i="27"/>
  <c r="S628" i="27"/>
  <c r="Q628" i="27" s="1"/>
  <c r="O628" i="27" s="1"/>
  <c r="U629" i="27"/>
  <c r="T629" i="27" s="1"/>
  <c r="Z629" i="27"/>
  <c r="V630" i="27"/>
  <c r="R631" i="27"/>
  <c r="X631" i="27"/>
  <c r="W631" i="27" s="1"/>
  <c r="AE632" i="27"/>
  <c r="S632" i="27"/>
  <c r="Q632" i="27" s="1"/>
  <c r="O632" i="27" s="1"/>
  <c r="U633" i="27"/>
  <c r="T633" i="27" s="1"/>
  <c r="Z633" i="27"/>
  <c r="V634" i="27"/>
  <c r="T634" i="27" s="1"/>
  <c r="R635" i="27"/>
  <c r="X635" i="27"/>
  <c r="W635" i="27" s="1"/>
  <c r="AE636" i="27"/>
  <c r="S636" i="27"/>
  <c r="Q636" i="27" s="1"/>
  <c r="O636" i="27" s="1"/>
  <c r="U637" i="27"/>
  <c r="T637" i="27" s="1"/>
  <c r="Z637" i="27"/>
  <c r="V638" i="27"/>
  <c r="T638" i="27" s="1"/>
  <c r="R639" i="27"/>
  <c r="Q639" i="27" s="1"/>
  <c r="O639" i="27" s="1"/>
  <c r="X639" i="27"/>
  <c r="W639" i="27" s="1"/>
  <c r="AE640" i="27"/>
  <c r="S640" i="27"/>
  <c r="U641" i="27"/>
  <c r="T641" i="27" s="1"/>
  <c r="Z641" i="27"/>
  <c r="V642" i="27"/>
  <c r="T642" i="27" s="1"/>
  <c r="R643" i="27"/>
  <c r="X643" i="27"/>
  <c r="W643" i="27" s="1"/>
  <c r="AE644" i="27"/>
  <c r="S644" i="27"/>
  <c r="Q644" i="27" s="1"/>
  <c r="O644" i="27" s="1"/>
  <c r="U645" i="27"/>
  <c r="T645" i="27" s="1"/>
  <c r="Z645" i="27"/>
  <c r="V646" i="27"/>
  <c r="R647" i="27"/>
  <c r="X647" i="27"/>
  <c r="W647" i="27" s="1"/>
  <c r="AE648" i="27"/>
  <c r="S648" i="27"/>
  <c r="Q648" i="27" s="1"/>
  <c r="O648" i="27" s="1"/>
  <c r="U649" i="27"/>
  <c r="T649" i="27" s="1"/>
  <c r="Z649" i="27"/>
  <c r="V650" i="27"/>
  <c r="T650" i="27" s="1"/>
  <c r="R651" i="27"/>
  <c r="X651" i="27"/>
  <c r="W651" i="27" s="1"/>
  <c r="AE652" i="27"/>
  <c r="S652" i="27"/>
  <c r="Q652" i="27" s="1"/>
  <c r="O652" i="27" s="1"/>
  <c r="U653" i="27"/>
  <c r="T653" i="27" s="1"/>
  <c r="Z653" i="27"/>
  <c r="V654" i="27"/>
  <c r="T654" i="27" s="1"/>
  <c r="R655" i="27"/>
  <c r="Q655" i="27" s="1"/>
  <c r="O655" i="27" s="1"/>
  <c r="X655" i="27"/>
  <c r="W655" i="27" s="1"/>
  <c r="AE656" i="27"/>
  <c r="S656" i="27"/>
  <c r="U657" i="27"/>
  <c r="T657" i="27" s="1"/>
  <c r="Z657" i="27"/>
  <c r="V658" i="27"/>
  <c r="T658" i="27" s="1"/>
  <c r="R659" i="27"/>
  <c r="X659" i="27"/>
  <c r="W659" i="27" s="1"/>
  <c r="AE660" i="27"/>
  <c r="S660" i="27"/>
  <c r="Q660" i="27" s="1"/>
  <c r="O660" i="27" s="1"/>
  <c r="U661" i="27"/>
  <c r="T661" i="27" s="1"/>
  <c r="Z661" i="27"/>
  <c r="V662" i="27"/>
  <c r="R663" i="27"/>
  <c r="X663" i="27"/>
  <c r="W663" i="27" s="1"/>
  <c r="AE664" i="27"/>
  <c r="S664" i="27"/>
  <c r="Q664" i="27" s="1"/>
  <c r="O664" i="27" s="1"/>
  <c r="U665" i="27"/>
  <c r="T665" i="27" s="1"/>
  <c r="Z665" i="27"/>
  <c r="V666" i="27"/>
  <c r="T666" i="27" s="1"/>
  <c r="R667" i="27"/>
  <c r="X667" i="27"/>
  <c r="W667" i="27" s="1"/>
  <c r="AE668" i="27"/>
  <c r="S668" i="27"/>
  <c r="Q668" i="27" s="1"/>
  <c r="O668" i="27" s="1"/>
  <c r="U669" i="27"/>
  <c r="T669" i="27" s="1"/>
  <c r="Z669" i="27"/>
  <c r="V670" i="27"/>
  <c r="T670" i="27" s="1"/>
  <c r="R671" i="27"/>
  <c r="Q671" i="27" s="1"/>
  <c r="O671" i="27" s="1"/>
  <c r="X671" i="27"/>
  <c r="W671" i="27" s="1"/>
  <c r="AE672" i="27"/>
  <c r="S672" i="27"/>
  <c r="U673" i="27"/>
  <c r="T673" i="27" s="1"/>
  <c r="Z673" i="27"/>
  <c r="V674" i="27"/>
  <c r="T674" i="27" s="1"/>
  <c r="R675" i="27"/>
  <c r="X675" i="27"/>
  <c r="W675" i="27" s="1"/>
  <c r="AE676" i="27"/>
  <c r="S676" i="27"/>
  <c r="Q676" i="27" s="1"/>
  <c r="O676" i="27" s="1"/>
  <c r="U677" i="27"/>
  <c r="T677" i="27" s="1"/>
  <c r="Z677" i="27"/>
  <c r="V678" i="27"/>
  <c r="R679" i="27"/>
  <c r="X679" i="27"/>
  <c r="W679" i="27" s="1"/>
  <c r="AE680" i="27"/>
  <c r="S680" i="27"/>
  <c r="Q680" i="27" s="1"/>
  <c r="O680" i="27" s="1"/>
  <c r="U681" i="27"/>
  <c r="T681" i="27" s="1"/>
  <c r="Z681" i="27"/>
  <c r="R682" i="27"/>
  <c r="Q682" i="27" s="1"/>
  <c r="Y682" i="27"/>
  <c r="W682" i="27" s="1"/>
  <c r="W685" i="27"/>
  <c r="AE685" i="27"/>
  <c r="S685" i="27"/>
  <c r="Q685" i="27" s="1"/>
  <c r="O685" i="27" s="1"/>
  <c r="Z685" i="27"/>
  <c r="U685" i="27"/>
  <c r="T685" i="27" s="1"/>
  <c r="W686" i="27"/>
  <c r="AE686" i="27"/>
  <c r="S686" i="27"/>
  <c r="AB686" i="27"/>
  <c r="AA686" i="27" s="1"/>
  <c r="V686" i="27"/>
  <c r="T686" i="27" s="1"/>
  <c r="Y687" i="27"/>
  <c r="V689" i="27"/>
  <c r="U690" i="27"/>
  <c r="AE691" i="27"/>
  <c r="S691" i="27"/>
  <c r="AC691" i="27"/>
  <c r="AA691" i="27" s="1"/>
  <c r="P691" i="27" s="1"/>
  <c r="X691" i="27"/>
  <c r="W691" i="27" s="1"/>
  <c r="R691" i="27"/>
  <c r="AA692" i="27"/>
  <c r="P692" i="27" s="1"/>
  <c r="U695" i="27"/>
  <c r="T695" i="27" s="1"/>
  <c r="T696" i="27"/>
  <c r="R697" i="27"/>
  <c r="Y697" i="27"/>
  <c r="W697" i="27" s="1"/>
  <c r="R698" i="27"/>
  <c r="Q698" i="27" s="1"/>
  <c r="Y698" i="27"/>
  <c r="W698" i="27" s="1"/>
  <c r="W701" i="27"/>
  <c r="AE701" i="27"/>
  <c r="S701" i="27"/>
  <c r="Z701" i="27"/>
  <c r="U701" i="27"/>
  <c r="T701" i="27" s="1"/>
  <c r="W702" i="27"/>
  <c r="AE702" i="27"/>
  <c r="S702" i="27"/>
  <c r="AB702" i="27"/>
  <c r="AA702" i="27" s="1"/>
  <c r="P702" i="27" s="1"/>
  <c r="V702" i="27"/>
  <c r="T702" i="27" s="1"/>
  <c r="Y703" i="27"/>
  <c r="V705" i="27"/>
  <c r="U706" i="27"/>
  <c r="AE707" i="27"/>
  <c r="S707" i="27"/>
  <c r="AC707" i="27"/>
  <c r="AA707" i="27" s="1"/>
  <c r="P707" i="27" s="1"/>
  <c r="X707" i="27"/>
  <c r="W707" i="27" s="1"/>
  <c r="R707" i="27"/>
  <c r="Q707" i="27" s="1"/>
  <c r="O707" i="27" s="1"/>
  <c r="AA708" i="27"/>
  <c r="P708" i="27" s="1"/>
  <c r="U711" i="27"/>
  <c r="T711" i="27" s="1"/>
  <c r="T712" i="27"/>
  <c r="R713" i="27"/>
  <c r="Q713" i="27" s="1"/>
  <c r="Y713" i="27"/>
  <c r="W713" i="27" s="1"/>
  <c r="R714" i="27"/>
  <c r="Y714" i="27"/>
  <c r="W714" i="27" s="1"/>
  <c r="W717" i="27"/>
  <c r="AE717" i="27"/>
  <c r="S717" i="27"/>
  <c r="Q717" i="27" s="1"/>
  <c r="O717" i="27" s="1"/>
  <c r="Z717" i="27"/>
  <c r="U717" i="27"/>
  <c r="T717" i="27" s="1"/>
  <c r="W718" i="27"/>
  <c r="AE718" i="27"/>
  <c r="S718" i="27"/>
  <c r="AB718" i="27"/>
  <c r="AA718" i="27" s="1"/>
  <c r="P718" i="27" s="1"/>
  <c r="V718" i="27"/>
  <c r="T718" i="27" s="1"/>
  <c r="AE575" i="27"/>
  <c r="S575" i="27"/>
  <c r="AA577" i="27"/>
  <c r="AE579" i="27"/>
  <c r="S579" i="27"/>
  <c r="AE583" i="27"/>
  <c r="S583" i="27"/>
  <c r="AE587" i="27"/>
  <c r="S587" i="27"/>
  <c r="AA589" i="27"/>
  <c r="AE591" i="27"/>
  <c r="S591" i="27"/>
  <c r="AA593" i="27"/>
  <c r="AE595" i="27"/>
  <c r="S595" i="27"/>
  <c r="AE599" i="27"/>
  <c r="S599" i="27"/>
  <c r="AE603" i="27"/>
  <c r="S603" i="27"/>
  <c r="AA605" i="27"/>
  <c r="AE607" i="27"/>
  <c r="S607" i="27"/>
  <c r="AA609" i="27"/>
  <c r="AE611" i="27"/>
  <c r="S611" i="27"/>
  <c r="AE615" i="27"/>
  <c r="S615" i="27"/>
  <c r="AE619" i="27"/>
  <c r="S619" i="27"/>
  <c r="AA621" i="27"/>
  <c r="AE623" i="27"/>
  <c r="S623" i="27"/>
  <c r="AA625" i="27"/>
  <c r="AE627" i="27"/>
  <c r="S627" i="27"/>
  <c r="AE631" i="27"/>
  <c r="S631" i="27"/>
  <c r="AE635" i="27"/>
  <c r="S635" i="27"/>
  <c r="AA637" i="27"/>
  <c r="AE639" i="27"/>
  <c r="S639" i="27"/>
  <c r="AA641" i="27"/>
  <c r="AE643" i="27"/>
  <c r="S643" i="27"/>
  <c r="AE647" i="27"/>
  <c r="S647" i="27"/>
  <c r="AE651" i="27"/>
  <c r="S651" i="27"/>
  <c r="AA653" i="27"/>
  <c r="AE655" i="27"/>
  <c r="S655" i="27"/>
  <c r="AA657" i="27"/>
  <c r="AE659" i="27"/>
  <c r="S659" i="27"/>
  <c r="AE663" i="27"/>
  <c r="S663" i="27"/>
  <c r="AE667" i="27"/>
  <c r="S667" i="27"/>
  <c r="AA669" i="27"/>
  <c r="AE671" i="27"/>
  <c r="S671" i="27"/>
  <c r="AA673" i="27"/>
  <c r="AE675" i="27"/>
  <c r="S675" i="27"/>
  <c r="AE679" i="27"/>
  <c r="S679" i="27"/>
  <c r="Q686" i="27"/>
  <c r="AE689" i="27"/>
  <c r="S689" i="27"/>
  <c r="Z689" i="27"/>
  <c r="P689" i="27" s="1"/>
  <c r="U689" i="27"/>
  <c r="T689" i="27" s="1"/>
  <c r="AE690" i="27"/>
  <c r="S690" i="27"/>
  <c r="AB690" i="27"/>
  <c r="AA690" i="27" s="1"/>
  <c r="V690" i="27"/>
  <c r="AE695" i="27"/>
  <c r="S695" i="27"/>
  <c r="AC695" i="27"/>
  <c r="AA695" i="27" s="1"/>
  <c r="X695" i="27"/>
  <c r="R695" i="27"/>
  <c r="Q702" i="27"/>
  <c r="AE705" i="27"/>
  <c r="S705" i="27"/>
  <c r="Z705" i="27"/>
  <c r="U705" i="27"/>
  <c r="T705" i="27" s="1"/>
  <c r="AE706" i="27"/>
  <c r="S706" i="27"/>
  <c r="AB706" i="27"/>
  <c r="AA706" i="27" s="1"/>
  <c r="V706" i="27"/>
  <c r="AE711" i="27"/>
  <c r="S711" i="27"/>
  <c r="AC711" i="27"/>
  <c r="AA711" i="27" s="1"/>
  <c r="X711" i="27"/>
  <c r="W711" i="27" s="1"/>
  <c r="R711" i="27"/>
  <c r="Q711" i="27" s="1"/>
  <c r="Q718" i="27"/>
  <c r="I13" i="28"/>
  <c r="AE450" i="27"/>
  <c r="S450" i="27"/>
  <c r="Q450" i="27" s="1"/>
  <c r="O450" i="27" s="1"/>
  <c r="AA452" i="27"/>
  <c r="P452" i="27" s="1"/>
  <c r="AE454" i="27"/>
  <c r="S454" i="27"/>
  <c r="Q454" i="27" s="1"/>
  <c r="O454" i="27" s="1"/>
  <c r="AA456" i="27"/>
  <c r="P456" i="27" s="1"/>
  <c r="AE458" i="27"/>
  <c r="S458" i="27"/>
  <c r="Q458" i="27" s="1"/>
  <c r="O458" i="27" s="1"/>
  <c r="AA460" i="27"/>
  <c r="P460" i="27" s="1"/>
  <c r="AE462" i="27"/>
  <c r="S462" i="27"/>
  <c r="Q462" i="27" s="1"/>
  <c r="O462" i="27" s="1"/>
  <c r="AA464" i="27"/>
  <c r="P464" i="27" s="1"/>
  <c r="AE466" i="27"/>
  <c r="S466" i="27"/>
  <c r="Q466" i="27" s="1"/>
  <c r="O466" i="27" s="1"/>
  <c r="AA468" i="27"/>
  <c r="P468" i="27" s="1"/>
  <c r="AE470" i="27"/>
  <c r="S470" i="27"/>
  <c r="Q470" i="27" s="1"/>
  <c r="O470" i="27" s="1"/>
  <c r="AA472" i="27"/>
  <c r="P472" i="27" s="1"/>
  <c r="AE474" i="27"/>
  <c r="S474" i="27"/>
  <c r="Q474" i="27" s="1"/>
  <c r="O474" i="27" s="1"/>
  <c r="AA476" i="27"/>
  <c r="P476" i="27" s="1"/>
  <c r="AE478" i="27"/>
  <c r="S478" i="27"/>
  <c r="Q478" i="27" s="1"/>
  <c r="O478" i="27" s="1"/>
  <c r="AA480" i="27"/>
  <c r="P480" i="27" s="1"/>
  <c r="AE482" i="27"/>
  <c r="S482" i="27"/>
  <c r="Q482" i="27" s="1"/>
  <c r="O482" i="27" s="1"/>
  <c r="AA484" i="27"/>
  <c r="P484" i="27" s="1"/>
  <c r="AE486" i="27"/>
  <c r="S486" i="27"/>
  <c r="Q486" i="27" s="1"/>
  <c r="O486" i="27" s="1"/>
  <c r="AA488" i="27"/>
  <c r="P488" i="27" s="1"/>
  <c r="AE490" i="27"/>
  <c r="S490" i="27"/>
  <c r="Q490" i="27" s="1"/>
  <c r="O490" i="27" s="1"/>
  <c r="AA492" i="27"/>
  <c r="P492" i="27" s="1"/>
  <c r="AE494" i="27"/>
  <c r="S494" i="27"/>
  <c r="Q494" i="27" s="1"/>
  <c r="O494" i="27" s="1"/>
  <c r="AA496" i="27"/>
  <c r="P496" i="27" s="1"/>
  <c r="AE498" i="27"/>
  <c r="S498" i="27"/>
  <c r="Q498" i="27" s="1"/>
  <c r="O498" i="27" s="1"/>
  <c r="AA500" i="27"/>
  <c r="P500" i="27" s="1"/>
  <c r="AE502" i="27"/>
  <c r="S502" i="27"/>
  <c r="AA504" i="27"/>
  <c r="P504" i="27" s="1"/>
  <c r="AE506" i="27"/>
  <c r="S506" i="27"/>
  <c r="Q506" i="27" s="1"/>
  <c r="O506" i="27" s="1"/>
  <c r="AA508" i="27"/>
  <c r="P508" i="27" s="1"/>
  <c r="AE510" i="27"/>
  <c r="S510" i="27"/>
  <c r="Q510" i="27" s="1"/>
  <c r="O510" i="27" s="1"/>
  <c r="AA512" i="27"/>
  <c r="P512" i="27" s="1"/>
  <c r="AE514" i="27"/>
  <c r="S514" i="27"/>
  <c r="Q514" i="27" s="1"/>
  <c r="O514" i="27" s="1"/>
  <c r="AA516" i="27"/>
  <c r="P516" i="27" s="1"/>
  <c r="AE518" i="27"/>
  <c r="S518" i="27"/>
  <c r="AA520" i="27"/>
  <c r="P520" i="27" s="1"/>
  <c r="AE522" i="27"/>
  <c r="S522" i="27"/>
  <c r="Q522" i="27" s="1"/>
  <c r="O522" i="27" s="1"/>
  <c r="AA524" i="27"/>
  <c r="P524" i="27" s="1"/>
  <c r="AE526" i="27"/>
  <c r="S526" i="27"/>
  <c r="Q526" i="27" s="1"/>
  <c r="O526" i="27" s="1"/>
  <c r="AA528" i="27"/>
  <c r="P528" i="27" s="1"/>
  <c r="AE530" i="27"/>
  <c r="S530" i="27"/>
  <c r="Q530" i="27" s="1"/>
  <c r="O530" i="27" s="1"/>
  <c r="AA532" i="27"/>
  <c r="P532" i="27" s="1"/>
  <c r="AE534" i="27"/>
  <c r="S534" i="27"/>
  <c r="AA536" i="27"/>
  <c r="P536" i="27" s="1"/>
  <c r="AE538" i="27"/>
  <c r="S538" i="27"/>
  <c r="Q538" i="27" s="1"/>
  <c r="O538" i="27" s="1"/>
  <c r="AA540" i="27"/>
  <c r="P540" i="27" s="1"/>
  <c r="AE542" i="27"/>
  <c r="S542" i="27"/>
  <c r="Q542" i="27" s="1"/>
  <c r="O542" i="27" s="1"/>
  <c r="AA544" i="27"/>
  <c r="P544" i="27" s="1"/>
  <c r="AE546" i="27"/>
  <c r="S546" i="27"/>
  <c r="Q546" i="27" s="1"/>
  <c r="O546" i="27" s="1"/>
  <c r="AA548" i="27"/>
  <c r="P548" i="27" s="1"/>
  <c r="R549" i="27"/>
  <c r="Q549" i="27" s="1"/>
  <c r="O549" i="27" s="1"/>
  <c r="X549" i="27"/>
  <c r="W549" i="27" s="1"/>
  <c r="AC549" i="27"/>
  <c r="AE550" i="27"/>
  <c r="S550" i="27"/>
  <c r="AA552" i="27"/>
  <c r="P552" i="27" s="1"/>
  <c r="R553" i="27"/>
  <c r="X553" i="27"/>
  <c r="W553" i="27" s="1"/>
  <c r="AC553" i="27"/>
  <c r="AA553" i="27" s="1"/>
  <c r="AE554" i="27"/>
  <c r="S554" i="27"/>
  <c r="Q554" i="27" s="1"/>
  <c r="O554" i="27" s="1"/>
  <c r="AA556" i="27"/>
  <c r="P556" i="27" s="1"/>
  <c r="R557" i="27"/>
  <c r="Q557" i="27" s="1"/>
  <c r="O557" i="27" s="1"/>
  <c r="X557" i="27"/>
  <c r="W557" i="27" s="1"/>
  <c r="AC557" i="27"/>
  <c r="AA557" i="27" s="1"/>
  <c r="AE558" i="27"/>
  <c r="S558" i="27"/>
  <c r="Q558" i="27" s="1"/>
  <c r="O558" i="27" s="1"/>
  <c r="AA560" i="27"/>
  <c r="P560" i="27" s="1"/>
  <c r="R561" i="27"/>
  <c r="X561" i="27"/>
  <c r="W561" i="27" s="1"/>
  <c r="AC561" i="27"/>
  <c r="AA561" i="27" s="1"/>
  <c r="AE562" i="27"/>
  <c r="S562" i="27"/>
  <c r="AA564" i="27"/>
  <c r="P564" i="27" s="1"/>
  <c r="R565" i="27"/>
  <c r="Q565" i="27" s="1"/>
  <c r="O565" i="27" s="1"/>
  <c r="X565" i="27"/>
  <c r="W565" i="27" s="1"/>
  <c r="AC565" i="27"/>
  <c r="AA565" i="27" s="1"/>
  <c r="AE566" i="27"/>
  <c r="S566" i="27"/>
  <c r="Q566" i="27" s="1"/>
  <c r="O566" i="27" s="1"/>
  <c r="AA568" i="27"/>
  <c r="R569" i="27"/>
  <c r="X569" i="27"/>
  <c r="W569" i="27" s="1"/>
  <c r="AC569" i="27"/>
  <c r="AA569" i="27" s="1"/>
  <c r="AE570" i="27"/>
  <c r="S570" i="27"/>
  <c r="AA572" i="27"/>
  <c r="P572" i="27" s="1"/>
  <c r="R573" i="27"/>
  <c r="Q573" i="27" s="1"/>
  <c r="O573" i="27" s="1"/>
  <c r="X573" i="27"/>
  <c r="W573" i="27" s="1"/>
  <c r="AC573" i="27"/>
  <c r="AE574" i="27"/>
  <c r="S574" i="27"/>
  <c r="U575" i="27"/>
  <c r="T575" i="27" s="1"/>
  <c r="Z575" i="27"/>
  <c r="AA576" i="27"/>
  <c r="P576" i="27" s="1"/>
  <c r="R577" i="27"/>
  <c r="Q577" i="27" s="1"/>
  <c r="X577" i="27"/>
  <c r="W577" i="27" s="1"/>
  <c r="AC577" i="27"/>
  <c r="AE578" i="27"/>
  <c r="S578" i="27"/>
  <c r="Q578" i="27" s="1"/>
  <c r="O578" i="27" s="1"/>
  <c r="U579" i="27"/>
  <c r="T579" i="27" s="1"/>
  <c r="Z579" i="27"/>
  <c r="AA580" i="27"/>
  <c r="P580" i="27" s="1"/>
  <c r="R581" i="27"/>
  <c r="Q581" i="27" s="1"/>
  <c r="O581" i="27" s="1"/>
  <c r="X581" i="27"/>
  <c r="W581" i="27" s="1"/>
  <c r="AC581" i="27"/>
  <c r="AA581" i="27" s="1"/>
  <c r="AE582" i="27"/>
  <c r="S582" i="27"/>
  <c r="Q582" i="27" s="1"/>
  <c r="O582" i="27" s="1"/>
  <c r="U583" i="27"/>
  <c r="T583" i="27" s="1"/>
  <c r="Z583" i="27"/>
  <c r="AA584" i="27"/>
  <c r="P584" i="27" s="1"/>
  <c r="R585" i="27"/>
  <c r="Q585" i="27" s="1"/>
  <c r="O585" i="27" s="1"/>
  <c r="X585" i="27"/>
  <c r="W585" i="27" s="1"/>
  <c r="AC585" i="27"/>
  <c r="AA585" i="27" s="1"/>
  <c r="AE586" i="27"/>
  <c r="S586" i="27"/>
  <c r="Q586" i="27" s="1"/>
  <c r="O586" i="27" s="1"/>
  <c r="U587" i="27"/>
  <c r="T587" i="27" s="1"/>
  <c r="Z587" i="27"/>
  <c r="AA588" i="27"/>
  <c r="P588" i="27" s="1"/>
  <c r="R589" i="27"/>
  <c r="Q589" i="27" s="1"/>
  <c r="O589" i="27" s="1"/>
  <c r="X589" i="27"/>
  <c r="W589" i="27" s="1"/>
  <c r="AC589" i="27"/>
  <c r="AE590" i="27"/>
  <c r="S590" i="27"/>
  <c r="U591" i="27"/>
  <c r="T591" i="27" s="1"/>
  <c r="Z591" i="27"/>
  <c r="AA592" i="27"/>
  <c r="P592" i="27" s="1"/>
  <c r="R593" i="27"/>
  <c r="Q593" i="27" s="1"/>
  <c r="X593" i="27"/>
  <c r="W593" i="27" s="1"/>
  <c r="AC593" i="27"/>
  <c r="AE594" i="27"/>
  <c r="S594" i="27"/>
  <c r="Q594" i="27" s="1"/>
  <c r="O594" i="27" s="1"/>
  <c r="U595" i="27"/>
  <c r="T595" i="27" s="1"/>
  <c r="Z595" i="27"/>
  <c r="AA596" i="27"/>
  <c r="P596" i="27" s="1"/>
  <c r="R597" i="27"/>
  <c r="Q597" i="27" s="1"/>
  <c r="O597" i="27" s="1"/>
  <c r="X597" i="27"/>
  <c r="W597" i="27" s="1"/>
  <c r="AC597" i="27"/>
  <c r="AA597" i="27" s="1"/>
  <c r="AE598" i="27"/>
  <c r="S598" i="27"/>
  <c r="Q598" i="27" s="1"/>
  <c r="O598" i="27" s="1"/>
  <c r="U599" i="27"/>
  <c r="T599" i="27" s="1"/>
  <c r="Z599" i="27"/>
  <c r="AA600" i="27"/>
  <c r="P600" i="27" s="1"/>
  <c r="R601" i="27"/>
  <c r="Q601" i="27" s="1"/>
  <c r="O601" i="27" s="1"/>
  <c r="X601" i="27"/>
  <c r="W601" i="27" s="1"/>
  <c r="AC601" i="27"/>
  <c r="AA601" i="27" s="1"/>
  <c r="AE602" i="27"/>
  <c r="S602" i="27"/>
  <c r="Q602" i="27" s="1"/>
  <c r="O602" i="27" s="1"/>
  <c r="U603" i="27"/>
  <c r="T603" i="27" s="1"/>
  <c r="Z603" i="27"/>
  <c r="AA604" i="27"/>
  <c r="P604" i="27" s="1"/>
  <c r="R605" i="27"/>
  <c r="Q605" i="27" s="1"/>
  <c r="O605" i="27" s="1"/>
  <c r="X605" i="27"/>
  <c r="W605" i="27" s="1"/>
  <c r="AC605" i="27"/>
  <c r="AE606" i="27"/>
  <c r="S606" i="27"/>
  <c r="U607" i="27"/>
  <c r="T607" i="27" s="1"/>
  <c r="Z607" i="27"/>
  <c r="AA608" i="27"/>
  <c r="P608" i="27" s="1"/>
  <c r="R609" i="27"/>
  <c r="Q609" i="27" s="1"/>
  <c r="X609" i="27"/>
  <c r="W609" i="27" s="1"/>
  <c r="AC609" i="27"/>
  <c r="AE610" i="27"/>
  <c r="S610" i="27"/>
  <c r="Q610" i="27" s="1"/>
  <c r="O610" i="27" s="1"/>
  <c r="U611" i="27"/>
  <c r="T611" i="27" s="1"/>
  <c r="Z611" i="27"/>
  <c r="AA612" i="27"/>
  <c r="P612" i="27" s="1"/>
  <c r="R613" i="27"/>
  <c r="Q613" i="27" s="1"/>
  <c r="O613" i="27" s="1"/>
  <c r="X613" i="27"/>
  <c r="W613" i="27" s="1"/>
  <c r="AC613" i="27"/>
  <c r="AA613" i="27" s="1"/>
  <c r="AE614" i="27"/>
  <c r="S614" i="27"/>
  <c r="Q614" i="27" s="1"/>
  <c r="O614" i="27" s="1"/>
  <c r="U615" i="27"/>
  <c r="T615" i="27" s="1"/>
  <c r="Z615" i="27"/>
  <c r="AA616" i="27"/>
  <c r="P616" i="27" s="1"/>
  <c r="R617" i="27"/>
  <c r="Q617" i="27" s="1"/>
  <c r="O617" i="27" s="1"/>
  <c r="X617" i="27"/>
  <c r="W617" i="27" s="1"/>
  <c r="AC617" i="27"/>
  <c r="AA617" i="27" s="1"/>
  <c r="AE618" i="27"/>
  <c r="S618" i="27"/>
  <c r="Q618" i="27" s="1"/>
  <c r="O618" i="27" s="1"/>
  <c r="U619" i="27"/>
  <c r="T619" i="27" s="1"/>
  <c r="Z619" i="27"/>
  <c r="AA620" i="27"/>
  <c r="P620" i="27" s="1"/>
  <c r="R621" i="27"/>
  <c r="Q621" i="27" s="1"/>
  <c r="O621" i="27" s="1"/>
  <c r="X621" i="27"/>
  <c r="W621" i="27" s="1"/>
  <c r="AC621" i="27"/>
  <c r="AE622" i="27"/>
  <c r="S622" i="27"/>
  <c r="U623" i="27"/>
  <c r="T623" i="27" s="1"/>
  <c r="Z623" i="27"/>
  <c r="AA624" i="27"/>
  <c r="P624" i="27" s="1"/>
  <c r="R625" i="27"/>
  <c r="Q625" i="27" s="1"/>
  <c r="X625" i="27"/>
  <c r="W625" i="27" s="1"/>
  <c r="AC625" i="27"/>
  <c r="AE626" i="27"/>
  <c r="S626" i="27"/>
  <c r="Q626" i="27" s="1"/>
  <c r="O626" i="27" s="1"/>
  <c r="U627" i="27"/>
  <c r="T627" i="27" s="1"/>
  <c r="Z627" i="27"/>
  <c r="AA628" i="27"/>
  <c r="P628" i="27" s="1"/>
  <c r="R629" i="27"/>
  <c r="Q629" i="27" s="1"/>
  <c r="O629" i="27" s="1"/>
  <c r="X629" i="27"/>
  <c r="W629" i="27" s="1"/>
  <c r="AC629" i="27"/>
  <c r="AA629" i="27" s="1"/>
  <c r="AE630" i="27"/>
  <c r="S630" i="27"/>
  <c r="Q630" i="27" s="1"/>
  <c r="O630" i="27" s="1"/>
  <c r="U631" i="27"/>
  <c r="T631" i="27" s="1"/>
  <c r="Z631" i="27"/>
  <c r="AA632" i="27"/>
  <c r="P632" i="27" s="1"/>
  <c r="R633" i="27"/>
  <c r="Q633" i="27" s="1"/>
  <c r="O633" i="27" s="1"/>
  <c r="X633" i="27"/>
  <c r="W633" i="27" s="1"/>
  <c r="AC633" i="27"/>
  <c r="AA633" i="27" s="1"/>
  <c r="AE634" i="27"/>
  <c r="S634" i="27"/>
  <c r="Q634" i="27" s="1"/>
  <c r="O634" i="27" s="1"/>
  <c r="U635" i="27"/>
  <c r="T635" i="27" s="1"/>
  <c r="Z635" i="27"/>
  <c r="AA636" i="27"/>
  <c r="P636" i="27" s="1"/>
  <c r="R637" i="27"/>
  <c r="Q637" i="27" s="1"/>
  <c r="O637" i="27" s="1"/>
  <c r="X637" i="27"/>
  <c r="W637" i="27" s="1"/>
  <c r="AC637" i="27"/>
  <c r="AE638" i="27"/>
  <c r="S638" i="27"/>
  <c r="U639" i="27"/>
  <c r="T639" i="27" s="1"/>
  <c r="Z639" i="27"/>
  <c r="AA640" i="27"/>
  <c r="P640" i="27" s="1"/>
  <c r="R641" i="27"/>
  <c r="Q641" i="27" s="1"/>
  <c r="X641" i="27"/>
  <c r="W641" i="27" s="1"/>
  <c r="AC641" i="27"/>
  <c r="AE642" i="27"/>
  <c r="S642" i="27"/>
  <c r="Q642" i="27" s="1"/>
  <c r="O642" i="27" s="1"/>
  <c r="U643" i="27"/>
  <c r="T643" i="27" s="1"/>
  <c r="Z643" i="27"/>
  <c r="AA644" i="27"/>
  <c r="P644" i="27" s="1"/>
  <c r="R645" i="27"/>
  <c r="Q645" i="27" s="1"/>
  <c r="O645" i="27" s="1"/>
  <c r="X645" i="27"/>
  <c r="W645" i="27" s="1"/>
  <c r="AC645" i="27"/>
  <c r="AA645" i="27" s="1"/>
  <c r="AE646" i="27"/>
  <c r="S646" i="27"/>
  <c r="Q646" i="27" s="1"/>
  <c r="O646" i="27" s="1"/>
  <c r="U647" i="27"/>
  <c r="T647" i="27" s="1"/>
  <c r="Z647" i="27"/>
  <c r="AA648" i="27"/>
  <c r="P648" i="27" s="1"/>
  <c r="R649" i="27"/>
  <c r="Q649" i="27" s="1"/>
  <c r="O649" i="27" s="1"/>
  <c r="X649" i="27"/>
  <c r="W649" i="27" s="1"/>
  <c r="AC649" i="27"/>
  <c r="AA649" i="27" s="1"/>
  <c r="AE650" i="27"/>
  <c r="S650" i="27"/>
  <c r="Q650" i="27" s="1"/>
  <c r="O650" i="27" s="1"/>
  <c r="U651" i="27"/>
  <c r="T651" i="27" s="1"/>
  <c r="Z651" i="27"/>
  <c r="AA652" i="27"/>
  <c r="P652" i="27" s="1"/>
  <c r="R653" i="27"/>
  <c r="Q653" i="27" s="1"/>
  <c r="O653" i="27" s="1"/>
  <c r="X653" i="27"/>
  <c r="W653" i="27" s="1"/>
  <c r="AC653" i="27"/>
  <c r="AE654" i="27"/>
  <c r="S654" i="27"/>
  <c r="U655" i="27"/>
  <c r="T655" i="27" s="1"/>
  <c r="Z655" i="27"/>
  <c r="AA656" i="27"/>
  <c r="P656" i="27" s="1"/>
  <c r="R657" i="27"/>
  <c r="Q657" i="27" s="1"/>
  <c r="X657" i="27"/>
  <c r="W657" i="27" s="1"/>
  <c r="AC657" i="27"/>
  <c r="AE658" i="27"/>
  <c r="S658" i="27"/>
  <c r="Q658" i="27" s="1"/>
  <c r="O658" i="27" s="1"/>
  <c r="U659" i="27"/>
  <c r="T659" i="27" s="1"/>
  <c r="Z659" i="27"/>
  <c r="AA660" i="27"/>
  <c r="P660" i="27" s="1"/>
  <c r="R661" i="27"/>
  <c r="Q661" i="27" s="1"/>
  <c r="O661" i="27" s="1"/>
  <c r="X661" i="27"/>
  <c r="W661" i="27" s="1"/>
  <c r="AC661" i="27"/>
  <c r="AA661" i="27" s="1"/>
  <c r="AE662" i="27"/>
  <c r="S662" i="27"/>
  <c r="Q662" i="27" s="1"/>
  <c r="O662" i="27" s="1"/>
  <c r="U663" i="27"/>
  <c r="T663" i="27" s="1"/>
  <c r="Z663" i="27"/>
  <c r="AA664" i="27"/>
  <c r="P664" i="27" s="1"/>
  <c r="R665" i="27"/>
  <c r="Q665" i="27" s="1"/>
  <c r="O665" i="27" s="1"/>
  <c r="X665" i="27"/>
  <c r="W665" i="27" s="1"/>
  <c r="AC665" i="27"/>
  <c r="AA665" i="27" s="1"/>
  <c r="AE666" i="27"/>
  <c r="S666" i="27"/>
  <c r="Q666" i="27" s="1"/>
  <c r="O666" i="27" s="1"/>
  <c r="U667" i="27"/>
  <c r="T667" i="27" s="1"/>
  <c r="Z667" i="27"/>
  <c r="AA668" i="27"/>
  <c r="P668" i="27" s="1"/>
  <c r="R669" i="27"/>
  <c r="Q669" i="27" s="1"/>
  <c r="O669" i="27" s="1"/>
  <c r="X669" i="27"/>
  <c r="W669" i="27" s="1"/>
  <c r="AC669" i="27"/>
  <c r="AE670" i="27"/>
  <c r="S670" i="27"/>
  <c r="U671" i="27"/>
  <c r="T671" i="27" s="1"/>
  <c r="Z671" i="27"/>
  <c r="AA672" i="27"/>
  <c r="P672" i="27" s="1"/>
  <c r="R673" i="27"/>
  <c r="Q673" i="27" s="1"/>
  <c r="X673" i="27"/>
  <c r="W673" i="27" s="1"/>
  <c r="AC673" i="27"/>
  <c r="AE674" i="27"/>
  <c r="S674" i="27"/>
  <c r="Q674" i="27" s="1"/>
  <c r="O674" i="27" s="1"/>
  <c r="U675" i="27"/>
  <c r="T675" i="27" s="1"/>
  <c r="Z675" i="27"/>
  <c r="AA676" i="27"/>
  <c r="P676" i="27" s="1"/>
  <c r="R677" i="27"/>
  <c r="Q677" i="27" s="1"/>
  <c r="O677" i="27" s="1"/>
  <c r="X677" i="27"/>
  <c r="W677" i="27" s="1"/>
  <c r="AC677" i="27"/>
  <c r="AA677" i="27" s="1"/>
  <c r="AE678" i="27"/>
  <c r="S678" i="27"/>
  <c r="Q678" i="27" s="1"/>
  <c r="O678" i="27" s="1"/>
  <c r="U679" i="27"/>
  <c r="T679" i="27" s="1"/>
  <c r="Z679" i="27"/>
  <c r="AA680" i="27"/>
  <c r="P680" i="27" s="1"/>
  <c r="R681" i="27"/>
  <c r="Q681" i="27" s="1"/>
  <c r="O681" i="27" s="1"/>
  <c r="X681" i="27"/>
  <c r="W681" i="27" s="1"/>
  <c r="AC681" i="27"/>
  <c r="AA681" i="27" s="1"/>
  <c r="U682" i="27"/>
  <c r="T682" i="27" s="1"/>
  <c r="AC682" i="27"/>
  <c r="AE683" i="27"/>
  <c r="S683" i="27"/>
  <c r="AC683" i="27"/>
  <c r="AA683" i="27" s="1"/>
  <c r="P683" i="27" s="1"/>
  <c r="X683" i="27"/>
  <c r="W683" i="27" s="1"/>
  <c r="R683" i="27"/>
  <c r="Q683" i="27" s="1"/>
  <c r="AA684" i="27"/>
  <c r="P684" i="27" s="1"/>
  <c r="AA685" i="27"/>
  <c r="U687" i="27"/>
  <c r="T687" i="27" s="1"/>
  <c r="AB687" i="27"/>
  <c r="AA687" i="27" s="1"/>
  <c r="P687" i="27" s="1"/>
  <c r="T688" i="27"/>
  <c r="R689" i="27"/>
  <c r="Q689" i="27" s="1"/>
  <c r="Y689" i="27"/>
  <c r="W689" i="27" s="1"/>
  <c r="R690" i="27"/>
  <c r="Y690" i="27"/>
  <c r="W690" i="27" s="1"/>
  <c r="W693" i="27"/>
  <c r="AE693" i="27"/>
  <c r="S693" i="27"/>
  <c r="Q693" i="27" s="1"/>
  <c r="O693" i="27" s="1"/>
  <c r="Z693" i="27"/>
  <c r="P693" i="27" s="1"/>
  <c r="U693" i="27"/>
  <c r="T693" i="27" s="1"/>
  <c r="W694" i="27"/>
  <c r="AE694" i="27"/>
  <c r="S694" i="27"/>
  <c r="AB694" i="27"/>
  <c r="AA694" i="27" s="1"/>
  <c r="P694" i="27" s="1"/>
  <c r="V694" i="27"/>
  <c r="Y695" i="27"/>
  <c r="V697" i="27"/>
  <c r="AC697" i="27"/>
  <c r="AA697" i="27" s="1"/>
  <c r="U698" i="27"/>
  <c r="T698" i="27" s="1"/>
  <c r="AC698" i="27"/>
  <c r="AE699" i="27"/>
  <c r="S699" i="27"/>
  <c r="AC699" i="27"/>
  <c r="AA699" i="27" s="1"/>
  <c r="P699" i="27" s="1"/>
  <c r="X699" i="27"/>
  <c r="W699" i="27" s="1"/>
  <c r="R699" i="27"/>
  <c r="AA700" i="27"/>
  <c r="P700" i="27" s="1"/>
  <c r="AA701" i="27"/>
  <c r="U703" i="27"/>
  <c r="T703" i="27" s="1"/>
  <c r="AB703" i="27"/>
  <c r="AA703" i="27" s="1"/>
  <c r="P703" i="27" s="1"/>
  <c r="T704" i="27"/>
  <c r="R705" i="27"/>
  <c r="Q705" i="27" s="1"/>
  <c r="Y705" i="27"/>
  <c r="W705" i="27" s="1"/>
  <c r="R706" i="27"/>
  <c r="Q706" i="27" s="1"/>
  <c r="Y706" i="27"/>
  <c r="W706" i="27" s="1"/>
  <c r="W709" i="27"/>
  <c r="AE709" i="27"/>
  <c r="S709" i="27"/>
  <c r="Q709" i="27" s="1"/>
  <c r="O709" i="27" s="1"/>
  <c r="Z709" i="27"/>
  <c r="P709" i="27" s="1"/>
  <c r="U709" i="27"/>
  <c r="T709" i="27" s="1"/>
  <c r="W710" i="27"/>
  <c r="AE710" i="27"/>
  <c r="S710" i="27"/>
  <c r="Q710" i="27" s="1"/>
  <c r="O710" i="27" s="1"/>
  <c r="AB710" i="27"/>
  <c r="AA710" i="27" s="1"/>
  <c r="P710" i="27" s="1"/>
  <c r="V710" i="27"/>
  <c r="T710" i="27" s="1"/>
  <c r="Y711" i="27"/>
  <c r="V713" i="27"/>
  <c r="AC713" i="27"/>
  <c r="AA713" i="27" s="1"/>
  <c r="U714" i="27"/>
  <c r="T714" i="27" s="1"/>
  <c r="AC714" i="27"/>
  <c r="AE715" i="27"/>
  <c r="S715" i="27"/>
  <c r="AC715" i="27"/>
  <c r="AA715" i="27" s="1"/>
  <c r="P715" i="27" s="1"/>
  <c r="X715" i="27"/>
  <c r="W715" i="27" s="1"/>
  <c r="R715" i="27"/>
  <c r="Q715" i="27" s="1"/>
  <c r="O715" i="27" s="1"/>
  <c r="AA716" i="27"/>
  <c r="P716" i="27" s="1"/>
  <c r="AA717" i="27"/>
  <c r="AE684" i="27"/>
  <c r="S684" i="27"/>
  <c r="Q684" i="27" s="1"/>
  <c r="O684" i="27" s="1"/>
  <c r="AE688" i="27"/>
  <c r="S688" i="27"/>
  <c r="Q688" i="27" s="1"/>
  <c r="O688" i="27" s="1"/>
  <c r="AE692" i="27"/>
  <c r="S692" i="27"/>
  <c r="Q692" i="27" s="1"/>
  <c r="O692" i="27" s="1"/>
  <c r="AE696" i="27"/>
  <c r="S696" i="27"/>
  <c r="Q696" i="27" s="1"/>
  <c r="O696" i="27" s="1"/>
  <c r="AE700" i="27"/>
  <c r="S700" i="27"/>
  <c r="Q700" i="27" s="1"/>
  <c r="O700" i="27" s="1"/>
  <c r="AE704" i="27"/>
  <c r="S704" i="27"/>
  <c r="Q704" i="27" s="1"/>
  <c r="O704" i="27" s="1"/>
  <c r="AE708" i="27"/>
  <c r="S708" i="27"/>
  <c r="Q708" i="27" s="1"/>
  <c r="O708" i="27" s="1"/>
  <c r="AE712" i="27"/>
  <c r="S712" i="27"/>
  <c r="AE716" i="27"/>
  <c r="S716" i="27"/>
  <c r="Q716" i="27" s="1"/>
  <c r="O716" i="27" s="1"/>
  <c r="U11" i="27"/>
  <c r="AB11" i="27"/>
  <c r="X11" i="27"/>
  <c r="AE11" i="27"/>
  <c r="V11" i="27"/>
  <c r="Y11" i="27"/>
  <c r="R11" i="27"/>
  <c r="S11" i="27"/>
  <c r="AC11" i="27"/>
  <c r="Z11" i="27"/>
  <c r="W11" i="27" l="1"/>
  <c r="C13" i="28"/>
  <c r="AA11" i="27"/>
  <c r="Q11" i="27"/>
  <c r="T11" i="27"/>
  <c r="O447" i="27"/>
  <c r="O431" i="27"/>
  <c r="O435" i="27"/>
  <c r="O419" i="27"/>
  <c r="O439" i="27"/>
  <c r="O407" i="27"/>
  <c r="O411" i="27"/>
  <c r="O682" i="27"/>
  <c r="P661" i="27"/>
  <c r="P565" i="27"/>
  <c r="O590" i="27"/>
  <c r="O293" i="27"/>
  <c r="O281" i="27"/>
  <c r="O269" i="27"/>
  <c r="O261" i="27"/>
  <c r="O249" i="27"/>
  <c r="O237" i="27"/>
  <c r="O225" i="27"/>
  <c r="O213" i="27"/>
  <c r="O201" i="27"/>
  <c r="O189" i="27"/>
  <c r="O295" i="27"/>
  <c r="O263" i="27"/>
  <c r="O191" i="27"/>
  <c r="P395" i="27"/>
  <c r="Q393" i="27"/>
  <c r="O393" i="27" s="1"/>
  <c r="P387" i="27"/>
  <c r="Q385" i="27"/>
  <c r="O385" i="27" s="1"/>
  <c r="O46" i="27"/>
  <c r="O42" i="27"/>
  <c r="O38" i="27"/>
  <c r="O28" i="27"/>
  <c r="AF28" i="27" s="1"/>
  <c r="AG28" i="27" s="1"/>
  <c r="T23" i="27"/>
  <c r="W19" i="27"/>
  <c r="P629" i="27"/>
  <c r="O670" i="27"/>
  <c r="O622" i="27"/>
  <c r="P521" i="27"/>
  <c r="P473" i="27"/>
  <c r="O562" i="27"/>
  <c r="P511" i="27"/>
  <c r="P495" i="27"/>
  <c r="P483" i="27"/>
  <c r="P479" i="27"/>
  <c r="P459" i="27"/>
  <c r="P444" i="27"/>
  <c r="O570" i="27"/>
  <c r="O518" i="27"/>
  <c r="O443" i="27"/>
  <c r="O377" i="27"/>
  <c r="O365" i="27"/>
  <c r="O353" i="27"/>
  <c r="O345" i="27"/>
  <c r="O329" i="27"/>
  <c r="O321" i="27"/>
  <c r="O313" i="27"/>
  <c r="O301" i="27"/>
  <c r="O289" i="27"/>
  <c r="O277" i="27"/>
  <c r="O265" i="27"/>
  <c r="O253" i="27"/>
  <c r="O241" i="27"/>
  <c r="O229" i="27"/>
  <c r="O217" i="27"/>
  <c r="O205" i="27"/>
  <c r="O193" i="27"/>
  <c r="O415" i="27"/>
  <c r="O359" i="27"/>
  <c r="O351" i="27"/>
  <c r="O335" i="27"/>
  <c r="O319" i="27"/>
  <c r="O303" i="27"/>
  <c r="O287" i="27"/>
  <c r="O271" i="27"/>
  <c r="O255" i="27"/>
  <c r="O239" i="27"/>
  <c r="O223" i="27"/>
  <c r="O207" i="27"/>
  <c r="O199" i="27"/>
  <c r="W408" i="27"/>
  <c r="Q699" i="27"/>
  <c r="O699" i="27" s="1"/>
  <c r="P679" i="27"/>
  <c r="P675" i="27"/>
  <c r="P671" i="27"/>
  <c r="P667" i="27"/>
  <c r="P663" i="27"/>
  <c r="P659" i="27"/>
  <c r="P655" i="27"/>
  <c r="P651" i="27"/>
  <c r="P647" i="27"/>
  <c r="P643" i="27"/>
  <c r="P639" i="27"/>
  <c r="P635" i="27"/>
  <c r="P631" i="27"/>
  <c r="P627" i="27"/>
  <c r="P623" i="27"/>
  <c r="P619" i="27"/>
  <c r="P615" i="27"/>
  <c r="P611" i="27"/>
  <c r="P607" i="27"/>
  <c r="P603" i="27"/>
  <c r="P599" i="27"/>
  <c r="P595" i="27"/>
  <c r="P591" i="27"/>
  <c r="P587" i="27"/>
  <c r="P583" i="27"/>
  <c r="P579" i="27"/>
  <c r="P575" i="27"/>
  <c r="Q569" i="27"/>
  <c r="O569" i="27" s="1"/>
  <c r="Q561" i="27"/>
  <c r="O561" i="27" s="1"/>
  <c r="Q553" i="27"/>
  <c r="O553" i="27" s="1"/>
  <c r="Q695" i="27"/>
  <c r="P717" i="27"/>
  <c r="T706" i="27"/>
  <c r="O706" i="27" s="1"/>
  <c r="Q697" i="27"/>
  <c r="Q691" i="27"/>
  <c r="O691" i="27" s="1"/>
  <c r="P681" i="27"/>
  <c r="Q675" i="27"/>
  <c r="O675" i="27" s="1"/>
  <c r="P665" i="27"/>
  <c r="Q659" i="27"/>
  <c r="O659" i="27" s="1"/>
  <c r="P649" i="27"/>
  <c r="Q643" i="27"/>
  <c r="O643" i="27" s="1"/>
  <c r="P633" i="27"/>
  <c r="Q627" i="27"/>
  <c r="O627" i="27" s="1"/>
  <c r="P617" i="27"/>
  <c r="Q611" i="27"/>
  <c r="O611" i="27" s="1"/>
  <c r="P601" i="27"/>
  <c r="Q595" i="27"/>
  <c r="O595" i="27" s="1"/>
  <c r="P585" i="27"/>
  <c r="Q579" i="27"/>
  <c r="O579" i="27" s="1"/>
  <c r="P561" i="27"/>
  <c r="W703" i="27"/>
  <c r="O703" i="27" s="1"/>
  <c r="W687" i="27"/>
  <c r="O687" i="27" s="1"/>
  <c r="AA555" i="27"/>
  <c r="T555" i="27"/>
  <c r="Q537" i="27"/>
  <c r="O537" i="27" s="1"/>
  <c r="P533" i="27"/>
  <c r="Q521" i="27"/>
  <c r="O521" i="27" s="1"/>
  <c r="P517" i="27"/>
  <c r="Q505" i="27"/>
  <c r="O505" i="27" s="1"/>
  <c r="P501" i="27"/>
  <c r="Q489" i="27"/>
  <c r="O489" i="27" s="1"/>
  <c r="P485" i="27"/>
  <c r="Q473" i="27"/>
  <c r="O473" i="27" s="1"/>
  <c r="P469" i="27"/>
  <c r="Q457" i="27"/>
  <c r="O457" i="27" s="1"/>
  <c r="P453" i="27"/>
  <c r="O444" i="27"/>
  <c r="T442" i="27"/>
  <c r="P438" i="27"/>
  <c r="O428" i="27"/>
  <c r="O412" i="27"/>
  <c r="O539" i="27"/>
  <c r="P539" i="27"/>
  <c r="T535" i="27"/>
  <c r="O523" i="27"/>
  <c r="P523" i="27"/>
  <c r="T519" i="27"/>
  <c r="O507" i="27"/>
  <c r="P507" i="27"/>
  <c r="T503" i="27"/>
  <c r="W491" i="27"/>
  <c r="W483" i="27"/>
  <c r="W475" i="27"/>
  <c r="W467" i="27"/>
  <c r="W459" i="27"/>
  <c r="O459" i="27" s="1"/>
  <c r="W451" i="27"/>
  <c r="AA563" i="27"/>
  <c r="T563" i="27"/>
  <c r="AA547" i="27"/>
  <c r="T547" i="27"/>
  <c r="Q442" i="27"/>
  <c r="P432" i="27"/>
  <c r="P424" i="27"/>
  <c r="P551" i="27"/>
  <c r="O418" i="27"/>
  <c r="P418" i="27"/>
  <c r="O400" i="27"/>
  <c r="AA426" i="27"/>
  <c r="T426" i="27"/>
  <c r="Q410" i="27"/>
  <c r="P410" i="27"/>
  <c r="T406" i="27"/>
  <c r="T376" i="27"/>
  <c r="O376" i="27" s="1"/>
  <c r="T368" i="27"/>
  <c r="O368" i="27" s="1"/>
  <c r="T360" i="27"/>
  <c r="O360" i="27" s="1"/>
  <c r="T352" i="27"/>
  <c r="O352" i="27" s="1"/>
  <c r="T344" i="27"/>
  <c r="O344" i="27" s="1"/>
  <c r="T336" i="27"/>
  <c r="O336" i="27" s="1"/>
  <c r="T328" i="27"/>
  <c r="O328" i="27" s="1"/>
  <c r="T320" i="27"/>
  <c r="O320" i="27" s="1"/>
  <c r="T312" i="27"/>
  <c r="O312" i="27" s="1"/>
  <c r="T304" i="27"/>
  <c r="O304" i="27" s="1"/>
  <c r="T296" i="27"/>
  <c r="O296" i="27" s="1"/>
  <c r="T288" i="27"/>
  <c r="O288" i="27" s="1"/>
  <c r="T280" i="27"/>
  <c r="O280" i="27" s="1"/>
  <c r="T272" i="27"/>
  <c r="O272" i="27" s="1"/>
  <c r="T264" i="27"/>
  <c r="O264" i="27" s="1"/>
  <c r="T256" i="27"/>
  <c r="O256" i="27" s="1"/>
  <c r="T248" i="27"/>
  <c r="O248" i="27" s="1"/>
  <c r="T240" i="27"/>
  <c r="O240" i="27" s="1"/>
  <c r="T232" i="27"/>
  <c r="O232" i="27" s="1"/>
  <c r="T224" i="27"/>
  <c r="O224" i="27" s="1"/>
  <c r="T216" i="27"/>
  <c r="O216" i="27" s="1"/>
  <c r="T208" i="27"/>
  <c r="O208" i="27" s="1"/>
  <c r="T200" i="27"/>
  <c r="O200" i="27" s="1"/>
  <c r="T192" i="27"/>
  <c r="O192" i="27" s="1"/>
  <c r="W184" i="27"/>
  <c r="P414" i="27"/>
  <c r="T408" i="27"/>
  <c r="T404" i="27"/>
  <c r="P397" i="27"/>
  <c r="Q395" i="27"/>
  <c r="O395" i="27" s="1"/>
  <c r="P389" i="27"/>
  <c r="Q387" i="27"/>
  <c r="O387" i="27" s="1"/>
  <c r="O49" i="27"/>
  <c r="O45" i="27"/>
  <c r="O41" i="27"/>
  <c r="O37" i="27"/>
  <c r="O32" i="27"/>
  <c r="O29" i="27"/>
  <c r="AF29" i="27" s="1"/>
  <c r="AG29" i="27" s="1"/>
  <c r="T27" i="27"/>
  <c r="O27" i="27" s="1"/>
  <c r="AC720" i="28" a="1"/>
  <c r="AC720" i="28" s="1"/>
  <c r="D720" i="28" a="1"/>
  <c r="D720" i="28" s="1"/>
  <c r="B720" i="28" a="1"/>
  <c r="B720" i="28" s="1"/>
  <c r="H719" i="28" a="1"/>
  <c r="H719" i="28" s="1"/>
  <c r="C719" i="28" a="1"/>
  <c r="C719" i="28" s="1"/>
  <c r="AF719" i="28" s="1"/>
  <c r="AC718" i="28" a="1"/>
  <c r="AC718" i="28" s="1"/>
  <c r="D718" i="28" a="1"/>
  <c r="D718" i="28" s="1"/>
  <c r="B718" i="28" a="1"/>
  <c r="B718" i="28" s="1"/>
  <c r="H717" i="28" a="1"/>
  <c r="H717" i="28" s="1"/>
  <c r="C717" i="28" a="1"/>
  <c r="C717" i="28" s="1"/>
  <c r="AF717" i="28" s="1"/>
  <c r="AC716" i="28" a="1"/>
  <c r="AC716" i="28" s="1"/>
  <c r="D716" i="28" a="1"/>
  <c r="D716" i="28" s="1"/>
  <c r="B716" i="28" a="1"/>
  <c r="B716" i="28" s="1"/>
  <c r="H715" i="28" a="1"/>
  <c r="H715" i="28" s="1"/>
  <c r="C715" i="28" a="1"/>
  <c r="C715" i="28" s="1"/>
  <c r="AF715" i="28" s="1"/>
  <c r="AC714" i="28" a="1"/>
  <c r="AC714" i="28" s="1"/>
  <c r="D714" i="28" a="1"/>
  <c r="D714" i="28" s="1"/>
  <c r="B714" i="28" a="1"/>
  <c r="B714" i="28" s="1"/>
  <c r="H713" i="28" a="1"/>
  <c r="H713" i="28" s="1"/>
  <c r="C713" i="28" a="1"/>
  <c r="C713" i="28" s="1"/>
  <c r="AF713" i="28" s="1"/>
  <c r="AC712" i="28" a="1"/>
  <c r="AC712" i="28" s="1"/>
  <c r="F720" i="28" a="1"/>
  <c r="F720" i="28" s="1"/>
  <c r="J719" i="28" a="1"/>
  <c r="J719" i="28" s="1"/>
  <c r="F718" i="28" a="1"/>
  <c r="F718" i="28" s="1"/>
  <c r="J717" i="28" a="1"/>
  <c r="J717" i="28" s="1"/>
  <c r="F716" i="28" a="1"/>
  <c r="F716" i="28" s="1"/>
  <c r="J715" i="28" a="1"/>
  <c r="J715" i="28" s="1"/>
  <c r="F714" i="28" a="1"/>
  <c r="F714" i="28" s="1"/>
  <c r="J713" i="28" a="1"/>
  <c r="J713" i="28" s="1"/>
  <c r="F712" i="28" a="1"/>
  <c r="F712" i="28" s="1"/>
  <c r="J711" i="28" a="1"/>
  <c r="J711" i="28" s="1"/>
  <c r="F710" i="28" a="1"/>
  <c r="F710" i="28" s="1"/>
  <c r="J709" i="28" a="1"/>
  <c r="J709" i="28" s="1"/>
  <c r="F708" i="28" a="1"/>
  <c r="F708" i="28" s="1"/>
  <c r="J707" i="28" a="1"/>
  <c r="J707" i="28" s="1"/>
  <c r="F706" i="28" a="1"/>
  <c r="F706" i="28" s="1"/>
  <c r="J705" i="28" a="1"/>
  <c r="J705" i="28" s="1"/>
  <c r="F704" i="28" a="1"/>
  <c r="F704" i="28" s="1"/>
  <c r="J703" i="28" a="1"/>
  <c r="J703" i="28" s="1"/>
  <c r="F702" i="28" a="1"/>
  <c r="F702" i="28" s="1"/>
  <c r="J701" i="28" a="1"/>
  <c r="J701" i="28" s="1"/>
  <c r="F700" i="28" a="1"/>
  <c r="F700" i="28" s="1"/>
  <c r="H720" i="28" a="1"/>
  <c r="H720" i="28" s="1"/>
  <c r="C720" i="28" a="1"/>
  <c r="C720" i="28" s="1"/>
  <c r="AF720" i="28" s="1"/>
  <c r="AC719" i="28" a="1"/>
  <c r="AC719" i="28" s="1"/>
  <c r="D719" i="28" a="1"/>
  <c r="D719" i="28" s="1"/>
  <c r="B719" i="28" a="1"/>
  <c r="B719" i="28" s="1"/>
  <c r="H718" i="28" a="1"/>
  <c r="H718" i="28" s="1"/>
  <c r="C718" i="28" a="1"/>
  <c r="C718" i="28" s="1"/>
  <c r="AF718" i="28" s="1"/>
  <c r="AC717" i="28" a="1"/>
  <c r="AC717" i="28" s="1"/>
  <c r="D717" i="28" a="1"/>
  <c r="D717" i="28" s="1"/>
  <c r="B717" i="28" a="1"/>
  <c r="B717" i="28" s="1"/>
  <c r="H716" i="28" a="1"/>
  <c r="H716" i="28" s="1"/>
  <c r="C716" i="28" a="1"/>
  <c r="C716" i="28" s="1"/>
  <c r="AF716" i="28" s="1"/>
  <c r="AC715" i="28" a="1"/>
  <c r="AC715" i="28" s="1"/>
  <c r="D715" i="28" a="1"/>
  <c r="D715" i="28" s="1"/>
  <c r="B715" i="28" a="1"/>
  <c r="B715" i="28" s="1"/>
  <c r="H714" i="28" a="1"/>
  <c r="H714" i="28" s="1"/>
  <c r="C714" i="28" a="1"/>
  <c r="C714" i="28" s="1"/>
  <c r="AF714" i="28" s="1"/>
  <c r="AC713" i="28" a="1"/>
  <c r="AC713" i="28" s="1"/>
  <c r="D713" i="28" a="1"/>
  <c r="D713" i="28" s="1"/>
  <c r="B713" i="28" a="1"/>
  <c r="B713" i="28" s="1"/>
  <c r="H712" i="28" a="1"/>
  <c r="H712" i="28" s="1"/>
  <c r="J718" i="28" a="1"/>
  <c r="J718" i="28" s="1"/>
  <c r="F717" i="28" a="1"/>
  <c r="F717" i="28" s="1"/>
  <c r="J714" i="28" a="1"/>
  <c r="J714" i="28" s="1"/>
  <c r="F713" i="28" a="1"/>
  <c r="F713" i="28" s="1"/>
  <c r="D712" i="28" a="1"/>
  <c r="D712" i="28" s="1"/>
  <c r="AC711" i="28" a="1"/>
  <c r="AC711" i="28" s="1"/>
  <c r="F711" i="28" a="1"/>
  <c r="F711" i="28" s="1"/>
  <c r="C711" i="28" a="1"/>
  <c r="C711" i="28" s="1"/>
  <c r="AF711" i="28" s="1"/>
  <c r="D710" i="28" a="1"/>
  <c r="D710" i="28" s="1"/>
  <c r="AC709" i="28" a="1"/>
  <c r="AC709" i="28" s="1"/>
  <c r="F709" i="28" a="1"/>
  <c r="F709" i="28" s="1"/>
  <c r="C709" i="28" a="1"/>
  <c r="C709" i="28" s="1"/>
  <c r="AF709" i="28" s="1"/>
  <c r="D708" i="28" a="1"/>
  <c r="D708" i="28" s="1"/>
  <c r="AC707" i="28" a="1"/>
  <c r="AC707" i="28" s="1"/>
  <c r="F707" i="28" a="1"/>
  <c r="F707" i="28" s="1"/>
  <c r="C707" i="28" a="1"/>
  <c r="C707" i="28" s="1"/>
  <c r="AF707" i="28" s="1"/>
  <c r="D706" i="28" a="1"/>
  <c r="D706" i="28" s="1"/>
  <c r="AC705" i="28" a="1"/>
  <c r="AC705" i="28" s="1"/>
  <c r="F705" i="28" a="1"/>
  <c r="F705" i="28" s="1"/>
  <c r="C705" i="28" a="1"/>
  <c r="C705" i="28" s="1"/>
  <c r="AF705" i="28" s="1"/>
  <c r="D704" i="28" a="1"/>
  <c r="D704" i="28" s="1"/>
  <c r="AC703" i="28" a="1"/>
  <c r="AC703" i="28" s="1"/>
  <c r="F703" i="28" a="1"/>
  <c r="F703" i="28" s="1"/>
  <c r="C712" i="28" a="1"/>
  <c r="C712" i="28" s="1"/>
  <c r="AF712" i="28" s="1"/>
  <c r="H711" i="28" a="1"/>
  <c r="H711" i="28" s="1"/>
  <c r="B711" i="28" a="1"/>
  <c r="B711" i="28" s="1"/>
  <c r="J710" i="28" a="1"/>
  <c r="J710" i="28" s="1"/>
  <c r="C710" i="28" a="1"/>
  <c r="C710" i="28" s="1"/>
  <c r="AF710" i="28" s="1"/>
  <c r="H709" i="28" a="1"/>
  <c r="H709" i="28" s="1"/>
  <c r="B709" i="28" a="1"/>
  <c r="B709" i="28" s="1"/>
  <c r="J708" i="28" a="1"/>
  <c r="J708" i="28" s="1"/>
  <c r="C708" i="28" a="1"/>
  <c r="C708" i="28" s="1"/>
  <c r="AF708" i="28" s="1"/>
  <c r="H707" i="28" a="1"/>
  <c r="H707" i="28" s="1"/>
  <c r="B707" i="28" a="1"/>
  <c r="B707" i="28" s="1"/>
  <c r="J706" i="28" a="1"/>
  <c r="J706" i="28" s="1"/>
  <c r="C706" i="28" a="1"/>
  <c r="C706" i="28" s="1"/>
  <c r="AF706" i="28" s="1"/>
  <c r="H705" i="28" a="1"/>
  <c r="H705" i="28" s="1"/>
  <c r="B705" i="28" a="1"/>
  <c r="B705" i="28" s="1"/>
  <c r="J704" i="28" a="1"/>
  <c r="J704" i="28" s="1"/>
  <c r="C704" i="28" a="1"/>
  <c r="C704" i="28" s="1"/>
  <c r="AF704" i="28" s="1"/>
  <c r="H703" i="28" a="1"/>
  <c r="H703" i="28" s="1"/>
  <c r="B703" i="28" a="1"/>
  <c r="B703" i="28" s="1"/>
  <c r="J702" i="28" a="1"/>
  <c r="J702" i="28" s="1"/>
  <c r="C702" i="28" a="1"/>
  <c r="C702" i="28" s="1"/>
  <c r="AF702" i="28" s="1"/>
  <c r="H701" i="28" a="1"/>
  <c r="H701" i="28" s="1"/>
  <c r="J720" i="28" a="1"/>
  <c r="J720" i="28" s="1"/>
  <c r="F719" i="28" a="1"/>
  <c r="F719" i="28" s="1"/>
  <c r="J716" i="28" a="1"/>
  <c r="J716" i="28" s="1"/>
  <c r="F715" i="28" a="1"/>
  <c r="F715" i="28" s="1"/>
  <c r="J712" i="28" a="1"/>
  <c r="J712" i="28" s="1"/>
  <c r="D711" i="28" a="1"/>
  <c r="D711" i="28" s="1"/>
  <c r="AC710" i="28" a="1"/>
  <c r="AC710" i="28" s="1"/>
  <c r="D709" i="28" a="1"/>
  <c r="D709" i="28" s="1"/>
  <c r="AC708" i="28" a="1"/>
  <c r="AC708" i="28" s="1"/>
  <c r="D707" i="28" a="1"/>
  <c r="D707" i="28" s="1"/>
  <c r="AC706" i="28" a="1"/>
  <c r="AC706" i="28" s="1"/>
  <c r="D705" i="28" a="1"/>
  <c r="D705" i="28" s="1"/>
  <c r="AC704" i="28" a="1"/>
  <c r="AC704" i="28" s="1"/>
  <c r="D703" i="28" a="1"/>
  <c r="D703" i="28" s="1"/>
  <c r="AC702" i="28" a="1"/>
  <c r="AC702" i="28" s="1"/>
  <c r="D701" i="28" a="1"/>
  <c r="D701" i="28" s="1"/>
  <c r="AC700" i="28" a="1"/>
  <c r="AC700" i="28" s="1"/>
  <c r="H699" i="28" a="1"/>
  <c r="H699" i="28" s="1"/>
  <c r="C699" i="28" a="1"/>
  <c r="C699" i="28" s="1"/>
  <c r="AF699" i="28" s="1"/>
  <c r="AC698" i="28" a="1"/>
  <c r="AC698" i="28" s="1"/>
  <c r="D698" i="28" a="1"/>
  <c r="D698" i="28" s="1"/>
  <c r="B698" i="28" a="1"/>
  <c r="B698" i="28" s="1"/>
  <c r="B712" i="28" a="1"/>
  <c r="B712" i="28" s="1"/>
  <c r="H710" i="28" a="1"/>
  <c r="H710" i="28" s="1"/>
  <c r="B710" i="28" a="1"/>
  <c r="B710" i="28" s="1"/>
  <c r="H708" i="28" a="1"/>
  <c r="H708" i="28" s="1"/>
  <c r="B708" i="28" a="1"/>
  <c r="B708" i="28" s="1"/>
  <c r="H706" i="28" a="1"/>
  <c r="H706" i="28" s="1"/>
  <c r="B706" i="28" a="1"/>
  <c r="B706" i="28" s="1"/>
  <c r="H704" i="28" a="1"/>
  <c r="H704" i="28" s="1"/>
  <c r="B704" i="28" a="1"/>
  <c r="B704" i="28" s="1"/>
  <c r="H702" i="28" a="1"/>
  <c r="H702" i="28" s="1"/>
  <c r="B702" i="28" a="1"/>
  <c r="B702" i="28" s="1"/>
  <c r="H700" i="28" a="1"/>
  <c r="H700" i="28" s="1"/>
  <c r="B700" i="28" a="1"/>
  <c r="B700" i="28" s="1"/>
  <c r="J699" i="28" a="1"/>
  <c r="J699" i="28" s="1"/>
  <c r="F698" i="28" a="1"/>
  <c r="F698" i="28" s="1"/>
  <c r="J697" i="28" a="1"/>
  <c r="J697" i="28" s="1"/>
  <c r="F696" i="28" a="1"/>
  <c r="F696" i="28" s="1"/>
  <c r="J695" i="28" a="1"/>
  <c r="J695" i="28" s="1"/>
  <c r="F694" i="28" a="1"/>
  <c r="F694" i="28" s="1"/>
  <c r="J693" i="28" a="1"/>
  <c r="J693" i="28" s="1"/>
  <c r="F692" i="28" a="1"/>
  <c r="F692" i="28" s="1"/>
  <c r="J691" i="28" a="1"/>
  <c r="J691" i="28" s="1"/>
  <c r="F701" i="28" a="1"/>
  <c r="F701" i="28" s="1"/>
  <c r="F699" i="28" a="1"/>
  <c r="F699" i="28" s="1"/>
  <c r="B699" i="28" a="1"/>
  <c r="B699" i="28" s="1"/>
  <c r="H698" i="28" a="1"/>
  <c r="H698" i="28" s="1"/>
  <c r="C698" i="28" a="1"/>
  <c r="C698" i="28" s="1"/>
  <c r="AF698" i="28" s="1"/>
  <c r="D697" i="28" a="1"/>
  <c r="D697" i="28" s="1"/>
  <c r="AC696" i="28" a="1"/>
  <c r="AC696" i="28" s="1"/>
  <c r="D695" i="28" a="1"/>
  <c r="D695" i="28" s="1"/>
  <c r="AC694" i="28" a="1"/>
  <c r="AC694" i="28" s="1"/>
  <c r="D693" i="28" a="1"/>
  <c r="D693" i="28" s="1"/>
  <c r="AC692" i="28" a="1"/>
  <c r="AC692" i="28" s="1"/>
  <c r="D691" i="28" a="1"/>
  <c r="D691" i="28" s="1"/>
  <c r="AC690" i="28" a="1"/>
  <c r="AC690" i="28" s="1"/>
  <c r="D690" i="28" a="1"/>
  <c r="D690" i="28" s="1"/>
  <c r="B690" i="28" a="1"/>
  <c r="B690" i="28" s="1"/>
  <c r="H689" i="28" a="1"/>
  <c r="H689" i="28" s="1"/>
  <c r="C689" i="28" a="1"/>
  <c r="C689" i="28" s="1"/>
  <c r="AF689" i="28" s="1"/>
  <c r="AC688" i="28" a="1"/>
  <c r="AC688" i="28" s="1"/>
  <c r="D688" i="28" a="1"/>
  <c r="D688" i="28" s="1"/>
  <c r="B688" i="28" a="1"/>
  <c r="B688" i="28" s="1"/>
  <c r="H687" i="28" a="1"/>
  <c r="H687" i="28" s="1"/>
  <c r="C687" i="28" a="1"/>
  <c r="C687" i="28" s="1"/>
  <c r="AF687" i="28" s="1"/>
  <c r="AC686" i="28" a="1"/>
  <c r="AC686" i="28" s="1"/>
  <c r="D686" i="28" a="1"/>
  <c r="D686" i="28" s="1"/>
  <c r="B686" i="28" a="1"/>
  <c r="B686" i="28" s="1"/>
  <c r="H685" i="28" a="1"/>
  <c r="H685" i="28" s="1"/>
  <c r="C685" i="28" a="1"/>
  <c r="C685" i="28" s="1"/>
  <c r="AF685" i="28" s="1"/>
  <c r="AC684" i="28" a="1"/>
  <c r="AC684" i="28" s="1"/>
  <c r="D684" i="28" a="1"/>
  <c r="D684" i="28" s="1"/>
  <c r="B684" i="28" a="1"/>
  <c r="B684" i="28" s="1"/>
  <c r="H683" i="28" a="1"/>
  <c r="H683" i="28" s="1"/>
  <c r="C683" i="28" a="1"/>
  <c r="C683" i="28" s="1"/>
  <c r="AF683" i="28" s="1"/>
  <c r="AC682" i="28" a="1"/>
  <c r="AC682" i="28" s="1"/>
  <c r="C703" i="28" a="1"/>
  <c r="C703" i="28" s="1"/>
  <c r="AF703" i="28" s="1"/>
  <c r="D702" i="28" a="1"/>
  <c r="D702" i="28" s="1"/>
  <c r="J700" i="28" a="1"/>
  <c r="J700" i="28" s="1"/>
  <c r="H696" i="28" a="1"/>
  <c r="H696" i="28" s="1"/>
  <c r="B696" i="28" a="1"/>
  <c r="B696" i="28" s="1"/>
  <c r="H694" i="28" a="1"/>
  <c r="H694" i="28" s="1"/>
  <c r="B694" i="28" a="1"/>
  <c r="B694" i="28" s="1"/>
  <c r="H692" i="28" a="1"/>
  <c r="H692" i="28" s="1"/>
  <c r="B692" i="28" a="1"/>
  <c r="B692" i="28" s="1"/>
  <c r="F690" i="28" a="1"/>
  <c r="F690" i="28" s="1"/>
  <c r="J689" i="28" a="1"/>
  <c r="J689" i="28" s="1"/>
  <c r="F688" i="28" a="1"/>
  <c r="F688" i="28" s="1"/>
  <c r="J687" i="28" a="1"/>
  <c r="J687" i="28" s="1"/>
  <c r="F686" i="28" a="1"/>
  <c r="F686" i="28" s="1"/>
  <c r="J685" i="28" a="1"/>
  <c r="J685" i="28" s="1"/>
  <c r="F684" i="28" a="1"/>
  <c r="F684" i="28" s="1"/>
  <c r="J683" i="28" a="1"/>
  <c r="J683" i="28" s="1"/>
  <c r="F682" i="28" a="1"/>
  <c r="F682" i="28" s="1"/>
  <c r="J681" i="28" a="1"/>
  <c r="J681" i="28" s="1"/>
  <c r="F680" i="28" a="1"/>
  <c r="F680" i="28" s="1"/>
  <c r="J679" i="28" a="1"/>
  <c r="J679" i="28" s="1"/>
  <c r="F678" i="28" a="1"/>
  <c r="F678" i="28" s="1"/>
  <c r="J677" i="28" a="1"/>
  <c r="J677" i="28" s="1"/>
  <c r="F676" i="28" a="1"/>
  <c r="F676" i="28" s="1"/>
  <c r="J675" i="28" a="1"/>
  <c r="J675" i="28" s="1"/>
  <c r="F674" i="28" a="1"/>
  <c r="F674" i="28" s="1"/>
  <c r="J673" i="28" a="1"/>
  <c r="J673" i="28" s="1"/>
  <c r="F672" i="28" a="1"/>
  <c r="F672" i="28" s="1"/>
  <c r="J671" i="28" a="1"/>
  <c r="J671" i="28" s="1"/>
  <c r="F670" i="28" a="1"/>
  <c r="F670" i="28" s="1"/>
  <c r="J669" i="28" a="1"/>
  <c r="J669" i="28" s="1"/>
  <c r="F668" i="28" a="1"/>
  <c r="F668" i="28" s="1"/>
  <c r="J667" i="28" a="1"/>
  <c r="J667" i="28" s="1"/>
  <c r="F666" i="28" a="1"/>
  <c r="F666" i="28" s="1"/>
  <c r="J665" i="28" a="1"/>
  <c r="J665" i="28" s="1"/>
  <c r="F664" i="28" a="1"/>
  <c r="F664" i="28" s="1"/>
  <c r="J663" i="28" a="1"/>
  <c r="J663" i="28" s="1"/>
  <c r="F662" i="28" a="1"/>
  <c r="F662" i="28" s="1"/>
  <c r="J661" i="28" a="1"/>
  <c r="J661" i="28" s="1"/>
  <c r="F660" i="28" a="1"/>
  <c r="F660" i="28" s="1"/>
  <c r="J659" i="28" a="1"/>
  <c r="J659" i="28" s="1"/>
  <c r="F658" i="28" a="1"/>
  <c r="F658" i="28" s="1"/>
  <c r="J657" i="28" a="1"/>
  <c r="J657" i="28" s="1"/>
  <c r="C701" i="28" a="1"/>
  <c r="C701" i="28" s="1"/>
  <c r="AF701" i="28" s="1"/>
  <c r="D700" i="28" a="1"/>
  <c r="D700" i="28" s="1"/>
  <c r="AC699" i="28" a="1"/>
  <c r="AC699" i="28" s="1"/>
  <c r="D699" i="28" a="1"/>
  <c r="D699" i="28" s="1"/>
  <c r="J698" i="28" a="1"/>
  <c r="J698" i="28" s="1"/>
  <c r="AC697" i="28" a="1"/>
  <c r="AC697" i="28" s="1"/>
  <c r="F697" i="28" a="1"/>
  <c r="F697" i="28" s="1"/>
  <c r="C697" i="28" a="1"/>
  <c r="C697" i="28" s="1"/>
  <c r="AF697" i="28" s="1"/>
  <c r="D696" i="28" a="1"/>
  <c r="D696" i="28" s="1"/>
  <c r="AC695" i="28" a="1"/>
  <c r="AC695" i="28" s="1"/>
  <c r="F695" i="28" a="1"/>
  <c r="F695" i="28" s="1"/>
  <c r="C695" i="28" a="1"/>
  <c r="C695" i="28" s="1"/>
  <c r="AF695" i="28" s="1"/>
  <c r="D694" i="28" a="1"/>
  <c r="D694" i="28" s="1"/>
  <c r="AC693" i="28" a="1"/>
  <c r="AC693" i="28" s="1"/>
  <c r="F693" i="28" a="1"/>
  <c r="F693" i="28" s="1"/>
  <c r="C693" i="28" a="1"/>
  <c r="C693" i="28" s="1"/>
  <c r="AF693" i="28" s="1"/>
  <c r="D692" i="28" a="1"/>
  <c r="D692" i="28" s="1"/>
  <c r="AC691" i="28" a="1"/>
  <c r="AC691" i="28" s="1"/>
  <c r="F691" i="28" a="1"/>
  <c r="F691" i="28" s="1"/>
  <c r="C691" i="28" a="1"/>
  <c r="C691" i="28" s="1"/>
  <c r="AF691" i="28" s="1"/>
  <c r="H690" i="28" a="1"/>
  <c r="H690" i="28" s="1"/>
  <c r="C690" i="28" a="1"/>
  <c r="C690" i="28" s="1"/>
  <c r="AF690" i="28" s="1"/>
  <c r="AC689" i="28" a="1"/>
  <c r="AC689" i="28" s="1"/>
  <c r="D689" i="28" a="1"/>
  <c r="D689" i="28" s="1"/>
  <c r="B689" i="28" a="1"/>
  <c r="B689" i="28" s="1"/>
  <c r="H688" i="28" a="1"/>
  <c r="H688" i="28" s="1"/>
  <c r="C688" i="28" a="1"/>
  <c r="C688" i="28" s="1"/>
  <c r="AF688" i="28" s="1"/>
  <c r="AC687" i="28" a="1"/>
  <c r="AC687" i="28" s="1"/>
  <c r="D687" i="28" a="1"/>
  <c r="D687" i="28" s="1"/>
  <c r="B687" i="28" a="1"/>
  <c r="B687" i="28" s="1"/>
  <c r="H686" i="28" a="1"/>
  <c r="H686" i="28" s="1"/>
  <c r="C686" i="28" a="1"/>
  <c r="C686" i="28" s="1"/>
  <c r="AF686" i="28" s="1"/>
  <c r="AC685" i="28" a="1"/>
  <c r="AC685" i="28" s="1"/>
  <c r="D685" i="28" a="1"/>
  <c r="D685" i="28" s="1"/>
  <c r="B685" i="28" a="1"/>
  <c r="B685" i="28" s="1"/>
  <c r="H684" i="28" a="1"/>
  <c r="H684" i="28" s="1"/>
  <c r="C684" i="28" a="1"/>
  <c r="C684" i="28" s="1"/>
  <c r="AF684" i="28" s="1"/>
  <c r="AC683" i="28" a="1"/>
  <c r="AC683" i="28" s="1"/>
  <c r="D683" i="28" a="1"/>
  <c r="D683" i="28" s="1"/>
  <c r="B683" i="28" a="1"/>
  <c r="B683" i="28" s="1"/>
  <c r="H682" i="28" a="1"/>
  <c r="H682" i="28" s="1"/>
  <c r="C682" i="28" a="1"/>
  <c r="C682" i="28" s="1"/>
  <c r="AF682" i="28" s="1"/>
  <c r="AC681" i="28" a="1"/>
  <c r="AC681" i="28" s="1"/>
  <c r="AC701" i="28" a="1"/>
  <c r="AC701" i="28" s="1"/>
  <c r="B701" i="28" a="1"/>
  <c r="B701" i="28" s="1"/>
  <c r="C700" i="28" a="1"/>
  <c r="C700" i="28" s="1"/>
  <c r="AF700" i="28" s="1"/>
  <c r="H697" i="28" a="1"/>
  <c r="H697" i="28" s="1"/>
  <c r="B697" i="28" a="1"/>
  <c r="B697" i="28" s="1"/>
  <c r="J696" i="28" a="1"/>
  <c r="J696" i="28" s="1"/>
  <c r="C696" i="28" a="1"/>
  <c r="C696" i="28" s="1"/>
  <c r="AF696" i="28" s="1"/>
  <c r="H695" i="28" a="1"/>
  <c r="H695" i="28" s="1"/>
  <c r="B695" i="28" a="1"/>
  <c r="B695" i="28" s="1"/>
  <c r="J694" i="28" a="1"/>
  <c r="J694" i="28" s="1"/>
  <c r="C694" i="28" a="1"/>
  <c r="C694" i="28" s="1"/>
  <c r="AF694" i="28" s="1"/>
  <c r="H693" i="28" a="1"/>
  <c r="H693" i="28" s="1"/>
  <c r="B693" i="28" a="1"/>
  <c r="B693" i="28" s="1"/>
  <c r="J692" i="28" a="1"/>
  <c r="J692" i="28" s="1"/>
  <c r="C692" i="28" a="1"/>
  <c r="C692" i="28" s="1"/>
  <c r="AF692" i="28" s="1"/>
  <c r="H691" i="28" a="1"/>
  <c r="H691" i="28" s="1"/>
  <c r="B691" i="28" a="1"/>
  <c r="B691" i="28" s="1"/>
  <c r="J690" i="28" a="1"/>
  <c r="J690" i="28" s="1"/>
  <c r="F689" i="28" a="1"/>
  <c r="F689" i="28" s="1"/>
  <c r="J688" i="28" a="1"/>
  <c r="J688" i="28" s="1"/>
  <c r="F687" i="28" a="1"/>
  <c r="F687" i="28" s="1"/>
  <c r="J686" i="28" a="1"/>
  <c r="J686" i="28" s="1"/>
  <c r="F685" i="28" a="1"/>
  <c r="F685" i="28" s="1"/>
  <c r="J684" i="28" a="1"/>
  <c r="J684" i="28" s="1"/>
  <c r="F683" i="28" a="1"/>
  <c r="F683" i="28" s="1"/>
  <c r="J682" i="28" a="1"/>
  <c r="J682" i="28" s="1"/>
  <c r="F681" i="28" a="1"/>
  <c r="F681" i="28" s="1"/>
  <c r="J680" i="28" a="1"/>
  <c r="J680" i="28" s="1"/>
  <c r="F679" i="28" a="1"/>
  <c r="F679" i="28" s="1"/>
  <c r="J678" i="28" a="1"/>
  <c r="J678" i="28" s="1"/>
  <c r="F677" i="28" a="1"/>
  <c r="F677" i="28" s="1"/>
  <c r="J676" i="28" a="1"/>
  <c r="J676" i="28" s="1"/>
  <c r="F675" i="28" a="1"/>
  <c r="F675" i="28" s="1"/>
  <c r="J674" i="28" a="1"/>
  <c r="J674" i="28" s="1"/>
  <c r="F673" i="28" a="1"/>
  <c r="F673" i="28" s="1"/>
  <c r="J672" i="28" a="1"/>
  <c r="J672" i="28" s="1"/>
  <c r="F671" i="28" a="1"/>
  <c r="F671" i="28" s="1"/>
  <c r="J670" i="28" a="1"/>
  <c r="J670" i="28" s="1"/>
  <c r="F669" i="28" a="1"/>
  <c r="F669" i="28" s="1"/>
  <c r="J668" i="28" a="1"/>
  <c r="J668" i="28" s="1"/>
  <c r="F667" i="28" a="1"/>
  <c r="F667" i="28" s="1"/>
  <c r="J666" i="28" a="1"/>
  <c r="J666" i="28" s="1"/>
  <c r="F665" i="28" a="1"/>
  <c r="F665" i="28" s="1"/>
  <c r="B682" i="28" a="1"/>
  <c r="B682" i="28" s="1"/>
  <c r="B681" i="28" a="1"/>
  <c r="B681" i="28" s="1"/>
  <c r="AC680" i="28" a="1"/>
  <c r="AC680" i="28" s="1"/>
  <c r="H680" i="28" a="1"/>
  <c r="H680" i="28" s="1"/>
  <c r="D680" i="28" a="1"/>
  <c r="D680" i="28" s="1"/>
  <c r="B679" i="28" a="1"/>
  <c r="B679" i="28" s="1"/>
  <c r="AC678" i="28" a="1"/>
  <c r="AC678" i="28" s="1"/>
  <c r="H678" i="28" a="1"/>
  <c r="H678" i="28" s="1"/>
  <c r="D678" i="28" a="1"/>
  <c r="D678" i="28" s="1"/>
  <c r="B677" i="28" a="1"/>
  <c r="B677" i="28" s="1"/>
  <c r="AC676" i="28" a="1"/>
  <c r="AC676" i="28" s="1"/>
  <c r="H676" i="28" a="1"/>
  <c r="H676" i="28" s="1"/>
  <c r="D676" i="28" a="1"/>
  <c r="D676" i="28" s="1"/>
  <c r="B675" i="28" a="1"/>
  <c r="B675" i="28" s="1"/>
  <c r="AC674" i="28" a="1"/>
  <c r="AC674" i="28" s="1"/>
  <c r="H674" i="28" a="1"/>
  <c r="H674" i="28" s="1"/>
  <c r="D674" i="28" a="1"/>
  <c r="D674" i="28" s="1"/>
  <c r="B673" i="28" a="1"/>
  <c r="B673" i="28" s="1"/>
  <c r="AC672" i="28" a="1"/>
  <c r="AC672" i="28" s="1"/>
  <c r="H672" i="28" a="1"/>
  <c r="H672" i="28" s="1"/>
  <c r="D672" i="28" a="1"/>
  <c r="D672" i="28" s="1"/>
  <c r="B671" i="28" a="1"/>
  <c r="B671" i="28" s="1"/>
  <c r="AC670" i="28" a="1"/>
  <c r="AC670" i="28" s="1"/>
  <c r="H670" i="28" a="1"/>
  <c r="H670" i="28" s="1"/>
  <c r="D670" i="28" a="1"/>
  <c r="D670" i="28" s="1"/>
  <c r="B669" i="28" a="1"/>
  <c r="B669" i="28" s="1"/>
  <c r="AC668" i="28" a="1"/>
  <c r="AC668" i="28" s="1"/>
  <c r="H668" i="28" a="1"/>
  <c r="H668" i="28" s="1"/>
  <c r="D668" i="28" a="1"/>
  <c r="D668" i="28" s="1"/>
  <c r="B667" i="28" a="1"/>
  <c r="B667" i="28" s="1"/>
  <c r="AC666" i="28" a="1"/>
  <c r="AC666" i="28" s="1"/>
  <c r="H666" i="28" a="1"/>
  <c r="H666" i="28" s="1"/>
  <c r="D666" i="28" a="1"/>
  <c r="D666" i="28" s="1"/>
  <c r="C665" i="28" a="1"/>
  <c r="C665" i="28" s="1"/>
  <c r="AF665" i="28" s="1"/>
  <c r="D664" i="28" a="1"/>
  <c r="D664" i="28" s="1"/>
  <c r="AC663" i="28" a="1"/>
  <c r="AC663" i="28" s="1"/>
  <c r="F663" i="28" a="1"/>
  <c r="F663" i="28" s="1"/>
  <c r="C663" i="28" a="1"/>
  <c r="C663" i="28" s="1"/>
  <c r="AF663" i="28" s="1"/>
  <c r="D662" i="28" a="1"/>
  <c r="D662" i="28" s="1"/>
  <c r="AC661" i="28" a="1"/>
  <c r="AC661" i="28" s="1"/>
  <c r="F661" i="28" a="1"/>
  <c r="F661" i="28" s="1"/>
  <c r="C661" i="28" a="1"/>
  <c r="C661" i="28" s="1"/>
  <c r="AF661" i="28" s="1"/>
  <c r="C680" i="28" a="1"/>
  <c r="C680" i="28" s="1"/>
  <c r="AF680" i="28" s="1"/>
  <c r="C678" i="28" a="1"/>
  <c r="C678" i="28" s="1"/>
  <c r="AF678" i="28" s="1"/>
  <c r="C676" i="28" a="1"/>
  <c r="C676" i="28" s="1"/>
  <c r="AF676" i="28" s="1"/>
  <c r="C674" i="28" a="1"/>
  <c r="C674" i="28" s="1"/>
  <c r="AF674" i="28" s="1"/>
  <c r="C672" i="28" a="1"/>
  <c r="C672" i="28" s="1"/>
  <c r="AF672" i="28" s="1"/>
  <c r="C670" i="28" a="1"/>
  <c r="C670" i="28" s="1"/>
  <c r="AF670" i="28" s="1"/>
  <c r="C668" i="28" a="1"/>
  <c r="C668" i="28" s="1"/>
  <c r="AF668" i="28" s="1"/>
  <c r="C666" i="28" a="1"/>
  <c r="C666" i="28" s="1"/>
  <c r="AF666" i="28" s="1"/>
  <c r="B665" i="28" a="1"/>
  <c r="B665" i="28" s="1"/>
  <c r="J664" i="28" a="1"/>
  <c r="J664" i="28" s="1"/>
  <c r="C664" i="28" a="1"/>
  <c r="C664" i="28" s="1"/>
  <c r="AF664" i="28" s="1"/>
  <c r="H663" i="28" a="1"/>
  <c r="H663" i="28" s="1"/>
  <c r="B663" i="28" a="1"/>
  <c r="B663" i="28" s="1"/>
  <c r="J662" i="28" a="1"/>
  <c r="J662" i="28" s="1"/>
  <c r="C662" i="28" a="1"/>
  <c r="C662" i="28" s="1"/>
  <c r="AF662" i="28" s="1"/>
  <c r="H661" i="28" a="1"/>
  <c r="H661" i="28" s="1"/>
  <c r="B661" i="28" a="1"/>
  <c r="B661" i="28" s="1"/>
  <c r="J660" i="28" a="1"/>
  <c r="J660" i="28" s="1"/>
  <c r="C660" i="28" a="1"/>
  <c r="C660" i="28" s="1"/>
  <c r="AF660" i="28" s="1"/>
  <c r="H659" i="28" a="1"/>
  <c r="H659" i="28" s="1"/>
  <c r="B659" i="28" a="1"/>
  <c r="B659" i="28" s="1"/>
  <c r="J658" i="28" a="1"/>
  <c r="J658" i="28" s="1"/>
  <c r="C658" i="28" a="1"/>
  <c r="C658" i="28" s="1"/>
  <c r="AF658" i="28" s="1"/>
  <c r="H657" i="28" a="1"/>
  <c r="H657" i="28" s="1"/>
  <c r="B657" i="28" a="1"/>
  <c r="B657" i="28" s="1"/>
  <c r="J656" i="28" a="1"/>
  <c r="J656" i="28" s="1"/>
  <c r="F655" i="28" a="1"/>
  <c r="F655" i="28" s="1"/>
  <c r="J654" i="28" a="1"/>
  <c r="J654" i="28" s="1"/>
  <c r="F653" i="28" a="1"/>
  <c r="F653" i="28" s="1"/>
  <c r="J652" i="28" a="1"/>
  <c r="J652" i="28" s="1"/>
  <c r="F651" i="28" a="1"/>
  <c r="F651" i="28" s="1"/>
  <c r="J650" i="28" a="1"/>
  <c r="J650" i="28" s="1"/>
  <c r="F649" i="28" a="1"/>
  <c r="F649" i="28" s="1"/>
  <c r="J648" i="28" a="1"/>
  <c r="J648" i="28" s="1"/>
  <c r="F647" i="28" a="1"/>
  <c r="F647" i="28" s="1"/>
  <c r="J646" i="28" a="1"/>
  <c r="J646" i="28" s="1"/>
  <c r="F645" i="28" a="1"/>
  <c r="F645" i="28" s="1"/>
  <c r="J644" i="28" a="1"/>
  <c r="J644" i="28" s="1"/>
  <c r="F643" i="28" a="1"/>
  <c r="F643" i="28" s="1"/>
  <c r="J642" i="28" a="1"/>
  <c r="J642" i="28" s="1"/>
  <c r="F641" i="28" a="1"/>
  <c r="F641" i="28" s="1"/>
  <c r="J640" i="28" a="1"/>
  <c r="J640" i="28" s="1"/>
  <c r="F639" i="28" a="1"/>
  <c r="F639" i="28" s="1"/>
  <c r="J638" i="28" a="1"/>
  <c r="J638" i="28" s="1"/>
  <c r="F637" i="28" a="1"/>
  <c r="F637" i="28" s="1"/>
  <c r="H681" i="28" a="1"/>
  <c r="H681" i="28" s="1"/>
  <c r="D681" i="28" a="1"/>
  <c r="D681" i="28" s="1"/>
  <c r="B680" i="28" a="1"/>
  <c r="B680" i="28" s="1"/>
  <c r="AC679" i="28" a="1"/>
  <c r="AC679" i="28" s="1"/>
  <c r="H679" i="28" a="1"/>
  <c r="H679" i="28" s="1"/>
  <c r="D679" i="28" a="1"/>
  <c r="D679" i="28" s="1"/>
  <c r="B678" i="28" a="1"/>
  <c r="B678" i="28" s="1"/>
  <c r="AC677" i="28" a="1"/>
  <c r="AC677" i="28" s="1"/>
  <c r="H677" i="28" a="1"/>
  <c r="H677" i="28" s="1"/>
  <c r="D677" i="28" a="1"/>
  <c r="D677" i="28" s="1"/>
  <c r="B676" i="28" a="1"/>
  <c r="B676" i="28" s="1"/>
  <c r="AC675" i="28" a="1"/>
  <c r="AC675" i="28" s="1"/>
  <c r="H675" i="28" a="1"/>
  <c r="H675" i="28" s="1"/>
  <c r="D675" i="28" a="1"/>
  <c r="D675" i="28" s="1"/>
  <c r="B674" i="28" a="1"/>
  <c r="B674" i="28" s="1"/>
  <c r="AC673" i="28" a="1"/>
  <c r="AC673" i="28" s="1"/>
  <c r="H673" i="28" a="1"/>
  <c r="H673" i="28" s="1"/>
  <c r="D673" i="28" a="1"/>
  <c r="D673" i="28" s="1"/>
  <c r="B672" i="28" a="1"/>
  <c r="B672" i="28" s="1"/>
  <c r="AC671" i="28" a="1"/>
  <c r="AC671" i="28" s="1"/>
  <c r="H671" i="28" a="1"/>
  <c r="H671" i="28" s="1"/>
  <c r="D671" i="28" a="1"/>
  <c r="D671" i="28" s="1"/>
  <c r="B670" i="28" a="1"/>
  <c r="B670" i="28" s="1"/>
  <c r="AC669" i="28" a="1"/>
  <c r="AC669" i="28" s="1"/>
  <c r="H669" i="28" a="1"/>
  <c r="H669" i="28" s="1"/>
  <c r="D669" i="28" a="1"/>
  <c r="D669" i="28" s="1"/>
  <c r="B668" i="28" a="1"/>
  <c r="B668" i="28" s="1"/>
  <c r="AC667" i="28" a="1"/>
  <c r="AC667" i="28" s="1"/>
  <c r="H667" i="28" a="1"/>
  <c r="H667" i="28" s="1"/>
  <c r="D667" i="28" a="1"/>
  <c r="D667" i="28" s="1"/>
  <c r="B666" i="28" a="1"/>
  <c r="B666" i="28" s="1"/>
  <c r="AC665" i="28" a="1"/>
  <c r="AC665" i="28" s="1"/>
  <c r="H665" i="28" a="1"/>
  <c r="H665" i="28" s="1"/>
  <c r="D665" i="28" a="1"/>
  <c r="D665" i="28" s="1"/>
  <c r="AC664" i="28" a="1"/>
  <c r="AC664" i="28" s="1"/>
  <c r="D663" i="28" a="1"/>
  <c r="D663" i="28" s="1"/>
  <c r="AC662" i="28" a="1"/>
  <c r="AC662" i="28" s="1"/>
  <c r="D661" i="28" a="1"/>
  <c r="D661" i="28" s="1"/>
  <c r="AC660" i="28" a="1"/>
  <c r="AC660" i="28" s="1"/>
  <c r="D659" i="28" a="1"/>
  <c r="D659" i="28" s="1"/>
  <c r="AC658" i="28" a="1"/>
  <c r="AC658" i="28" s="1"/>
  <c r="D657" i="28" a="1"/>
  <c r="D657" i="28" s="1"/>
  <c r="AC656" i="28" a="1"/>
  <c r="AC656" i="28" s="1"/>
  <c r="D656" i="28" a="1"/>
  <c r="D656" i="28" s="1"/>
  <c r="B656" i="28" a="1"/>
  <c r="B656" i="28" s="1"/>
  <c r="D682" i="28" a="1"/>
  <c r="D682" i="28" s="1"/>
  <c r="C681" i="28" a="1"/>
  <c r="C681" i="28" s="1"/>
  <c r="AF681" i="28" s="1"/>
  <c r="C679" i="28" a="1"/>
  <c r="C679" i="28" s="1"/>
  <c r="AF679" i="28" s="1"/>
  <c r="C677" i="28" a="1"/>
  <c r="C677" i="28" s="1"/>
  <c r="AF677" i="28" s="1"/>
  <c r="C675" i="28" a="1"/>
  <c r="C675" i="28" s="1"/>
  <c r="AF675" i="28" s="1"/>
  <c r="C673" i="28" a="1"/>
  <c r="C673" i="28" s="1"/>
  <c r="AF673" i="28" s="1"/>
  <c r="C671" i="28" a="1"/>
  <c r="C671" i="28" s="1"/>
  <c r="AF671" i="28" s="1"/>
  <c r="C669" i="28" a="1"/>
  <c r="C669" i="28" s="1"/>
  <c r="AF669" i="28" s="1"/>
  <c r="C667" i="28" a="1"/>
  <c r="C667" i="28" s="1"/>
  <c r="AF667" i="28" s="1"/>
  <c r="H664" i="28" a="1"/>
  <c r="H664" i="28" s="1"/>
  <c r="B664" i="28" a="1"/>
  <c r="B664" i="28" s="1"/>
  <c r="H662" i="28" a="1"/>
  <c r="H662" i="28" s="1"/>
  <c r="B662" i="28" a="1"/>
  <c r="B662" i="28" s="1"/>
  <c r="H660" i="28" a="1"/>
  <c r="H660" i="28" s="1"/>
  <c r="B660" i="28" a="1"/>
  <c r="B660" i="28" s="1"/>
  <c r="H658" i="28" a="1"/>
  <c r="H658" i="28" s="1"/>
  <c r="B658" i="28" a="1"/>
  <c r="B658" i="28" s="1"/>
  <c r="F656" i="28" a="1"/>
  <c r="F656" i="28" s="1"/>
  <c r="J655" i="28" a="1"/>
  <c r="J655" i="28" s="1"/>
  <c r="F654" i="28" a="1"/>
  <c r="F654" i="28" s="1"/>
  <c r="J653" i="28" a="1"/>
  <c r="J653" i="28" s="1"/>
  <c r="F652" i="28" a="1"/>
  <c r="F652" i="28" s="1"/>
  <c r="J651" i="28" a="1"/>
  <c r="J651" i="28" s="1"/>
  <c r="F650" i="28" a="1"/>
  <c r="F650" i="28" s="1"/>
  <c r="J649" i="28" a="1"/>
  <c r="J649" i="28" s="1"/>
  <c r="F648" i="28" a="1"/>
  <c r="F648" i="28" s="1"/>
  <c r="J647" i="28" a="1"/>
  <c r="J647" i="28" s="1"/>
  <c r="F646" i="28" a="1"/>
  <c r="F646" i="28" s="1"/>
  <c r="J645" i="28" a="1"/>
  <c r="J645" i="28" s="1"/>
  <c r="AC659" i="28" a="1"/>
  <c r="AC659" i="28" s="1"/>
  <c r="C657" i="28" a="1"/>
  <c r="C657" i="28" s="1"/>
  <c r="AF657" i="28" s="1"/>
  <c r="AC655" i="28" a="1"/>
  <c r="AC655" i="28" s="1"/>
  <c r="C655" i="28" a="1"/>
  <c r="C655" i="28" s="1"/>
  <c r="AF655" i="28" s="1"/>
  <c r="C653" i="28" a="1"/>
  <c r="C653" i="28" s="1"/>
  <c r="AF653" i="28" s="1"/>
  <c r="C651" i="28" a="1"/>
  <c r="C651" i="28" s="1"/>
  <c r="AF651" i="28" s="1"/>
  <c r="C649" i="28" a="1"/>
  <c r="C649" i="28" s="1"/>
  <c r="AF649" i="28" s="1"/>
  <c r="C647" i="28" a="1"/>
  <c r="C647" i="28" s="1"/>
  <c r="AF647" i="28" s="1"/>
  <c r="D645" i="28" a="1"/>
  <c r="D645" i="28" s="1"/>
  <c r="AC644" i="28" a="1"/>
  <c r="AC644" i="28" s="1"/>
  <c r="F644" i="28" a="1"/>
  <c r="F644" i="28" s="1"/>
  <c r="C644" i="28" a="1"/>
  <c r="C644" i="28" s="1"/>
  <c r="AF644" i="28" s="1"/>
  <c r="D643" i="28" a="1"/>
  <c r="D643" i="28" s="1"/>
  <c r="AC642" i="28" a="1"/>
  <c r="AC642" i="28" s="1"/>
  <c r="F642" i="28" a="1"/>
  <c r="F642" i="28" s="1"/>
  <c r="C642" i="28" a="1"/>
  <c r="C642" i="28" s="1"/>
  <c r="AF642" i="28" s="1"/>
  <c r="D641" i="28" a="1"/>
  <c r="D641" i="28" s="1"/>
  <c r="AC640" i="28" a="1"/>
  <c r="AC640" i="28" s="1"/>
  <c r="F640" i="28" a="1"/>
  <c r="F640" i="28" s="1"/>
  <c r="C640" i="28" a="1"/>
  <c r="C640" i="28" s="1"/>
  <c r="AF640" i="28" s="1"/>
  <c r="D639" i="28" a="1"/>
  <c r="D639" i="28" s="1"/>
  <c r="AC638" i="28" a="1"/>
  <c r="AC638" i="28" s="1"/>
  <c r="F638" i="28" a="1"/>
  <c r="F638" i="28" s="1"/>
  <c r="C638" i="28" a="1"/>
  <c r="C638" i="28" s="1"/>
  <c r="AF638" i="28" s="1"/>
  <c r="D637" i="28" a="1"/>
  <c r="D637" i="28" s="1"/>
  <c r="B637" i="28" a="1"/>
  <c r="B637" i="28" s="1"/>
  <c r="H636" i="28" a="1"/>
  <c r="H636" i="28" s="1"/>
  <c r="C636" i="28" a="1"/>
  <c r="C636" i="28" s="1"/>
  <c r="AF636" i="28" s="1"/>
  <c r="AC635" i="28" a="1"/>
  <c r="AC635" i="28" s="1"/>
  <c r="D635" i="28" a="1"/>
  <c r="D635" i="28" s="1"/>
  <c r="B635" i="28" a="1"/>
  <c r="B635" i="28" s="1"/>
  <c r="H634" i="28" a="1"/>
  <c r="H634" i="28" s="1"/>
  <c r="C634" i="28" a="1"/>
  <c r="C634" i="28" s="1"/>
  <c r="AF634" i="28" s="1"/>
  <c r="AC633" i="28" a="1"/>
  <c r="AC633" i="28" s="1"/>
  <c r="D633" i="28" a="1"/>
  <c r="D633" i="28" s="1"/>
  <c r="B633" i="28" a="1"/>
  <c r="B633" i="28" s="1"/>
  <c r="H632" i="28" a="1"/>
  <c r="H632" i="28" s="1"/>
  <c r="C632" i="28" a="1"/>
  <c r="C632" i="28" s="1"/>
  <c r="AF632" i="28" s="1"/>
  <c r="AC631" i="28" a="1"/>
  <c r="AC631" i="28" s="1"/>
  <c r="D631" i="28" a="1"/>
  <c r="D631" i="28" s="1"/>
  <c r="B631" i="28" a="1"/>
  <c r="B631" i="28" s="1"/>
  <c r="H630" i="28" a="1"/>
  <c r="H630" i="28" s="1"/>
  <c r="C630" i="28" a="1"/>
  <c r="C630" i="28" s="1"/>
  <c r="AF630" i="28" s="1"/>
  <c r="AC629" i="28" a="1"/>
  <c r="AC629" i="28" s="1"/>
  <c r="D629" i="28" a="1"/>
  <c r="D629" i="28" s="1"/>
  <c r="B629" i="28" a="1"/>
  <c r="B629" i="28" s="1"/>
  <c r="H628" i="28" a="1"/>
  <c r="H628" i="28" s="1"/>
  <c r="F659" i="28" a="1"/>
  <c r="F659" i="28" s="1"/>
  <c r="AC657" i="28" a="1"/>
  <c r="AC657" i="28" s="1"/>
  <c r="C656" i="28" a="1"/>
  <c r="C656" i="28" s="1"/>
  <c r="AF656" i="28" s="1"/>
  <c r="B655" i="28" a="1"/>
  <c r="B655" i="28" s="1"/>
  <c r="AC654" i="28" a="1"/>
  <c r="AC654" i="28" s="1"/>
  <c r="H654" i="28" a="1"/>
  <c r="H654" i="28" s="1"/>
  <c r="D654" i="28" a="1"/>
  <c r="D654" i="28" s="1"/>
  <c r="B653" i="28" a="1"/>
  <c r="B653" i="28" s="1"/>
  <c r="AC652" i="28" a="1"/>
  <c r="AC652" i="28" s="1"/>
  <c r="H652" i="28" a="1"/>
  <c r="H652" i="28" s="1"/>
  <c r="D652" i="28" a="1"/>
  <c r="D652" i="28" s="1"/>
  <c r="B651" i="28" a="1"/>
  <c r="B651" i="28" s="1"/>
  <c r="AC650" i="28" a="1"/>
  <c r="AC650" i="28" s="1"/>
  <c r="H650" i="28" a="1"/>
  <c r="H650" i="28" s="1"/>
  <c r="D650" i="28" a="1"/>
  <c r="D650" i="28" s="1"/>
  <c r="B649" i="28" a="1"/>
  <c r="B649" i="28" s="1"/>
  <c r="AC648" i="28" a="1"/>
  <c r="AC648" i="28" s="1"/>
  <c r="H648" i="28" a="1"/>
  <c r="H648" i="28" s="1"/>
  <c r="D648" i="28" a="1"/>
  <c r="D648" i="28" s="1"/>
  <c r="B647" i="28" a="1"/>
  <c r="B647" i="28" s="1"/>
  <c r="AC646" i="28" a="1"/>
  <c r="AC646" i="28" s="1"/>
  <c r="H646" i="28" a="1"/>
  <c r="H646" i="28" s="1"/>
  <c r="D646" i="28" a="1"/>
  <c r="D646" i="28" s="1"/>
  <c r="C645" i="28" a="1"/>
  <c r="C645" i="28" s="1"/>
  <c r="AF645" i="28" s="1"/>
  <c r="H644" i="28" a="1"/>
  <c r="H644" i="28" s="1"/>
  <c r="B644" i="28" a="1"/>
  <c r="B644" i="28" s="1"/>
  <c r="J643" i="28" a="1"/>
  <c r="J643" i="28" s="1"/>
  <c r="C643" i="28" a="1"/>
  <c r="C643" i="28" s="1"/>
  <c r="AF643" i="28" s="1"/>
  <c r="H642" i="28" a="1"/>
  <c r="H642" i="28" s="1"/>
  <c r="B642" i="28" a="1"/>
  <c r="B642" i="28" s="1"/>
  <c r="J641" i="28" a="1"/>
  <c r="J641" i="28" s="1"/>
  <c r="C641" i="28" a="1"/>
  <c r="C641" i="28" s="1"/>
  <c r="AF641" i="28" s="1"/>
  <c r="H640" i="28" a="1"/>
  <c r="H640" i="28" s="1"/>
  <c r="B640" i="28" a="1"/>
  <c r="B640" i="28" s="1"/>
  <c r="J639" i="28" a="1"/>
  <c r="J639" i="28" s="1"/>
  <c r="C639" i="28" a="1"/>
  <c r="C639" i="28" s="1"/>
  <c r="AF639" i="28" s="1"/>
  <c r="H638" i="28" a="1"/>
  <c r="H638" i="28" s="1"/>
  <c r="B638" i="28" a="1"/>
  <c r="B638" i="28" s="1"/>
  <c r="J637" i="28" a="1"/>
  <c r="J637" i="28" s="1"/>
  <c r="J636" i="28" a="1"/>
  <c r="J636" i="28" s="1"/>
  <c r="F635" i="28" a="1"/>
  <c r="F635" i="28" s="1"/>
  <c r="J634" i="28" a="1"/>
  <c r="J634" i="28" s="1"/>
  <c r="F633" i="28" a="1"/>
  <c r="F633" i="28" s="1"/>
  <c r="J632" i="28" a="1"/>
  <c r="J632" i="28" s="1"/>
  <c r="F631" i="28" a="1"/>
  <c r="F631" i="28" s="1"/>
  <c r="J630" i="28" a="1"/>
  <c r="J630" i="28" s="1"/>
  <c r="F629" i="28" a="1"/>
  <c r="F629" i="28" s="1"/>
  <c r="J628" i="28" a="1"/>
  <c r="J628" i="28" s="1"/>
  <c r="D660" i="28" a="1"/>
  <c r="D660" i="28" s="1"/>
  <c r="F657" i="28" a="1"/>
  <c r="F657" i="28" s="1"/>
  <c r="H656" i="28" a="1"/>
  <c r="H656" i="28" s="1"/>
  <c r="C654" i="28" a="1"/>
  <c r="C654" i="28" s="1"/>
  <c r="AF654" i="28" s="1"/>
  <c r="C652" i="28" a="1"/>
  <c r="C652" i="28" s="1"/>
  <c r="AF652" i="28" s="1"/>
  <c r="C650" i="28" a="1"/>
  <c r="C650" i="28" s="1"/>
  <c r="AF650" i="28" s="1"/>
  <c r="C648" i="28" a="1"/>
  <c r="C648" i="28" s="1"/>
  <c r="AF648" i="28" s="1"/>
  <c r="C646" i="28" a="1"/>
  <c r="C646" i="28" s="1"/>
  <c r="AF646" i="28" s="1"/>
  <c r="D644" i="28" a="1"/>
  <c r="D644" i="28" s="1"/>
  <c r="AC643" i="28" a="1"/>
  <c r="AC643" i="28" s="1"/>
  <c r="D642" i="28" a="1"/>
  <c r="D642" i="28" s="1"/>
  <c r="AC641" i="28" a="1"/>
  <c r="AC641" i="28" s="1"/>
  <c r="D640" i="28" a="1"/>
  <c r="D640" i="28" s="1"/>
  <c r="AC639" i="28" a="1"/>
  <c r="AC639" i="28" s="1"/>
  <c r="D638" i="28" a="1"/>
  <c r="D638" i="28" s="1"/>
  <c r="AC637" i="28" a="1"/>
  <c r="AC637" i="28" s="1"/>
  <c r="C637" i="28" a="1"/>
  <c r="C637" i="28" s="1"/>
  <c r="AF637" i="28" s="1"/>
  <c r="AC636" i="28" a="1"/>
  <c r="AC636" i="28" s="1"/>
  <c r="D636" i="28" a="1"/>
  <c r="D636" i="28" s="1"/>
  <c r="B636" i="28" a="1"/>
  <c r="B636" i="28" s="1"/>
  <c r="H635" i="28" a="1"/>
  <c r="H635" i="28" s="1"/>
  <c r="C635" i="28" a="1"/>
  <c r="C635" i="28" s="1"/>
  <c r="AF635" i="28" s="1"/>
  <c r="AC634" i="28" a="1"/>
  <c r="AC634" i="28" s="1"/>
  <c r="D634" i="28" a="1"/>
  <c r="D634" i="28" s="1"/>
  <c r="B634" i="28" a="1"/>
  <c r="B634" i="28" s="1"/>
  <c r="H633" i="28" a="1"/>
  <c r="H633" i="28" s="1"/>
  <c r="C633" i="28" a="1"/>
  <c r="C633" i="28" s="1"/>
  <c r="AF633" i="28" s="1"/>
  <c r="AC632" i="28" a="1"/>
  <c r="AC632" i="28" s="1"/>
  <c r="D632" i="28" a="1"/>
  <c r="D632" i="28" s="1"/>
  <c r="B632" i="28" a="1"/>
  <c r="B632" i="28" s="1"/>
  <c r="H631" i="28" a="1"/>
  <c r="H631" i="28" s="1"/>
  <c r="C631" i="28" a="1"/>
  <c r="C631" i="28" s="1"/>
  <c r="AF631" i="28" s="1"/>
  <c r="AC630" i="28" a="1"/>
  <c r="AC630" i="28" s="1"/>
  <c r="D630" i="28" a="1"/>
  <c r="D630" i="28" s="1"/>
  <c r="B630" i="28" a="1"/>
  <c r="B630" i="28" s="1"/>
  <c r="H629" i="28" a="1"/>
  <c r="H629" i="28" s="1"/>
  <c r="C629" i="28" a="1"/>
  <c r="C629" i="28" s="1"/>
  <c r="AF629" i="28" s="1"/>
  <c r="AC628" i="28" a="1"/>
  <c r="AC628" i="28" s="1"/>
  <c r="D628" i="28" a="1"/>
  <c r="D628" i="28" s="1"/>
  <c r="B628" i="28" a="1"/>
  <c r="B628" i="28" s="1"/>
  <c r="H627" i="28" a="1"/>
  <c r="H627" i="28" s="1"/>
  <c r="C627" i="28" a="1"/>
  <c r="C627" i="28" s="1"/>
  <c r="AF627" i="28" s="1"/>
  <c r="AC626" i="28" a="1"/>
  <c r="AC626" i="28" s="1"/>
  <c r="D626" i="28" a="1"/>
  <c r="D626" i="28" s="1"/>
  <c r="B626" i="28" a="1"/>
  <c r="B626" i="28" s="1"/>
  <c r="H625" i="28" a="1"/>
  <c r="H625" i="28" s="1"/>
  <c r="C625" i="28" a="1"/>
  <c r="C625" i="28" s="1"/>
  <c r="AF625" i="28" s="1"/>
  <c r="AC624" i="28" a="1"/>
  <c r="AC624" i="28" s="1"/>
  <c r="C659" i="28" a="1"/>
  <c r="C659" i="28" s="1"/>
  <c r="AF659" i="28" s="1"/>
  <c r="D658" i="28" a="1"/>
  <c r="D658" i="28" s="1"/>
  <c r="H655" i="28" a="1"/>
  <c r="H655" i="28" s="1"/>
  <c r="D655" i="28" a="1"/>
  <c r="D655" i="28" s="1"/>
  <c r="B654" i="28" a="1"/>
  <c r="B654" i="28" s="1"/>
  <c r="AC653" i="28" a="1"/>
  <c r="AC653" i="28" s="1"/>
  <c r="H653" i="28" a="1"/>
  <c r="H653" i="28" s="1"/>
  <c r="D653" i="28" a="1"/>
  <c r="D653" i="28" s="1"/>
  <c r="B652" i="28" a="1"/>
  <c r="B652" i="28" s="1"/>
  <c r="AC651" i="28" a="1"/>
  <c r="AC651" i="28" s="1"/>
  <c r="H651" i="28" a="1"/>
  <c r="H651" i="28" s="1"/>
  <c r="D651" i="28" a="1"/>
  <c r="D651" i="28" s="1"/>
  <c r="B650" i="28" a="1"/>
  <c r="B650" i="28" s="1"/>
  <c r="AC649" i="28" a="1"/>
  <c r="AC649" i="28" s="1"/>
  <c r="H649" i="28" a="1"/>
  <c r="H649" i="28" s="1"/>
  <c r="D649" i="28" a="1"/>
  <c r="D649" i="28" s="1"/>
  <c r="B648" i="28" a="1"/>
  <c r="B648" i="28" s="1"/>
  <c r="AC647" i="28" a="1"/>
  <c r="AC647" i="28" s="1"/>
  <c r="H647" i="28" a="1"/>
  <c r="H647" i="28" s="1"/>
  <c r="D647" i="28" a="1"/>
  <c r="D647" i="28" s="1"/>
  <c r="B646" i="28" a="1"/>
  <c r="B646" i="28" s="1"/>
  <c r="AC645" i="28" a="1"/>
  <c r="AC645" i="28" s="1"/>
  <c r="H645" i="28" a="1"/>
  <c r="H645" i="28" s="1"/>
  <c r="B645" i="28" a="1"/>
  <c r="B645" i="28" s="1"/>
  <c r="H643" i="28" a="1"/>
  <c r="H643" i="28" s="1"/>
  <c r="B643" i="28" a="1"/>
  <c r="B643" i="28" s="1"/>
  <c r="H641" i="28" a="1"/>
  <c r="H641" i="28" s="1"/>
  <c r="B641" i="28" a="1"/>
  <c r="B641" i="28" s="1"/>
  <c r="H639" i="28" a="1"/>
  <c r="H639" i="28" s="1"/>
  <c r="B639" i="28" a="1"/>
  <c r="B639" i="28" s="1"/>
  <c r="H637" i="28" a="1"/>
  <c r="H637" i="28" s="1"/>
  <c r="F636" i="28" a="1"/>
  <c r="F636" i="28" s="1"/>
  <c r="J635" i="28" a="1"/>
  <c r="J635" i="28" s="1"/>
  <c r="F634" i="28" a="1"/>
  <c r="F634" i="28" s="1"/>
  <c r="J633" i="28" a="1"/>
  <c r="J633" i="28" s="1"/>
  <c r="F632" i="28" a="1"/>
  <c r="F632" i="28" s="1"/>
  <c r="J631" i="28" a="1"/>
  <c r="J631" i="28" s="1"/>
  <c r="F630" i="28" a="1"/>
  <c r="F630" i="28" s="1"/>
  <c r="J629" i="28" a="1"/>
  <c r="J629" i="28" s="1"/>
  <c r="F628" i="28" a="1"/>
  <c r="F628" i="28" s="1"/>
  <c r="J627" i="28" a="1"/>
  <c r="J627" i="28" s="1"/>
  <c r="F626" i="28" a="1"/>
  <c r="F626" i="28" s="1"/>
  <c r="J625" i="28" a="1"/>
  <c r="J625" i="28" s="1"/>
  <c r="F624" i="28" a="1"/>
  <c r="F624" i="28" s="1"/>
  <c r="J623" i="28" a="1"/>
  <c r="J623" i="28" s="1"/>
  <c r="F622" i="28" a="1"/>
  <c r="F622" i="28" s="1"/>
  <c r="J621" i="28" a="1"/>
  <c r="J621" i="28" s="1"/>
  <c r="F620" i="28" a="1"/>
  <c r="F620" i="28" s="1"/>
  <c r="F627" i="28" a="1"/>
  <c r="F627" i="28" s="1"/>
  <c r="B627" i="28" a="1"/>
  <c r="B627" i="28" s="1"/>
  <c r="H626" i="28" a="1"/>
  <c r="H626" i="28" s="1"/>
  <c r="C626" i="28" a="1"/>
  <c r="C626" i="28" s="1"/>
  <c r="AF626" i="28" s="1"/>
  <c r="D624" i="28" a="1"/>
  <c r="D624" i="28" s="1"/>
  <c r="AC623" i="28" a="1"/>
  <c r="AC623" i="28" s="1"/>
  <c r="F623" i="28" a="1"/>
  <c r="F623" i="28" s="1"/>
  <c r="C623" i="28" a="1"/>
  <c r="C623" i="28" s="1"/>
  <c r="AF623" i="28" s="1"/>
  <c r="D622" i="28" a="1"/>
  <c r="D622" i="28" s="1"/>
  <c r="AC621" i="28" a="1"/>
  <c r="AC621" i="28" s="1"/>
  <c r="F621" i="28" a="1"/>
  <c r="F621" i="28" s="1"/>
  <c r="C621" i="28" a="1"/>
  <c r="C621" i="28" s="1"/>
  <c r="AF621" i="28" s="1"/>
  <c r="D620" i="28" a="1"/>
  <c r="D620" i="28" s="1"/>
  <c r="B620" i="28" a="1"/>
  <c r="B620" i="28" s="1"/>
  <c r="H619" i="28" a="1"/>
  <c r="H619" i="28" s="1"/>
  <c r="C619" i="28" a="1"/>
  <c r="C619" i="28" s="1"/>
  <c r="AF619" i="28" s="1"/>
  <c r="AC618" i="28" a="1"/>
  <c r="AC618" i="28" s="1"/>
  <c r="D618" i="28" a="1"/>
  <c r="D618" i="28" s="1"/>
  <c r="B618" i="28" a="1"/>
  <c r="B618" i="28" s="1"/>
  <c r="H617" i="28" a="1"/>
  <c r="H617" i="28" s="1"/>
  <c r="C617" i="28" a="1"/>
  <c r="C617" i="28" s="1"/>
  <c r="AF617" i="28" s="1"/>
  <c r="AC616" i="28" a="1"/>
  <c r="AC616" i="28" s="1"/>
  <c r="D616" i="28" a="1"/>
  <c r="D616" i="28" s="1"/>
  <c r="B616" i="28" a="1"/>
  <c r="B616" i="28" s="1"/>
  <c r="H615" i="28" a="1"/>
  <c r="H615" i="28" s="1"/>
  <c r="C615" i="28" a="1"/>
  <c r="C615" i="28" s="1"/>
  <c r="AF615" i="28" s="1"/>
  <c r="AC614" i="28" a="1"/>
  <c r="AC614" i="28" s="1"/>
  <c r="D614" i="28" a="1"/>
  <c r="D614" i="28" s="1"/>
  <c r="B614" i="28" a="1"/>
  <c r="B614" i="28" s="1"/>
  <c r="H613" i="28" a="1"/>
  <c r="H613" i="28" s="1"/>
  <c r="C613" i="28" a="1"/>
  <c r="C613" i="28" s="1"/>
  <c r="AF613" i="28" s="1"/>
  <c r="AC612" i="28" a="1"/>
  <c r="AC612" i="28" s="1"/>
  <c r="D612" i="28" a="1"/>
  <c r="D612" i="28" s="1"/>
  <c r="B612" i="28" a="1"/>
  <c r="B612" i="28" s="1"/>
  <c r="H611" i="28" a="1"/>
  <c r="H611" i="28" s="1"/>
  <c r="C628" i="28" a="1"/>
  <c r="C628" i="28" s="1"/>
  <c r="AF628" i="28" s="1"/>
  <c r="AC625" i="28" a="1"/>
  <c r="AC625" i="28" s="1"/>
  <c r="D625" i="28" a="1"/>
  <c r="D625" i="28" s="1"/>
  <c r="J624" i="28" a="1"/>
  <c r="J624" i="28" s="1"/>
  <c r="C624" i="28" a="1"/>
  <c r="C624" i="28" s="1"/>
  <c r="AF624" i="28" s="1"/>
  <c r="H623" i="28" a="1"/>
  <c r="H623" i="28" s="1"/>
  <c r="B623" i="28" a="1"/>
  <c r="B623" i="28" s="1"/>
  <c r="J622" i="28" a="1"/>
  <c r="J622" i="28" s="1"/>
  <c r="C622" i="28" a="1"/>
  <c r="C622" i="28" s="1"/>
  <c r="AF622" i="28" s="1"/>
  <c r="H621" i="28" a="1"/>
  <c r="H621" i="28" s="1"/>
  <c r="B621" i="28" a="1"/>
  <c r="B621" i="28" s="1"/>
  <c r="J620" i="28" a="1"/>
  <c r="J620" i="28" s="1"/>
  <c r="J619" i="28" a="1"/>
  <c r="J619" i="28" s="1"/>
  <c r="F618" i="28" a="1"/>
  <c r="F618" i="28" s="1"/>
  <c r="J617" i="28" a="1"/>
  <c r="J617" i="28" s="1"/>
  <c r="F616" i="28" a="1"/>
  <c r="F616" i="28" s="1"/>
  <c r="J615" i="28" a="1"/>
  <c r="J615" i="28" s="1"/>
  <c r="F614" i="28" a="1"/>
  <c r="F614" i="28" s="1"/>
  <c r="J613" i="28" a="1"/>
  <c r="J613" i="28" s="1"/>
  <c r="F612" i="28" a="1"/>
  <c r="F612" i="28" s="1"/>
  <c r="J611" i="28" a="1"/>
  <c r="J611" i="28" s="1"/>
  <c r="F610" i="28" a="1"/>
  <c r="F610" i="28" s="1"/>
  <c r="J609" i="28" a="1"/>
  <c r="J609" i="28" s="1"/>
  <c r="F608" i="28" a="1"/>
  <c r="F608" i="28" s="1"/>
  <c r="J607" i="28" a="1"/>
  <c r="J607" i="28" s="1"/>
  <c r="F606" i="28" a="1"/>
  <c r="F606" i="28" s="1"/>
  <c r="J605" i="28" a="1"/>
  <c r="J605" i="28" s="1"/>
  <c r="F604" i="28" a="1"/>
  <c r="F604" i="28" s="1"/>
  <c r="J603" i="28" a="1"/>
  <c r="J603" i="28" s="1"/>
  <c r="F602" i="28" a="1"/>
  <c r="F602" i="28" s="1"/>
  <c r="J601" i="28" a="1"/>
  <c r="J601" i="28" s="1"/>
  <c r="F600" i="28" a="1"/>
  <c r="F600" i="28" s="1"/>
  <c r="J599" i="28" a="1"/>
  <c r="J599" i="28" s="1"/>
  <c r="F598" i="28" a="1"/>
  <c r="F598" i="28" s="1"/>
  <c r="J597" i="28" a="1"/>
  <c r="J597" i="28" s="1"/>
  <c r="F596" i="28" a="1"/>
  <c r="F596" i="28" s="1"/>
  <c r="J595" i="28" a="1"/>
  <c r="J595" i="28" s="1"/>
  <c r="F594" i="28" a="1"/>
  <c r="F594" i="28" s="1"/>
  <c r="J593" i="28" a="1"/>
  <c r="J593" i="28" s="1"/>
  <c r="F592" i="28" a="1"/>
  <c r="F592" i="28" s="1"/>
  <c r="J591" i="28" a="1"/>
  <c r="J591" i="28" s="1"/>
  <c r="F590" i="28" a="1"/>
  <c r="F590" i="28" s="1"/>
  <c r="J589" i="28" a="1"/>
  <c r="J589" i="28" s="1"/>
  <c r="F588" i="28" a="1"/>
  <c r="F588" i="28" s="1"/>
  <c r="AC627" i="28" a="1"/>
  <c r="AC627" i="28" s="1"/>
  <c r="D627" i="28" a="1"/>
  <c r="D627" i="28" s="1"/>
  <c r="J626" i="28" a="1"/>
  <c r="J626" i="28" s="1"/>
  <c r="D623" i="28" a="1"/>
  <c r="D623" i="28" s="1"/>
  <c r="AC622" i="28" a="1"/>
  <c r="AC622" i="28" s="1"/>
  <c r="D621" i="28" a="1"/>
  <c r="D621" i="28" s="1"/>
  <c r="AC620" i="28" a="1"/>
  <c r="AC620" i="28" s="1"/>
  <c r="C620" i="28" a="1"/>
  <c r="C620" i="28" s="1"/>
  <c r="AF620" i="28" s="1"/>
  <c r="AC619" i="28" a="1"/>
  <c r="AC619" i="28" s="1"/>
  <c r="D619" i="28" a="1"/>
  <c r="D619" i="28" s="1"/>
  <c r="B619" i="28" a="1"/>
  <c r="B619" i="28" s="1"/>
  <c r="H618" i="28" a="1"/>
  <c r="H618" i="28" s="1"/>
  <c r="C618" i="28" a="1"/>
  <c r="C618" i="28" s="1"/>
  <c r="AF618" i="28" s="1"/>
  <c r="AC617" i="28" a="1"/>
  <c r="AC617" i="28" s="1"/>
  <c r="D617" i="28" a="1"/>
  <c r="D617" i="28" s="1"/>
  <c r="B617" i="28" a="1"/>
  <c r="B617" i="28" s="1"/>
  <c r="H616" i="28" a="1"/>
  <c r="H616" i="28" s="1"/>
  <c r="C616" i="28" a="1"/>
  <c r="C616" i="28" s="1"/>
  <c r="AF616" i="28" s="1"/>
  <c r="AC615" i="28" a="1"/>
  <c r="AC615" i="28" s="1"/>
  <c r="D615" i="28" a="1"/>
  <c r="D615" i="28" s="1"/>
  <c r="B615" i="28" a="1"/>
  <c r="B615" i="28" s="1"/>
  <c r="H614" i="28" a="1"/>
  <c r="H614" i="28" s="1"/>
  <c r="C614" i="28" a="1"/>
  <c r="C614" i="28" s="1"/>
  <c r="AF614" i="28" s="1"/>
  <c r="AC613" i="28" a="1"/>
  <c r="AC613" i="28" s="1"/>
  <c r="D613" i="28" a="1"/>
  <c r="D613" i="28" s="1"/>
  <c r="B613" i="28" a="1"/>
  <c r="B613" i="28" s="1"/>
  <c r="H612" i="28" a="1"/>
  <c r="H612" i="28" s="1"/>
  <c r="C612" i="28" a="1"/>
  <c r="C612" i="28" s="1"/>
  <c r="AF612" i="28" s="1"/>
  <c r="AC611" i="28" a="1"/>
  <c r="AC611" i="28" s="1"/>
  <c r="D611" i="28" a="1"/>
  <c r="D611" i="28" s="1"/>
  <c r="B611" i="28" a="1"/>
  <c r="B611" i="28" s="1"/>
  <c r="H610" i="28" a="1"/>
  <c r="H610" i="28" s="1"/>
  <c r="C610" i="28" a="1"/>
  <c r="C610" i="28" s="1"/>
  <c r="AF610" i="28" s="1"/>
  <c r="AC609" i="28" a="1"/>
  <c r="AC609" i="28" s="1"/>
  <c r="D609" i="28" a="1"/>
  <c r="D609" i="28" s="1"/>
  <c r="B609" i="28" a="1"/>
  <c r="B609" i="28" s="1"/>
  <c r="H608" i="28" a="1"/>
  <c r="H608" i="28" s="1"/>
  <c r="C608" i="28" a="1"/>
  <c r="C608" i="28" s="1"/>
  <c r="AF608" i="28" s="1"/>
  <c r="AC607" i="28" a="1"/>
  <c r="AC607" i="28" s="1"/>
  <c r="D607" i="28" a="1"/>
  <c r="D607" i="28" s="1"/>
  <c r="B607" i="28" a="1"/>
  <c r="B607" i="28" s="1"/>
  <c r="H606" i="28" a="1"/>
  <c r="H606" i="28" s="1"/>
  <c r="C606" i="28" a="1"/>
  <c r="C606" i="28" s="1"/>
  <c r="AF606" i="28" s="1"/>
  <c r="AC605" i="28" a="1"/>
  <c r="AC605" i="28" s="1"/>
  <c r="D605" i="28" a="1"/>
  <c r="D605" i="28" s="1"/>
  <c r="F625" i="28" a="1"/>
  <c r="F625" i="28" s="1"/>
  <c r="B625" i="28" a="1"/>
  <c r="B625" i="28" s="1"/>
  <c r="H624" i="28" a="1"/>
  <c r="H624" i="28" s="1"/>
  <c r="B624" i="28" a="1"/>
  <c r="B624" i="28" s="1"/>
  <c r="H622" i="28" a="1"/>
  <c r="H622" i="28" s="1"/>
  <c r="B622" i="28" a="1"/>
  <c r="B622" i="28" s="1"/>
  <c r="H620" i="28" a="1"/>
  <c r="H620" i="28" s="1"/>
  <c r="F619" i="28" a="1"/>
  <c r="F619" i="28" s="1"/>
  <c r="J618" i="28" a="1"/>
  <c r="J618" i="28" s="1"/>
  <c r="F617" i="28" a="1"/>
  <c r="F617" i="28" s="1"/>
  <c r="J616" i="28" a="1"/>
  <c r="J616" i="28" s="1"/>
  <c r="F615" i="28" a="1"/>
  <c r="F615" i="28" s="1"/>
  <c r="J614" i="28" a="1"/>
  <c r="J614" i="28" s="1"/>
  <c r="F613" i="28" a="1"/>
  <c r="F613" i="28" s="1"/>
  <c r="J612" i="28" a="1"/>
  <c r="J612" i="28" s="1"/>
  <c r="F611" i="28" a="1"/>
  <c r="F611" i="28" s="1"/>
  <c r="J610" i="28" a="1"/>
  <c r="J610" i="28" s="1"/>
  <c r="F609" i="28" a="1"/>
  <c r="F609" i="28" s="1"/>
  <c r="J608" i="28" a="1"/>
  <c r="J608" i="28" s="1"/>
  <c r="F607" i="28" a="1"/>
  <c r="F607" i="28" s="1"/>
  <c r="J606" i="28" a="1"/>
  <c r="J606" i="28" s="1"/>
  <c r="F605" i="28" a="1"/>
  <c r="F605" i="28" s="1"/>
  <c r="J604" i="28" a="1"/>
  <c r="J604" i="28" s="1"/>
  <c r="F603" i="28" a="1"/>
  <c r="F603" i="28" s="1"/>
  <c r="J602" i="28" a="1"/>
  <c r="J602" i="28" s="1"/>
  <c r="F601" i="28" a="1"/>
  <c r="F601" i="28" s="1"/>
  <c r="J600" i="28" a="1"/>
  <c r="J600" i="28" s="1"/>
  <c r="F599" i="28" a="1"/>
  <c r="F599" i="28" s="1"/>
  <c r="J598" i="28" a="1"/>
  <c r="J598" i="28" s="1"/>
  <c r="F597" i="28" a="1"/>
  <c r="F597" i="28" s="1"/>
  <c r="J596" i="28" a="1"/>
  <c r="J596" i="28" s="1"/>
  <c r="F595" i="28" a="1"/>
  <c r="F595" i="28" s="1"/>
  <c r="J594" i="28" a="1"/>
  <c r="J594" i="28" s="1"/>
  <c r="F593" i="28" a="1"/>
  <c r="F593" i="28" s="1"/>
  <c r="J592" i="28" a="1"/>
  <c r="J592" i="28" s="1"/>
  <c r="F591" i="28" a="1"/>
  <c r="F591" i="28" s="1"/>
  <c r="J590" i="28" a="1"/>
  <c r="J590" i="28" s="1"/>
  <c r="F589" i="28" a="1"/>
  <c r="F589" i="28" s="1"/>
  <c r="J588" i="28" a="1"/>
  <c r="J588" i="28" s="1"/>
  <c r="F587" i="28" a="1"/>
  <c r="F587" i="28" s="1"/>
  <c r="J586" i="28" a="1"/>
  <c r="J586" i="28" s="1"/>
  <c r="F585" i="28" a="1"/>
  <c r="F585" i="28" s="1"/>
  <c r="J584" i="28" a="1"/>
  <c r="J584" i="28" s="1"/>
  <c r="AC610" i="28" a="1"/>
  <c r="AC610" i="28" s="1"/>
  <c r="C609" i="28" a="1"/>
  <c r="C609" i="28" s="1"/>
  <c r="AF609" i="28" s="1"/>
  <c r="H607" i="28" a="1"/>
  <c r="H607" i="28" s="1"/>
  <c r="D606" i="28" a="1"/>
  <c r="D606" i="28" s="1"/>
  <c r="C604" i="28" a="1"/>
  <c r="C604" i="28" s="1"/>
  <c r="AF604" i="28" s="1"/>
  <c r="C602" i="28" a="1"/>
  <c r="C602" i="28" s="1"/>
  <c r="AF602" i="28" s="1"/>
  <c r="C600" i="28" a="1"/>
  <c r="C600" i="28" s="1"/>
  <c r="AF600" i="28" s="1"/>
  <c r="C598" i="28" a="1"/>
  <c r="C598" i="28" s="1"/>
  <c r="AF598" i="28" s="1"/>
  <c r="C596" i="28" a="1"/>
  <c r="C596" i="28" s="1"/>
  <c r="AF596" i="28" s="1"/>
  <c r="C594" i="28" a="1"/>
  <c r="C594" i="28" s="1"/>
  <c r="AF594" i="28" s="1"/>
  <c r="C592" i="28" a="1"/>
  <c r="C592" i="28" s="1"/>
  <c r="AF592" i="28" s="1"/>
  <c r="C590" i="28" a="1"/>
  <c r="C590" i="28" s="1"/>
  <c r="AF590" i="28" s="1"/>
  <c r="H587" i="28" a="1"/>
  <c r="H587" i="28" s="1"/>
  <c r="B587" i="28" a="1"/>
  <c r="B587" i="28" s="1"/>
  <c r="H585" i="28" a="1"/>
  <c r="H585" i="28" s="1"/>
  <c r="B585" i="28" a="1"/>
  <c r="B585" i="28" s="1"/>
  <c r="H583" i="28" a="1"/>
  <c r="H583" i="28" s="1"/>
  <c r="C583" i="28" a="1"/>
  <c r="C583" i="28" s="1"/>
  <c r="AF583" i="28" s="1"/>
  <c r="AC582" i="28" a="1"/>
  <c r="AC582" i="28" s="1"/>
  <c r="D582" i="28" a="1"/>
  <c r="D582" i="28" s="1"/>
  <c r="B582" i="28" a="1"/>
  <c r="B582" i="28" s="1"/>
  <c r="H581" i="28" a="1"/>
  <c r="H581" i="28" s="1"/>
  <c r="C581" i="28" a="1"/>
  <c r="C581" i="28" s="1"/>
  <c r="AF581" i="28" s="1"/>
  <c r="AC580" i="28" a="1"/>
  <c r="AC580" i="28" s="1"/>
  <c r="D580" i="28" a="1"/>
  <c r="D580" i="28" s="1"/>
  <c r="B580" i="28" a="1"/>
  <c r="B580" i="28" s="1"/>
  <c r="H579" i="28" a="1"/>
  <c r="H579" i="28" s="1"/>
  <c r="C579" i="28" a="1"/>
  <c r="C579" i="28" s="1"/>
  <c r="AF579" i="28" s="1"/>
  <c r="AC578" i="28" a="1"/>
  <c r="AC578" i="28" s="1"/>
  <c r="D578" i="28" a="1"/>
  <c r="D578" i="28" s="1"/>
  <c r="B578" i="28" a="1"/>
  <c r="B578" i="28" s="1"/>
  <c r="H577" i="28" a="1"/>
  <c r="H577" i="28" s="1"/>
  <c r="C577" i="28" a="1"/>
  <c r="C577" i="28" s="1"/>
  <c r="AF577" i="28" s="1"/>
  <c r="AC576" i="28" a="1"/>
  <c r="AC576" i="28" s="1"/>
  <c r="D576" i="28" a="1"/>
  <c r="D576" i="28" s="1"/>
  <c r="B576" i="28" a="1"/>
  <c r="B576" i="28" s="1"/>
  <c r="H575" i="28" a="1"/>
  <c r="H575" i="28" s="1"/>
  <c r="C575" i="28" a="1"/>
  <c r="C575" i="28" s="1"/>
  <c r="AF575" i="28" s="1"/>
  <c r="AC574" i="28" a="1"/>
  <c r="AC574" i="28" s="1"/>
  <c r="D574" i="28" a="1"/>
  <c r="D574" i="28" s="1"/>
  <c r="B574" i="28" a="1"/>
  <c r="B574" i="28" s="1"/>
  <c r="H573" i="28" a="1"/>
  <c r="H573" i="28" s="1"/>
  <c r="C573" i="28" a="1"/>
  <c r="C573" i="28" s="1"/>
  <c r="AF573" i="28" s="1"/>
  <c r="AC572" i="28" a="1"/>
  <c r="AC572" i="28" s="1"/>
  <c r="D572" i="28" a="1"/>
  <c r="D572" i="28" s="1"/>
  <c r="B572" i="28" a="1"/>
  <c r="B572" i="28" s="1"/>
  <c r="H571" i="28" a="1"/>
  <c r="H571" i="28" s="1"/>
  <c r="C571" i="28" a="1"/>
  <c r="C571" i="28" s="1"/>
  <c r="AF571" i="28" s="1"/>
  <c r="AC570" i="28" a="1"/>
  <c r="AC570" i="28" s="1"/>
  <c r="D570" i="28" a="1"/>
  <c r="D570" i="28" s="1"/>
  <c r="B570" i="28" a="1"/>
  <c r="B570" i="28" s="1"/>
  <c r="H569" i="28" a="1"/>
  <c r="H569" i="28" s="1"/>
  <c r="C569" i="28" a="1"/>
  <c r="C569" i="28" s="1"/>
  <c r="AF569" i="28" s="1"/>
  <c r="AC568" i="28" a="1"/>
  <c r="AC568" i="28" s="1"/>
  <c r="D568" i="28" a="1"/>
  <c r="D568" i="28" s="1"/>
  <c r="B568" i="28" a="1"/>
  <c r="B568" i="28" s="1"/>
  <c r="H567" i="28" a="1"/>
  <c r="H567" i="28" s="1"/>
  <c r="C567" i="28" a="1"/>
  <c r="C567" i="28" s="1"/>
  <c r="AF567" i="28" s="1"/>
  <c r="AC566" i="28" a="1"/>
  <c r="AC566" i="28" s="1"/>
  <c r="D566" i="28" a="1"/>
  <c r="D566" i="28" s="1"/>
  <c r="B566" i="28" a="1"/>
  <c r="B566" i="28" s="1"/>
  <c r="H565" i="28" a="1"/>
  <c r="H565" i="28" s="1"/>
  <c r="C565" i="28" a="1"/>
  <c r="C565" i="28" s="1"/>
  <c r="AF565" i="28" s="1"/>
  <c r="AC564" i="28" a="1"/>
  <c r="AC564" i="28" s="1"/>
  <c r="D564" i="28" a="1"/>
  <c r="D564" i="28" s="1"/>
  <c r="B564" i="28" a="1"/>
  <c r="B564" i="28" s="1"/>
  <c r="H563" i="28" a="1"/>
  <c r="H563" i="28" s="1"/>
  <c r="C563" i="28" a="1"/>
  <c r="C563" i="28" s="1"/>
  <c r="AF563" i="28" s="1"/>
  <c r="AC562" i="28" a="1"/>
  <c r="AC562" i="28" s="1"/>
  <c r="D562" i="28" a="1"/>
  <c r="D562" i="28" s="1"/>
  <c r="B562" i="28" a="1"/>
  <c r="B562" i="28" s="1"/>
  <c r="H561" i="28" a="1"/>
  <c r="H561" i="28" s="1"/>
  <c r="C561" i="28" a="1"/>
  <c r="C561" i="28" s="1"/>
  <c r="AF561" i="28" s="1"/>
  <c r="AC560" i="28" a="1"/>
  <c r="AC560" i="28" s="1"/>
  <c r="D560" i="28" a="1"/>
  <c r="D560" i="28" s="1"/>
  <c r="B560" i="28" a="1"/>
  <c r="B560" i="28" s="1"/>
  <c r="H559" i="28" a="1"/>
  <c r="H559" i="28" s="1"/>
  <c r="C559" i="28" a="1"/>
  <c r="C559" i="28" s="1"/>
  <c r="AF559" i="28" s="1"/>
  <c r="AC558" i="28" a="1"/>
  <c r="AC558" i="28" s="1"/>
  <c r="D558" i="28" a="1"/>
  <c r="D558" i="28" s="1"/>
  <c r="B558" i="28" a="1"/>
  <c r="B558" i="28" s="1"/>
  <c r="H557" i="28" a="1"/>
  <c r="H557" i="28" s="1"/>
  <c r="C557" i="28" a="1"/>
  <c r="C557" i="28" s="1"/>
  <c r="AF557" i="28" s="1"/>
  <c r="AC556" i="28" a="1"/>
  <c r="AC556" i="28" s="1"/>
  <c r="D556" i="28" a="1"/>
  <c r="D556" i="28" s="1"/>
  <c r="B556" i="28" a="1"/>
  <c r="B556" i="28" s="1"/>
  <c r="H555" i="28" a="1"/>
  <c r="H555" i="28" s="1"/>
  <c r="C555" i="28" a="1"/>
  <c r="C555" i="28" s="1"/>
  <c r="AF555" i="28" s="1"/>
  <c r="AC554" i="28" a="1"/>
  <c r="AC554" i="28" s="1"/>
  <c r="D554" i="28" a="1"/>
  <c r="D554" i="28" s="1"/>
  <c r="C611" i="28" a="1"/>
  <c r="C611" i="28" s="1"/>
  <c r="AF611" i="28" s="1"/>
  <c r="H609" i="28" a="1"/>
  <c r="H609" i="28" s="1"/>
  <c r="D608" i="28" a="1"/>
  <c r="D608" i="28" s="1"/>
  <c r="B606" i="28" a="1"/>
  <c r="B606" i="28" s="1"/>
  <c r="B604" i="28" a="1"/>
  <c r="B604" i="28" s="1"/>
  <c r="AC603" i="28" a="1"/>
  <c r="AC603" i="28" s="1"/>
  <c r="H603" i="28" a="1"/>
  <c r="H603" i="28" s="1"/>
  <c r="D603" i="28" a="1"/>
  <c r="D603" i="28" s="1"/>
  <c r="B602" i="28" a="1"/>
  <c r="B602" i="28" s="1"/>
  <c r="AC601" i="28" a="1"/>
  <c r="AC601" i="28" s="1"/>
  <c r="H601" i="28" a="1"/>
  <c r="H601" i="28" s="1"/>
  <c r="D601" i="28" a="1"/>
  <c r="D601" i="28" s="1"/>
  <c r="B600" i="28" a="1"/>
  <c r="B600" i="28" s="1"/>
  <c r="AC599" i="28" a="1"/>
  <c r="AC599" i="28" s="1"/>
  <c r="H599" i="28" a="1"/>
  <c r="H599" i="28" s="1"/>
  <c r="D599" i="28" a="1"/>
  <c r="D599" i="28" s="1"/>
  <c r="B598" i="28" a="1"/>
  <c r="B598" i="28" s="1"/>
  <c r="AC597" i="28" a="1"/>
  <c r="AC597" i="28" s="1"/>
  <c r="H597" i="28" a="1"/>
  <c r="H597" i="28" s="1"/>
  <c r="D597" i="28" a="1"/>
  <c r="D597" i="28" s="1"/>
  <c r="B596" i="28" a="1"/>
  <c r="B596" i="28" s="1"/>
  <c r="AC595" i="28" a="1"/>
  <c r="AC595" i="28" s="1"/>
  <c r="H595" i="28" a="1"/>
  <c r="H595" i="28" s="1"/>
  <c r="D595" i="28" a="1"/>
  <c r="D595" i="28" s="1"/>
  <c r="B594" i="28" a="1"/>
  <c r="B594" i="28" s="1"/>
  <c r="AC593" i="28" a="1"/>
  <c r="AC593" i="28" s="1"/>
  <c r="H593" i="28" a="1"/>
  <c r="H593" i="28" s="1"/>
  <c r="D593" i="28" a="1"/>
  <c r="D593" i="28" s="1"/>
  <c r="B592" i="28" a="1"/>
  <c r="B592" i="28" s="1"/>
  <c r="AC591" i="28" a="1"/>
  <c r="AC591" i="28" s="1"/>
  <c r="H591" i="28" a="1"/>
  <c r="H591" i="28" s="1"/>
  <c r="D591" i="28" a="1"/>
  <c r="D591" i="28" s="1"/>
  <c r="B590" i="28" a="1"/>
  <c r="B590" i="28" s="1"/>
  <c r="AC589" i="28" a="1"/>
  <c r="AC589" i="28" s="1"/>
  <c r="H589" i="28" a="1"/>
  <c r="H589" i="28" s="1"/>
  <c r="D589" i="28" a="1"/>
  <c r="D589" i="28" s="1"/>
  <c r="C588" i="28" a="1"/>
  <c r="C588" i="28" s="1"/>
  <c r="AF588" i="28" s="1"/>
  <c r="D587" i="28" a="1"/>
  <c r="D587" i="28" s="1"/>
  <c r="AC586" i="28" a="1"/>
  <c r="AC586" i="28" s="1"/>
  <c r="F586" i="28" a="1"/>
  <c r="F586" i="28" s="1"/>
  <c r="C586" i="28" a="1"/>
  <c r="C586" i="28" s="1"/>
  <c r="AF586" i="28" s="1"/>
  <c r="D585" i="28" a="1"/>
  <c r="D585" i="28" s="1"/>
  <c r="AC584" i="28" a="1"/>
  <c r="AC584" i="28" s="1"/>
  <c r="F584" i="28" a="1"/>
  <c r="F584" i="28" s="1"/>
  <c r="C584" i="28" a="1"/>
  <c r="C584" i="28" s="1"/>
  <c r="AF584" i="28" s="1"/>
  <c r="F582" i="28" a="1"/>
  <c r="F582" i="28" s="1"/>
  <c r="J581" i="28" a="1"/>
  <c r="J581" i="28" s="1"/>
  <c r="F580" i="28" a="1"/>
  <c r="F580" i="28" s="1"/>
  <c r="J579" i="28" a="1"/>
  <c r="J579" i="28" s="1"/>
  <c r="F578" i="28" a="1"/>
  <c r="F578" i="28" s="1"/>
  <c r="J577" i="28" a="1"/>
  <c r="J577" i="28" s="1"/>
  <c r="F576" i="28" a="1"/>
  <c r="F576" i="28" s="1"/>
  <c r="J575" i="28" a="1"/>
  <c r="J575" i="28" s="1"/>
  <c r="F574" i="28" a="1"/>
  <c r="F574" i="28" s="1"/>
  <c r="J573" i="28" a="1"/>
  <c r="J573" i="28" s="1"/>
  <c r="F572" i="28" a="1"/>
  <c r="F572" i="28" s="1"/>
  <c r="J571" i="28" a="1"/>
  <c r="J571" i="28" s="1"/>
  <c r="F570" i="28" a="1"/>
  <c r="F570" i="28" s="1"/>
  <c r="J569" i="28" a="1"/>
  <c r="J569" i="28" s="1"/>
  <c r="F568" i="28" a="1"/>
  <c r="F568" i="28" s="1"/>
  <c r="J567" i="28" a="1"/>
  <c r="J567" i="28" s="1"/>
  <c r="F566" i="28" a="1"/>
  <c r="F566" i="28" s="1"/>
  <c r="J565" i="28" a="1"/>
  <c r="J565" i="28" s="1"/>
  <c r="F564" i="28" a="1"/>
  <c r="F564" i="28" s="1"/>
  <c r="J563" i="28" a="1"/>
  <c r="J563" i="28" s="1"/>
  <c r="F562" i="28" a="1"/>
  <c r="F562" i="28" s="1"/>
  <c r="J561" i="28" a="1"/>
  <c r="J561" i="28" s="1"/>
  <c r="F560" i="28" a="1"/>
  <c r="F560" i="28" s="1"/>
  <c r="J559" i="28" a="1"/>
  <c r="J559" i="28" s="1"/>
  <c r="F558" i="28" a="1"/>
  <c r="F558" i="28" s="1"/>
  <c r="J557" i="28" a="1"/>
  <c r="J557" i="28" s="1"/>
  <c r="F556" i="28" a="1"/>
  <c r="F556" i="28" s="1"/>
  <c r="J555" i="28" a="1"/>
  <c r="J555" i="28" s="1"/>
  <c r="F554" i="28" a="1"/>
  <c r="F554" i="28" s="1"/>
  <c r="J553" i="28" a="1"/>
  <c r="J553" i="28" s="1"/>
  <c r="F552" i="28" a="1"/>
  <c r="F552" i="28" s="1"/>
  <c r="J551" i="28" a="1"/>
  <c r="J551" i="28" s="1"/>
  <c r="F550" i="28" a="1"/>
  <c r="F550" i="28" s="1"/>
  <c r="J549" i="28" a="1"/>
  <c r="J549" i="28" s="1"/>
  <c r="F548" i="28" a="1"/>
  <c r="F548" i="28" s="1"/>
  <c r="J547" i="28" a="1"/>
  <c r="J547" i="28" s="1"/>
  <c r="F546" i="28" a="1"/>
  <c r="F546" i="28" s="1"/>
  <c r="J545" i="28" a="1"/>
  <c r="J545" i="28" s="1"/>
  <c r="F544" i="28" a="1"/>
  <c r="F544" i="28" s="1"/>
  <c r="J543" i="28" a="1"/>
  <c r="J543" i="28" s="1"/>
  <c r="F542" i="28" a="1"/>
  <c r="F542" i="28" s="1"/>
  <c r="J541" i="28" a="1"/>
  <c r="J541" i="28" s="1"/>
  <c r="F540" i="28" a="1"/>
  <c r="F540" i="28" s="1"/>
  <c r="J539" i="28" a="1"/>
  <c r="J539" i="28" s="1"/>
  <c r="F538" i="28" a="1"/>
  <c r="F538" i="28" s="1"/>
  <c r="J537" i="28" a="1"/>
  <c r="J537" i="28" s="1"/>
  <c r="D610" i="28" a="1"/>
  <c r="D610" i="28" s="1"/>
  <c r="B608" i="28" a="1"/>
  <c r="B608" i="28" s="1"/>
  <c r="AC606" i="28" a="1"/>
  <c r="AC606" i="28" s="1"/>
  <c r="C605" i="28" a="1"/>
  <c r="C605" i="28" s="1"/>
  <c r="AF605" i="28" s="1"/>
  <c r="C603" i="28" a="1"/>
  <c r="C603" i="28" s="1"/>
  <c r="AF603" i="28" s="1"/>
  <c r="C601" i="28" a="1"/>
  <c r="C601" i="28" s="1"/>
  <c r="AF601" i="28" s="1"/>
  <c r="C599" i="28" a="1"/>
  <c r="C599" i="28" s="1"/>
  <c r="AF599" i="28" s="1"/>
  <c r="C597" i="28" a="1"/>
  <c r="C597" i="28" s="1"/>
  <c r="AF597" i="28" s="1"/>
  <c r="C595" i="28" a="1"/>
  <c r="C595" i="28" s="1"/>
  <c r="AF595" i="28" s="1"/>
  <c r="C593" i="28" a="1"/>
  <c r="C593" i="28" s="1"/>
  <c r="AF593" i="28" s="1"/>
  <c r="C591" i="28" a="1"/>
  <c r="C591" i="28" s="1"/>
  <c r="AF591" i="28" s="1"/>
  <c r="C589" i="28" a="1"/>
  <c r="C589" i="28" s="1"/>
  <c r="AF589" i="28" s="1"/>
  <c r="B588" i="28" a="1"/>
  <c r="B588" i="28" s="1"/>
  <c r="J587" i="28" a="1"/>
  <c r="J587" i="28" s="1"/>
  <c r="C587" i="28" a="1"/>
  <c r="C587" i="28" s="1"/>
  <c r="AF587" i="28" s="1"/>
  <c r="H586" i="28" a="1"/>
  <c r="H586" i="28" s="1"/>
  <c r="B586" i="28" a="1"/>
  <c r="B586" i="28" s="1"/>
  <c r="J585" i="28" a="1"/>
  <c r="J585" i="28" s="1"/>
  <c r="C585" i="28" a="1"/>
  <c r="C585" i="28" s="1"/>
  <c r="AF585" i="28" s="1"/>
  <c r="H584" i="28" a="1"/>
  <c r="H584" i="28" s="1"/>
  <c r="B584" i="28" a="1"/>
  <c r="B584" i="28" s="1"/>
  <c r="J583" i="28" a="1"/>
  <c r="J583" i="28" s="1"/>
  <c r="D583" i="28" a="1"/>
  <c r="D583" i="28" s="1"/>
  <c r="B583" i="28" a="1"/>
  <c r="B583" i="28" s="1"/>
  <c r="H582" i="28" a="1"/>
  <c r="H582" i="28" s="1"/>
  <c r="C582" i="28" a="1"/>
  <c r="C582" i="28" s="1"/>
  <c r="AF582" i="28" s="1"/>
  <c r="AC581" i="28" a="1"/>
  <c r="AC581" i="28" s="1"/>
  <c r="D581" i="28" a="1"/>
  <c r="D581" i="28" s="1"/>
  <c r="B581" i="28" a="1"/>
  <c r="B581" i="28" s="1"/>
  <c r="H580" i="28" a="1"/>
  <c r="H580" i="28" s="1"/>
  <c r="C580" i="28" a="1"/>
  <c r="C580" i="28" s="1"/>
  <c r="AF580" i="28" s="1"/>
  <c r="AC579" i="28" a="1"/>
  <c r="AC579" i="28" s="1"/>
  <c r="D579" i="28" a="1"/>
  <c r="D579" i="28" s="1"/>
  <c r="B579" i="28" a="1"/>
  <c r="B579" i="28" s="1"/>
  <c r="H578" i="28" a="1"/>
  <c r="H578" i="28" s="1"/>
  <c r="C578" i="28" a="1"/>
  <c r="C578" i="28" s="1"/>
  <c r="AF578" i="28" s="1"/>
  <c r="AC577" i="28" a="1"/>
  <c r="AC577" i="28" s="1"/>
  <c r="D577" i="28" a="1"/>
  <c r="D577" i="28" s="1"/>
  <c r="B577" i="28" a="1"/>
  <c r="B577" i="28" s="1"/>
  <c r="H576" i="28" a="1"/>
  <c r="H576" i="28" s="1"/>
  <c r="C576" i="28" a="1"/>
  <c r="C576" i="28" s="1"/>
  <c r="AF576" i="28" s="1"/>
  <c r="AC575" i="28" a="1"/>
  <c r="AC575" i="28" s="1"/>
  <c r="D575" i="28" a="1"/>
  <c r="D575" i="28" s="1"/>
  <c r="B575" i="28" a="1"/>
  <c r="B575" i="28" s="1"/>
  <c r="H574" i="28" a="1"/>
  <c r="H574" i="28" s="1"/>
  <c r="C574" i="28" a="1"/>
  <c r="C574" i="28" s="1"/>
  <c r="AF574" i="28" s="1"/>
  <c r="AC573" i="28" a="1"/>
  <c r="AC573" i="28" s="1"/>
  <c r="D573" i="28" a="1"/>
  <c r="D573" i="28" s="1"/>
  <c r="B573" i="28" a="1"/>
  <c r="B573" i="28" s="1"/>
  <c r="H572" i="28" a="1"/>
  <c r="H572" i="28" s="1"/>
  <c r="C572" i="28" a="1"/>
  <c r="C572" i="28" s="1"/>
  <c r="AF572" i="28" s="1"/>
  <c r="AC571" i="28" a="1"/>
  <c r="AC571" i="28" s="1"/>
  <c r="D571" i="28" a="1"/>
  <c r="D571" i="28" s="1"/>
  <c r="B571" i="28" a="1"/>
  <c r="B571" i="28" s="1"/>
  <c r="H570" i="28" a="1"/>
  <c r="H570" i="28" s="1"/>
  <c r="C570" i="28" a="1"/>
  <c r="C570" i="28" s="1"/>
  <c r="AF570" i="28" s="1"/>
  <c r="AC569" i="28" a="1"/>
  <c r="AC569" i="28" s="1"/>
  <c r="D569" i="28" a="1"/>
  <c r="D569" i="28" s="1"/>
  <c r="B569" i="28" a="1"/>
  <c r="B569" i="28" s="1"/>
  <c r="H568" i="28" a="1"/>
  <c r="H568" i="28" s="1"/>
  <c r="C568" i="28" a="1"/>
  <c r="C568" i="28" s="1"/>
  <c r="AF568" i="28" s="1"/>
  <c r="AC567" i="28" a="1"/>
  <c r="AC567" i="28" s="1"/>
  <c r="D567" i="28" a="1"/>
  <c r="D567" i="28" s="1"/>
  <c r="B567" i="28" a="1"/>
  <c r="B567" i="28" s="1"/>
  <c r="H566" i="28" a="1"/>
  <c r="H566" i="28" s="1"/>
  <c r="C566" i="28" a="1"/>
  <c r="C566" i="28" s="1"/>
  <c r="AF566" i="28" s="1"/>
  <c r="AC565" i="28" a="1"/>
  <c r="AC565" i="28" s="1"/>
  <c r="D565" i="28" a="1"/>
  <c r="D565" i="28" s="1"/>
  <c r="B565" i="28" a="1"/>
  <c r="B565" i="28" s="1"/>
  <c r="H564" i="28" a="1"/>
  <c r="H564" i="28" s="1"/>
  <c r="C564" i="28" a="1"/>
  <c r="C564" i="28" s="1"/>
  <c r="AF564" i="28" s="1"/>
  <c r="AC563" i="28" a="1"/>
  <c r="AC563" i="28" s="1"/>
  <c r="D563" i="28" a="1"/>
  <c r="D563" i="28" s="1"/>
  <c r="B563" i="28" a="1"/>
  <c r="B563" i="28" s="1"/>
  <c r="H562" i="28" a="1"/>
  <c r="H562" i="28" s="1"/>
  <c r="C562" i="28" a="1"/>
  <c r="C562" i="28" s="1"/>
  <c r="AF562" i="28" s="1"/>
  <c r="AC561" i="28" a="1"/>
  <c r="AC561" i="28" s="1"/>
  <c r="D561" i="28" a="1"/>
  <c r="D561" i="28" s="1"/>
  <c r="B561" i="28" a="1"/>
  <c r="B561" i="28" s="1"/>
  <c r="H560" i="28" a="1"/>
  <c r="H560" i="28" s="1"/>
  <c r="C560" i="28" a="1"/>
  <c r="C560" i="28" s="1"/>
  <c r="AF560" i="28" s="1"/>
  <c r="AC559" i="28" a="1"/>
  <c r="AC559" i="28" s="1"/>
  <c r="D559" i="28" a="1"/>
  <c r="D559" i="28" s="1"/>
  <c r="B559" i="28" a="1"/>
  <c r="B559" i="28" s="1"/>
  <c r="H558" i="28" a="1"/>
  <c r="H558" i="28" s="1"/>
  <c r="C558" i="28" a="1"/>
  <c r="C558" i="28" s="1"/>
  <c r="AF558" i="28" s="1"/>
  <c r="AC557" i="28" a="1"/>
  <c r="AC557" i="28" s="1"/>
  <c r="D557" i="28" a="1"/>
  <c r="D557" i="28" s="1"/>
  <c r="B557" i="28" a="1"/>
  <c r="B557" i="28" s="1"/>
  <c r="H556" i="28" a="1"/>
  <c r="H556" i="28" s="1"/>
  <c r="C556" i="28" a="1"/>
  <c r="C556" i="28" s="1"/>
  <c r="AF556" i="28" s="1"/>
  <c r="B610" i="28" a="1"/>
  <c r="B610" i="28" s="1"/>
  <c r="AC608" i="28" a="1"/>
  <c r="AC608" i="28" s="1"/>
  <c r="C607" i="28" a="1"/>
  <c r="C607" i="28" s="1"/>
  <c r="AF607" i="28" s="1"/>
  <c r="H605" i="28" a="1"/>
  <c r="H605" i="28" s="1"/>
  <c r="B605" i="28" a="1"/>
  <c r="B605" i="28" s="1"/>
  <c r="AC604" i="28" a="1"/>
  <c r="AC604" i="28" s="1"/>
  <c r="H604" i="28" a="1"/>
  <c r="H604" i="28" s="1"/>
  <c r="D604" i="28" a="1"/>
  <c r="D604" i="28" s="1"/>
  <c r="B603" i="28" a="1"/>
  <c r="B603" i="28" s="1"/>
  <c r="AC602" i="28" a="1"/>
  <c r="AC602" i="28" s="1"/>
  <c r="H602" i="28" a="1"/>
  <c r="H602" i="28" s="1"/>
  <c r="D602" i="28" a="1"/>
  <c r="D602" i="28" s="1"/>
  <c r="B601" i="28" a="1"/>
  <c r="B601" i="28" s="1"/>
  <c r="AC600" i="28" a="1"/>
  <c r="AC600" i="28" s="1"/>
  <c r="H600" i="28" a="1"/>
  <c r="H600" i="28" s="1"/>
  <c r="D600" i="28" a="1"/>
  <c r="D600" i="28" s="1"/>
  <c r="B599" i="28" a="1"/>
  <c r="B599" i="28" s="1"/>
  <c r="AC598" i="28" a="1"/>
  <c r="AC598" i="28" s="1"/>
  <c r="H598" i="28" a="1"/>
  <c r="H598" i="28" s="1"/>
  <c r="D598" i="28" a="1"/>
  <c r="D598" i="28" s="1"/>
  <c r="B597" i="28" a="1"/>
  <c r="B597" i="28" s="1"/>
  <c r="AC596" i="28" a="1"/>
  <c r="AC596" i="28" s="1"/>
  <c r="H596" i="28" a="1"/>
  <c r="H596" i="28" s="1"/>
  <c r="D596" i="28" a="1"/>
  <c r="D596" i="28" s="1"/>
  <c r="B595" i="28" a="1"/>
  <c r="B595" i="28" s="1"/>
  <c r="AC594" i="28" a="1"/>
  <c r="AC594" i="28" s="1"/>
  <c r="H594" i="28" a="1"/>
  <c r="H594" i="28" s="1"/>
  <c r="D594" i="28" a="1"/>
  <c r="D594" i="28" s="1"/>
  <c r="B593" i="28" a="1"/>
  <c r="B593" i="28" s="1"/>
  <c r="AC592" i="28" a="1"/>
  <c r="AC592" i="28" s="1"/>
  <c r="H592" i="28" a="1"/>
  <c r="H592" i="28" s="1"/>
  <c r="D592" i="28" a="1"/>
  <c r="D592" i="28" s="1"/>
  <c r="B591" i="28" a="1"/>
  <c r="B591" i="28" s="1"/>
  <c r="AC590" i="28" a="1"/>
  <c r="AC590" i="28" s="1"/>
  <c r="H590" i="28" a="1"/>
  <c r="H590" i="28" s="1"/>
  <c r="D590" i="28" a="1"/>
  <c r="D590" i="28" s="1"/>
  <c r="B589" i="28" a="1"/>
  <c r="B589" i="28" s="1"/>
  <c r="AC588" i="28" a="1"/>
  <c r="AC588" i="28" s="1"/>
  <c r="H588" i="28" a="1"/>
  <c r="H588" i="28" s="1"/>
  <c r="D588" i="28" a="1"/>
  <c r="D588" i="28" s="1"/>
  <c r="AC587" i="28" a="1"/>
  <c r="AC587" i="28" s="1"/>
  <c r="D586" i="28" a="1"/>
  <c r="D586" i="28" s="1"/>
  <c r="AC585" i="28" a="1"/>
  <c r="AC585" i="28" s="1"/>
  <c r="D584" i="28" a="1"/>
  <c r="D584" i="28" s="1"/>
  <c r="AC583" i="28" a="1"/>
  <c r="AC583" i="28" s="1"/>
  <c r="F583" i="28" a="1"/>
  <c r="F583" i="28" s="1"/>
  <c r="J582" i="28" a="1"/>
  <c r="J582" i="28" s="1"/>
  <c r="F581" i="28" a="1"/>
  <c r="F581" i="28" s="1"/>
  <c r="J580" i="28" a="1"/>
  <c r="J580" i="28" s="1"/>
  <c r="F579" i="28" a="1"/>
  <c r="F579" i="28" s="1"/>
  <c r="J578" i="28" a="1"/>
  <c r="J578" i="28" s="1"/>
  <c r="F577" i="28" a="1"/>
  <c r="F577" i="28" s="1"/>
  <c r="J576" i="28" a="1"/>
  <c r="J576" i="28" s="1"/>
  <c r="F575" i="28" a="1"/>
  <c r="F575" i="28" s="1"/>
  <c r="J574" i="28" a="1"/>
  <c r="J574" i="28" s="1"/>
  <c r="F573" i="28" a="1"/>
  <c r="F573" i="28" s="1"/>
  <c r="J572" i="28" a="1"/>
  <c r="J572" i="28" s="1"/>
  <c r="F571" i="28" a="1"/>
  <c r="F571" i="28" s="1"/>
  <c r="J570" i="28" a="1"/>
  <c r="J570" i="28" s="1"/>
  <c r="F569" i="28" a="1"/>
  <c r="F569" i="28" s="1"/>
  <c r="J568" i="28" a="1"/>
  <c r="J568" i="28" s="1"/>
  <c r="F567" i="28" a="1"/>
  <c r="F567" i="28" s="1"/>
  <c r="J566" i="28" a="1"/>
  <c r="J566" i="28" s="1"/>
  <c r="F565" i="28" a="1"/>
  <c r="F565" i="28" s="1"/>
  <c r="J564" i="28" a="1"/>
  <c r="J564" i="28" s="1"/>
  <c r="F563" i="28" a="1"/>
  <c r="F563" i="28" s="1"/>
  <c r="J562" i="28" a="1"/>
  <c r="J562" i="28" s="1"/>
  <c r="F561" i="28" a="1"/>
  <c r="F561" i="28" s="1"/>
  <c r="J560" i="28" a="1"/>
  <c r="J560" i="28" s="1"/>
  <c r="F559" i="28" a="1"/>
  <c r="F559" i="28" s="1"/>
  <c r="J558" i="28" a="1"/>
  <c r="J558" i="28" s="1"/>
  <c r="F557" i="28" a="1"/>
  <c r="F557" i="28" s="1"/>
  <c r="J556" i="28" a="1"/>
  <c r="J556" i="28" s="1"/>
  <c r="F555" i="28" a="1"/>
  <c r="F555" i="28" s="1"/>
  <c r="J554" i="28" a="1"/>
  <c r="J554" i="28" s="1"/>
  <c r="F553" i="28" a="1"/>
  <c r="F553" i="28" s="1"/>
  <c r="J552" i="28" a="1"/>
  <c r="J552" i="28" s="1"/>
  <c r="F551" i="28" a="1"/>
  <c r="F551" i="28" s="1"/>
  <c r="J550" i="28" a="1"/>
  <c r="J550" i="28" s="1"/>
  <c r="D555" i="28" a="1"/>
  <c r="D555" i="28" s="1"/>
  <c r="C553" i="28" a="1"/>
  <c r="C553" i="28" s="1"/>
  <c r="AF553" i="28" s="1"/>
  <c r="C551" i="28" a="1"/>
  <c r="C551" i="28" s="1"/>
  <c r="AF551" i="28" s="1"/>
  <c r="D549" i="28" a="1"/>
  <c r="D549" i="28" s="1"/>
  <c r="AC548" i="28" a="1"/>
  <c r="AC548" i="28" s="1"/>
  <c r="D547" i="28" a="1"/>
  <c r="D547" i="28" s="1"/>
  <c r="AC546" i="28" a="1"/>
  <c r="AC546" i="28" s="1"/>
  <c r="D545" i="28" a="1"/>
  <c r="D545" i="28" s="1"/>
  <c r="AC544" i="28" a="1"/>
  <c r="AC544" i="28" s="1"/>
  <c r="D543" i="28" a="1"/>
  <c r="D543" i="28" s="1"/>
  <c r="AC542" i="28" a="1"/>
  <c r="AC542" i="28" s="1"/>
  <c r="D541" i="28" a="1"/>
  <c r="D541" i="28" s="1"/>
  <c r="AC540" i="28" a="1"/>
  <c r="AC540" i="28" s="1"/>
  <c r="D539" i="28" a="1"/>
  <c r="D539" i="28" s="1"/>
  <c r="AC538" i="28" a="1"/>
  <c r="AC538" i="28" s="1"/>
  <c r="F536" i="28" a="1"/>
  <c r="F536" i="28" s="1"/>
  <c r="J535" i="28" a="1"/>
  <c r="J535" i="28" s="1"/>
  <c r="F534" i="28" a="1"/>
  <c r="F534" i="28" s="1"/>
  <c r="J533" i="28" a="1"/>
  <c r="J533" i="28" s="1"/>
  <c r="F532" i="28" a="1"/>
  <c r="F532" i="28" s="1"/>
  <c r="J531" i="28" a="1"/>
  <c r="J531" i="28" s="1"/>
  <c r="F530" i="28" a="1"/>
  <c r="F530" i="28" s="1"/>
  <c r="J529" i="28" a="1"/>
  <c r="J529" i="28" s="1"/>
  <c r="F528" i="28" a="1"/>
  <c r="F528" i="28" s="1"/>
  <c r="J527" i="28" a="1"/>
  <c r="J527" i="28" s="1"/>
  <c r="F526" i="28" a="1"/>
  <c r="F526" i="28" s="1"/>
  <c r="J525" i="28" a="1"/>
  <c r="J525" i="28" s="1"/>
  <c r="F524" i="28" a="1"/>
  <c r="F524" i="28" s="1"/>
  <c r="J523" i="28" a="1"/>
  <c r="J523" i="28" s="1"/>
  <c r="F522" i="28" a="1"/>
  <c r="F522" i="28" s="1"/>
  <c r="J521" i="28" a="1"/>
  <c r="J521" i="28" s="1"/>
  <c r="F520" i="28" a="1"/>
  <c r="F520" i="28" s="1"/>
  <c r="J519" i="28" a="1"/>
  <c r="J519" i="28" s="1"/>
  <c r="F518" i="28" a="1"/>
  <c r="F518" i="28" s="1"/>
  <c r="J517" i="28" a="1"/>
  <c r="J517" i="28" s="1"/>
  <c r="F516" i="28" a="1"/>
  <c r="F516" i="28" s="1"/>
  <c r="J515" i="28" a="1"/>
  <c r="J515" i="28" s="1"/>
  <c r="F514" i="28" a="1"/>
  <c r="F514" i="28" s="1"/>
  <c r="J513" i="28" a="1"/>
  <c r="J513" i="28" s="1"/>
  <c r="F512" i="28" a="1"/>
  <c r="F512" i="28" s="1"/>
  <c r="J511" i="28" a="1"/>
  <c r="J511" i="28" s="1"/>
  <c r="F510" i="28" a="1"/>
  <c r="F510" i="28" s="1"/>
  <c r="J509" i="28" a="1"/>
  <c r="J509" i="28" s="1"/>
  <c r="F508" i="28" a="1"/>
  <c r="F508" i="28" s="1"/>
  <c r="B555" i="28" a="1"/>
  <c r="B555" i="28" s="1"/>
  <c r="B553" i="28" a="1"/>
  <c r="B553" i="28" s="1"/>
  <c r="AC552" i="28" a="1"/>
  <c r="AC552" i="28" s="1"/>
  <c r="H552" i="28" a="1"/>
  <c r="H552" i="28" s="1"/>
  <c r="D552" i="28" a="1"/>
  <c r="D552" i="28" s="1"/>
  <c r="B551" i="28" a="1"/>
  <c r="B551" i="28" s="1"/>
  <c r="AC550" i="28" a="1"/>
  <c r="AC550" i="28" s="1"/>
  <c r="H550" i="28" a="1"/>
  <c r="H550" i="28" s="1"/>
  <c r="B550" i="28" a="1"/>
  <c r="B550" i="28" s="1"/>
  <c r="H548" i="28" a="1"/>
  <c r="H548" i="28" s="1"/>
  <c r="B548" i="28" a="1"/>
  <c r="B548" i="28" s="1"/>
  <c r="H546" i="28" a="1"/>
  <c r="H546" i="28" s="1"/>
  <c r="B546" i="28" a="1"/>
  <c r="B546" i="28" s="1"/>
  <c r="H544" i="28" a="1"/>
  <c r="H544" i="28" s="1"/>
  <c r="B544" i="28" a="1"/>
  <c r="B544" i="28" s="1"/>
  <c r="H542" i="28" a="1"/>
  <c r="H542" i="28" s="1"/>
  <c r="B542" i="28" a="1"/>
  <c r="B542" i="28" s="1"/>
  <c r="H540" i="28" a="1"/>
  <c r="H540" i="28" s="1"/>
  <c r="B540" i="28" a="1"/>
  <c r="B540" i="28" s="1"/>
  <c r="H538" i="28" a="1"/>
  <c r="H538" i="28" s="1"/>
  <c r="B538" i="28" a="1"/>
  <c r="B538" i="28" s="1"/>
  <c r="D537" i="28" a="1"/>
  <c r="D537" i="28" s="1"/>
  <c r="B537" i="28" a="1"/>
  <c r="B537" i="28" s="1"/>
  <c r="H536" i="28" a="1"/>
  <c r="H536" i="28" s="1"/>
  <c r="C536" i="28" a="1"/>
  <c r="C536" i="28" s="1"/>
  <c r="AF536" i="28" s="1"/>
  <c r="AC535" i="28" a="1"/>
  <c r="AC535" i="28" s="1"/>
  <c r="D535" i="28" a="1"/>
  <c r="D535" i="28" s="1"/>
  <c r="B535" i="28" a="1"/>
  <c r="B535" i="28" s="1"/>
  <c r="H534" i="28" a="1"/>
  <c r="H534" i="28" s="1"/>
  <c r="C534" i="28" a="1"/>
  <c r="C534" i="28" s="1"/>
  <c r="AF534" i="28" s="1"/>
  <c r="AC533" i="28" a="1"/>
  <c r="AC533" i="28" s="1"/>
  <c r="D533" i="28" a="1"/>
  <c r="D533" i="28" s="1"/>
  <c r="B533" i="28" a="1"/>
  <c r="B533" i="28" s="1"/>
  <c r="H532" i="28" a="1"/>
  <c r="H532" i="28" s="1"/>
  <c r="C532" i="28" a="1"/>
  <c r="C532" i="28" s="1"/>
  <c r="AF532" i="28" s="1"/>
  <c r="AC531" i="28" a="1"/>
  <c r="AC531" i="28" s="1"/>
  <c r="D531" i="28" a="1"/>
  <c r="D531" i="28" s="1"/>
  <c r="B531" i="28" a="1"/>
  <c r="B531" i="28" s="1"/>
  <c r="H530" i="28" a="1"/>
  <c r="H530" i="28" s="1"/>
  <c r="C530" i="28" a="1"/>
  <c r="C530" i="28" s="1"/>
  <c r="AF530" i="28" s="1"/>
  <c r="AC529" i="28" a="1"/>
  <c r="AC529" i="28" s="1"/>
  <c r="D529" i="28" a="1"/>
  <c r="D529" i="28" s="1"/>
  <c r="B529" i="28" a="1"/>
  <c r="B529" i="28" s="1"/>
  <c r="H528" i="28" a="1"/>
  <c r="H528" i="28" s="1"/>
  <c r="C528" i="28" a="1"/>
  <c r="C528" i="28" s="1"/>
  <c r="AF528" i="28" s="1"/>
  <c r="AC527" i="28" a="1"/>
  <c r="AC527" i="28" s="1"/>
  <c r="D527" i="28" a="1"/>
  <c r="D527" i="28" s="1"/>
  <c r="B527" i="28" a="1"/>
  <c r="B527" i="28" s="1"/>
  <c r="H526" i="28" a="1"/>
  <c r="H526" i="28" s="1"/>
  <c r="C526" i="28" a="1"/>
  <c r="C526" i="28" s="1"/>
  <c r="AF526" i="28" s="1"/>
  <c r="AC525" i="28" a="1"/>
  <c r="AC525" i="28" s="1"/>
  <c r="D525" i="28" a="1"/>
  <c r="D525" i="28" s="1"/>
  <c r="B525" i="28" a="1"/>
  <c r="B525" i="28" s="1"/>
  <c r="H524" i="28" a="1"/>
  <c r="H524" i="28" s="1"/>
  <c r="C524" i="28" a="1"/>
  <c r="C524" i="28" s="1"/>
  <c r="AF524" i="28" s="1"/>
  <c r="AC523" i="28" a="1"/>
  <c r="AC523" i="28" s="1"/>
  <c r="D523" i="28" a="1"/>
  <c r="D523" i="28" s="1"/>
  <c r="AC555" i="28" a="1"/>
  <c r="AC555" i="28" s="1"/>
  <c r="C554" i="28" a="1"/>
  <c r="C554" i="28" s="1"/>
  <c r="AF554" i="28" s="1"/>
  <c r="C552" i="28" a="1"/>
  <c r="C552" i="28" s="1"/>
  <c r="AF552" i="28" s="1"/>
  <c r="D550" i="28" a="1"/>
  <c r="D550" i="28" s="1"/>
  <c r="AC549" i="28" a="1"/>
  <c r="AC549" i="28" s="1"/>
  <c r="F549" i="28" a="1"/>
  <c r="F549" i="28" s="1"/>
  <c r="C549" i="28" a="1"/>
  <c r="C549" i="28" s="1"/>
  <c r="AF549" i="28" s="1"/>
  <c r="D548" i="28" a="1"/>
  <c r="D548" i="28" s="1"/>
  <c r="AC547" i="28" a="1"/>
  <c r="AC547" i="28" s="1"/>
  <c r="F547" i="28" a="1"/>
  <c r="F547" i="28" s="1"/>
  <c r="C547" i="28" a="1"/>
  <c r="C547" i="28" s="1"/>
  <c r="AF547" i="28" s="1"/>
  <c r="D546" i="28" a="1"/>
  <c r="D546" i="28" s="1"/>
  <c r="AC545" i="28" a="1"/>
  <c r="AC545" i="28" s="1"/>
  <c r="F545" i="28" a="1"/>
  <c r="F545" i="28" s="1"/>
  <c r="C545" i="28" a="1"/>
  <c r="C545" i="28" s="1"/>
  <c r="AF545" i="28" s="1"/>
  <c r="D544" i="28" a="1"/>
  <c r="D544" i="28" s="1"/>
  <c r="AC543" i="28" a="1"/>
  <c r="AC543" i="28" s="1"/>
  <c r="F543" i="28" a="1"/>
  <c r="F543" i="28" s="1"/>
  <c r="C543" i="28" a="1"/>
  <c r="C543" i="28" s="1"/>
  <c r="AF543" i="28" s="1"/>
  <c r="D542" i="28" a="1"/>
  <c r="D542" i="28" s="1"/>
  <c r="AC541" i="28" a="1"/>
  <c r="AC541" i="28" s="1"/>
  <c r="F541" i="28" a="1"/>
  <c r="F541" i="28" s="1"/>
  <c r="C541" i="28" a="1"/>
  <c r="C541" i="28" s="1"/>
  <c r="AF541" i="28" s="1"/>
  <c r="D540" i="28" a="1"/>
  <c r="D540" i="28" s="1"/>
  <c r="AC539" i="28" a="1"/>
  <c r="AC539" i="28" s="1"/>
  <c r="F539" i="28" a="1"/>
  <c r="F539" i="28" s="1"/>
  <c r="C539" i="28" a="1"/>
  <c r="C539" i="28" s="1"/>
  <c r="AF539" i="28" s="1"/>
  <c r="D538" i="28" a="1"/>
  <c r="D538" i="28" s="1"/>
  <c r="AC537" i="28" a="1"/>
  <c r="AC537" i="28" s="1"/>
  <c r="F537" i="28" a="1"/>
  <c r="F537" i="28" s="1"/>
  <c r="J536" i="28" a="1"/>
  <c r="J536" i="28" s="1"/>
  <c r="F535" i="28" a="1"/>
  <c r="F535" i="28" s="1"/>
  <c r="J534" i="28" a="1"/>
  <c r="J534" i="28" s="1"/>
  <c r="F533" i="28" a="1"/>
  <c r="F533" i="28" s="1"/>
  <c r="J532" i="28" a="1"/>
  <c r="J532" i="28" s="1"/>
  <c r="F531" i="28" a="1"/>
  <c r="F531" i="28" s="1"/>
  <c r="J530" i="28" a="1"/>
  <c r="J530" i="28" s="1"/>
  <c r="F529" i="28" a="1"/>
  <c r="F529" i="28" s="1"/>
  <c r="J528" i="28" a="1"/>
  <c r="J528" i="28" s="1"/>
  <c r="F527" i="28" a="1"/>
  <c r="F527" i="28" s="1"/>
  <c r="J526" i="28" a="1"/>
  <c r="J526" i="28" s="1"/>
  <c r="F525" i="28" a="1"/>
  <c r="F525" i="28" s="1"/>
  <c r="J524" i="28" a="1"/>
  <c r="J524" i="28" s="1"/>
  <c r="F523" i="28" a="1"/>
  <c r="F523" i="28" s="1"/>
  <c r="J522" i="28" a="1"/>
  <c r="J522" i="28" s="1"/>
  <c r="F521" i="28" a="1"/>
  <c r="F521" i="28" s="1"/>
  <c r="J520" i="28" a="1"/>
  <c r="J520" i="28" s="1"/>
  <c r="F519" i="28" a="1"/>
  <c r="F519" i="28" s="1"/>
  <c r="J518" i="28" a="1"/>
  <c r="J518" i="28" s="1"/>
  <c r="F517" i="28" a="1"/>
  <c r="F517" i="28" s="1"/>
  <c r="J516" i="28" a="1"/>
  <c r="J516" i="28" s="1"/>
  <c r="F515" i="28" a="1"/>
  <c r="F515" i="28" s="1"/>
  <c r="J514" i="28" a="1"/>
  <c r="J514" i="28" s="1"/>
  <c r="F513" i="28" a="1"/>
  <c r="F513" i="28" s="1"/>
  <c r="J512" i="28" a="1"/>
  <c r="J512" i="28" s="1"/>
  <c r="F511" i="28" a="1"/>
  <c r="F511" i="28" s="1"/>
  <c r="J510" i="28" a="1"/>
  <c r="J510" i="28" s="1"/>
  <c r="F509" i="28" a="1"/>
  <c r="F509" i="28" s="1"/>
  <c r="J508" i="28" a="1"/>
  <c r="J508" i="28" s="1"/>
  <c r="H554" i="28" a="1"/>
  <c r="H554" i="28" s="1"/>
  <c r="B554" i="28" a="1"/>
  <c r="B554" i="28" s="1"/>
  <c r="AC553" i="28" a="1"/>
  <c r="AC553" i="28" s="1"/>
  <c r="H553" i="28" a="1"/>
  <c r="H553" i="28" s="1"/>
  <c r="D553" i="28" a="1"/>
  <c r="D553" i="28" s="1"/>
  <c r="B552" i="28" a="1"/>
  <c r="B552" i="28" s="1"/>
  <c r="AC551" i="28" a="1"/>
  <c r="AC551" i="28" s="1"/>
  <c r="H551" i="28" a="1"/>
  <c r="H551" i="28" s="1"/>
  <c r="D551" i="28" a="1"/>
  <c r="D551" i="28" s="1"/>
  <c r="C550" i="28" a="1"/>
  <c r="C550" i="28" s="1"/>
  <c r="AF550" i="28" s="1"/>
  <c r="H549" i="28" a="1"/>
  <c r="H549" i="28" s="1"/>
  <c r="B549" i="28" a="1"/>
  <c r="B549" i="28" s="1"/>
  <c r="J548" i="28" a="1"/>
  <c r="J548" i="28" s="1"/>
  <c r="C548" i="28" a="1"/>
  <c r="C548" i="28" s="1"/>
  <c r="AF548" i="28" s="1"/>
  <c r="H547" i="28" a="1"/>
  <c r="H547" i="28" s="1"/>
  <c r="B547" i="28" a="1"/>
  <c r="B547" i="28" s="1"/>
  <c r="J546" i="28" a="1"/>
  <c r="J546" i="28" s="1"/>
  <c r="C546" i="28" a="1"/>
  <c r="C546" i="28" s="1"/>
  <c r="AF546" i="28" s="1"/>
  <c r="H545" i="28" a="1"/>
  <c r="H545" i="28" s="1"/>
  <c r="B545" i="28" a="1"/>
  <c r="B545" i="28" s="1"/>
  <c r="J544" i="28" a="1"/>
  <c r="J544" i="28" s="1"/>
  <c r="C544" i="28" a="1"/>
  <c r="C544" i="28" s="1"/>
  <c r="AF544" i="28" s="1"/>
  <c r="H543" i="28" a="1"/>
  <c r="H543" i="28" s="1"/>
  <c r="B543" i="28" a="1"/>
  <c r="B543" i="28" s="1"/>
  <c r="J542" i="28" a="1"/>
  <c r="J542" i="28" s="1"/>
  <c r="C542" i="28" a="1"/>
  <c r="C542" i="28" s="1"/>
  <c r="AF542" i="28" s="1"/>
  <c r="H541" i="28" a="1"/>
  <c r="H541" i="28" s="1"/>
  <c r="B541" i="28" a="1"/>
  <c r="B541" i="28" s="1"/>
  <c r="J540" i="28" a="1"/>
  <c r="J540" i="28" s="1"/>
  <c r="C540" i="28" a="1"/>
  <c r="C540" i="28" s="1"/>
  <c r="AF540" i="28" s="1"/>
  <c r="H539" i="28" a="1"/>
  <c r="H539" i="28" s="1"/>
  <c r="B539" i="28" a="1"/>
  <c r="B539" i="28" s="1"/>
  <c r="J538" i="28" a="1"/>
  <c r="J538" i="28" s="1"/>
  <c r="C538" i="28" a="1"/>
  <c r="C538" i="28" s="1"/>
  <c r="AF538" i="28" s="1"/>
  <c r="H537" i="28" a="1"/>
  <c r="H537" i="28" s="1"/>
  <c r="C537" i="28" a="1"/>
  <c r="C537" i="28" s="1"/>
  <c r="AF537" i="28" s="1"/>
  <c r="AC536" i="28" a="1"/>
  <c r="AC536" i="28" s="1"/>
  <c r="D536" i="28" a="1"/>
  <c r="D536" i="28" s="1"/>
  <c r="B536" i="28" a="1"/>
  <c r="B536" i="28" s="1"/>
  <c r="H535" i="28" a="1"/>
  <c r="H535" i="28" s="1"/>
  <c r="C535" i="28" a="1"/>
  <c r="C535" i="28" s="1"/>
  <c r="AF535" i="28" s="1"/>
  <c r="AC534" i="28" a="1"/>
  <c r="AC534" i="28" s="1"/>
  <c r="D534" i="28" a="1"/>
  <c r="D534" i="28" s="1"/>
  <c r="B534" i="28" a="1"/>
  <c r="B534" i="28" s="1"/>
  <c r="H533" i="28" a="1"/>
  <c r="H533" i="28" s="1"/>
  <c r="C533" i="28" a="1"/>
  <c r="C533" i="28" s="1"/>
  <c r="AF533" i="28" s="1"/>
  <c r="AC532" i="28" a="1"/>
  <c r="AC532" i="28" s="1"/>
  <c r="D532" i="28" a="1"/>
  <c r="D532" i="28" s="1"/>
  <c r="B532" i="28" a="1"/>
  <c r="B532" i="28" s="1"/>
  <c r="H531" i="28" a="1"/>
  <c r="H531" i="28" s="1"/>
  <c r="C531" i="28" a="1"/>
  <c r="C531" i="28" s="1"/>
  <c r="AF531" i="28" s="1"/>
  <c r="AC530" i="28" a="1"/>
  <c r="AC530" i="28" s="1"/>
  <c r="D530" i="28" a="1"/>
  <c r="D530" i="28" s="1"/>
  <c r="B530" i="28" a="1"/>
  <c r="B530" i="28" s="1"/>
  <c r="H529" i="28" a="1"/>
  <c r="H529" i="28" s="1"/>
  <c r="C529" i="28" a="1"/>
  <c r="C529" i="28" s="1"/>
  <c r="AF529" i="28" s="1"/>
  <c r="AC528" i="28" a="1"/>
  <c r="AC528" i="28" s="1"/>
  <c r="D528" i="28" a="1"/>
  <c r="D528" i="28" s="1"/>
  <c r="B528" i="28" a="1"/>
  <c r="B528" i="28" s="1"/>
  <c r="H527" i="28" a="1"/>
  <c r="H527" i="28" s="1"/>
  <c r="AC526" i="28" a="1"/>
  <c r="AC526" i="28" s="1"/>
  <c r="C525" i="28" a="1"/>
  <c r="C525" i="28" s="1"/>
  <c r="AF525" i="28" s="1"/>
  <c r="H523" i="28" a="1"/>
  <c r="H523" i="28" s="1"/>
  <c r="B523" i="28" a="1"/>
  <c r="B523" i="28" s="1"/>
  <c r="AC522" i="28" a="1"/>
  <c r="AC522" i="28" s="1"/>
  <c r="H522" i="28" a="1"/>
  <c r="H522" i="28" s="1"/>
  <c r="D522" i="28" a="1"/>
  <c r="D522" i="28" s="1"/>
  <c r="B521" i="28" a="1"/>
  <c r="B521" i="28" s="1"/>
  <c r="AC520" i="28" a="1"/>
  <c r="AC520" i="28" s="1"/>
  <c r="H520" i="28" a="1"/>
  <c r="H520" i="28" s="1"/>
  <c r="D520" i="28" a="1"/>
  <c r="D520" i="28" s="1"/>
  <c r="B519" i="28" a="1"/>
  <c r="B519" i="28" s="1"/>
  <c r="AC518" i="28" a="1"/>
  <c r="AC518" i="28" s="1"/>
  <c r="H518" i="28" a="1"/>
  <c r="H518" i="28" s="1"/>
  <c r="D518" i="28" a="1"/>
  <c r="D518" i="28" s="1"/>
  <c r="B517" i="28" a="1"/>
  <c r="B517" i="28" s="1"/>
  <c r="AC516" i="28" a="1"/>
  <c r="AC516" i="28" s="1"/>
  <c r="H516" i="28" a="1"/>
  <c r="H516" i="28" s="1"/>
  <c r="D516" i="28" a="1"/>
  <c r="D516" i="28" s="1"/>
  <c r="B515" i="28" a="1"/>
  <c r="B515" i="28" s="1"/>
  <c r="AC514" i="28" a="1"/>
  <c r="AC514" i="28" s="1"/>
  <c r="H514" i="28" a="1"/>
  <c r="H514" i="28" s="1"/>
  <c r="D514" i="28" a="1"/>
  <c r="D514" i="28" s="1"/>
  <c r="B513" i="28" a="1"/>
  <c r="B513" i="28" s="1"/>
  <c r="AC512" i="28" a="1"/>
  <c r="AC512" i="28" s="1"/>
  <c r="H512" i="28" a="1"/>
  <c r="H512" i="28" s="1"/>
  <c r="D512" i="28" a="1"/>
  <c r="D512" i="28" s="1"/>
  <c r="B511" i="28" a="1"/>
  <c r="B511" i="28" s="1"/>
  <c r="AC510" i="28" a="1"/>
  <c r="AC510" i="28" s="1"/>
  <c r="H510" i="28" a="1"/>
  <c r="H510" i="28" s="1"/>
  <c r="D510" i="28" a="1"/>
  <c r="D510" i="28" s="1"/>
  <c r="B509" i="28" a="1"/>
  <c r="B509" i="28" s="1"/>
  <c r="AC508" i="28" a="1"/>
  <c r="AC508" i="28" s="1"/>
  <c r="H508" i="28" a="1"/>
  <c r="H508" i="28" s="1"/>
  <c r="D508" i="28" a="1"/>
  <c r="D508" i="28" s="1"/>
  <c r="AC507" i="28" a="1"/>
  <c r="AC507" i="28" s="1"/>
  <c r="D507" i="28" a="1"/>
  <c r="D507" i="28" s="1"/>
  <c r="B507" i="28" a="1"/>
  <c r="B507" i="28" s="1"/>
  <c r="H506" i="28" a="1"/>
  <c r="H506" i="28" s="1"/>
  <c r="C506" i="28" a="1"/>
  <c r="C506" i="28" s="1"/>
  <c r="AF506" i="28" s="1"/>
  <c r="AC505" i="28" a="1"/>
  <c r="AC505" i="28" s="1"/>
  <c r="D505" i="28" a="1"/>
  <c r="D505" i="28" s="1"/>
  <c r="B505" i="28" a="1"/>
  <c r="B505" i="28" s="1"/>
  <c r="H504" i="28" a="1"/>
  <c r="H504" i="28" s="1"/>
  <c r="C504" i="28" a="1"/>
  <c r="C504" i="28" s="1"/>
  <c r="AF504" i="28" s="1"/>
  <c r="AC503" i="28" a="1"/>
  <c r="AC503" i="28" s="1"/>
  <c r="D503" i="28" a="1"/>
  <c r="D503" i="28" s="1"/>
  <c r="B503" i="28" a="1"/>
  <c r="B503" i="28" s="1"/>
  <c r="H502" i="28" a="1"/>
  <c r="H502" i="28" s="1"/>
  <c r="C502" i="28" a="1"/>
  <c r="C502" i="28" s="1"/>
  <c r="AF502" i="28" s="1"/>
  <c r="AC501" i="28" a="1"/>
  <c r="AC501" i="28" s="1"/>
  <c r="D501" i="28" a="1"/>
  <c r="D501" i="28" s="1"/>
  <c r="B501" i="28" a="1"/>
  <c r="B501" i="28" s="1"/>
  <c r="H500" i="28" a="1"/>
  <c r="H500" i="28" s="1"/>
  <c r="C500" i="28" a="1"/>
  <c r="C500" i="28" s="1"/>
  <c r="AF500" i="28" s="1"/>
  <c r="AC499" i="28" a="1"/>
  <c r="AC499" i="28" s="1"/>
  <c r="D499" i="28" a="1"/>
  <c r="D499" i="28" s="1"/>
  <c r="B499" i="28" a="1"/>
  <c r="B499" i="28" s="1"/>
  <c r="H498" i="28" a="1"/>
  <c r="H498" i="28" s="1"/>
  <c r="C498" i="28" a="1"/>
  <c r="C498" i="28" s="1"/>
  <c r="AF498" i="28" s="1"/>
  <c r="AC497" i="28" a="1"/>
  <c r="AC497" i="28" s="1"/>
  <c r="D497" i="28" a="1"/>
  <c r="D497" i="28" s="1"/>
  <c r="B497" i="28" a="1"/>
  <c r="B497" i="28" s="1"/>
  <c r="H496" i="28" a="1"/>
  <c r="H496" i="28" s="1"/>
  <c r="C496" i="28" a="1"/>
  <c r="C496" i="28" s="1"/>
  <c r="AF496" i="28" s="1"/>
  <c r="AC495" i="28" a="1"/>
  <c r="AC495" i="28" s="1"/>
  <c r="D495" i="28" a="1"/>
  <c r="D495" i="28" s="1"/>
  <c r="B495" i="28" a="1"/>
  <c r="B495" i="28" s="1"/>
  <c r="H494" i="28" a="1"/>
  <c r="H494" i="28" s="1"/>
  <c r="C494" i="28" a="1"/>
  <c r="C494" i="28" s="1"/>
  <c r="AF494" i="28" s="1"/>
  <c r="AC493" i="28" a="1"/>
  <c r="AC493" i="28" s="1"/>
  <c r="D493" i="28" a="1"/>
  <c r="D493" i="28" s="1"/>
  <c r="B493" i="28" a="1"/>
  <c r="B493" i="28" s="1"/>
  <c r="H492" i="28" a="1"/>
  <c r="H492" i="28" s="1"/>
  <c r="C492" i="28" a="1"/>
  <c r="C492" i="28" s="1"/>
  <c r="AF492" i="28" s="1"/>
  <c r="AC491" i="28" a="1"/>
  <c r="AC491" i="28" s="1"/>
  <c r="D491" i="28" a="1"/>
  <c r="D491" i="28" s="1"/>
  <c r="B491" i="28" a="1"/>
  <c r="B491" i="28" s="1"/>
  <c r="H490" i="28" a="1"/>
  <c r="H490" i="28" s="1"/>
  <c r="C490" i="28" a="1"/>
  <c r="C490" i="28" s="1"/>
  <c r="AF490" i="28" s="1"/>
  <c r="AC489" i="28" a="1"/>
  <c r="AC489" i="28" s="1"/>
  <c r="D489" i="28" a="1"/>
  <c r="D489" i="28" s="1"/>
  <c r="B489" i="28" a="1"/>
  <c r="B489" i="28" s="1"/>
  <c r="H488" i="28" a="1"/>
  <c r="H488" i="28" s="1"/>
  <c r="C488" i="28" a="1"/>
  <c r="C488" i="28" s="1"/>
  <c r="AF488" i="28" s="1"/>
  <c r="AC487" i="28" a="1"/>
  <c r="AC487" i="28" s="1"/>
  <c r="D487" i="28" a="1"/>
  <c r="D487" i="28" s="1"/>
  <c r="B487" i="28" a="1"/>
  <c r="B487" i="28" s="1"/>
  <c r="H486" i="28" a="1"/>
  <c r="H486" i="28" s="1"/>
  <c r="C486" i="28" a="1"/>
  <c r="C486" i="28" s="1"/>
  <c r="AF486" i="28" s="1"/>
  <c r="C527" i="28" a="1"/>
  <c r="C527" i="28" s="1"/>
  <c r="AF527" i="28" s="1"/>
  <c r="H525" i="28" a="1"/>
  <c r="H525" i="28" s="1"/>
  <c r="D524" i="28" a="1"/>
  <c r="D524" i="28" s="1"/>
  <c r="C522" i="28" a="1"/>
  <c r="C522" i="28" s="1"/>
  <c r="AF522" i="28" s="1"/>
  <c r="C520" i="28" a="1"/>
  <c r="C520" i="28" s="1"/>
  <c r="AF520" i="28" s="1"/>
  <c r="C518" i="28" a="1"/>
  <c r="C518" i="28" s="1"/>
  <c r="AF518" i="28" s="1"/>
  <c r="C516" i="28" a="1"/>
  <c r="C516" i="28" s="1"/>
  <c r="AF516" i="28" s="1"/>
  <c r="C514" i="28" a="1"/>
  <c r="C514" i="28" s="1"/>
  <c r="AF514" i="28" s="1"/>
  <c r="C512" i="28" a="1"/>
  <c r="C512" i="28" s="1"/>
  <c r="AF512" i="28" s="1"/>
  <c r="C510" i="28" a="1"/>
  <c r="C510" i="28" s="1"/>
  <c r="AF510" i="28" s="1"/>
  <c r="F507" i="28" a="1"/>
  <c r="F507" i="28" s="1"/>
  <c r="J506" i="28" a="1"/>
  <c r="J506" i="28" s="1"/>
  <c r="F505" i="28" a="1"/>
  <c r="F505" i="28" s="1"/>
  <c r="J504" i="28" a="1"/>
  <c r="J504" i="28" s="1"/>
  <c r="F503" i="28" a="1"/>
  <c r="F503" i="28" s="1"/>
  <c r="J502" i="28" a="1"/>
  <c r="J502" i="28" s="1"/>
  <c r="F501" i="28" a="1"/>
  <c r="F501" i="28" s="1"/>
  <c r="J500" i="28" a="1"/>
  <c r="J500" i="28" s="1"/>
  <c r="F499" i="28" a="1"/>
  <c r="F499" i="28" s="1"/>
  <c r="J498" i="28" a="1"/>
  <c r="J498" i="28" s="1"/>
  <c r="F497" i="28" a="1"/>
  <c r="F497" i="28" s="1"/>
  <c r="J496" i="28" a="1"/>
  <c r="J496" i="28" s="1"/>
  <c r="F495" i="28" a="1"/>
  <c r="F495" i="28" s="1"/>
  <c r="J494" i="28" a="1"/>
  <c r="J494" i="28" s="1"/>
  <c r="F493" i="28" a="1"/>
  <c r="F493" i="28" s="1"/>
  <c r="J492" i="28" a="1"/>
  <c r="J492" i="28" s="1"/>
  <c r="F491" i="28" a="1"/>
  <c r="F491" i="28" s="1"/>
  <c r="J490" i="28" a="1"/>
  <c r="J490" i="28" s="1"/>
  <c r="F489" i="28" a="1"/>
  <c r="F489" i="28" s="1"/>
  <c r="J488" i="28" a="1"/>
  <c r="J488" i="28" s="1"/>
  <c r="F487" i="28" a="1"/>
  <c r="F487" i="28" s="1"/>
  <c r="J486" i="28" a="1"/>
  <c r="J486" i="28" s="1"/>
  <c r="F485" i="28" a="1"/>
  <c r="F485" i="28" s="1"/>
  <c r="J484" i="28" a="1"/>
  <c r="J484" i="28" s="1"/>
  <c r="F483" i="28" a="1"/>
  <c r="F483" i="28" s="1"/>
  <c r="J482" i="28" a="1"/>
  <c r="J482" i="28" s="1"/>
  <c r="F481" i="28" a="1"/>
  <c r="F481" i="28" s="1"/>
  <c r="J480" i="28" a="1"/>
  <c r="J480" i="28" s="1"/>
  <c r="F479" i="28" a="1"/>
  <c r="F479" i="28" s="1"/>
  <c r="J478" i="28" a="1"/>
  <c r="J478" i="28" s="1"/>
  <c r="F477" i="28" a="1"/>
  <c r="F477" i="28" s="1"/>
  <c r="J476" i="28" a="1"/>
  <c r="J476" i="28" s="1"/>
  <c r="F475" i="28" a="1"/>
  <c r="F475" i="28" s="1"/>
  <c r="J474" i="28" a="1"/>
  <c r="J474" i="28" s="1"/>
  <c r="F473" i="28" a="1"/>
  <c r="F473" i="28" s="1"/>
  <c r="J472" i="28" a="1"/>
  <c r="J472" i="28" s="1"/>
  <c r="F471" i="28" a="1"/>
  <c r="F471" i="28" s="1"/>
  <c r="J470" i="28" a="1"/>
  <c r="J470" i="28" s="1"/>
  <c r="F469" i="28" a="1"/>
  <c r="F469" i="28" s="1"/>
  <c r="J468" i="28" a="1"/>
  <c r="J468" i="28" s="1"/>
  <c r="F467" i="28" a="1"/>
  <c r="F467" i="28" s="1"/>
  <c r="J466" i="28" a="1"/>
  <c r="J466" i="28" s="1"/>
  <c r="F465" i="28" a="1"/>
  <c r="F465" i="28" s="1"/>
  <c r="J464" i="28" a="1"/>
  <c r="J464" i="28" s="1"/>
  <c r="F463" i="28" a="1"/>
  <c r="F463" i="28" s="1"/>
  <c r="J462" i="28" a="1"/>
  <c r="J462" i="28" s="1"/>
  <c r="F461" i="28" a="1"/>
  <c r="F461" i="28" s="1"/>
  <c r="J460" i="28" a="1"/>
  <c r="J460" i="28" s="1"/>
  <c r="F459" i="28" a="1"/>
  <c r="F459" i="28" s="1"/>
  <c r="J458" i="28" a="1"/>
  <c r="J458" i="28" s="1"/>
  <c r="F457" i="28" a="1"/>
  <c r="F457" i="28" s="1"/>
  <c r="J456" i="28" a="1"/>
  <c r="J456" i="28" s="1"/>
  <c r="F455" i="28" a="1"/>
  <c r="F455" i="28" s="1"/>
  <c r="J454" i="28" a="1"/>
  <c r="J454" i="28" s="1"/>
  <c r="F453" i="28" a="1"/>
  <c r="F453" i="28" s="1"/>
  <c r="J452" i="28" a="1"/>
  <c r="J452" i="28" s="1"/>
  <c r="F451" i="28" a="1"/>
  <c r="F451" i="28" s="1"/>
  <c r="J450" i="28" a="1"/>
  <c r="J450" i="28" s="1"/>
  <c r="F449" i="28" a="1"/>
  <c r="F449" i="28" s="1"/>
  <c r="J448" i="28" a="1"/>
  <c r="J448" i="28" s="1"/>
  <c r="F447" i="28" a="1"/>
  <c r="F447" i="28" s="1"/>
  <c r="J446" i="28" a="1"/>
  <c r="J446" i="28" s="1"/>
  <c r="F445" i="28" a="1"/>
  <c r="F445" i="28" s="1"/>
  <c r="J444" i="28" a="1"/>
  <c r="J444" i="28" s="1"/>
  <c r="F443" i="28" a="1"/>
  <c r="F443" i="28" s="1"/>
  <c r="J442" i="28" a="1"/>
  <c r="J442" i="28" s="1"/>
  <c r="F441" i="28" a="1"/>
  <c r="F441" i="28" s="1"/>
  <c r="J440" i="28" a="1"/>
  <c r="J440" i="28" s="1"/>
  <c r="F439" i="28" a="1"/>
  <c r="F439" i="28" s="1"/>
  <c r="J438" i="28" a="1"/>
  <c r="J438" i="28" s="1"/>
  <c r="F437" i="28" a="1"/>
  <c r="F437" i="28" s="1"/>
  <c r="J436" i="28" a="1"/>
  <c r="J436" i="28" s="1"/>
  <c r="F435" i="28" a="1"/>
  <c r="F435" i="28" s="1"/>
  <c r="J434" i="28" a="1"/>
  <c r="J434" i="28" s="1"/>
  <c r="F433" i="28" a="1"/>
  <c r="F433" i="28" s="1"/>
  <c r="J432" i="28" a="1"/>
  <c r="J432" i="28" s="1"/>
  <c r="F431" i="28" a="1"/>
  <c r="F431" i="28" s="1"/>
  <c r="J430" i="28" a="1"/>
  <c r="J430" i="28" s="1"/>
  <c r="F429" i="28" a="1"/>
  <c r="F429" i="28" s="1"/>
  <c r="J428" i="28" a="1"/>
  <c r="J428" i="28" s="1"/>
  <c r="D526" i="28" a="1"/>
  <c r="D526" i="28" s="1"/>
  <c r="B524" i="28" a="1"/>
  <c r="B524" i="28" s="1"/>
  <c r="B522" i="28" a="1"/>
  <c r="B522" i="28" s="1"/>
  <c r="AC521" i="28" a="1"/>
  <c r="AC521" i="28" s="1"/>
  <c r="H521" i="28" a="1"/>
  <c r="H521" i="28" s="1"/>
  <c r="D521" i="28" a="1"/>
  <c r="D521" i="28" s="1"/>
  <c r="B520" i="28" a="1"/>
  <c r="B520" i="28" s="1"/>
  <c r="AC519" i="28" a="1"/>
  <c r="AC519" i="28" s="1"/>
  <c r="H519" i="28" a="1"/>
  <c r="H519" i="28" s="1"/>
  <c r="D519" i="28" a="1"/>
  <c r="D519" i="28" s="1"/>
  <c r="B518" i="28" a="1"/>
  <c r="B518" i="28" s="1"/>
  <c r="AC517" i="28" a="1"/>
  <c r="AC517" i="28" s="1"/>
  <c r="H517" i="28" a="1"/>
  <c r="H517" i="28" s="1"/>
  <c r="D517" i="28" a="1"/>
  <c r="D517" i="28" s="1"/>
  <c r="B516" i="28" a="1"/>
  <c r="B516" i="28" s="1"/>
  <c r="AC515" i="28" a="1"/>
  <c r="AC515" i="28" s="1"/>
  <c r="H515" i="28" a="1"/>
  <c r="H515" i="28" s="1"/>
  <c r="D515" i="28" a="1"/>
  <c r="D515" i="28" s="1"/>
  <c r="B514" i="28" a="1"/>
  <c r="B514" i="28" s="1"/>
  <c r="AC513" i="28" a="1"/>
  <c r="AC513" i="28" s="1"/>
  <c r="H513" i="28" a="1"/>
  <c r="H513" i="28" s="1"/>
  <c r="D513" i="28" a="1"/>
  <c r="D513" i="28" s="1"/>
  <c r="B512" i="28" a="1"/>
  <c r="B512" i="28" s="1"/>
  <c r="AC511" i="28" a="1"/>
  <c r="AC511" i="28" s="1"/>
  <c r="H511" i="28" a="1"/>
  <c r="H511" i="28" s="1"/>
  <c r="D511" i="28" a="1"/>
  <c r="D511" i="28" s="1"/>
  <c r="B510" i="28" a="1"/>
  <c r="B510" i="28" s="1"/>
  <c r="AC509" i="28" a="1"/>
  <c r="AC509" i="28" s="1"/>
  <c r="H509" i="28" a="1"/>
  <c r="H509" i="28" s="1"/>
  <c r="D509" i="28" a="1"/>
  <c r="D509" i="28" s="1"/>
  <c r="C508" i="28" a="1"/>
  <c r="C508" i="28" s="1"/>
  <c r="AF508" i="28" s="1"/>
  <c r="H507" i="28" a="1"/>
  <c r="H507" i="28" s="1"/>
  <c r="C507" i="28" a="1"/>
  <c r="C507" i="28" s="1"/>
  <c r="AF507" i="28" s="1"/>
  <c r="AC506" i="28" a="1"/>
  <c r="AC506" i="28" s="1"/>
  <c r="D506" i="28" a="1"/>
  <c r="D506" i="28" s="1"/>
  <c r="B506" i="28" a="1"/>
  <c r="B506" i="28" s="1"/>
  <c r="H505" i="28" a="1"/>
  <c r="H505" i="28" s="1"/>
  <c r="C505" i="28" a="1"/>
  <c r="C505" i="28" s="1"/>
  <c r="AF505" i="28" s="1"/>
  <c r="AC504" i="28" a="1"/>
  <c r="AC504" i="28" s="1"/>
  <c r="D504" i="28" a="1"/>
  <c r="D504" i="28" s="1"/>
  <c r="B504" i="28" a="1"/>
  <c r="B504" i="28" s="1"/>
  <c r="H503" i="28" a="1"/>
  <c r="H503" i="28" s="1"/>
  <c r="C503" i="28" a="1"/>
  <c r="C503" i="28" s="1"/>
  <c r="AF503" i="28" s="1"/>
  <c r="AC502" i="28" a="1"/>
  <c r="AC502" i="28" s="1"/>
  <c r="D502" i="28" a="1"/>
  <c r="D502" i="28" s="1"/>
  <c r="B502" i="28" a="1"/>
  <c r="B502" i="28" s="1"/>
  <c r="H501" i="28" a="1"/>
  <c r="H501" i="28" s="1"/>
  <c r="C501" i="28" a="1"/>
  <c r="C501" i="28" s="1"/>
  <c r="AF501" i="28" s="1"/>
  <c r="AC500" i="28" a="1"/>
  <c r="AC500" i="28" s="1"/>
  <c r="D500" i="28" a="1"/>
  <c r="D500" i="28" s="1"/>
  <c r="B500" i="28" a="1"/>
  <c r="B500" i="28" s="1"/>
  <c r="H499" i="28" a="1"/>
  <c r="H499" i="28" s="1"/>
  <c r="C499" i="28" a="1"/>
  <c r="C499" i="28" s="1"/>
  <c r="AF499" i="28" s="1"/>
  <c r="AC498" i="28" a="1"/>
  <c r="AC498" i="28" s="1"/>
  <c r="D498" i="28" a="1"/>
  <c r="D498" i="28" s="1"/>
  <c r="B498" i="28" a="1"/>
  <c r="B498" i="28" s="1"/>
  <c r="H497" i="28" a="1"/>
  <c r="H497" i="28" s="1"/>
  <c r="C497" i="28" a="1"/>
  <c r="C497" i="28" s="1"/>
  <c r="AF497" i="28" s="1"/>
  <c r="AC496" i="28" a="1"/>
  <c r="AC496" i="28" s="1"/>
  <c r="D496" i="28" a="1"/>
  <c r="D496" i="28" s="1"/>
  <c r="B496" i="28" a="1"/>
  <c r="B496" i="28" s="1"/>
  <c r="H495" i="28" a="1"/>
  <c r="H495" i="28" s="1"/>
  <c r="C495" i="28" a="1"/>
  <c r="C495" i="28" s="1"/>
  <c r="AF495" i="28" s="1"/>
  <c r="AC494" i="28" a="1"/>
  <c r="AC494" i="28" s="1"/>
  <c r="D494" i="28" a="1"/>
  <c r="D494" i="28" s="1"/>
  <c r="B494" i="28" a="1"/>
  <c r="B494" i="28" s="1"/>
  <c r="H493" i="28" a="1"/>
  <c r="H493" i="28" s="1"/>
  <c r="C493" i="28" a="1"/>
  <c r="C493" i="28" s="1"/>
  <c r="AF493" i="28" s="1"/>
  <c r="AC492" i="28" a="1"/>
  <c r="AC492" i="28" s="1"/>
  <c r="D492" i="28" a="1"/>
  <c r="D492" i="28" s="1"/>
  <c r="B492" i="28" a="1"/>
  <c r="B492" i="28" s="1"/>
  <c r="H491" i="28" a="1"/>
  <c r="H491" i="28" s="1"/>
  <c r="C491" i="28" a="1"/>
  <c r="C491" i="28" s="1"/>
  <c r="AF491" i="28" s="1"/>
  <c r="AC490" i="28" a="1"/>
  <c r="AC490" i="28" s="1"/>
  <c r="D490" i="28" a="1"/>
  <c r="D490" i="28" s="1"/>
  <c r="B490" i="28" a="1"/>
  <c r="B490" i="28" s="1"/>
  <c r="H489" i="28" a="1"/>
  <c r="H489" i="28" s="1"/>
  <c r="C489" i="28" a="1"/>
  <c r="C489" i="28" s="1"/>
  <c r="AF489" i="28" s="1"/>
  <c r="AC488" i="28" a="1"/>
  <c r="AC488" i="28" s="1"/>
  <c r="D488" i="28" a="1"/>
  <c r="D488" i="28" s="1"/>
  <c r="B488" i="28" a="1"/>
  <c r="B488" i="28" s="1"/>
  <c r="H487" i="28" a="1"/>
  <c r="H487" i="28" s="1"/>
  <c r="C487" i="28" a="1"/>
  <c r="C487" i="28" s="1"/>
  <c r="AF487" i="28" s="1"/>
  <c r="AC486" i="28" a="1"/>
  <c r="AC486" i="28" s="1"/>
  <c r="D486" i="28" a="1"/>
  <c r="D486" i="28" s="1"/>
  <c r="B486" i="28" a="1"/>
  <c r="B486" i="28" s="1"/>
  <c r="H485" i="28" a="1"/>
  <c r="H485" i="28" s="1"/>
  <c r="C485" i="28" a="1"/>
  <c r="C485" i="28" s="1"/>
  <c r="AF485" i="28" s="1"/>
  <c r="AC484" i="28" a="1"/>
  <c r="AC484" i="28" s="1"/>
  <c r="D484" i="28" a="1"/>
  <c r="D484" i="28" s="1"/>
  <c r="B484" i="28" a="1"/>
  <c r="B484" i="28" s="1"/>
  <c r="B526" i="28" a="1"/>
  <c r="B526" i="28" s="1"/>
  <c r="AC524" i="28" a="1"/>
  <c r="AC524" i="28" s="1"/>
  <c r="C523" i="28" a="1"/>
  <c r="C523" i="28" s="1"/>
  <c r="AF523" i="28" s="1"/>
  <c r="C521" i="28" a="1"/>
  <c r="C521" i="28" s="1"/>
  <c r="AF521" i="28" s="1"/>
  <c r="C519" i="28" a="1"/>
  <c r="C519" i="28" s="1"/>
  <c r="AF519" i="28" s="1"/>
  <c r="C517" i="28" a="1"/>
  <c r="C517" i="28" s="1"/>
  <c r="AF517" i="28" s="1"/>
  <c r="C515" i="28" a="1"/>
  <c r="C515" i="28" s="1"/>
  <c r="AF515" i="28" s="1"/>
  <c r="C513" i="28" a="1"/>
  <c r="C513" i="28" s="1"/>
  <c r="AF513" i="28" s="1"/>
  <c r="C511" i="28" a="1"/>
  <c r="C511" i="28" s="1"/>
  <c r="AF511" i="28" s="1"/>
  <c r="C509" i="28" a="1"/>
  <c r="C509" i="28" s="1"/>
  <c r="AF509" i="28" s="1"/>
  <c r="B508" i="28" a="1"/>
  <c r="B508" i="28" s="1"/>
  <c r="J507" i="28" a="1"/>
  <c r="J507" i="28" s="1"/>
  <c r="F506" i="28" a="1"/>
  <c r="F506" i="28" s="1"/>
  <c r="J505" i="28" a="1"/>
  <c r="J505" i="28" s="1"/>
  <c r="F504" i="28" a="1"/>
  <c r="F504" i="28" s="1"/>
  <c r="J503" i="28" a="1"/>
  <c r="J503" i="28" s="1"/>
  <c r="F502" i="28" a="1"/>
  <c r="F502" i="28" s="1"/>
  <c r="J501" i="28" a="1"/>
  <c r="J501" i="28" s="1"/>
  <c r="F500" i="28" a="1"/>
  <c r="F500" i="28" s="1"/>
  <c r="J499" i="28" a="1"/>
  <c r="J499" i="28" s="1"/>
  <c r="F498" i="28" a="1"/>
  <c r="F498" i="28" s="1"/>
  <c r="J497" i="28" a="1"/>
  <c r="J497" i="28" s="1"/>
  <c r="F496" i="28" a="1"/>
  <c r="F496" i="28" s="1"/>
  <c r="J495" i="28" a="1"/>
  <c r="J495" i="28" s="1"/>
  <c r="F494" i="28" a="1"/>
  <c r="F494" i="28" s="1"/>
  <c r="J493" i="28" a="1"/>
  <c r="J493" i="28" s="1"/>
  <c r="F492" i="28" a="1"/>
  <c r="F492" i="28" s="1"/>
  <c r="J491" i="28" a="1"/>
  <c r="J491" i="28" s="1"/>
  <c r="F490" i="28" a="1"/>
  <c r="F490" i="28" s="1"/>
  <c r="J489" i="28" a="1"/>
  <c r="J489" i="28" s="1"/>
  <c r="F488" i="28" a="1"/>
  <c r="F488" i="28" s="1"/>
  <c r="J487" i="28" a="1"/>
  <c r="J487" i="28" s="1"/>
  <c r="F486" i="28" a="1"/>
  <c r="F486" i="28" s="1"/>
  <c r="J485" i="28" a="1"/>
  <c r="J485" i="28" s="1"/>
  <c r="F484" i="28" a="1"/>
  <c r="F484" i="28" s="1"/>
  <c r="J483" i="28" a="1"/>
  <c r="J483" i="28" s="1"/>
  <c r="F482" i="28" a="1"/>
  <c r="F482" i="28" s="1"/>
  <c r="J481" i="28" a="1"/>
  <c r="J481" i="28" s="1"/>
  <c r="F480" i="28" a="1"/>
  <c r="F480" i="28" s="1"/>
  <c r="J479" i="28" a="1"/>
  <c r="J479" i="28" s="1"/>
  <c r="F478" i="28" a="1"/>
  <c r="F478" i="28" s="1"/>
  <c r="J477" i="28" a="1"/>
  <c r="J477" i="28" s="1"/>
  <c r="F476" i="28" a="1"/>
  <c r="F476" i="28" s="1"/>
  <c r="J475" i="28" a="1"/>
  <c r="J475" i="28" s="1"/>
  <c r="F474" i="28" a="1"/>
  <c r="F474" i="28" s="1"/>
  <c r="J473" i="28" a="1"/>
  <c r="J473" i="28" s="1"/>
  <c r="F472" i="28" a="1"/>
  <c r="F472" i="28" s="1"/>
  <c r="J471" i="28" a="1"/>
  <c r="J471" i="28" s="1"/>
  <c r="F470" i="28" a="1"/>
  <c r="F470" i="28" s="1"/>
  <c r="J469" i="28" a="1"/>
  <c r="J469" i="28" s="1"/>
  <c r="F468" i="28" a="1"/>
  <c r="F468" i="28" s="1"/>
  <c r="J467" i="28" a="1"/>
  <c r="J467" i="28" s="1"/>
  <c r="F466" i="28" a="1"/>
  <c r="F466" i="28" s="1"/>
  <c r="J465" i="28" a="1"/>
  <c r="J465" i="28" s="1"/>
  <c r="F464" i="28" a="1"/>
  <c r="F464" i="28" s="1"/>
  <c r="J463" i="28" a="1"/>
  <c r="J463" i="28" s="1"/>
  <c r="F462" i="28" a="1"/>
  <c r="F462" i="28" s="1"/>
  <c r="J461" i="28" a="1"/>
  <c r="J461" i="28" s="1"/>
  <c r="F460" i="28" a="1"/>
  <c r="F460" i="28" s="1"/>
  <c r="J459" i="28" a="1"/>
  <c r="J459" i="28" s="1"/>
  <c r="F458" i="28" a="1"/>
  <c r="F458" i="28" s="1"/>
  <c r="J457" i="28" a="1"/>
  <c r="J457" i="28" s="1"/>
  <c r="F456" i="28" a="1"/>
  <c r="F456" i="28" s="1"/>
  <c r="J455" i="28" a="1"/>
  <c r="J455" i="28" s="1"/>
  <c r="F454" i="28" a="1"/>
  <c r="F454" i="28" s="1"/>
  <c r="J453" i="28" a="1"/>
  <c r="J453" i="28" s="1"/>
  <c r="F452" i="28" a="1"/>
  <c r="F452" i="28" s="1"/>
  <c r="J451" i="28" a="1"/>
  <c r="J451" i="28" s="1"/>
  <c r="F450" i="28" a="1"/>
  <c r="F450" i="28" s="1"/>
  <c r="J449" i="28" a="1"/>
  <c r="J449" i="28" s="1"/>
  <c r="F448" i="28" a="1"/>
  <c r="F448" i="28" s="1"/>
  <c r="J447" i="28" a="1"/>
  <c r="J447" i="28" s="1"/>
  <c r="F446" i="28" a="1"/>
  <c r="F446" i="28" s="1"/>
  <c r="J445" i="28" a="1"/>
  <c r="J445" i="28" s="1"/>
  <c r="F444" i="28" a="1"/>
  <c r="F444" i="28" s="1"/>
  <c r="J443" i="28" a="1"/>
  <c r="J443" i="28" s="1"/>
  <c r="F442" i="28" a="1"/>
  <c r="F442" i="28" s="1"/>
  <c r="J441" i="28" a="1"/>
  <c r="J441" i="28" s="1"/>
  <c r="F440" i="28" a="1"/>
  <c r="F440" i="28" s="1"/>
  <c r="J439" i="28" a="1"/>
  <c r="J439" i="28" s="1"/>
  <c r="F438" i="28" a="1"/>
  <c r="F438" i="28" s="1"/>
  <c r="J437" i="28" a="1"/>
  <c r="J437" i="28" s="1"/>
  <c r="F436" i="28" a="1"/>
  <c r="F436" i="28" s="1"/>
  <c r="J435" i="28" a="1"/>
  <c r="J435" i="28" s="1"/>
  <c r="F434" i="28" a="1"/>
  <c r="F434" i="28" s="1"/>
  <c r="J433" i="28" a="1"/>
  <c r="J433" i="28" s="1"/>
  <c r="F432" i="28" a="1"/>
  <c r="F432" i="28" s="1"/>
  <c r="J431" i="28" a="1"/>
  <c r="J431" i="28" s="1"/>
  <c r="F430" i="28" a="1"/>
  <c r="F430" i="28" s="1"/>
  <c r="J429" i="28" a="1"/>
  <c r="J429" i="28" s="1"/>
  <c r="AC485" i="28" a="1"/>
  <c r="AC485" i="28" s="1"/>
  <c r="C484" i="28" a="1"/>
  <c r="C484" i="28" s="1"/>
  <c r="AF484" i="28" s="1"/>
  <c r="AC483" i="28" a="1"/>
  <c r="AC483" i="28" s="1"/>
  <c r="H483" i="28" a="1"/>
  <c r="H483" i="28" s="1"/>
  <c r="D483" i="28" a="1"/>
  <c r="D483" i="28" s="1"/>
  <c r="B482" i="28" a="1"/>
  <c r="B482" i="28" s="1"/>
  <c r="AC481" i="28" a="1"/>
  <c r="AC481" i="28" s="1"/>
  <c r="H481" i="28" a="1"/>
  <c r="H481" i="28" s="1"/>
  <c r="D481" i="28" a="1"/>
  <c r="D481" i="28" s="1"/>
  <c r="B480" i="28" a="1"/>
  <c r="B480" i="28" s="1"/>
  <c r="AC479" i="28" a="1"/>
  <c r="AC479" i="28" s="1"/>
  <c r="H479" i="28" a="1"/>
  <c r="H479" i="28" s="1"/>
  <c r="D479" i="28" a="1"/>
  <c r="D479" i="28" s="1"/>
  <c r="B478" i="28" a="1"/>
  <c r="B478" i="28" s="1"/>
  <c r="AC477" i="28" a="1"/>
  <c r="AC477" i="28" s="1"/>
  <c r="H477" i="28" a="1"/>
  <c r="H477" i="28" s="1"/>
  <c r="D477" i="28" a="1"/>
  <c r="D477" i="28" s="1"/>
  <c r="B476" i="28" a="1"/>
  <c r="B476" i="28" s="1"/>
  <c r="AC475" i="28" a="1"/>
  <c r="AC475" i="28" s="1"/>
  <c r="H475" i="28" a="1"/>
  <c r="H475" i="28" s="1"/>
  <c r="D475" i="28" a="1"/>
  <c r="D475" i="28" s="1"/>
  <c r="B474" i="28" a="1"/>
  <c r="B474" i="28" s="1"/>
  <c r="AC473" i="28" a="1"/>
  <c r="AC473" i="28" s="1"/>
  <c r="H473" i="28" a="1"/>
  <c r="H473" i="28" s="1"/>
  <c r="D473" i="28" a="1"/>
  <c r="D473" i="28" s="1"/>
  <c r="B472" i="28" a="1"/>
  <c r="B472" i="28" s="1"/>
  <c r="AC471" i="28" a="1"/>
  <c r="AC471" i="28" s="1"/>
  <c r="H471" i="28" a="1"/>
  <c r="H471" i="28" s="1"/>
  <c r="D471" i="28" a="1"/>
  <c r="D471" i="28" s="1"/>
  <c r="B470" i="28" a="1"/>
  <c r="B470" i="28" s="1"/>
  <c r="AC469" i="28" a="1"/>
  <c r="AC469" i="28" s="1"/>
  <c r="H469" i="28" a="1"/>
  <c r="H469" i="28" s="1"/>
  <c r="D469" i="28" a="1"/>
  <c r="D469" i="28" s="1"/>
  <c r="B468" i="28" a="1"/>
  <c r="B468" i="28" s="1"/>
  <c r="AC467" i="28" a="1"/>
  <c r="AC467" i="28" s="1"/>
  <c r="H467" i="28" a="1"/>
  <c r="H467" i="28" s="1"/>
  <c r="D467" i="28" a="1"/>
  <c r="D467" i="28" s="1"/>
  <c r="B466" i="28" a="1"/>
  <c r="B466" i="28" s="1"/>
  <c r="AC465" i="28" a="1"/>
  <c r="AC465" i="28" s="1"/>
  <c r="H465" i="28" a="1"/>
  <c r="H465" i="28" s="1"/>
  <c r="D465" i="28" a="1"/>
  <c r="D465" i="28" s="1"/>
  <c r="B464" i="28" a="1"/>
  <c r="B464" i="28" s="1"/>
  <c r="AC463" i="28" a="1"/>
  <c r="AC463" i="28" s="1"/>
  <c r="H463" i="28" a="1"/>
  <c r="H463" i="28" s="1"/>
  <c r="D463" i="28" a="1"/>
  <c r="D463" i="28" s="1"/>
  <c r="B462" i="28" a="1"/>
  <c r="B462" i="28" s="1"/>
  <c r="AC461" i="28" a="1"/>
  <c r="AC461" i="28" s="1"/>
  <c r="H461" i="28" a="1"/>
  <c r="H461" i="28" s="1"/>
  <c r="D461" i="28" a="1"/>
  <c r="D461" i="28" s="1"/>
  <c r="B460" i="28" a="1"/>
  <c r="B460" i="28" s="1"/>
  <c r="AC459" i="28" a="1"/>
  <c r="AC459" i="28" s="1"/>
  <c r="H459" i="28" a="1"/>
  <c r="H459" i="28" s="1"/>
  <c r="D459" i="28" a="1"/>
  <c r="D459" i="28" s="1"/>
  <c r="B458" i="28" a="1"/>
  <c r="B458" i="28" s="1"/>
  <c r="AC457" i="28" a="1"/>
  <c r="AC457" i="28" s="1"/>
  <c r="H457" i="28" a="1"/>
  <c r="H457" i="28" s="1"/>
  <c r="D457" i="28" a="1"/>
  <c r="D457" i="28" s="1"/>
  <c r="B456" i="28" a="1"/>
  <c r="B456" i="28" s="1"/>
  <c r="AC455" i="28" a="1"/>
  <c r="AC455" i="28" s="1"/>
  <c r="H455" i="28" a="1"/>
  <c r="H455" i="28" s="1"/>
  <c r="D455" i="28" a="1"/>
  <c r="D455" i="28" s="1"/>
  <c r="B454" i="28" a="1"/>
  <c r="B454" i="28" s="1"/>
  <c r="AC453" i="28" a="1"/>
  <c r="AC453" i="28" s="1"/>
  <c r="H453" i="28" a="1"/>
  <c r="H453" i="28" s="1"/>
  <c r="D453" i="28" a="1"/>
  <c r="D453" i="28" s="1"/>
  <c r="B452" i="28" a="1"/>
  <c r="B452" i="28" s="1"/>
  <c r="AC451" i="28" a="1"/>
  <c r="AC451" i="28" s="1"/>
  <c r="H451" i="28" a="1"/>
  <c r="H451" i="28" s="1"/>
  <c r="D451" i="28" a="1"/>
  <c r="D451" i="28" s="1"/>
  <c r="B450" i="28" a="1"/>
  <c r="B450" i="28" s="1"/>
  <c r="AC449" i="28" a="1"/>
  <c r="AC449" i="28" s="1"/>
  <c r="H449" i="28" a="1"/>
  <c r="H449" i="28" s="1"/>
  <c r="D449" i="28" a="1"/>
  <c r="D449" i="28" s="1"/>
  <c r="B448" i="28" a="1"/>
  <c r="B448" i="28" s="1"/>
  <c r="AC447" i="28" a="1"/>
  <c r="AC447" i="28" s="1"/>
  <c r="H447" i="28" a="1"/>
  <c r="H447" i="28" s="1"/>
  <c r="D447" i="28" a="1"/>
  <c r="D447" i="28" s="1"/>
  <c r="B446" i="28" a="1"/>
  <c r="B446" i="28" s="1"/>
  <c r="AC445" i="28" a="1"/>
  <c r="AC445" i="28" s="1"/>
  <c r="H445" i="28" a="1"/>
  <c r="H445" i="28" s="1"/>
  <c r="D445" i="28" a="1"/>
  <c r="D445" i="28" s="1"/>
  <c r="B444" i="28" a="1"/>
  <c r="B444" i="28" s="1"/>
  <c r="AC443" i="28" a="1"/>
  <c r="AC443" i="28" s="1"/>
  <c r="H443" i="28" a="1"/>
  <c r="H443" i="28" s="1"/>
  <c r="H484" i="28" a="1"/>
  <c r="H484" i="28" s="1"/>
  <c r="C483" i="28" a="1"/>
  <c r="C483" i="28" s="1"/>
  <c r="AF483" i="28" s="1"/>
  <c r="C481" i="28" a="1"/>
  <c r="C481" i="28" s="1"/>
  <c r="AF481" i="28" s="1"/>
  <c r="C479" i="28" a="1"/>
  <c r="C479" i="28" s="1"/>
  <c r="AF479" i="28" s="1"/>
  <c r="C477" i="28" a="1"/>
  <c r="C477" i="28" s="1"/>
  <c r="AF477" i="28" s="1"/>
  <c r="C475" i="28" a="1"/>
  <c r="C475" i="28" s="1"/>
  <c r="AF475" i="28" s="1"/>
  <c r="C473" i="28" a="1"/>
  <c r="C473" i="28" s="1"/>
  <c r="AF473" i="28" s="1"/>
  <c r="C471" i="28" a="1"/>
  <c r="C471" i="28" s="1"/>
  <c r="AF471" i="28" s="1"/>
  <c r="C469" i="28" a="1"/>
  <c r="C469" i="28" s="1"/>
  <c r="AF469" i="28" s="1"/>
  <c r="C467" i="28" a="1"/>
  <c r="C467" i="28" s="1"/>
  <c r="AF467" i="28" s="1"/>
  <c r="C465" i="28" a="1"/>
  <c r="C465" i="28" s="1"/>
  <c r="AF465" i="28" s="1"/>
  <c r="C463" i="28" a="1"/>
  <c r="C463" i="28" s="1"/>
  <c r="AF463" i="28" s="1"/>
  <c r="C461" i="28" a="1"/>
  <c r="C461" i="28" s="1"/>
  <c r="AF461" i="28" s="1"/>
  <c r="C459" i="28" a="1"/>
  <c r="C459" i="28" s="1"/>
  <c r="AF459" i="28" s="1"/>
  <c r="C457" i="28" a="1"/>
  <c r="C457" i="28" s="1"/>
  <c r="AF457" i="28" s="1"/>
  <c r="C455" i="28" a="1"/>
  <c r="C455" i="28" s="1"/>
  <c r="AF455" i="28" s="1"/>
  <c r="C453" i="28" a="1"/>
  <c r="C453" i="28" s="1"/>
  <c r="AF453" i="28" s="1"/>
  <c r="C451" i="28" a="1"/>
  <c r="C451" i="28" s="1"/>
  <c r="AF451" i="28" s="1"/>
  <c r="C449" i="28" a="1"/>
  <c r="C449" i="28" s="1"/>
  <c r="AF449" i="28" s="1"/>
  <c r="C447" i="28" a="1"/>
  <c r="C447" i="28" s="1"/>
  <c r="AF447" i="28" s="1"/>
  <c r="C445" i="28" a="1"/>
  <c r="C445" i="28" s="1"/>
  <c r="AF445" i="28" s="1"/>
  <c r="C443" i="28" a="1"/>
  <c r="C443" i="28" s="1"/>
  <c r="AF443" i="28" s="1"/>
  <c r="C441" i="28" a="1"/>
  <c r="C441" i="28" s="1"/>
  <c r="AF441" i="28" s="1"/>
  <c r="C439" i="28" a="1"/>
  <c r="C439" i="28" s="1"/>
  <c r="AF439" i="28" s="1"/>
  <c r="C437" i="28" a="1"/>
  <c r="C437" i="28" s="1"/>
  <c r="AF437" i="28" s="1"/>
  <c r="C435" i="28" a="1"/>
  <c r="C435" i="28" s="1"/>
  <c r="AF435" i="28" s="1"/>
  <c r="C433" i="28" a="1"/>
  <c r="C433" i="28" s="1"/>
  <c r="AF433" i="28" s="1"/>
  <c r="C431" i="28" a="1"/>
  <c r="C431" i="28" s="1"/>
  <c r="AF431" i="28" s="1"/>
  <c r="D429" i="28" a="1"/>
  <c r="D429" i="28" s="1"/>
  <c r="AC428" i="28" a="1"/>
  <c r="AC428" i="28" s="1"/>
  <c r="F428" i="28" a="1"/>
  <c r="F428" i="28" s="1"/>
  <c r="C428" i="28" a="1"/>
  <c r="C428" i="28" s="1"/>
  <c r="AF428" i="28" s="1"/>
  <c r="F426" i="28" a="1"/>
  <c r="F426" i="28" s="1"/>
  <c r="J425" i="28" a="1"/>
  <c r="J425" i="28" s="1"/>
  <c r="F424" i="28" a="1"/>
  <c r="F424" i="28" s="1"/>
  <c r="J423" i="28" a="1"/>
  <c r="J423" i="28" s="1"/>
  <c r="F422" i="28" a="1"/>
  <c r="F422" i="28" s="1"/>
  <c r="J421" i="28" a="1"/>
  <c r="J421" i="28" s="1"/>
  <c r="F420" i="28" a="1"/>
  <c r="F420" i="28" s="1"/>
  <c r="J419" i="28" a="1"/>
  <c r="J419" i="28" s="1"/>
  <c r="F418" i="28" a="1"/>
  <c r="F418" i="28" s="1"/>
  <c r="J417" i="28" a="1"/>
  <c r="J417" i="28" s="1"/>
  <c r="F416" i="28" a="1"/>
  <c r="F416" i="28" s="1"/>
  <c r="J415" i="28" a="1"/>
  <c r="J415" i="28" s="1"/>
  <c r="F414" i="28" a="1"/>
  <c r="F414" i="28" s="1"/>
  <c r="J413" i="28" a="1"/>
  <c r="J413" i="28" s="1"/>
  <c r="F412" i="28" a="1"/>
  <c r="F412" i="28" s="1"/>
  <c r="J411" i="28" a="1"/>
  <c r="J411" i="28" s="1"/>
  <c r="F410" i="28" a="1"/>
  <c r="F410" i="28" s="1"/>
  <c r="J409" i="28" a="1"/>
  <c r="J409" i="28" s="1"/>
  <c r="F408" i="28" a="1"/>
  <c r="F408" i="28" s="1"/>
  <c r="J407" i="28" a="1"/>
  <c r="J407" i="28" s="1"/>
  <c r="F406" i="28" a="1"/>
  <c r="F406" i="28" s="1"/>
  <c r="J405" i="28" a="1"/>
  <c r="J405" i="28" s="1"/>
  <c r="F404" i="28" a="1"/>
  <c r="F404" i="28" s="1"/>
  <c r="J403" i="28" a="1"/>
  <c r="J403" i="28" s="1"/>
  <c r="F402" i="28" a="1"/>
  <c r="F402" i="28" s="1"/>
  <c r="J401" i="28" a="1"/>
  <c r="J401" i="28" s="1"/>
  <c r="F400" i="28" a="1"/>
  <c r="F400" i="28" s="1"/>
  <c r="J399" i="28" a="1"/>
  <c r="J399" i="28" s="1"/>
  <c r="F398" i="28" a="1"/>
  <c r="F398" i="28" s="1"/>
  <c r="J397" i="28" a="1"/>
  <c r="J397" i="28" s="1"/>
  <c r="F396" i="28" a="1"/>
  <c r="F396" i="28" s="1"/>
  <c r="J395" i="28" a="1"/>
  <c r="J395" i="28" s="1"/>
  <c r="F394" i="28" a="1"/>
  <c r="F394" i="28" s="1"/>
  <c r="J393" i="28" a="1"/>
  <c r="J393" i="28" s="1"/>
  <c r="F392" i="28" a="1"/>
  <c r="F392" i="28" s="1"/>
  <c r="J391" i="28" a="1"/>
  <c r="J391" i="28" s="1"/>
  <c r="F390" i="28" a="1"/>
  <c r="F390" i="28" s="1"/>
  <c r="J389" i="28" a="1"/>
  <c r="J389" i="28" s="1"/>
  <c r="F388" i="28" a="1"/>
  <c r="F388" i="28" s="1"/>
  <c r="J387" i="28" a="1"/>
  <c r="J387" i="28" s="1"/>
  <c r="F386" i="28" a="1"/>
  <c r="F386" i="28" s="1"/>
  <c r="J385" i="28" a="1"/>
  <c r="J385" i="28" s="1"/>
  <c r="F384" i="28" a="1"/>
  <c r="F384" i="28" s="1"/>
  <c r="J383" i="28" a="1"/>
  <c r="J383" i="28" s="1"/>
  <c r="F382" i="28" a="1"/>
  <c r="F382" i="28" s="1"/>
  <c r="J381" i="28" a="1"/>
  <c r="J381" i="28" s="1"/>
  <c r="F380" i="28" a="1"/>
  <c r="F380" i="28" s="1"/>
  <c r="J379" i="28" a="1"/>
  <c r="J379" i="28" s="1"/>
  <c r="F378" i="28" a="1"/>
  <c r="F378" i="28" s="1"/>
  <c r="J377" i="28" a="1"/>
  <c r="J377" i="28" s="1"/>
  <c r="F376" i="28" a="1"/>
  <c r="F376" i="28" s="1"/>
  <c r="J375" i="28" a="1"/>
  <c r="J375" i="28" s="1"/>
  <c r="F374" i="28" a="1"/>
  <c r="F374" i="28" s="1"/>
  <c r="J373" i="28" a="1"/>
  <c r="J373" i="28" s="1"/>
  <c r="F372" i="28" a="1"/>
  <c r="F372" i="28" s="1"/>
  <c r="J371" i="28" a="1"/>
  <c r="J371" i="28" s="1"/>
  <c r="F370" i="28" a="1"/>
  <c r="F370" i="28" s="1"/>
  <c r="J369" i="28" a="1"/>
  <c r="J369" i="28" s="1"/>
  <c r="F368" i="28" a="1"/>
  <c r="F368" i="28" s="1"/>
  <c r="J367" i="28" a="1"/>
  <c r="J367" i="28" s="1"/>
  <c r="F366" i="28" a="1"/>
  <c r="F366" i="28" s="1"/>
  <c r="J365" i="28" a="1"/>
  <c r="J365" i="28" s="1"/>
  <c r="F364" i="28" a="1"/>
  <c r="F364" i="28" s="1"/>
  <c r="J363" i="28" a="1"/>
  <c r="J363" i="28" s="1"/>
  <c r="F362" i="28" a="1"/>
  <c r="F362" i="28" s="1"/>
  <c r="J361" i="28" a="1"/>
  <c r="J361" i="28" s="1"/>
  <c r="D485" i="28" a="1"/>
  <c r="D485" i="28" s="1"/>
  <c r="B483" i="28" a="1"/>
  <c r="B483" i="28" s="1"/>
  <c r="AC482" i="28" a="1"/>
  <c r="AC482" i="28" s="1"/>
  <c r="H482" i="28" a="1"/>
  <c r="H482" i="28" s="1"/>
  <c r="D482" i="28" a="1"/>
  <c r="D482" i="28" s="1"/>
  <c r="B481" i="28" a="1"/>
  <c r="B481" i="28" s="1"/>
  <c r="AC480" i="28" a="1"/>
  <c r="AC480" i="28" s="1"/>
  <c r="H480" i="28" a="1"/>
  <c r="H480" i="28" s="1"/>
  <c r="D480" i="28" a="1"/>
  <c r="D480" i="28" s="1"/>
  <c r="B479" i="28" a="1"/>
  <c r="B479" i="28" s="1"/>
  <c r="AC478" i="28" a="1"/>
  <c r="AC478" i="28" s="1"/>
  <c r="H478" i="28" a="1"/>
  <c r="H478" i="28" s="1"/>
  <c r="D478" i="28" a="1"/>
  <c r="D478" i="28" s="1"/>
  <c r="B477" i="28" a="1"/>
  <c r="B477" i="28" s="1"/>
  <c r="AC476" i="28" a="1"/>
  <c r="AC476" i="28" s="1"/>
  <c r="H476" i="28" a="1"/>
  <c r="H476" i="28" s="1"/>
  <c r="D476" i="28" a="1"/>
  <c r="D476" i="28" s="1"/>
  <c r="B475" i="28" a="1"/>
  <c r="B475" i="28" s="1"/>
  <c r="AC474" i="28" a="1"/>
  <c r="AC474" i="28" s="1"/>
  <c r="H474" i="28" a="1"/>
  <c r="H474" i="28" s="1"/>
  <c r="D474" i="28" a="1"/>
  <c r="D474" i="28" s="1"/>
  <c r="B473" i="28" a="1"/>
  <c r="B473" i="28" s="1"/>
  <c r="AC472" i="28" a="1"/>
  <c r="AC472" i="28" s="1"/>
  <c r="H472" i="28" a="1"/>
  <c r="H472" i="28" s="1"/>
  <c r="D472" i="28" a="1"/>
  <c r="D472" i="28" s="1"/>
  <c r="B471" i="28" a="1"/>
  <c r="B471" i="28" s="1"/>
  <c r="AC470" i="28" a="1"/>
  <c r="AC470" i="28" s="1"/>
  <c r="H470" i="28" a="1"/>
  <c r="H470" i="28" s="1"/>
  <c r="D470" i="28" a="1"/>
  <c r="D470" i="28" s="1"/>
  <c r="B469" i="28" a="1"/>
  <c r="B469" i="28" s="1"/>
  <c r="AC468" i="28" a="1"/>
  <c r="AC468" i="28" s="1"/>
  <c r="H468" i="28" a="1"/>
  <c r="H468" i="28" s="1"/>
  <c r="D468" i="28" a="1"/>
  <c r="D468" i="28" s="1"/>
  <c r="B467" i="28" a="1"/>
  <c r="B467" i="28" s="1"/>
  <c r="AC466" i="28" a="1"/>
  <c r="AC466" i="28" s="1"/>
  <c r="H466" i="28" a="1"/>
  <c r="H466" i="28" s="1"/>
  <c r="D466" i="28" a="1"/>
  <c r="D466" i="28" s="1"/>
  <c r="B465" i="28" a="1"/>
  <c r="B465" i="28" s="1"/>
  <c r="AC464" i="28" a="1"/>
  <c r="AC464" i="28" s="1"/>
  <c r="H464" i="28" a="1"/>
  <c r="H464" i="28" s="1"/>
  <c r="D464" i="28" a="1"/>
  <c r="D464" i="28" s="1"/>
  <c r="B463" i="28" a="1"/>
  <c r="B463" i="28" s="1"/>
  <c r="AC462" i="28" a="1"/>
  <c r="AC462" i="28" s="1"/>
  <c r="H462" i="28" a="1"/>
  <c r="H462" i="28" s="1"/>
  <c r="D462" i="28" a="1"/>
  <c r="D462" i="28" s="1"/>
  <c r="B461" i="28" a="1"/>
  <c r="B461" i="28" s="1"/>
  <c r="AC460" i="28" a="1"/>
  <c r="AC460" i="28" s="1"/>
  <c r="H460" i="28" a="1"/>
  <c r="H460" i="28" s="1"/>
  <c r="D460" i="28" a="1"/>
  <c r="D460" i="28" s="1"/>
  <c r="B459" i="28" a="1"/>
  <c r="B459" i="28" s="1"/>
  <c r="AC458" i="28" a="1"/>
  <c r="AC458" i="28" s="1"/>
  <c r="H458" i="28" a="1"/>
  <c r="H458" i="28" s="1"/>
  <c r="D458" i="28" a="1"/>
  <c r="D458" i="28" s="1"/>
  <c r="B457" i="28" a="1"/>
  <c r="B457" i="28" s="1"/>
  <c r="AC456" i="28" a="1"/>
  <c r="AC456" i="28" s="1"/>
  <c r="H456" i="28" a="1"/>
  <c r="H456" i="28" s="1"/>
  <c r="D456" i="28" a="1"/>
  <c r="D456" i="28" s="1"/>
  <c r="B455" i="28" a="1"/>
  <c r="B455" i="28" s="1"/>
  <c r="AC454" i="28" a="1"/>
  <c r="AC454" i="28" s="1"/>
  <c r="H454" i="28" a="1"/>
  <c r="H454" i="28" s="1"/>
  <c r="D454" i="28" a="1"/>
  <c r="D454" i="28" s="1"/>
  <c r="B453" i="28" a="1"/>
  <c r="B453" i="28" s="1"/>
  <c r="AC452" i="28" a="1"/>
  <c r="AC452" i="28" s="1"/>
  <c r="H452" i="28" a="1"/>
  <c r="H452" i="28" s="1"/>
  <c r="D452" i="28" a="1"/>
  <c r="D452" i="28" s="1"/>
  <c r="B451" i="28" a="1"/>
  <c r="B451" i="28" s="1"/>
  <c r="AC450" i="28" a="1"/>
  <c r="AC450" i="28" s="1"/>
  <c r="H450" i="28" a="1"/>
  <c r="H450" i="28" s="1"/>
  <c r="D450" i="28" a="1"/>
  <c r="D450" i="28" s="1"/>
  <c r="B449" i="28" a="1"/>
  <c r="B449" i="28" s="1"/>
  <c r="AC448" i="28" a="1"/>
  <c r="AC448" i="28" s="1"/>
  <c r="H448" i="28" a="1"/>
  <c r="H448" i="28" s="1"/>
  <c r="D448" i="28" a="1"/>
  <c r="D448" i="28" s="1"/>
  <c r="B447" i="28" a="1"/>
  <c r="B447" i="28" s="1"/>
  <c r="AC446" i="28" a="1"/>
  <c r="AC446" i="28" s="1"/>
  <c r="H446" i="28" a="1"/>
  <c r="H446" i="28" s="1"/>
  <c r="D446" i="28" a="1"/>
  <c r="D446" i="28" s="1"/>
  <c r="B445" i="28" a="1"/>
  <c r="B445" i="28" s="1"/>
  <c r="AC444" i="28" a="1"/>
  <c r="AC444" i="28" s="1"/>
  <c r="H444" i="28" a="1"/>
  <c r="H444" i="28" s="1"/>
  <c r="D444" i="28" a="1"/>
  <c r="D444" i="28" s="1"/>
  <c r="B443" i="28" a="1"/>
  <c r="B443" i="28" s="1"/>
  <c r="AC442" i="28" a="1"/>
  <c r="AC442" i="28" s="1"/>
  <c r="H442" i="28" a="1"/>
  <c r="H442" i="28" s="1"/>
  <c r="D442" i="28" a="1"/>
  <c r="D442" i="28" s="1"/>
  <c r="B441" i="28" a="1"/>
  <c r="B441" i="28" s="1"/>
  <c r="AC440" i="28" a="1"/>
  <c r="AC440" i="28" s="1"/>
  <c r="H440" i="28" a="1"/>
  <c r="H440" i="28" s="1"/>
  <c r="D440" i="28" a="1"/>
  <c r="D440" i="28" s="1"/>
  <c r="B439" i="28" a="1"/>
  <c r="B439" i="28" s="1"/>
  <c r="AC438" i="28" a="1"/>
  <c r="AC438" i="28" s="1"/>
  <c r="H438" i="28" a="1"/>
  <c r="H438" i="28" s="1"/>
  <c r="D438" i="28" a="1"/>
  <c r="D438" i="28" s="1"/>
  <c r="B437" i="28" a="1"/>
  <c r="B437" i="28" s="1"/>
  <c r="AC436" i="28" a="1"/>
  <c r="AC436" i="28" s="1"/>
  <c r="H436" i="28" a="1"/>
  <c r="H436" i="28" s="1"/>
  <c r="D436" i="28" a="1"/>
  <c r="D436" i="28" s="1"/>
  <c r="B435" i="28" a="1"/>
  <c r="B435" i="28" s="1"/>
  <c r="AC434" i="28" a="1"/>
  <c r="AC434" i="28" s="1"/>
  <c r="H434" i="28" a="1"/>
  <c r="H434" i="28" s="1"/>
  <c r="D434" i="28" a="1"/>
  <c r="D434" i="28" s="1"/>
  <c r="B485" i="28" a="1"/>
  <c r="B485" i="28" s="1"/>
  <c r="C482" i="28" a="1"/>
  <c r="C482" i="28" s="1"/>
  <c r="AF482" i="28" s="1"/>
  <c r="C480" i="28" a="1"/>
  <c r="C480" i="28" s="1"/>
  <c r="AF480" i="28" s="1"/>
  <c r="C478" i="28" a="1"/>
  <c r="C478" i="28" s="1"/>
  <c r="AF478" i="28" s="1"/>
  <c r="C476" i="28" a="1"/>
  <c r="C476" i="28" s="1"/>
  <c r="AF476" i="28" s="1"/>
  <c r="C474" i="28" a="1"/>
  <c r="C474" i="28" s="1"/>
  <c r="AF474" i="28" s="1"/>
  <c r="C472" i="28" a="1"/>
  <c r="C472" i="28" s="1"/>
  <c r="AF472" i="28" s="1"/>
  <c r="C470" i="28" a="1"/>
  <c r="C470" i="28" s="1"/>
  <c r="AF470" i="28" s="1"/>
  <c r="C468" i="28" a="1"/>
  <c r="C468" i="28" s="1"/>
  <c r="AF468" i="28" s="1"/>
  <c r="C466" i="28" a="1"/>
  <c r="C466" i="28" s="1"/>
  <c r="AF466" i="28" s="1"/>
  <c r="C464" i="28" a="1"/>
  <c r="C464" i="28" s="1"/>
  <c r="AF464" i="28" s="1"/>
  <c r="C462" i="28" a="1"/>
  <c r="C462" i="28" s="1"/>
  <c r="AF462" i="28" s="1"/>
  <c r="C460" i="28" a="1"/>
  <c r="C460" i="28" s="1"/>
  <c r="AF460" i="28" s="1"/>
  <c r="C458" i="28" a="1"/>
  <c r="C458" i="28" s="1"/>
  <c r="AF458" i="28" s="1"/>
  <c r="C456" i="28" a="1"/>
  <c r="C456" i="28" s="1"/>
  <c r="AF456" i="28" s="1"/>
  <c r="C454" i="28" a="1"/>
  <c r="C454" i="28" s="1"/>
  <c r="AF454" i="28" s="1"/>
  <c r="C452" i="28" a="1"/>
  <c r="C452" i="28" s="1"/>
  <c r="AF452" i="28" s="1"/>
  <c r="C450" i="28" a="1"/>
  <c r="C450" i="28" s="1"/>
  <c r="AF450" i="28" s="1"/>
  <c r="C448" i="28" a="1"/>
  <c r="C448" i="28" s="1"/>
  <c r="AF448" i="28" s="1"/>
  <c r="C446" i="28" a="1"/>
  <c r="C446" i="28" s="1"/>
  <c r="AF446" i="28" s="1"/>
  <c r="C444" i="28" a="1"/>
  <c r="C444" i="28" s="1"/>
  <c r="AF444" i="28" s="1"/>
  <c r="C442" i="28" a="1"/>
  <c r="C442" i="28" s="1"/>
  <c r="AF442" i="28" s="1"/>
  <c r="C440" i="28" a="1"/>
  <c r="C440" i="28" s="1"/>
  <c r="AF440" i="28" s="1"/>
  <c r="C438" i="28" a="1"/>
  <c r="C438" i="28" s="1"/>
  <c r="AF438" i="28" s="1"/>
  <c r="C436" i="28" a="1"/>
  <c r="C436" i="28" s="1"/>
  <c r="AF436" i="28" s="1"/>
  <c r="C434" i="28" a="1"/>
  <c r="C434" i="28" s="1"/>
  <c r="AF434" i="28" s="1"/>
  <c r="C432" i="28" a="1"/>
  <c r="C432" i="28" s="1"/>
  <c r="AF432" i="28" s="1"/>
  <c r="C430" i="28" a="1"/>
  <c r="C430" i="28" s="1"/>
  <c r="AF430" i="28" s="1"/>
  <c r="D428" i="28" a="1"/>
  <c r="D428" i="28" s="1"/>
  <c r="AC427" i="28" a="1"/>
  <c r="AC427" i="28" s="1"/>
  <c r="F427" i="28" a="1"/>
  <c r="F427" i="28" s="1"/>
  <c r="J426" i="28" a="1"/>
  <c r="J426" i="28" s="1"/>
  <c r="F425" i="28" a="1"/>
  <c r="F425" i="28" s="1"/>
  <c r="J424" i="28" a="1"/>
  <c r="J424" i="28" s="1"/>
  <c r="F423" i="28" a="1"/>
  <c r="F423" i="28" s="1"/>
  <c r="J422" i="28" a="1"/>
  <c r="J422" i="28" s="1"/>
  <c r="F421" i="28" a="1"/>
  <c r="F421" i="28" s="1"/>
  <c r="J420" i="28" a="1"/>
  <c r="J420" i="28" s="1"/>
  <c r="F419" i="28" a="1"/>
  <c r="F419" i="28" s="1"/>
  <c r="J418" i="28" a="1"/>
  <c r="J418" i="28" s="1"/>
  <c r="F417" i="28" a="1"/>
  <c r="F417" i="28" s="1"/>
  <c r="J416" i="28" a="1"/>
  <c r="J416" i="28" s="1"/>
  <c r="F415" i="28" a="1"/>
  <c r="F415" i="28" s="1"/>
  <c r="J414" i="28" a="1"/>
  <c r="J414" i="28" s="1"/>
  <c r="F413" i="28" a="1"/>
  <c r="F413" i="28" s="1"/>
  <c r="J412" i="28" a="1"/>
  <c r="J412" i="28" s="1"/>
  <c r="F411" i="28" a="1"/>
  <c r="F411" i="28" s="1"/>
  <c r="J410" i="28" a="1"/>
  <c r="J410" i="28" s="1"/>
  <c r="F409" i="28" a="1"/>
  <c r="F409" i="28" s="1"/>
  <c r="J408" i="28" a="1"/>
  <c r="J408" i="28" s="1"/>
  <c r="F407" i="28" a="1"/>
  <c r="F407" i="28" s="1"/>
  <c r="J406" i="28" a="1"/>
  <c r="J406" i="28" s="1"/>
  <c r="F405" i="28" a="1"/>
  <c r="F405" i="28" s="1"/>
  <c r="J404" i="28" a="1"/>
  <c r="J404" i="28" s="1"/>
  <c r="F403" i="28" a="1"/>
  <c r="F403" i="28" s="1"/>
  <c r="J402" i="28" a="1"/>
  <c r="J402" i="28" s="1"/>
  <c r="F401" i="28" a="1"/>
  <c r="F401" i="28" s="1"/>
  <c r="J400" i="28" a="1"/>
  <c r="J400" i="28" s="1"/>
  <c r="F399" i="28" a="1"/>
  <c r="F399" i="28" s="1"/>
  <c r="J398" i="28" a="1"/>
  <c r="J398" i="28" s="1"/>
  <c r="F397" i="28" a="1"/>
  <c r="F397" i="28" s="1"/>
  <c r="J396" i="28" a="1"/>
  <c r="J396" i="28" s="1"/>
  <c r="F395" i="28" a="1"/>
  <c r="F395" i="28" s="1"/>
  <c r="J394" i="28" a="1"/>
  <c r="J394" i="28" s="1"/>
  <c r="F393" i="28" a="1"/>
  <c r="F393" i="28" s="1"/>
  <c r="J392" i="28" a="1"/>
  <c r="J392" i="28" s="1"/>
  <c r="F391" i="28" a="1"/>
  <c r="F391" i="28" s="1"/>
  <c r="J390" i="28" a="1"/>
  <c r="J390" i="28" s="1"/>
  <c r="F389" i="28" a="1"/>
  <c r="F389" i="28" s="1"/>
  <c r="J388" i="28" a="1"/>
  <c r="J388" i="28" s="1"/>
  <c r="F387" i="28" a="1"/>
  <c r="F387" i="28" s="1"/>
  <c r="J386" i="28" a="1"/>
  <c r="J386" i="28" s="1"/>
  <c r="F385" i="28" a="1"/>
  <c r="F385" i="28" s="1"/>
  <c r="J384" i="28" a="1"/>
  <c r="J384" i="28" s="1"/>
  <c r="F383" i="28" a="1"/>
  <c r="F383" i="28" s="1"/>
  <c r="J382" i="28" a="1"/>
  <c r="J382" i="28" s="1"/>
  <c r="F381" i="28" a="1"/>
  <c r="F381" i="28" s="1"/>
  <c r="J380" i="28" a="1"/>
  <c r="J380" i="28" s="1"/>
  <c r="F379" i="28" a="1"/>
  <c r="F379" i="28" s="1"/>
  <c r="J378" i="28" a="1"/>
  <c r="J378" i="28" s="1"/>
  <c r="F377" i="28" a="1"/>
  <c r="F377" i="28" s="1"/>
  <c r="J376" i="28" a="1"/>
  <c r="J376" i="28" s="1"/>
  <c r="F375" i="28" a="1"/>
  <c r="F375" i="28" s="1"/>
  <c r="J374" i="28" a="1"/>
  <c r="J374" i="28" s="1"/>
  <c r="F373" i="28" a="1"/>
  <c r="F373" i="28" s="1"/>
  <c r="J372" i="28" a="1"/>
  <c r="J372" i="28" s="1"/>
  <c r="F371" i="28" a="1"/>
  <c r="F371" i="28" s="1"/>
  <c r="J370" i="28" a="1"/>
  <c r="J370" i="28" s="1"/>
  <c r="F369" i="28" a="1"/>
  <c r="F369" i="28" s="1"/>
  <c r="J368" i="28" a="1"/>
  <c r="J368" i="28" s="1"/>
  <c r="F367" i="28" a="1"/>
  <c r="F367" i="28" s="1"/>
  <c r="J366" i="28" a="1"/>
  <c r="J366" i="28" s="1"/>
  <c r="F365" i="28" a="1"/>
  <c r="F365" i="28" s="1"/>
  <c r="J364" i="28" a="1"/>
  <c r="J364" i="28" s="1"/>
  <c r="F363" i="28" a="1"/>
  <c r="F363" i="28" s="1"/>
  <c r="J362" i="28" a="1"/>
  <c r="J362" i="28" s="1"/>
  <c r="F361" i="28" a="1"/>
  <c r="F361" i="28" s="1"/>
  <c r="J360" i="28" a="1"/>
  <c r="J360" i="28" s="1"/>
  <c r="F359" i="28" a="1"/>
  <c r="F359" i="28" s="1"/>
  <c r="J358" i="28" a="1"/>
  <c r="J358" i="28" s="1"/>
  <c r="AC441" i="28" a="1"/>
  <c r="AC441" i="28" s="1"/>
  <c r="H439" i="28" a="1"/>
  <c r="H439" i="28" s="1"/>
  <c r="B438" i="28" a="1"/>
  <c r="B438" i="28" s="1"/>
  <c r="D437" i="28" a="1"/>
  <c r="D437" i="28" s="1"/>
  <c r="C426" i="28" a="1"/>
  <c r="C426" i="28" s="1"/>
  <c r="AF426" i="28" s="1"/>
  <c r="C424" i="28" a="1"/>
  <c r="C424" i="28" s="1"/>
  <c r="AF424" i="28" s="1"/>
  <c r="C422" i="28" a="1"/>
  <c r="C422" i="28" s="1"/>
  <c r="AF422" i="28" s="1"/>
  <c r="C420" i="28" a="1"/>
  <c r="C420" i="28" s="1"/>
  <c r="AF420" i="28" s="1"/>
  <c r="C418" i="28" a="1"/>
  <c r="C418" i="28" s="1"/>
  <c r="AF418" i="28" s="1"/>
  <c r="C416" i="28" a="1"/>
  <c r="C416" i="28" s="1"/>
  <c r="AF416" i="28" s="1"/>
  <c r="C414" i="28" a="1"/>
  <c r="C414" i="28" s="1"/>
  <c r="AF414" i="28" s="1"/>
  <c r="C412" i="28" a="1"/>
  <c r="C412" i="28" s="1"/>
  <c r="AF412" i="28" s="1"/>
  <c r="C410" i="28" a="1"/>
  <c r="C410" i="28" s="1"/>
  <c r="AF410" i="28" s="1"/>
  <c r="C408" i="28" a="1"/>
  <c r="C408" i="28" s="1"/>
  <c r="AF408" i="28" s="1"/>
  <c r="C406" i="28" a="1"/>
  <c r="C406" i="28" s="1"/>
  <c r="AF406" i="28" s="1"/>
  <c r="C404" i="28" a="1"/>
  <c r="C404" i="28" s="1"/>
  <c r="AF404" i="28" s="1"/>
  <c r="C402" i="28" a="1"/>
  <c r="C402" i="28" s="1"/>
  <c r="AF402" i="28" s="1"/>
  <c r="C400" i="28" a="1"/>
  <c r="C400" i="28" s="1"/>
  <c r="AF400" i="28" s="1"/>
  <c r="C398" i="28" a="1"/>
  <c r="C398" i="28" s="1"/>
  <c r="AF398" i="28" s="1"/>
  <c r="C396" i="28" a="1"/>
  <c r="C396" i="28" s="1"/>
  <c r="AF396" i="28" s="1"/>
  <c r="C394" i="28" a="1"/>
  <c r="C394" i="28" s="1"/>
  <c r="AF394" i="28" s="1"/>
  <c r="C392" i="28" a="1"/>
  <c r="C392" i="28" s="1"/>
  <c r="AF392" i="28" s="1"/>
  <c r="C390" i="28" a="1"/>
  <c r="C390" i="28" s="1"/>
  <c r="AF390" i="28" s="1"/>
  <c r="C388" i="28" a="1"/>
  <c r="C388" i="28" s="1"/>
  <c r="AF388" i="28" s="1"/>
  <c r="C386" i="28" a="1"/>
  <c r="C386" i="28" s="1"/>
  <c r="AF386" i="28" s="1"/>
  <c r="C384" i="28" a="1"/>
  <c r="C384" i="28" s="1"/>
  <c r="AF384" i="28" s="1"/>
  <c r="C382" i="28" a="1"/>
  <c r="C382" i="28" s="1"/>
  <c r="AF382" i="28" s="1"/>
  <c r="C380" i="28" a="1"/>
  <c r="C380" i="28" s="1"/>
  <c r="AF380" i="28" s="1"/>
  <c r="C378" i="28" a="1"/>
  <c r="C378" i="28" s="1"/>
  <c r="AF378" i="28" s="1"/>
  <c r="C376" i="28" a="1"/>
  <c r="C376" i="28" s="1"/>
  <c r="AF376" i="28" s="1"/>
  <c r="C374" i="28" a="1"/>
  <c r="C374" i="28" s="1"/>
  <c r="AF374" i="28" s="1"/>
  <c r="C372" i="28" a="1"/>
  <c r="C372" i="28" s="1"/>
  <c r="AF372" i="28" s="1"/>
  <c r="C370" i="28" a="1"/>
  <c r="C370" i="28" s="1"/>
  <c r="AF370" i="28" s="1"/>
  <c r="C368" i="28" a="1"/>
  <c r="C368" i="28" s="1"/>
  <c r="AF368" i="28" s="1"/>
  <c r="C366" i="28" a="1"/>
  <c r="C366" i="28" s="1"/>
  <c r="AF366" i="28" s="1"/>
  <c r="C364" i="28" a="1"/>
  <c r="C364" i="28" s="1"/>
  <c r="AF364" i="28" s="1"/>
  <c r="C362" i="28" a="1"/>
  <c r="C362" i="28" s="1"/>
  <c r="AF362" i="28" s="1"/>
  <c r="D360" i="28" a="1"/>
  <c r="D360" i="28" s="1"/>
  <c r="AC359" i="28" a="1"/>
  <c r="AC359" i="28" s="1"/>
  <c r="D358" i="28" a="1"/>
  <c r="D358" i="28" s="1"/>
  <c r="J357" i="28" a="1"/>
  <c r="J357" i="28" s="1"/>
  <c r="F356" i="28" a="1"/>
  <c r="F356" i="28" s="1"/>
  <c r="J355" i="28" a="1"/>
  <c r="J355" i="28" s="1"/>
  <c r="F354" i="28" a="1"/>
  <c r="F354" i="28" s="1"/>
  <c r="J353" i="28" a="1"/>
  <c r="J353" i="28" s="1"/>
  <c r="F352" i="28" a="1"/>
  <c r="F352" i="28" s="1"/>
  <c r="J351" i="28" a="1"/>
  <c r="J351" i="28" s="1"/>
  <c r="F350" i="28" a="1"/>
  <c r="F350" i="28" s="1"/>
  <c r="J349" i="28" a="1"/>
  <c r="J349" i="28" s="1"/>
  <c r="F348" i="28" a="1"/>
  <c r="F348" i="28" s="1"/>
  <c r="J347" i="28" a="1"/>
  <c r="J347" i="28" s="1"/>
  <c r="F346" i="28" a="1"/>
  <c r="F346" i="28" s="1"/>
  <c r="J345" i="28" a="1"/>
  <c r="J345" i="28" s="1"/>
  <c r="F344" i="28" a="1"/>
  <c r="F344" i="28" s="1"/>
  <c r="J343" i="28" a="1"/>
  <c r="J343" i="28" s="1"/>
  <c r="F342" i="28" a="1"/>
  <c r="F342" i="28" s="1"/>
  <c r="J341" i="28" a="1"/>
  <c r="J341" i="28" s="1"/>
  <c r="F340" i="28" a="1"/>
  <c r="F340" i="28" s="1"/>
  <c r="J339" i="28" a="1"/>
  <c r="J339" i="28" s="1"/>
  <c r="F338" i="28" a="1"/>
  <c r="F338" i="28" s="1"/>
  <c r="J337" i="28" a="1"/>
  <c r="J337" i="28" s="1"/>
  <c r="F336" i="28" a="1"/>
  <c r="F336" i="28" s="1"/>
  <c r="J335" i="28" a="1"/>
  <c r="J335" i="28" s="1"/>
  <c r="F334" i="28" a="1"/>
  <c r="F334" i="28" s="1"/>
  <c r="J333" i="28" a="1"/>
  <c r="J333" i="28" s="1"/>
  <c r="F332" i="28" a="1"/>
  <c r="F332" i="28" s="1"/>
  <c r="J331" i="28" a="1"/>
  <c r="J331" i="28" s="1"/>
  <c r="F330" i="28" a="1"/>
  <c r="F330" i="28" s="1"/>
  <c r="J329" i="28" a="1"/>
  <c r="J329" i="28" s="1"/>
  <c r="F328" i="28" a="1"/>
  <c r="F328" i="28" s="1"/>
  <c r="J327" i="28" a="1"/>
  <c r="J327" i="28" s="1"/>
  <c r="F326" i="28" a="1"/>
  <c r="F326" i="28" s="1"/>
  <c r="J325" i="28" a="1"/>
  <c r="J325" i="28" s="1"/>
  <c r="F324" i="28" a="1"/>
  <c r="F324" i="28" s="1"/>
  <c r="J323" i="28" a="1"/>
  <c r="J323" i="28" s="1"/>
  <c r="F322" i="28" a="1"/>
  <c r="F322" i="28" s="1"/>
  <c r="J321" i="28" a="1"/>
  <c r="J321" i="28" s="1"/>
  <c r="F320" i="28" a="1"/>
  <c r="F320" i="28" s="1"/>
  <c r="J319" i="28" a="1"/>
  <c r="J319" i="28" s="1"/>
  <c r="F318" i="28" a="1"/>
  <c r="F318" i="28" s="1"/>
  <c r="J317" i="28" a="1"/>
  <c r="J317" i="28" s="1"/>
  <c r="F316" i="28" a="1"/>
  <c r="F316" i="28" s="1"/>
  <c r="J315" i="28" a="1"/>
  <c r="J315" i="28" s="1"/>
  <c r="F314" i="28" a="1"/>
  <c r="F314" i="28" s="1"/>
  <c r="J313" i="28" a="1"/>
  <c r="J313" i="28" s="1"/>
  <c r="F312" i="28" a="1"/>
  <c r="F312" i="28" s="1"/>
  <c r="J311" i="28" a="1"/>
  <c r="J311" i="28" s="1"/>
  <c r="F310" i="28" a="1"/>
  <c r="F310" i="28" s="1"/>
  <c r="J309" i="28" a="1"/>
  <c r="J309" i="28" s="1"/>
  <c r="F308" i="28" a="1"/>
  <c r="F308" i="28" s="1"/>
  <c r="J307" i="28" a="1"/>
  <c r="J307" i="28" s="1"/>
  <c r="F306" i="28" a="1"/>
  <c r="F306" i="28" s="1"/>
  <c r="J305" i="28" a="1"/>
  <c r="J305" i="28" s="1"/>
  <c r="F304" i="28" a="1"/>
  <c r="F304" i="28" s="1"/>
  <c r="J303" i="28" a="1"/>
  <c r="J303" i="28" s="1"/>
  <c r="F302" i="28" a="1"/>
  <c r="F302" i="28" s="1"/>
  <c r="J301" i="28" a="1"/>
  <c r="J301" i="28" s="1"/>
  <c r="F300" i="28" a="1"/>
  <c r="F300" i="28" s="1"/>
  <c r="J299" i="28" a="1"/>
  <c r="J299" i="28" s="1"/>
  <c r="F298" i="28" a="1"/>
  <c r="F298" i="28" s="1"/>
  <c r="J297" i="28" a="1"/>
  <c r="J297" i="28" s="1"/>
  <c r="F296" i="28" a="1"/>
  <c r="F296" i="28" s="1"/>
  <c r="J295" i="28" a="1"/>
  <c r="J295" i="28" s="1"/>
  <c r="D443" i="28" a="1"/>
  <c r="D443" i="28" s="1"/>
  <c r="AC439" i="28" a="1"/>
  <c r="AC439" i="28" s="1"/>
  <c r="H437" i="28" a="1"/>
  <c r="H437" i="28" s="1"/>
  <c r="B436" i="28" a="1"/>
  <c r="B436" i="28" s="1"/>
  <c r="D435" i="28" a="1"/>
  <c r="D435" i="28" s="1"/>
  <c r="AC433" i="28" a="1"/>
  <c r="AC433" i="28" s="1"/>
  <c r="H433" i="28" a="1"/>
  <c r="H433" i="28" s="1"/>
  <c r="D433" i="28" a="1"/>
  <c r="D433" i="28" s="1"/>
  <c r="AC432" i="28" a="1"/>
  <c r="AC432" i="28" s="1"/>
  <c r="H432" i="28" a="1"/>
  <c r="H432" i="28" s="1"/>
  <c r="D432" i="28" a="1"/>
  <c r="D432" i="28" s="1"/>
  <c r="AC431" i="28" a="1"/>
  <c r="AC431" i="28" s="1"/>
  <c r="H431" i="28" a="1"/>
  <c r="H431" i="28" s="1"/>
  <c r="D431" i="28" a="1"/>
  <c r="D431" i="28" s="1"/>
  <c r="AC430" i="28" a="1"/>
  <c r="AC430" i="28" s="1"/>
  <c r="H430" i="28" a="1"/>
  <c r="H430" i="28" s="1"/>
  <c r="D430" i="28" a="1"/>
  <c r="D430" i="28" s="1"/>
  <c r="AC429" i="28" a="1"/>
  <c r="AC429" i="28" s="1"/>
  <c r="H429" i="28" a="1"/>
  <c r="H429" i="28" s="1"/>
  <c r="H428" i="28" a="1"/>
  <c r="H428" i="28" s="1"/>
  <c r="H427" i="28" a="1"/>
  <c r="H427" i="28" s="1"/>
  <c r="D427" i="28" a="1"/>
  <c r="D427" i="28" s="1"/>
  <c r="B426" i="28" a="1"/>
  <c r="B426" i="28" s="1"/>
  <c r="AC425" i="28" a="1"/>
  <c r="AC425" i="28" s="1"/>
  <c r="H425" i="28" a="1"/>
  <c r="H425" i="28" s="1"/>
  <c r="D425" i="28" a="1"/>
  <c r="D425" i="28" s="1"/>
  <c r="B424" i="28" a="1"/>
  <c r="B424" i="28" s="1"/>
  <c r="AC423" i="28" a="1"/>
  <c r="AC423" i="28" s="1"/>
  <c r="H423" i="28" a="1"/>
  <c r="H423" i="28" s="1"/>
  <c r="D423" i="28" a="1"/>
  <c r="D423" i="28" s="1"/>
  <c r="B422" i="28" a="1"/>
  <c r="B422" i="28" s="1"/>
  <c r="AC421" i="28" a="1"/>
  <c r="AC421" i="28" s="1"/>
  <c r="H421" i="28" a="1"/>
  <c r="H421" i="28" s="1"/>
  <c r="D421" i="28" a="1"/>
  <c r="D421" i="28" s="1"/>
  <c r="B420" i="28" a="1"/>
  <c r="B420" i="28" s="1"/>
  <c r="AC419" i="28" a="1"/>
  <c r="AC419" i="28" s="1"/>
  <c r="H419" i="28" a="1"/>
  <c r="H419" i="28" s="1"/>
  <c r="D419" i="28" a="1"/>
  <c r="D419" i="28" s="1"/>
  <c r="B418" i="28" a="1"/>
  <c r="B418" i="28" s="1"/>
  <c r="AC417" i="28" a="1"/>
  <c r="AC417" i="28" s="1"/>
  <c r="H417" i="28" a="1"/>
  <c r="H417" i="28" s="1"/>
  <c r="D417" i="28" a="1"/>
  <c r="D417" i="28" s="1"/>
  <c r="B416" i="28" a="1"/>
  <c r="B416" i="28" s="1"/>
  <c r="AC415" i="28" a="1"/>
  <c r="AC415" i="28" s="1"/>
  <c r="H415" i="28" a="1"/>
  <c r="H415" i="28" s="1"/>
  <c r="D415" i="28" a="1"/>
  <c r="D415" i="28" s="1"/>
  <c r="B414" i="28" a="1"/>
  <c r="B414" i="28" s="1"/>
  <c r="AC413" i="28" a="1"/>
  <c r="AC413" i="28" s="1"/>
  <c r="H413" i="28" a="1"/>
  <c r="H413" i="28" s="1"/>
  <c r="D413" i="28" a="1"/>
  <c r="D413" i="28" s="1"/>
  <c r="B412" i="28" a="1"/>
  <c r="B412" i="28" s="1"/>
  <c r="AC411" i="28" a="1"/>
  <c r="AC411" i="28" s="1"/>
  <c r="H411" i="28" a="1"/>
  <c r="H411" i="28" s="1"/>
  <c r="D411" i="28" a="1"/>
  <c r="D411" i="28" s="1"/>
  <c r="B410" i="28" a="1"/>
  <c r="B410" i="28" s="1"/>
  <c r="AC409" i="28" a="1"/>
  <c r="AC409" i="28" s="1"/>
  <c r="H409" i="28" a="1"/>
  <c r="H409" i="28" s="1"/>
  <c r="D409" i="28" a="1"/>
  <c r="D409" i="28" s="1"/>
  <c r="B408" i="28" a="1"/>
  <c r="B408" i="28" s="1"/>
  <c r="AC407" i="28" a="1"/>
  <c r="AC407" i="28" s="1"/>
  <c r="H407" i="28" a="1"/>
  <c r="H407" i="28" s="1"/>
  <c r="D407" i="28" a="1"/>
  <c r="D407" i="28" s="1"/>
  <c r="B406" i="28" a="1"/>
  <c r="B406" i="28" s="1"/>
  <c r="AC405" i="28" a="1"/>
  <c r="AC405" i="28" s="1"/>
  <c r="H405" i="28" a="1"/>
  <c r="H405" i="28" s="1"/>
  <c r="D405" i="28" a="1"/>
  <c r="D405" i="28" s="1"/>
  <c r="B404" i="28" a="1"/>
  <c r="B404" i="28" s="1"/>
  <c r="AC403" i="28" a="1"/>
  <c r="AC403" i="28" s="1"/>
  <c r="H403" i="28" a="1"/>
  <c r="H403" i="28" s="1"/>
  <c r="D403" i="28" a="1"/>
  <c r="D403" i="28" s="1"/>
  <c r="B402" i="28" a="1"/>
  <c r="B402" i="28" s="1"/>
  <c r="AC401" i="28" a="1"/>
  <c r="AC401" i="28" s="1"/>
  <c r="H401" i="28" a="1"/>
  <c r="H401" i="28" s="1"/>
  <c r="D401" i="28" a="1"/>
  <c r="D401" i="28" s="1"/>
  <c r="B400" i="28" a="1"/>
  <c r="B400" i="28" s="1"/>
  <c r="AC399" i="28" a="1"/>
  <c r="AC399" i="28" s="1"/>
  <c r="H399" i="28" a="1"/>
  <c r="H399" i="28" s="1"/>
  <c r="D399" i="28" a="1"/>
  <c r="D399" i="28" s="1"/>
  <c r="B398" i="28" a="1"/>
  <c r="B398" i="28" s="1"/>
  <c r="AC397" i="28" a="1"/>
  <c r="AC397" i="28" s="1"/>
  <c r="H397" i="28" a="1"/>
  <c r="H397" i="28" s="1"/>
  <c r="D397" i="28" a="1"/>
  <c r="D397" i="28" s="1"/>
  <c r="B396" i="28" a="1"/>
  <c r="B396" i="28" s="1"/>
  <c r="AC395" i="28" a="1"/>
  <c r="AC395" i="28" s="1"/>
  <c r="H395" i="28" a="1"/>
  <c r="H395" i="28" s="1"/>
  <c r="D395" i="28" a="1"/>
  <c r="D395" i="28" s="1"/>
  <c r="B394" i="28" a="1"/>
  <c r="B394" i="28" s="1"/>
  <c r="AC393" i="28" a="1"/>
  <c r="AC393" i="28" s="1"/>
  <c r="H393" i="28" a="1"/>
  <c r="H393" i="28" s="1"/>
  <c r="D393" i="28" a="1"/>
  <c r="D393" i="28" s="1"/>
  <c r="B392" i="28" a="1"/>
  <c r="B392" i="28" s="1"/>
  <c r="AC391" i="28" a="1"/>
  <c r="AC391" i="28" s="1"/>
  <c r="H391" i="28" a="1"/>
  <c r="H391" i="28" s="1"/>
  <c r="D391" i="28" a="1"/>
  <c r="D391" i="28" s="1"/>
  <c r="B390" i="28" a="1"/>
  <c r="B390" i="28" s="1"/>
  <c r="AC389" i="28" a="1"/>
  <c r="AC389" i="28" s="1"/>
  <c r="H389" i="28" a="1"/>
  <c r="H389" i="28" s="1"/>
  <c r="D389" i="28" a="1"/>
  <c r="D389" i="28" s="1"/>
  <c r="B388" i="28" a="1"/>
  <c r="B388" i="28" s="1"/>
  <c r="AC387" i="28" a="1"/>
  <c r="AC387" i="28" s="1"/>
  <c r="H387" i="28" a="1"/>
  <c r="H387" i="28" s="1"/>
  <c r="D387" i="28" a="1"/>
  <c r="D387" i="28" s="1"/>
  <c r="B386" i="28" a="1"/>
  <c r="B386" i="28" s="1"/>
  <c r="AC385" i="28" a="1"/>
  <c r="AC385" i="28" s="1"/>
  <c r="H385" i="28" a="1"/>
  <c r="H385" i="28" s="1"/>
  <c r="D385" i="28" a="1"/>
  <c r="D385" i="28" s="1"/>
  <c r="B384" i="28" a="1"/>
  <c r="B384" i="28" s="1"/>
  <c r="B442" i="28" a="1"/>
  <c r="B442" i="28" s="1"/>
  <c r="D441" i="28" a="1"/>
  <c r="D441" i="28" s="1"/>
  <c r="AC437" i="28" a="1"/>
  <c r="AC437" i="28" s="1"/>
  <c r="H435" i="28" a="1"/>
  <c r="H435" i="28" s="1"/>
  <c r="B434" i="28" a="1"/>
  <c r="B434" i="28" s="1"/>
  <c r="B433" i="28" a="1"/>
  <c r="B433" i="28" s="1"/>
  <c r="B432" i="28" a="1"/>
  <c r="B432" i="28" s="1"/>
  <c r="B431" i="28" a="1"/>
  <c r="B431" i="28" s="1"/>
  <c r="B430" i="28" a="1"/>
  <c r="B430" i="28" s="1"/>
  <c r="C429" i="28" a="1"/>
  <c r="C429" i="28" s="1"/>
  <c r="AF429" i="28" s="1"/>
  <c r="B428" i="28" a="1"/>
  <c r="B428" i="28" s="1"/>
  <c r="C427" i="28" a="1"/>
  <c r="C427" i="28" s="1"/>
  <c r="AF427" i="28" s="1"/>
  <c r="C425" i="28" a="1"/>
  <c r="C425" i="28" s="1"/>
  <c r="AF425" i="28" s="1"/>
  <c r="C423" i="28" a="1"/>
  <c r="C423" i="28" s="1"/>
  <c r="AF423" i="28" s="1"/>
  <c r="C421" i="28" a="1"/>
  <c r="C421" i="28" s="1"/>
  <c r="AF421" i="28" s="1"/>
  <c r="C419" i="28" a="1"/>
  <c r="C419" i="28" s="1"/>
  <c r="AF419" i="28" s="1"/>
  <c r="C417" i="28" a="1"/>
  <c r="C417" i="28" s="1"/>
  <c r="AF417" i="28" s="1"/>
  <c r="C415" i="28" a="1"/>
  <c r="C415" i="28" s="1"/>
  <c r="AF415" i="28" s="1"/>
  <c r="C413" i="28" a="1"/>
  <c r="C413" i="28" s="1"/>
  <c r="AF413" i="28" s="1"/>
  <c r="C411" i="28" a="1"/>
  <c r="C411" i="28" s="1"/>
  <c r="AF411" i="28" s="1"/>
  <c r="C409" i="28" a="1"/>
  <c r="C409" i="28" s="1"/>
  <c r="AF409" i="28" s="1"/>
  <c r="C407" i="28" a="1"/>
  <c r="C407" i="28" s="1"/>
  <c r="AF407" i="28" s="1"/>
  <c r="C405" i="28" a="1"/>
  <c r="C405" i="28" s="1"/>
  <c r="AF405" i="28" s="1"/>
  <c r="C403" i="28" a="1"/>
  <c r="C403" i="28" s="1"/>
  <c r="AF403" i="28" s="1"/>
  <c r="C401" i="28" a="1"/>
  <c r="C401" i="28" s="1"/>
  <c r="AF401" i="28" s="1"/>
  <c r="C399" i="28" a="1"/>
  <c r="C399" i="28" s="1"/>
  <c r="AF399" i="28" s="1"/>
  <c r="C397" i="28" a="1"/>
  <c r="C397" i="28" s="1"/>
  <c r="AF397" i="28" s="1"/>
  <c r="C395" i="28" a="1"/>
  <c r="C395" i="28" s="1"/>
  <c r="AF395" i="28" s="1"/>
  <c r="C393" i="28" a="1"/>
  <c r="C393" i="28" s="1"/>
  <c r="AF393" i="28" s="1"/>
  <c r="C391" i="28" a="1"/>
  <c r="C391" i="28" s="1"/>
  <c r="AF391" i="28" s="1"/>
  <c r="C389" i="28" a="1"/>
  <c r="C389" i="28" s="1"/>
  <c r="AF389" i="28" s="1"/>
  <c r="C387" i="28" a="1"/>
  <c r="C387" i="28" s="1"/>
  <c r="AF387" i="28" s="1"/>
  <c r="C385" i="28" a="1"/>
  <c r="C385" i="28" s="1"/>
  <c r="AF385" i="28" s="1"/>
  <c r="C383" i="28" a="1"/>
  <c r="C383" i="28" s="1"/>
  <c r="AF383" i="28" s="1"/>
  <c r="C381" i="28" a="1"/>
  <c r="C381" i="28" s="1"/>
  <c r="AF381" i="28" s="1"/>
  <c r="C379" i="28" a="1"/>
  <c r="C379" i="28" s="1"/>
  <c r="AF379" i="28" s="1"/>
  <c r="C377" i="28" a="1"/>
  <c r="C377" i="28" s="1"/>
  <c r="AF377" i="28" s="1"/>
  <c r="C375" i="28" a="1"/>
  <c r="C375" i="28" s="1"/>
  <c r="AF375" i="28" s="1"/>
  <c r="C373" i="28" a="1"/>
  <c r="C373" i="28" s="1"/>
  <c r="AF373" i="28" s="1"/>
  <c r="C371" i="28" a="1"/>
  <c r="C371" i="28" s="1"/>
  <c r="AF371" i="28" s="1"/>
  <c r="C369" i="28" a="1"/>
  <c r="C369" i="28" s="1"/>
  <c r="AF369" i="28" s="1"/>
  <c r="C367" i="28" a="1"/>
  <c r="C367" i="28" s="1"/>
  <c r="AF367" i="28" s="1"/>
  <c r="C365" i="28" a="1"/>
  <c r="C365" i="28" s="1"/>
  <c r="AF365" i="28" s="1"/>
  <c r="C363" i="28" a="1"/>
  <c r="C363" i="28" s="1"/>
  <c r="AF363" i="28" s="1"/>
  <c r="D361" i="28" a="1"/>
  <c r="D361" i="28" s="1"/>
  <c r="AC360" i="28" a="1"/>
  <c r="AC360" i="28" s="1"/>
  <c r="F360" i="28" a="1"/>
  <c r="F360" i="28" s="1"/>
  <c r="C360" i="28" a="1"/>
  <c r="C360" i="28" s="1"/>
  <c r="AF360" i="28" s="1"/>
  <c r="D359" i="28" a="1"/>
  <c r="D359" i="28" s="1"/>
  <c r="AC358" i="28" a="1"/>
  <c r="AC358" i="28" s="1"/>
  <c r="F358" i="28" a="1"/>
  <c r="F358" i="28" s="1"/>
  <c r="C358" i="28" a="1"/>
  <c r="C358" i="28" s="1"/>
  <c r="AF358" i="28" s="1"/>
  <c r="F357" i="28" a="1"/>
  <c r="F357" i="28" s="1"/>
  <c r="J356" i="28" a="1"/>
  <c r="J356" i="28" s="1"/>
  <c r="F355" i="28" a="1"/>
  <c r="F355" i="28" s="1"/>
  <c r="J354" i="28" a="1"/>
  <c r="J354" i="28" s="1"/>
  <c r="F353" i="28" a="1"/>
  <c r="F353" i="28" s="1"/>
  <c r="J352" i="28" a="1"/>
  <c r="J352" i="28" s="1"/>
  <c r="F351" i="28" a="1"/>
  <c r="F351" i="28" s="1"/>
  <c r="J350" i="28" a="1"/>
  <c r="J350" i="28" s="1"/>
  <c r="F349" i="28" a="1"/>
  <c r="F349" i="28" s="1"/>
  <c r="J348" i="28" a="1"/>
  <c r="J348" i="28" s="1"/>
  <c r="F347" i="28" a="1"/>
  <c r="F347" i="28" s="1"/>
  <c r="J346" i="28" a="1"/>
  <c r="J346" i="28" s="1"/>
  <c r="F345" i="28" a="1"/>
  <c r="F345" i="28" s="1"/>
  <c r="J344" i="28" a="1"/>
  <c r="J344" i="28" s="1"/>
  <c r="F343" i="28" a="1"/>
  <c r="F343" i="28" s="1"/>
  <c r="J342" i="28" a="1"/>
  <c r="J342" i="28" s="1"/>
  <c r="F341" i="28" a="1"/>
  <c r="F341" i="28" s="1"/>
  <c r="J340" i="28" a="1"/>
  <c r="J340" i="28" s="1"/>
  <c r="F339" i="28" a="1"/>
  <c r="F339" i="28" s="1"/>
  <c r="J338" i="28" a="1"/>
  <c r="J338" i="28" s="1"/>
  <c r="F337" i="28" a="1"/>
  <c r="F337" i="28" s="1"/>
  <c r="J336" i="28" a="1"/>
  <c r="J336" i="28" s="1"/>
  <c r="F335" i="28" a="1"/>
  <c r="F335" i="28" s="1"/>
  <c r="J334" i="28" a="1"/>
  <c r="J334" i="28" s="1"/>
  <c r="F333" i="28" a="1"/>
  <c r="F333" i="28" s="1"/>
  <c r="J332" i="28" a="1"/>
  <c r="J332" i="28" s="1"/>
  <c r="F331" i="28" a="1"/>
  <c r="F331" i="28" s="1"/>
  <c r="J330" i="28" a="1"/>
  <c r="J330" i="28" s="1"/>
  <c r="F329" i="28" a="1"/>
  <c r="F329" i="28" s="1"/>
  <c r="J328" i="28" a="1"/>
  <c r="J328" i="28" s="1"/>
  <c r="F327" i="28" a="1"/>
  <c r="F327" i="28" s="1"/>
  <c r="J326" i="28" a="1"/>
  <c r="J326" i="28" s="1"/>
  <c r="F325" i="28" a="1"/>
  <c r="F325" i="28" s="1"/>
  <c r="J324" i="28" a="1"/>
  <c r="J324" i="28" s="1"/>
  <c r="F323" i="28" a="1"/>
  <c r="F323" i="28" s="1"/>
  <c r="J322" i="28" a="1"/>
  <c r="J322" i="28" s="1"/>
  <c r="F321" i="28" a="1"/>
  <c r="F321" i="28" s="1"/>
  <c r="J320" i="28" a="1"/>
  <c r="J320" i="28" s="1"/>
  <c r="F319" i="28" a="1"/>
  <c r="F319" i="28" s="1"/>
  <c r="J318" i="28" a="1"/>
  <c r="J318" i="28" s="1"/>
  <c r="F317" i="28" a="1"/>
  <c r="F317" i="28" s="1"/>
  <c r="J316" i="28" a="1"/>
  <c r="J316" i="28" s="1"/>
  <c r="F315" i="28" a="1"/>
  <c r="F315" i="28" s="1"/>
  <c r="J314" i="28" a="1"/>
  <c r="J314" i="28" s="1"/>
  <c r="F313" i="28" a="1"/>
  <c r="F313" i="28" s="1"/>
  <c r="J312" i="28" a="1"/>
  <c r="J312" i="28" s="1"/>
  <c r="F311" i="28" a="1"/>
  <c r="F311" i="28" s="1"/>
  <c r="J310" i="28" a="1"/>
  <c r="J310" i="28" s="1"/>
  <c r="F309" i="28" a="1"/>
  <c r="F309" i="28" s="1"/>
  <c r="J308" i="28" a="1"/>
  <c r="J308" i="28" s="1"/>
  <c r="F307" i="28" a="1"/>
  <c r="F307" i="28" s="1"/>
  <c r="J306" i="28" a="1"/>
  <c r="J306" i="28" s="1"/>
  <c r="F305" i="28" a="1"/>
  <c r="F305" i="28" s="1"/>
  <c r="J304" i="28" a="1"/>
  <c r="J304" i="28" s="1"/>
  <c r="F303" i="28" a="1"/>
  <c r="F303" i="28" s="1"/>
  <c r="H441" i="28" a="1"/>
  <c r="H441" i="28" s="1"/>
  <c r="B440" i="28" a="1"/>
  <c r="B440" i="28" s="1"/>
  <c r="D439" i="28" a="1"/>
  <c r="D439" i="28" s="1"/>
  <c r="AC435" i="28" a="1"/>
  <c r="AC435" i="28" s="1"/>
  <c r="B429" i="28" a="1"/>
  <c r="B429" i="28" s="1"/>
  <c r="J427" i="28" a="1"/>
  <c r="J427" i="28" s="1"/>
  <c r="B427" i="28" a="1"/>
  <c r="B427" i="28" s="1"/>
  <c r="AC426" i="28" a="1"/>
  <c r="AC426" i="28" s="1"/>
  <c r="H426" i="28" a="1"/>
  <c r="H426" i="28" s="1"/>
  <c r="D426" i="28" a="1"/>
  <c r="D426" i="28" s="1"/>
  <c r="B425" i="28" a="1"/>
  <c r="B425" i="28" s="1"/>
  <c r="AC424" i="28" a="1"/>
  <c r="AC424" i="28" s="1"/>
  <c r="H424" i="28" a="1"/>
  <c r="H424" i="28" s="1"/>
  <c r="D424" i="28" a="1"/>
  <c r="D424" i="28" s="1"/>
  <c r="B423" i="28" a="1"/>
  <c r="B423" i="28" s="1"/>
  <c r="AC422" i="28" a="1"/>
  <c r="AC422" i="28" s="1"/>
  <c r="H422" i="28" a="1"/>
  <c r="H422" i="28" s="1"/>
  <c r="D422" i="28" a="1"/>
  <c r="D422" i="28" s="1"/>
  <c r="B421" i="28" a="1"/>
  <c r="B421" i="28" s="1"/>
  <c r="AC420" i="28" a="1"/>
  <c r="AC420" i="28" s="1"/>
  <c r="H420" i="28" a="1"/>
  <c r="H420" i="28" s="1"/>
  <c r="D420" i="28" a="1"/>
  <c r="D420" i="28" s="1"/>
  <c r="B419" i="28" a="1"/>
  <c r="B419" i="28" s="1"/>
  <c r="AC418" i="28" a="1"/>
  <c r="AC418" i="28" s="1"/>
  <c r="H418" i="28" a="1"/>
  <c r="H418" i="28" s="1"/>
  <c r="D418" i="28" a="1"/>
  <c r="D418" i="28" s="1"/>
  <c r="B417" i="28" a="1"/>
  <c r="B417" i="28" s="1"/>
  <c r="AC416" i="28" a="1"/>
  <c r="AC416" i="28" s="1"/>
  <c r="H416" i="28" a="1"/>
  <c r="H416" i="28" s="1"/>
  <c r="D416" i="28" a="1"/>
  <c r="D416" i="28" s="1"/>
  <c r="B415" i="28" a="1"/>
  <c r="B415" i="28" s="1"/>
  <c r="AC414" i="28" a="1"/>
  <c r="AC414" i="28" s="1"/>
  <c r="H414" i="28" a="1"/>
  <c r="H414" i="28" s="1"/>
  <c r="D414" i="28" a="1"/>
  <c r="D414" i="28" s="1"/>
  <c r="B413" i="28" a="1"/>
  <c r="B413" i="28" s="1"/>
  <c r="AC412" i="28" a="1"/>
  <c r="AC412" i="28" s="1"/>
  <c r="H412" i="28" a="1"/>
  <c r="H412" i="28" s="1"/>
  <c r="D412" i="28" a="1"/>
  <c r="D412" i="28" s="1"/>
  <c r="B411" i="28" a="1"/>
  <c r="B411" i="28" s="1"/>
  <c r="AC410" i="28" a="1"/>
  <c r="AC410" i="28" s="1"/>
  <c r="H410" i="28" a="1"/>
  <c r="H410" i="28" s="1"/>
  <c r="D410" i="28" a="1"/>
  <c r="D410" i="28" s="1"/>
  <c r="B409" i="28" a="1"/>
  <c r="B409" i="28" s="1"/>
  <c r="AC408" i="28" a="1"/>
  <c r="AC408" i="28" s="1"/>
  <c r="H408" i="28" a="1"/>
  <c r="H408" i="28" s="1"/>
  <c r="D408" i="28" a="1"/>
  <c r="D408" i="28" s="1"/>
  <c r="B407" i="28" a="1"/>
  <c r="B407" i="28" s="1"/>
  <c r="AC406" i="28" a="1"/>
  <c r="AC406" i="28" s="1"/>
  <c r="H406" i="28" a="1"/>
  <c r="H406" i="28" s="1"/>
  <c r="D406" i="28" a="1"/>
  <c r="D406" i="28" s="1"/>
  <c r="B405" i="28" a="1"/>
  <c r="B405" i="28" s="1"/>
  <c r="AC404" i="28" a="1"/>
  <c r="AC404" i="28" s="1"/>
  <c r="H404" i="28" a="1"/>
  <c r="H404" i="28" s="1"/>
  <c r="D404" i="28" a="1"/>
  <c r="D404" i="28" s="1"/>
  <c r="B403" i="28" a="1"/>
  <c r="B403" i="28" s="1"/>
  <c r="AC402" i="28" a="1"/>
  <c r="AC402" i="28" s="1"/>
  <c r="H402" i="28" a="1"/>
  <c r="H402" i="28" s="1"/>
  <c r="D402" i="28" a="1"/>
  <c r="D402" i="28" s="1"/>
  <c r="B401" i="28" a="1"/>
  <c r="B401" i="28" s="1"/>
  <c r="AC400" i="28" a="1"/>
  <c r="AC400" i="28" s="1"/>
  <c r="H400" i="28" a="1"/>
  <c r="H400" i="28" s="1"/>
  <c r="D400" i="28" a="1"/>
  <c r="D400" i="28" s="1"/>
  <c r="B399" i="28" a="1"/>
  <c r="B399" i="28" s="1"/>
  <c r="AC398" i="28" a="1"/>
  <c r="AC398" i="28" s="1"/>
  <c r="H398" i="28" a="1"/>
  <c r="H398" i="28" s="1"/>
  <c r="D398" i="28" a="1"/>
  <c r="D398" i="28" s="1"/>
  <c r="B397" i="28" a="1"/>
  <c r="B397" i="28" s="1"/>
  <c r="AC396" i="28" a="1"/>
  <c r="AC396" i="28" s="1"/>
  <c r="H396" i="28" a="1"/>
  <c r="H396" i="28" s="1"/>
  <c r="D396" i="28" a="1"/>
  <c r="D396" i="28" s="1"/>
  <c r="B395" i="28" a="1"/>
  <c r="B395" i="28" s="1"/>
  <c r="AC394" i="28" a="1"/>
  <c r="AC394" i="28" s="1"/>
  <c r="H394" i="28" a="1"/>
  <c r="H394" i="28" s="1"/>
  <c r="D394" i="28" a="1"/>
  <c r="D394" i="28" s="1"/>
  <c r="B393" i="28" a="1"/>
  <c r="B393" i="28" s="1"/>
  <c r="AC392" i="28" a="1"/>
  <c r="AC392" i="28" s="1"/>
  <c r="H392" i="28" a="1"/>
  <c r="H392" i="28" s="1"/>
  <c r="D392" i="28" a="1"/>
  <c r="D392" i="28" s="1"/>
  <c r="B391" i="28" a="1"/>
  <c r="B391" i="28" s="1"/>
  <c r="AC390" i="28" a="1"/>
  <c r="AC390" i="28" s="1"/>
  <c r="H390" i="28" a="1"/>
  <c r="H390" i="28" s="1"/>
  <c r="D390" i="28" a="1"/>
  <c r="D390" i="28" s="1"/>
  <c r="B389" i="28" a="1"/>
  <c r="B389" i="28" s="1"/>
  <c r="AC388" i="28" a="1"/>
  <c r="AC388" i="28" s="1"/>
  <c r="H388" i="28" a="1"/>
  <c r="H388" i="28" s="1"/>
  <c r="D388" i="28" a="1"/>
  <c r="D388" i="28" s="1"/>
  <c r="B387" i="28" a="1"/>
  <c r="B387" i="28" s="1"/>
  <c r="AC386" i="28" a="1"/>
  <c r="AC386" i="28" s="1"/>
  <c r="H386" i="28" a="1"/>
  <c r="H386" i="28" s="1"/>
  <c r="D386" i="28" a="1"/>
  <c r="D386" i="28" s="1"/>
  <c r="B385" i="28" a="1"/>
  <c r="B385" i="28" s="1"/>
  <c r="AC384" i="28" a="1"/>
  <c r="AC384" i="28" s="1"/>
  <c r="H384" i="28" a="1"/>
  <c r="H384" i="28" s="1"/>
  <c r="D384" i="28" a="1"/>
  <c r="D384" i="28" s="1"/>
  <c r="B383" i="28" a="1"/>
  <c r="B383" i="28" s="1"/>
  <c r="AC382" i="28" a="1"/>
  <c r="AC382" i="28" s="1"/>
  <c r="H382" i="28" a="1"/>
  <c r="H382" i="28" s="1"/>
  <c r="D382" i="28" a="1"/>
  <c r="D382" i="28" s="1"/>
  <c r="B381" i="28" a="1"/>
  <c r="B381" i="28" s="1"/>
  <c r="AC380" i="28" a="1"/>
  <c r="AC380" i="28" s="1"/>
  <c r="H380" i="28" a="1"/>
  <c r="H380" i="28" s="1"/>
  <c r="D380" i="28" a="1"/>
  <c r="D380" i="28" s="1"/>
  <c r="B379" i="28" a="1"/>
  <c r="B379" i="28" s="1"/>
  <c r="AC378" i="28" a="1"/>
  <c r="AC378" i="28" s="1"/>
  <c r="H378" i="28" a="1"/>
  <c r="H378" i="28" s="1"/>
  <c r="D378" i="28" a="1"/>
  <c r="D378" i="28" s="1"/>
  <c r="B377" i="28" a="1"/>
  <c r="B377" i="28" s="1"/>
  <c r="H383" i="28" a="1"/>
  <c r="H383" i="28" s="1"/>
  <c r="B382" i="28" a="1"/>
  <c r="B382" i="28" s="1"/>
  <c r="D381" i="28" a="1"/>
  <c r="D381" i="28" s="1"/>
  <c r="AC377" i="28" a="1"/>
  <c r="AC377" i="28" s="1"/>
  <c r="B357" i="28" a="1"/>
  <c r="B357" i="28" s="1"/>
  <c r="AC356" i="28" a="1"/>
  <c r="AC356" i="28" s="1"/>
  <c r="H356" i="28" a="1"/>
  <c r="H356" i="28" s="1"/>
  <c r="D356" i="28" a="1"/>
  <c r="D356" i="28" s="1"/>
  <c r="B355" i="28" a="1"/>
  <c r="B355" i="28" s="1"/>
  <c r="AC354" i="28" a="1"/>
  <c r="AC354" i="28" s="1"/>
  <c r="H354" i="28" a="1"/>
  <c r="H354" i="28" s="1"/>
  <c r="D354" i="28" a="1"/>
  <c r="D354" i="28" s="1"/>
  <c r="B353" i="28" a="1"/>
  <c r="B353" i="28" s="1"/>
  <c r="AC352" i="28" a="1"/>
  <c r="AC352" i="28" s="1"/>
  <c r="H352" i="28" a="1"/>
  <c r="H352" i="28" s="1"/>
  <c r="D352" i="28" a="1"/>
  <c r="D352" i="28" s="1"/>
  <c r="B351" i="28" a="1"/>
  <c r="B351" i="28" s="1"/>
  <c r="AC350" i="28" a="1"/>
  <c r="AC350" i="28" s="1"/>
  <c r="H350" i="28" a="1"/>
  <c r="H350" i="28" s="1"/>
  <c r="D350" i="28" a="1"/>
  <c r="D350" i="28" s="1"/>
  <c r="B349" i="28" a="1"/>
  <c r="B349" i="28" s="1"/>
  <c r="AC348" i="28" a="1"/>
  <c r="AC348" i="28" s="1"/>
  <c r="H348" i="28" a="1"/>
  <c r="H348" i="28" s="1"/>
  <c r="D348" i="28" a="1"/>
  <c r="D348" i="28" s="1"/>
  <c r="B347" i="28" a="1"/>
  <c r="B347" i="28" s="1"/>
  <c r="AC346" i="28" a="1"/>
  <c r="AC346" i="28" s="1"/>
  <c r="H346" i="28" a="1"/>
  <c r="H346" i="28" s="1"/>
  <c r="D346" i="28" a="1"/>
  <c r="D346" i="28" s="1"/>
  <c r="B345" i="28" a="1"/>
  <c r="B345" i="28" s="1"/>
  <c r="AC344" i="28" a="1"/>
  <c r="AC344" i="28" s="1"/>
  <c r="H344" i="28" a="1"/>
  <c r="H344" i="28" s="1"/>
  <c r="D344" i="28" a="1"/>
  <c r="D344" i="28" s="1"/>
  <c r="B343" i="28" a="1"/>
  <c r="B343" i="28" s="1"/>
  <c r="AC342" i="28" a="1"/>
  <c r="AC342" i="28" s="1"/>
  <c r="H342" i="28" a="1"/>
  <c r="H342" i="28" s="1"/>
  <c r="D342" i="28" a="1"/>
  <c r="D342" i="28" s="1"/>
  <c r="B341" i="28" a="1"/>
  <c r="B341" i="28" s="1"/>
  <c r="AC340" i="28" a="1"/>
  <c r="AC340" i="28" s="1"/>
  <c r="H340" i="28" a="1"/>
  <c r="H340" i="28" s="1"/>
  <c r="D340" i="28" a="1"/>
  <c r="D340" i="28" s="1"/>
  <c r="B339" i="28" a="1"/>
  <c r="B339" i="28" s="1"/>
  <c r="AC338" i="28" a="1"/>
  <c r="AC338" i="28" s="1"/>
  <c r="H338" i="28" a="1"/>
  <c r="H338" i="28" s="1"/>
  <c r="D338" i="28" a="1"/>
  <c r="D338" i="28" s="1"/>
  <c r="B337" i="28" a="1"/>
  <c r="B337" i="28" s="1"/>
  <c r="AC336" i="28" a="1"/>
  <c r="AC336" i="28" s="1"/>
  <c r="H336" i="28" a="1"/>
  <c r="H336" i="28" s="1"/>
  <c r="D336" i="28" a="1"/>
  <c r="D336" i="28" s="1"/>
  <c r="B335" i="28" a="1"/>
  <c r="B335" i="28" s="1"/>
  <c r="AC334" i="28" a="1"/>
  <c r="AC334" i="28" s="1"/>
  <c r="H334" i="28" a="1"/>
  <c r="H334" i="28" s="1"/>
  <c r="D334" i="28" a="1"/>
  <c r="D334" i="28" s="1"/>
  <c r="B333" i="28" a="1"/>
  <c r="B333" i="28" s="1"/>
  <c r="AC332" i="28" a="1"/>
  <c r="AC332" i="28" s="1"/>
  <c r="H332" i="28" a="1"/>
  <c r="H332" i="28" s="1"/>
  <c r="D332" i="28" a="1"/>
  <c r="D332" i="28" s="1"/>
  <c r="B331" i="28" a="1"/>
  <c r="B331" i="28" s="1"/>
  <c r="AC330" i="28" a="1"/>
  <c r="AC330" i="28" s="1"/>
  <c r="H330" i="28" a="1"/>
  <c r="H330" i="28" s="1"/>
  <c r="D330" i="28" a="1"/>
  <c r="D330" i="28" s="1"/>
  <c r="B329" i="28" a="1"/>
  <c r="B329" i="28" s="1"/>
  <c r="AC328" i="28" a="1"/>
  <c r="AC328" i="28" s="1"/>
  <c r="H328" i="28" a="1"/>
  <c r="H328" i="28" s="1"/>
  <c r="D328" i="28" a="1"/>
  <c r="D328" i="28" s="1"/>
  <c r="B327" i="28" a="1"/>
  <c r="B327" i="28" s="1"/>
  <c r="AC326" i="28" a="1"/>
  <c r="AC326" i="28" s="1"/>
  <c r="H326" i="28" a="1"/>
  <c r="H326" i="28" s="1"/>
  <c r="D326" i="28" a="1"/>
  <c r="D326" i="28" s="1"/>
  <c r="B325" i="28" a="1"/>
  <c r="B325" i="28" s="1"/>
  <c r="AC324" i="28" a="1"/>
  <c r="AC324" i="28" s="1"/>
  <c r="H324" i="28" a="1"/>
  <c r="H324" i="28" s="1"/>
  <c r="D324" i="28" a="1"/>
  <c r="D324" i="28" s="1"/>
  <c r="B323" i="28" a="1"/>
  <c r="B323" i="28" s="1"/>
  <c r="AC322" i="28" a="1"/>
  <c r="AC322" i="28" s="1"/>
  <c r="H322" i="28" a="1"/>
  <c r="H322" i="28" s="1"/>
  <c r="D322" i="28" a="1"/>
  <c r="D322" i="28" s="1"/>
  <c r="B321" i="28" a="1"/>
  <c r="B321" i="28" s="1"/>
  <c r="AC320" i="28" a="1"/>
  <c r="AC320" i="28" s="1"/>
  <c r="H320" i="28" a="1"/>
  <c r="H320" i="28" s="1"/>
  <c r="D320" i="28" a="1"/>
  <c r="D320" i="28" s="1"/>
  <c r="B319" i="28" a="1"/>
  <c r="B319" i="28" s="1"/>
  <c r="AC318" i="28" a="1"/>
  <c r="AC318" i="28" s="1"/>
  <c r="H318" i="28" a="1"/>
  <c r="H318" i="28" s="1"/>
  <c r="D318" i="28" a="1"/>
  <c r="D318" i="28" s="1"/>
  <c r="B317" i="28" a="1"/>
  <c r="B317" i="28" s="1"/>
  <c r="AC316" i="28" a="1"/>
  <c r="AC316" i="28" s="1"/>
  <c r="H316" i="28" a="1"/>
  <c r="H316" i="28" s="1"/>
  <c r="D316" i="28" a="1"/>
  <c r="D316" i="28" s="1"/>
  <c r="B315" i="28" a="1"/>
  <c r="B315" i="28" s="1"/>
  <c r="AC314" i="28" a="1"/>
  <c r="AC314" i="28" s="1"/>
  <c r="H314" i="28" a="1"/>
  <c r="H314" i="28" s="1"/>
  <c r="D314" i="28" a="1"/>
  <c r="D314" i="28" s="1"/>
  <c r="B313" i="28" a="1"/>
  <c r="B313" i="28" s="1"/>
  <c r="AC312" i="28" a="1"/>
  <c r="AC312" i="28" s="1"/>
  <c r="H312" i="28" a="1"/>
  <c r="H312" i="28" s="1"/>
  <c r="D312" i="28" a="1"/>
  <c r="D312" i="28" s="1"/>
  <c r="B311" i="28" a="1"/>
  <c r="B311" i="28" s="1"/>
  <c r="AC310" i="28" a="1"/>
  <c r="AC310" i="28" s="1"/>
  <c r="H310" i="28" a="1"/>
  <c r="H310" i="28" s="1"/>
  <c r="D310" i="28" a="1"/>
  <c r="D310" i="28" s="1"/>
  <c r="B309" i="28" a="1"/>
  <c r="B309" i="28" s="1"/>
  <c r="AC308" i="28" a="1"/>
  <c r="AC308" i="28" s="1"/>
  <c r="H308" i="28" a="1"/>
  <c r="H308" i="28" s="1"/>
  <c r="D308" i="28" a="1"/>
  <c r="D308" i="28" s="1"/>
  <c r="B307" i="28" a="1"/>
  <c r="B307" i="28" s="1"/>
  <c r="AC306" i="28" a="1"/>
  <c r="AC306" i="28" s="1"/>
  <c r="H306" i="28" a="1"/>
  <c r="H306" i="28" s="1"/>
  <c r="D306" i="28" a="1"/>
  <c r="D306" i="28" s="1"/>
  <c r="B305" i="28" a="1"/>
  <c r="B305" i="28" s="1"/>
  <c r="AC304" i="28" a="1"/>
  <c r="AC304" i="28" s="1"/>
  <c r="H304" i="28" a="1"/>
  <c r="H304" i="28" s="1"/>
  <c r="D304" i="28" a="1"/>
  <c r="D304" i="28" s="1"/>
  <c r="C303" i="28" a="1"/>
  <c r="C303" i="28" s="1"/>
  <c r="AF303" i="28" s="1"/>
  <c r="D302" i="28" a="1"/>
  <c r="D302" i="28" s="1"/>
  <c r="AC301" i="28" a="1"/>
  <c r="AC301" i="28" s="1"/>
  <c r="F301" i="28" a="1"/>
  <c r="F301" i="28" s="1"/>
  <c r="C301" i="28" a="1"/>
  <c r="C301" i="28" s="1"/>
  <c r="AF301" i="28" s="1"/>
  <c r="D300" i="28" a="1"/>
  <c r="D300" i="28" s="1"/>
  <c r="AC299" i="28" a="1"/>
  <c r="AC299" i="28" s="1"/>
  <c r="F299" i="28" a="1"/>
  <c r="F299" i="28" s="1"/>
  <c r="C299" i="28" a="1"/>
  <c r="C299" i="28" s="1"/>
  <c r="AF299" i="28" s="1"/>
  <c r="D298" i="28" a="1"/>
  <c r="D298" i="28" s="1"/>
  <c r="AC297" i="28" a="1"/>
  <c r="AC297" i="28" s="1"/>
  <c r="F297" i="28" a="1"/>
  <c r="F297" i="28" s="1"/>
  <c r="C297" i="28" a="1"/>
  <c r="C297" i="28" s="1"/>
  <c r="AF297" i="28" s="1"/>
  <c r="D296" i="28" a="1"/>
  <c r="D296" i="28" s="1"/>
  <c r="AC295" i="28" a="1"/>
  <c r="AC295" i="28" s="1"/>
  <c r="F295" i="28" a="1"/>
  <c r="F295" i="28" s="1"/>
  <c r="C295" i="28" a="1"/>
  <c r="C295" i="28" s="1"/>
  <c r="AF295" i="28" s="1"/>
  <c r="F294" i="28" a="1"/>
  <c r="F294" i="28" s="1"/>
  <c r="J293" i="28" a="1"/>
  <c r="J293" i="28" s="1"/>
  <c r="F292" i="28" a="1"/>
  <c r="F292" i="28" s="1"/>
  <c r="J291" i="28" a="1"/>
  <c r="J291" i="28" s="1"/>
  <c r="F290" i="28" a="1"/>
  <c r="F290" i="28" s="1"/>
  <c r="J289" i="28" a="1"/>
  <c r="J289" i="28" s="1"/>
  <c r="F288" i="28" a="1"/>
  <c r="F288" i="28" s="1"/>
  <c r="J287" i="28" a="1"/>
  <c r="J287" i="28" s="1"/>
  <c r="F286" i="28" a="1"/>
  <c r="F286" i="28" s="1"/>
  <c r="J285" i="28" a="1"/>
  <c r="J285" i="28" s="1"/>
  <c r="F284" i="28" a="1"/>
  <c r="F284" i="28" s="1"/>
  <c r="J283" i="28" a="1"/>
  <c r="J283" i="28" s="1"/>
  <c r="F282" i="28" a="1"/>
  <c r="F282" i="28" s="1"/>
  <c r="J281" i="28" a="1"/>
  <c r="J281" i="28" s="1"/>
  <c r="F280" i="28" a="1"/>
  <c r="F280" i="28" s="1"/>
  <c r="J279" i="28" a="1"/>
  <c r="J279" i="28" s="1"/>
  <c r="F278" i="28" a="1"/>
  <c r="F278" i="28" s="1"/>
  <c r="J277" i="28" a="1"/>
  <c r="J277" i="28" s="1"/>
  <c r="F276" i="28" a="1"/>
  <c r="F276" i="28" s="1"/>
  <c r="J275" i="28" a="1"/>
  <c r="J275" i="28" s="1"/>
  <c r="F274" i="28" a="1"/>
  <c r="F274" i="28" s="1"/>
  <c r="J273" i="28" a="1"/>
  <c r="J273" i="28" s="1"/>
  <c r="F272" i="28" a="1"/>
  <c r="F272" i="28" s="1"/>
  <c r="J271" i="28" a="1"/>
  <c r="J271" i="28" s="1"/>
  <c r="F270" i="28" a="1"/>
  <c r="F270" i="28" s="1"/>
  <c r="J269" i="28" a="1"/>
  <c r="J269" i="28" s="1"/>
  <c r="F268" i="28" a="1"/>
  <c r="F268" i="28" s="1"/>
  <c r="J267" i="28" a="1"/>
  <c r="J267" i="28" s="1"/>
  <c r="F266" i="28" a="1"/>
  <c r="F266" i="28" s="1"/>
  <c r="J265" i="28" a="1"/>
  <c r="J265" i="28" s="1"/>
  <c r="F264" i="28" a="1"/>
  <c r="F264" i="28" s="1"/>
  <c r="J263" i="28" a="1"/>
  <c r="J263" i="28" s="1"/>
  <c r="F262" i="28" a="1"/>
  <c r="F262" i="28" s="1"/>
  <c r="J261" i="28" a="1"/>
  <c r="J261" i="28" s="1"/>
  <c r="F260" i="28" a="1"/>
  <c r="F260" i="28" s="1"/>
  <c r="J259" i="28" a="1"/>
  <c r="J259" i="28" s="1"/>
  <c r="F258" i="28" a="1"/>
  <c r="F258" i="28" s="1"/>
  <c r="J257" i="28" a="1"/>
  <c r="J257" i="28" s="1"/>
  <c r="F256" i="28" a="1"/>
  <c r="F256" i="28" s="1"/>
  <c r="J255" i="28" a="1"/>
  <c r="J255" i="28" s="1"/>
  <c r="F254" i="28" a="1"/>
  <c r="F254" i="28" s="1"/>
  <c r="J253" i="28" a="1"/>
  <c r="J253" i="28" s="1"/>
  <c r="F252" i="28" a="1"/>
  <c r="F252" i="28" s="1"/>
  <c r="J251" i="28" a="1"/>
  <c r="J251" i="28" s="1"/>
  <c r="F250" i="28" a="1"/>
  <c r="F250" i="28" s="1"/>
  <c r="J249" i="28" a="1"/>
  <c r="J249" i="28" s="1"/>
  <c r="F248" i="28" a="1"/>
  <c r="F248" i="28" s="1"/>
  <c r="J247" i="28" a="1"/>
  <c r="J247" i="28" s="1"/>
  <c r="F246" i="28" a="1"/>
  <c r="F246" i="28" s="1"/>
  <c r="J245" i="28" a="1"/>
  <c r="J245" i="28" s="1"/>
  <c r="F244" i="28" a="1"/>
  <c r="F244" i="28" s="1"/>
  <c r="J243" i="28" a="1"/>
  <c r="J243" i="28" s="1"/>
  <c r="F242" i="28" a="1"/>
  <c r="F242" i="28" s="1"/>
  <c r="J241" i="28" a="1"/>
  <c r="J241" i="28" s="1"/>
  <c r="F240" i="28" a="1"/>
  <c r="F240" i="28" s="1"/>
  <c r="J239" i="28" a="1"/>
  <c r="J239" i="28" s="1"/>
  <c r="F238" i="28" a="1"/>
  <c r="F238" i="28" s="1"/>
  <c r="J237" i="28" a="1"/>
  <c r="J237" i="28" s="1"/>
  <c r="F236" i="28" a="1"/>
  <c r="F236" i="28" s="1"/>
  <c r="J235" i="28" a="1"/>
  <c r="J235" i="28" s="1"/>
  <c r="F234" i="28" a="1"/>
  <c r="F234" i="28" s="1"/>
  <c r="J233" i="28" a="1"/>
  <c r="J233" i="28" s="1"/>
  <c r="F232" i="28" a="1"/>
  <c r="F232" i="28" s="1"/>
  <c r="J231" i="28" a="1"/>
  <c r="J231" i="28" s="1"/>
  <c r="F230" i="28" a="1"/>
  <c r="F230" i="28" s="1"/>
  <c r="J229" i="28" a="1"/>
  <c r="J229" i="28" s="1"/>
  <c r="F228" i="28" a="1"/>
  <c r="F228" i="28" s="1"/>
  <c r="J227" i="28" a="1"/>
  <c r="J227" i="28" s="1"/>
  <c r="F226" i="28" a="1"/>
  <c r="F226" i="28" s="1"/>
  <c r="J225" i="28" a="1"/>
  <c r="J225" i="28" s="1"/>
  <c r="F224" i="28" a="1"/>
  <c r="F224" i="28" s="1"/>
  <c r="J223" i="28" a="1"/>
  <c r="J223" i="28" s="1"/>
  <c r="F222" i="28" a="1"/>
  <c r="F222" i="28" s="1"/>
  <c r="J221" i="28" a="1"/>
  <c r="J221" i="28" s="1"/>
  <c r="AC383" i="28" a="1"/>
  <c r="AC383" i="28" s="1"/>
  <c r="H381" i="28" a="1"/>
  <c r="H381" i="28" s="1"/>
  <c r="B380" i="28" a="1"/>
  <c r="B380" i="28" s="1"/>
  <c r="D379" i="28" a="1"/>
  <c r="D379" i="28" s="1"/>
  <c r="AC376" i="28" a="1"/>
  <c r="AC376" i="28" s="1"/>
  <c r="H376" i="28" a="1"/>
  <c r="H376" i="28" s="1"/>
  <c r="D376" i="28" a="1"/>
  <c r="D376" i="28" s="1"/>
  <c r="AC375" i="28" a="1"/>
  <c r="AC375" i="28" s="1"/>
  <c r="H375" i="28" a="1"/>
  <c r="H375" i="28" s="1"/>
  <c r="D375" i="28" a="1"/>
  <c r="D375" i="28" s="1"/>
  <c r="AC374" i="28" a="1"/>
  <c r="AC374" i="28" s="1"/>
  <c r="H374" i="28" a="1"/>
  <c r="H374" i="28" s="1"/>
  <c r="D374" i="28" a="1"/>
  <c r="D374" i="28" s="1"/>
  <c r="AC373" i="28" a="1"/>
  <c r="AC373" i="28" s="1"/>
  <c r="H373" i="28" a="1"/>
  <c r="H373" i="28" s="1"/>
  <c r="D373" i="28" a="1"/>
  <c r="D373" i="28" s="1"/>
  <c r="AC372" i="28" a="1"/>
  <c r="AC372" i="28" s="1"/>
  <c r="H372" i="28" a="1"/>
  <c r="H372" i="28" s="1"/>
  <c r="D372" i="28" a="1"/>
  <c r="D372" i="28" s="1"/>
  <c r="AC371" i="28" a="1"/>
  <c r="AC371" i="28" s="1"/>
  <c r="H371" i="28" a="1"/>
  <c r="H371" i="28" s="1"/>
  <c r="D371" i="28" a="1"/>
  <c r="D371" i="28" s="1"/>
  <c r="AC370" i="28" a="1"/>
  <c r="AC370" i="28" s="1"/>
  <c r="H370" i="28" a="1"/>
  <c r="H370" i="28" s="1"/>
  <c r="D370" i="28" a="1"/>
  <c r="D370" i="28" s="1"/>
  <c r="AC369" i="28" a="1"/>
  <c r="AC369" i="28" s="1"/>
  <c r="H369" i="28" a="1"/>
  <c r="H369" i="28" s="1"/>
  <c r="D369" i="28" a="1"/>
  <c r="D369" i="28" s="1"/>
  <c r="AC368" i="28" a="1"/>
  <c r="AC368" i="28" s="1"/>
  <c r="H368" i="28" a="1"/>
  <c r="H368" i="28" s="1"/>
  <c r="D368" i="28" a="1"/>
  <c r="D368" i="28" s="1"/>
  <c r="AC367" i="28" a="1"/>
  <c r="AC367" i="28" s="1"/>
  <c r="H367" i="28" a="1"/>
  <c r="H367" i="28" s="1"/>
  <c r="D367" i="28" a="1"/>
  <c r="D367" i="28" s="1"/>
  <c r="AC366" i="28" a="1"/>
  <c r="AC366" i="28" s="1"/>
  <c r="H366" i="28" a="1"/>
  <c r="H366" i="28" s="1"/>
  <c r="D366" i="28" a="1"/>
  <c r="D366" i="28" s="1"/>
  <c r="AC365" i="28" a="1"/>
  <c r="AC365" i="28" s="1"/>
  <c r="H365" i="28" a="1"/>
  <c r="H365" i="28" s="1"/>
  <c r="D365" i="28" a="1"/>
  <c r="D365" i="28" s="1"/>
  <c r="AC364" i="28" a="1"/>
  <c r="AC364" i="28" s="1"/>
  <c r="H364" i="28" a="1"/>
  <c r="H364" i="28" s="1"/>
  <c r="D364" i="28" a="1"/>
  <c r="D364" i="28" s="1"/>
  <c r="AC363" i="28" a="1"/>
  <c r="AC363" i="28" s="1"/>
  <c r="H363" i="28" a="1"/>
  <c r="H363" i="28" s="1"/>
  <c r="D363" i="28" a="1"/>
  <c r="D363" i="28" s="1"/>
  <c r="AC362" i="28" a="1"/>
  <c r="AC362" i="28" s="1"/>
  <c r="H362" i="28" a="1"/>
  <c r="H362" i="28" s="1"/>
  <c r="D362" i="28" a="1"/>
  <c r="D362" i="28" s="1"/>
  <c r="AC361" i="28" a="1"/>
  <c r="AC361" i="28" s="1"/>
  <c r="H361" i="28" a="1"/>
  <c r="H361" i="28" s="1"/>
  <c r="H360" i="28" a="1"/>
  <c r="H360" i="28" s="1"/>
  <c r="H359" i="28" a="1"/>
  <c r="H359" i="28" s="1"/>
  <c r="H358" i="28" a="1"/>
  <c r="H358" i="28" s="1"/>
  <c r="C356" i="28" a="1"/>
  <c r="C356" i="28" s="1"/>
  <c r="AF356" i="28" s="1"/>
  <c r="C354" i="28" a="1"/>
  <c r="C354" i="28" s="1"/>
  <c r="AF354" i="28" s="1"/>
  <c r="C352" i="28" a="1"/>
  <c r="C352" i="28" s="1"/>
  <c r="AF352" i="28" s="1"/>
  <c r="C350" i="28" a="1"/>
  <c r="C350" i="28" s="1"/>
  <c r="AF350" i="28" s="1"/>
  <c r="C348" i="28" a="1"/>
  <c r="C348" i="28" s="1"/>
  <c r="AF348" i="28" s="1"/>
  <c r="C346" i="28" a="1"/>
  <c r="C346" i="28" s="1"/>
  <c r="AF346" i="28" s="1"/>
  <c r="C344" i="28" a="1"/>
  <c r="C344" i="28" s="1"/>
  <c r="AF344" i="28" s="1"/>
  <c r="C342" i="28" a="1"/>
  <c r="C342" i="28" s="1"/>
  <c r="AF342" i="28" s="1"/>
  <c r="C340" i="28" a="1"/>
  <c r="C340" i="28" s="1"/>
  <c r="AF340" i="28" s="1"/>
  <c r="C338" i="28" a="1"/>
  <c r="C338" i="28" s="1"/>
  <c r="AF338" i="28" s="1"/>
  <c r="C336" i="28" a="1"/>
  <c r="C336" i="28" s="1"/>
  <c r="AF336" i="28" s="1"/>
  <c r="C334" i="28" a="1"/>
  <c r="C334" i="28" s="1"/>
  <c r="AF334" i="28" s="1"/>
  <c r="C332" i="28" a="1"/>
  <c r="C332" i="28" s="1"/>
  <c r="AF332" i="28" s="1"/>
  <c r="C330" i="28" a="1"/>
  <c r="C330" i="28" s="1"/>
  <c r="AF330" i="28" s="1"/>
  <c r="C328" i="28" a="1"/>
  <c r="C328" i="28" s="1"/>
  <c r="AF328" i="28" s="1"/>
  <c r="C326" i="28" a="1"/>
  <c r="C326" i="28" s="1"/>
  <c r="AF326" i="28" s="1"/>
  <c r="C324" i="28" a="1"/>
  <c r="C324" i="28" s="1"/>
  <c r="AF324" i="28" s="1"/>
  <c r="C322" i="28" a="1"/>
  <c r="C322" i="28" s="1"/>
  <c r="AF322" i="28" s="1"/>
  <c r="C320" i="28" a="1"/>
  <c r="C320" i="28" s="1"/>
  <c r="AF320" i="28" s="1"/>
  <c r="C318" i="28" a="1"/>
  <c r="C318" i="28" s="1"/>
  <c r="AF318" i="28" s="1"/>
  <c r="C316" i="28" a="1"/>
  <c r="C316" i="28" s="1"/>
  <c r="AF316" i="28" s="1"/>
  <c r="C314" i="28" a="1"/>
  <c r="C314" i="28" s="1"/>
  <c r="AF314" i="28" s="1"/>
  <c r="C312" i="28" a="1"/>
  <c r="C312" i="28" s="1"/>
  <c r="AF312" i="28" s="1"/>
  <c r="C310" i="28" a="1"/>
  <c r="C310" i="28" s="1"/>
  <c r="AF310" i="28" s="1"/>
  <c r="C308" i="28" a="1"/>
  <c r="C308" i="28" s="1"/>
  <c r="AF308" i="28" s="1"/>
  <c r="C306" i="28" a="1"/>
  <c r="C306" i="28" s="1"/>
  <c r="AF306" i="28" s="1"/>
  <c r="C304" i="28" a="1"/>
  <c r="C304" i="28" s="1"/>
  <c r="AF304" i="28" s="1"/>
  <c r="B303" i="28" a="1"/>
  <c r="B303" i="28" s="1"/>
  <c r="J302" i="28" a="1"/>
  <c r="J302" i="28" s="1"/>
  <c r="C302" i="28" a="1"/>
  <c r="C302" i="28" s="1"/>
  <c r="AF302" i="28" s="1"/>
  <c r="H301" i="28" a="1"/>
  <c r="H301" i="28" s="1"/>
  <c r="B301" i="28" a="1"/>
  <c r="B301" i="28" s="1"/>
  <c r="J300" i="28" a="1"/>
  <c r="J300" i="28" s="1"/>
  <c r="C300" i="28" a="1"/>
  <c r="C300" i="28" s="1"/>
  <c r="AF300" i="28" s="1"/>
  <c r="H299" i="28" a="1"/>
  <c r="H299" i="28" s="1"/>
  <c r="B299" i="28" a="1"/>
  <c r="B299" i="28" s="1"/>
  <c r="J298" i="28" a="1"/>
  <c r="J298" i="28" s="1"/>
  <c r="C298" i="28" a="1"/>
  <c r="C298" i="28" s="1"/>
  <c r="AF298" i="28" s="1"/>
  <c r="H297" i="28" a="1"/>
  <c r="H297" i="28" s="1"/>
  <c r="B297" i="28" a="1"/>
  <c r="B297" i="28" s="1"/>
  <c r="J296" i="28" a="1"/>
  <c r="J296" i="28" s="1"/>
  <c r="C296" i="28" a="1"/>
  <c r="C296" i="28" s="1"/>
  <c r="AF296" i="28" s="1"/>
  <c r="H295" i="28" a="1"/>
  <c r="H295" i="28" s="1"/>
  <c r="B295" i="28" a="1"/>
  <c r="B295" i="28" s="1"/>
  <c r="H294" i="28" a="1"/>
  <c r="H294" i="28" s="1"/>
  <c r="C294" i="28" a="1"/>
  <c r="C294" i="28" s="1"/>
  <c r="AF294" i="28" s="1"/>
  <c r="AC293" i="28" a="1"/>
  <c r="AC293" i="28" s="1"/>
  <c r="D293" i="28" a="1"/>
  <c r="D293" i="28" s="1"/>
  <c r="B293" i="28" a="1"/>
  <c r="B293" i="28" s="1"/>
  <c r="H292" i="28" a="1"/>
  <c r="H292" i="28" s="1"/>
  <c r="C292" i="28" a="1"/>
  <c r="C292" i="28" s="1"/>
  <c r="AF292" i="28" s="1"/>
  <c r="AC291" i="28" a="1"/>
  <c r="AC291" i="28" s="1"/>
  <c r="D291" i="28" a="1"/>
  <c r="D291" i="28" s="1"/>
  <c r="B291" i="28" a="1"/>
  <c r="B291" i="28" s="1"/>
  <c r="H290" i="28" a="1"/>
  <c r="H290" i="28" s="1"/>
  <c r="C290" i="28" a="1"/>
  <c r="C290" i="28" s="1"/>
  <c r="AF290" i="28" s="1"/>
  <c r="AC289" i="28" a="1"/>
  <c r="AC289" i="28" s="1"/>
  <c r="D289" i="28" a="1"/>
  <c r="D289" i="28" s="1"/>
  <c r="B289" i="28" a="1"/>
  <c r="B289" i="28" s="1"/>
  <c r="H288" i="28" a="1"/>
  <c r="H288" i="28" s="1"/>
  <c r="C288" i="28" a="1"/>
  <c r="C288" i="28" s="1"/>
  <c r="AF288" i="28" s="1"/>
  <c r="AC287" i="28" a="1"/>
  <c r="AC287" i="28" s="1"/>
  <c r="D287" i="28" a="1"/>
  <c r="D287" i="28" s="1"/>
  <c r="B287" i="28" a="1"/>
  <c r="B287" i="28" s="1"/>
  <c r="H286" i="28" a="1"/>
  <c r="H286" i="28" s="1"/>
  <c r="C286" i="28" a="1"/>
  <c r="C286" i="28" s="1"/>
  <c r="AF286" i="28" s="1"/>
  <c r="AC285" i="28" a="1"/>
  <c r="AC285" i="28" s="1"/>
  <c r="D285" i="28" a="1"/>
  <c r="D285" i="28" s="1"/>
  <c r="B285" i="28" a="1"/>
  <c r="B285" i="28" s="1"/>
  <c r="H284" i="28" a="1"/>
  <c r="H284" i="28" s="1"/>
  <c r="C284" i="28" a="1"/>
  <c r="C284" i="28" s="1"/>
  <c r="AF284" i="28" s="1"/>
  <c r="AC283" i="28" a="1"/>
  <c r="AC283" i="28" s="1"/>
  <c r="D283" i="28" a="1"/>
  <c r="D283" i="28" s="1"/>
  <c r="B283" i="28" a="1"/>
  <c r="B283" i="28" s="1"/>
  <c r="H282" i="28" a="1"/>
  <c r="H282" i="28" s="1"/>
  <c r="C282" i="28" a="1"/>
  <c r="C282" i="28" s="1"/>
  <c r="AF282" i="28" s="1"/>
  <c r="AC281" i="28" a="1"/>
  <c r="AC281" i="28" s="1"/>
  <c r="D281" i="28" a="1"/>
  <c r="D281" i="28" s="1"/>
  <c r="B281" i="28" a="1"/>
  <c r="B281" i="28" s="1"/>
  <c r="H280" i="28" a="1"/>
  <c r="H280" i="28" s="1"/>
  <c r="C280" i="28" a="1"/>
  <c r="C280" i="28" s="1"/>
  <c r="AF280" i="28" s="1"/>
  <c r="AC279" i="28" a="1"/>
  <c r="AC279" i="28" s="1"/>
  <c r="D279" i="28" a="1"/>
  <c r="D279" i="28" s="1"/>
  <c r="B279" i="28" a="1"/>
  <c r="B279" i="28" s="1"/>
  <c r="H278" i="28" a="1"/>
  <c r="H278" i="28" s="1"/>
  <c r="C278" i="28" a="1"/>
  <c r="C278" i="28" s="1"/>
  <c r="AF278" i="28" s="1"/>
  <c r="AC277" i="28" a="1"/>
  <c r="AC277" i="28" s="1"/>
  <c r="D277" i="28" a="1"/>
  <c r="D277" i="28" s="1"/>
  <c r="B277" i="28" a="1"/>
  <c r="B277" i="28" s="1"/>
  <c r="H276" i="28" a="1"/>
  <c r="H276" i="28" s="1"/>
  <c r="C276" i="28" a="1"/>
  <c r="C276" i="28" s="1"/>
  <c r="AF276" i="28" s="1"/>
  <c r="AC275" i="28" a="1"/>
  <c r="AC275" i="28" s="1"/>
  <c r="D275" i="28" a="1"/>
  <c r="D275" i="28" s="1"/>
  <c r="B275" i="28" a="1"/>
  <c r="B275" i="28" s="1"/>
  <c r="H274" i="28" a="1"/>
  <c r="H274" i="28" s="1"/>
  <c r="C274" i="28" a="1"/>
  <c r="C274" i="28" s="1"/>
  <c r="AF274" i="28" s="1"/>
  <c r="AC273" i="28" a="1"/>
  <c r="AC273" i="28" s="1"/>
  <c r="D273" i="28" a="1"/>
  <c r="D273" i="28" s="1"/>
  <c r="B273" i="28" a="1"/>
  <c r="B273" i="28" s="1"/>
  <c r="H272" i="28" a="1"/>
  <c r="H272" i="28" s="1"/>
  <c r="C272" i="28" a="1"/>
  <c r="C272" i="28" s="1"/>
  <c r="AF272" i="28" s="1"/>
  <c r="AC271" i="28" a="1"/>
  <c r="AC271" i="28" s="1"/>
  <c r="D271" i="28" a="1"/>
  <c r="D271" i="28" s="1"/>
  <c r="B271" i="28" a="1"/>
  <c r="B271" i="28" s="1"/>
  <c r="H270" i="28" a="1"/>
  <c r="H270" i="28" s="1"/>
  <c r="C270" i="28" a="1"/>
  <c r="C270" i="28" s="1"/>
  <c r="AF270" i="28" s="1"/>
  <c r="AC269" i="28" a="1"/>
  <c r="AC269" i="28" s="1"/>
  <c r="D269" i="28" a="1"/>
  <c r="D269" i="28" s="1"/>
  <c r="B269" i="28" a="1"/>
  <c r="B269" i="28" s="1"/>
  <c r="H268" i="28" a="1"/>
  <c r="H268" i="28" s="1"/>
  <c r="C268" i="28" a="1"/>
  <c r="C268" i="28" s="1"/>
  <c r="AF268" i="28" s="1"/>
  <c r="AC267" i="28" a="1"/>
  <c r="AC267" i="28" s="1"/>
  <c r="D267" i="28" a="1"/>
  <c r="D267" i="28" s="1"/>
  <c r="B267" i="28" a="1"/>
  <c r="B267" i="28" s="1"/>
  <c r="AC381" i="28" a="1"/>
  <c r="AC381" i="28" s="1"/>
  <c r="H379" i="28" a="1"/>
  <c r="H379" i="28" s="1"/>
  <c r="B378" i="28" a="1"/>
  <c r="B378" i="28" s="1"/>
  <c r="D377" i="28" a="1"/>
  <c r="D377" i="28" s="1"/>
  <c r="B376" i="28" a="1"/>
  <c r="B376" i="28" s="1"/>
  <c r="B375" i="28" a="1"/>
  <c r="B375" i="28" s="1"/>
  <c r="B374" i="28" a="1"/>
  <c r="B374" i="28" s="1"/>
  <c r="B373" i="28" a="1"/>
  <c r="B373" i="28" s="1"/>
  <c r="B372" i="28" a="1"/>
  <c r="B372" i="28" s="1"/>
  <c r="B371" i="28" a="1"/>
  <c r="B371" i="28" s="1"/>
  <c r="B370" i="28" a="1"/>
  <c r="B370" i="28" s="1"/>
  <c r="B369" i="28" a="1"/>
  <c r="B369" i="28" s="1"/>
  <c r="B368" i="28" a="1"/>
  <c r="B368" i="28" s="1"/>
  <c r="B367" i="28" a="1"/>
  <c r="B367" i="28" s="1"/>
  <c r="B366" i="28" a="1"/>
  <c r="B366" i="28" s="1"/>
  <c r="B365" i="28" a="1"/>
  <c r="B365" i="28" s="1"/>
  <c r="B364" i="28" a="1"/>
  <c r="B364" i="28" s="1"/>
  <c r="B363" i="28" a="1"/>
  <c r="B363" i="28" s="1"/>
  <c r="B362" i="28" a="1"/>
  <c r="B362" i="28" s="1"/>
  <c r="C361" i="28" a="1"/>
  <c r="C361" i="28" s="1"/>
  <c r="AF361" i="28" s="1"/>
  <c r="B360" i="28" a="1"/>
  <c r="B360" i="28" s="1"/>
  <c r="C359" i="28" a="1"/>
  <c r="C359" i="28" s="1"/>
  <c r="AF359" i="28" s="1"/>
  <c r="B358" i="28" a="1"/>
  <c r="B358" i="28" s="1"/>
  <c r="AC357" i="28" a="1"/>
  <c r="AC357" i="28" s="1"/>
  <c r="H357" i="28" a="1"/>
  <c r="H357" i="28" s="1"/>
  <c r="D357" i="28" a="1"/>
  <c r="D357" i="28" s="1"/>
  <c r="B356" i="28" a="1"/>
  <c r="B356" i="28" s="1"/>
  <c r="AC355" i="28" a="1"/>
  <c r="AC355" i="28" s="1"/>
  <c r="H355" i="28" a="1"/>
  <c r="H355" i="28" s="1"/>
  <c r="D355" i="28" a="1"/>
  <c r="D355" i="28" s="1"/>
  <c r="B354" i="28" a="1"/>
  <c r="B354" i="28" s="1"/>
  <c r="AC353" i="28" a="1"/>
  <c r="AC353" i="28" s="1"/>
  <c r="H353" i="28" a="1"/>
  <c r="H353" i="28" s="1"/>
  <c r="D353" i="28" a="1"/>
  <c r="D353" i="28" s="1"/>
  <c r="B352" i="28" a="1"/>
  <c r="B352" i="28" s="1"/>
  <c r="AC351" i="28" a="1"/>
  <c r="AC351" i="28" s="1"/>
  <c r="H351" i="28" a="1"/>
  <c r="H351" i="28" s="1"/>
  <c r="D351" i="28" a="1"/>
  <c r="D351" i="28" s="1"/>
  <c r="B350" i="28" a="1"/>
  <c r="B350" i="28" s="1"/>
  <c r="AC349" i="28" a="1"/>
  <c r="AC349" i="28" s="1"/>
  <c r="H349" i="28" a="1"/>
  <c r="H349" i="28" s="1"/>
  <c r="D349" i="28" a="1"/>
  <c r="D349" i="28" s="1"/>
  <c r="B348" i="28" a="1"/>
  <c r="B348" i="28" s="1"/>
  <c r="AC347" i="28" a="1"/>
  <c r="AC347" i="28" s="1"/>
  <c r="H347" i="28" a="1"/>
  <c r="H347" i="28" s="1"/>
  <c r="D347" i="28" a="1"/>
  <c r="D347" i="28" s="1"/>
  <c r="B346" i="28" a="1"/>
  <c r="B346" i="28" s="1"/>
  <c r="AC345" i="28" a="1"/>
  <c r="AC345" i="28" s="1"/>
  <c r="H345" i="28" a="1"/>
  <c r="H345" i="28" s="1"/>
  <c r="D345" i="28" a="1"/>
  <c r="D345" i="28" s="1"/>
  <c r="B344" i="28" a="1"/>
  <c r="B344" i="28" s="1"/>
  <c r="AC343" i="28" a="1"/>
  <c r="AC343" i="28" s="1"/>
  <c r="H343" i="28" a="1"/>
  <c r="H343" i="28" s="1"/>
  <c r="D343" i="28" a="1"/>
  <c r="D343" i="28" s="1"/>
  <c r="B342" i="28" a="1"/>
  <c r="B342" i="28" s="1"/>
  <c r="AC341" i="28" a="1"/>
  <c r="AC341" i="28" s="1"/>
  <c r="H341" i="28" a="1"/>
  <c r="H341" i="28" s="1"/>
  <c r="D341" i="28" a="1"/>
  <c r="D341" i="28" s="1"/>
  <c r="B340" i="28" a="1"/>
  <c r="B340" i="28" s="1"/>
  <c r="AC339" i="28" a="1"/>
  <c r="AC339" i="28" s="1"/>
  <c r="H339" i="28" a="1"/>
  <c r="H339" i="28" s="1"/>
  <c r="D339" i="28" a="1"/>
  <c r="D339" i="28" s="1"/>
  <c r="B338" i="28" a="1"/>
  <c r="B338" i="28" s="1"/>
  <c r="AC337" i="28" a="1"/>
  <c r="AC337" i="28" s="1"/>
  <c r="H337" i="28" a="1"/>
  <c r="H337" i="28" s="1"/>
  <c r="D337" i="28" a="1"/>
  <c r="D337" i="28" s="1"/>
  <c r="B336" i="28" a="1"/>
  <c r="B336" i="28" s="1"/>
  <c r="AC335" i="28" a="1"/>
  <c r="AC335" i="28" s="1"/>
  <c r="H335" i="28" a="1"/>
  <c r="H335" i="28" s="1"/>
  <c r="D335" i="28" a="1"/>
  <c r="D335" i="28" s="1"/>
  <c r="B334" i="28" a="1"/>
  <c r="B334" i="28" s="1"/>
  <c r="AC333" i="28" a="1"/>
  <c r="AC333" i="28" s="1"/>
  <c r="H333" i="28" a="1"/>
  <c r="H333" i="28" s="1"/>
  <c r="D333" i="28" a="1"/>
  <c r="D333" i="28" s="1"/>
  <c r="B332" i="28" a="1"/>
  <c r="B332" i="28" s="1"/>
  <c r="AC331" i="28" a="1"/>
  <c r="AC331" i="28" s="1"/>
  <c r="H331" i="28" a="1"/>
  <c r="H331" i="28" s="1"/>
  <c r="D331" i="28" a="1"/>
  <c r="D331" i="28" s="1"/>
  <c r="B330" i="28" a="1"/>
  <c r="B330" i="28" s="1"/>
  <c r="AC329" i="28" a="1"/>
  <c r="AC329" i="28" s="1"/>
  <c r="H329" i="28" a="1"/>
  <c r="H329" i="28" s="1"/>
  <c r="D329" i="28" a="1"/>
  <c r="D329" i="28" s="1"/>
  <c r="B328" i="28" a="1"/>
  <c r="B328" i="28" s="1"/>
  <c r="AC327" i="28" a="1"/>
  <c r="AC327" i="28" s="1"/>
  <c r="H327" i="28" a="1"/>
  <c r="H327" i="28" s="1"/>
  <c r="D327" i="28" a="1"/>
  <c r="D327" i="28" s="1"/>
  <c r="B326" i="28" a="1"/>
  <c r="B326" i="28" s="1"/>
  <c r="AC325" i="28" a="1"/>
  <c r="AC325" i="28" s="1"/>
  <c r="H325" i="28" a="1"/>
  <c r="H325" i="28" s="1"/>
  <c r="D325" i="28" a="1"/>
  <c r="D325" i="28" s="1"/>
  <c r="B324" i="28" a="1"/>
  <c r="B324" i="28" s="1"/>
  <c r="AC323" i="28" a="1"/>
  <c r="AC323" i="28" s="1"/>
  <c r="H323" i="28" a="1"/>
  <c r="H323" i="28" s="1"/>
  <c r="D323" i="28" a="1"/>
  <c r="D323" i="28" s="1"/>
  <c r="B322" i="28" a="1"/>
  <c r="B322" i="28" s="1"/>
  <c r="AC321" i="28" a="1"/>
  <c r="AC321" i="28" s="1"/>
  <c r="H321" i="28" a="1"/>
  <c r="H321" i="28" s="1"/>
  <c r="D321" i="28" a="1"/>
  <c r="D321" i="28" s="1"/>
  <c r="B320" i="28" a="1"/>
  <c r="B320" i="28" s="1"/>
  <c r="AC319" i="28" a="1"/>
  <c r="AC319" i="28" s="1"/>
  <c r="H319" i="28" a="1"/>
  <c r="H319" i="28" s="1"/>
  <c r="D319" i="28" a="1"/>
  <c r="D319" i="28" s="1"/>
  <c r="B318" i="28" a="1"/>
  <c r="B318" i="28" s="1"/>
  <c r="AC317" i="28" a="1"/>
  <c r="AC317" i="28" s="1"/>
  <c r="H317" i="28" a="1"/>
  <c r="H317" i="28" s="1"/>
  <c r="D317" i="28" a="1"/>
  <c r="D317" i="28" s="1"/>
  <c r="B316" i="28" a="1"/>
  <c r="B316" i="28" s="1"/>
  <c r="AC315" i="28" a="1"/>
  <c r="AC315" i="28" s="1"/>
  <c r="H315" i="28" a="1"/>
  <c r="H315" i="28" s="1"/>
  <c r="D315" i="28" a="1"/>
  <c r="D315" i="28" s="1"/>
  <c r="B314" i="28" a="1"/>
  <c r="B314" i="28" s="1"/>
  <c r="AC313" i="28" a="1"/>
  <c r="AC313" i="28" s="1"/>
  <c r="H313" i="28" a="1"/>
  <c r="H313" i="28" s="1"/>
  <c r="D313" i="28" a="1"/>
  <c r="D313" i="28" s="1"/>
  <c r="B312" i="28" a="1"/>
  <c r="B312" i="28" s="1"/>
  <c r="AC311" i="28" a="1"/>
  <c r="AC311" i="28" s="1"/>
  <c r="H311" i="28" a="1"/>
  <c r="H311" i="28" s="1"/>
  <c r="D311" i="28" a="1"/>
  <c r="D311" i="28" s="1"/>
  <c r="B310" i="28" a="1"/>
  <c r="B310" i="28" s="1"/>
  <c r="AC309" i="28" a="1"/>
  <c r="AC309" i="28" s="1"/>
  <c r="H309" i="28" a="1"/>
  <c r="H309" i="28" s="1"/>
  <c r="D309" i="28" a="1"/>
  <c r="D309" i="28" s="1"/>
  <c r="B308" i="28" a="1"/>
  <c r="B308" i="28" s="1"/>
  <c r="AC307" i="28" a="1"/>
  <c r="AC307" i="28" s="1"/>
  <c r="H307" i="28" a="1"/>
  <c r="H307" i="28" s="1"/>
  <c r="D307" i="28" a="1"/>
  <c r="D307" i="28" s="1"/>
  <c r="B306" i="28" a="1"/>
  <c r="B306" i="28" s="1"/>
  <c r="AC305" i="28" a="1"/>
  <c r="AC305" i="28" s="1"/>
  <c r="H305" i="28" a="1"/>
  <c r="H305" i="28" s="1"/>
  <c r="D305" i="28" a="1"/>
  <c r="D305" i="28" s="1"/>
  <c r="B304" i="28" a="1"/>
  <c r="B304" i="28" s="1"/>
  <c r="AC303" i="28" a="1"/>
  <c r="AC303" i="28" s="1"/>
  <c r="H303" i="28" a="1"/>
  <c r="H303" i="28" s="1"/>
  <c r="D303" i="28" a="1"/>
  <c r="D303" i="28" s="1"/>
  <c r="AC302" i="28" a="1"/>
  <c r="AC302" i="28" s="1"/>
  <c r="D301" i="28" a="1"/>
  <c r="D301" i="28" s="1"/>
  <c r="AC300" i="28" a="1"/>
  <c r="AC300" i="28" s="1"/>
  <c r="D299" i="28" a="1"/>
  <c r="D299" i="28" s="1"/>
  <c r="AC298" i="28" a="1"/>
  <c r="AC298" i="28" s="1"/>
  <c r="D297" i="28" a="1"/>
  <c r="D297" i="28" s="1"/>
  <c r="AC296" i="28" a="1"/>
  <c r="AC296" i="28" s="1"/>
  <c r="D295" i="28" a="1"/>
  <c r="D295" i="28" s="1"/>
  <c r="J294" i="28" a="1"/>
  <c r="J294" i="28" s="1"/>
  <c r="F293" i="28" a="1"/>
  <c r="F293" i="28" s="1"/>
  <c r="J292" i="28" a="1"/>
  <c r="J292" i="28" s="1"/>
  <c r="F291" i="28" a="1"/>
  <c r="F291" i="28" s="1"/>
  <c r="J290" i="28" a="1"/>
  <c r="J290" i="28" s="1"/>
  <c r="F289" i="28" a="1"/>
  <c r="F289" i="28" s="1"/>
  <c r="J288" i="28" a="1"/>
  <c r="J288" i="28" s="1"/>
  <c r="F287" i="28" a="1"/>
  <c r="F287" i="28" s="1"/>
  <c r="J286" i="28" a="1"/>
  <c r="J286" i="28" s="1"/>
  <c r="F285" i="28" a="1"/>
  <c r="F285" i="28" s="1"/>
  <c r="J284" i="28" a="1"/>
  <c r="J284" i="28" s="1"/>
  <c r="F283" i="28" a="1"/>
  <c r="F283" i="28" s="1"/>
  <c r="J282" i="28" a="1"/>
  <c r="J282" i="28" s="1"/>
  <c r="F281" i="28" a="1"/>
  <c r="F281" i="28" s="1"/>
  <c r="J280" i="28" a="1"/>
  <c r="J280" i="28" s="1"/>
  <c r="F279" i="28" a="1"/>
  <c r="F279" i="28" s="1"/>
  <c r="J278" i="28" a="1"/>
  <c r="J278" i="28" s="1"/>
  <c r="F277" i="28" a="1"/>
  <c r="F277" i="28" s="1"/>
  <c r="J276" i="28" a="1"/>
  <c r="J276" i="28" s="1"/>
  <c r="F275" i="28" a="1"/>
  <c r="F275" i="28" s="1"/>
  <c r="J274" i="28" a="1"/>
  <c r="J274" i="28" s="1"/>
  <c r="F273" i="28" a="1"/>
  <c r="F273" i="28" s="1"/>
  <c r="J272" i="28" a="1"/>
  <c r="J272" i="28" s="1"/>
  <c r="F271" i="28" a="1"/>
  <c r="F271" i="28" s="1"/>
  <c r="J270" i="28" a="1"/>
  <c r="J270" i="28" s="1"/>
  <c r="D383" i="28" a="1"/>
  <c r="D383" i="28" s="1"/>
  <c r="AC379" i="28" a="1"/>
  <c r="AC379" i="28" s="1"/>
  <c r="H377" i="28" a="1"/>
  <c r="H377" i="28" s="1"/>
  <c r="B361" i="28" a="1"/>
  <c r="B361" i="28" s="1"/>
  <c r="J359" i="28" a="1"/>
  <c r="J359" i="28" s="1"/>
  <c r="B359" i="28" a="1"/>
  <c r="B359" i="28" s="1"/>
  <c r="C357" i="28" a="1"/>
  <c r="C357" i="28" s="1"/>
  <c r="AF357" i="28" s="1"/>
  <c r="C355" i="28" a="1"/>
  <c r="C355" i="28" s="1"/>
  <c r="AF355" i="28" s="1"/>
  <c r="C353" i="28" a="1"/>
  <c r="C353" i="28" s="1"/>
  <c r="AF353" i="28" s="1"/>
  <c r="C351" i="28" a="1"/>
  <c r="C351" i="28" s="1"/>
  <c r="AF351" i="28" s="1"/>
  <c r="C349" i="28" a="1"/>
  <c r="C349" i="28" s="1"/>
  <c r="AF349" i="28" s="1"/>
  <c r="C347" i="28" a="1"/>
  <c r="C347" i="28" s="1"/>
  <c r="AF347" i="28" s="1"/>
  <c r="C345" i="28" a="1"/>
  <c r="C345" i="28" s="1"/>
  <c r="AF345" i="28" s="1"/>
  <c r="C343" i="28" a="1"/>
  <c r="C343" i="28" s="1"/>
  <c r="AF343" i="28" s="1"/>
  <c r="C341" i="28" a="1"/>
  <c r="C341" i="28" s="1"/>
  <c r="AF341" i="28" s="1"/>
  <c r="C339" i="28" a="1"/>
  <c r="C339" i="28" s="1"/>
  <c r="AF339" i="28" s="1"/>
  <c r="C337" i="28" a="1"/>
  <c r="C337" i="28" s="1"/>
  <c r="AF337" i="28" s="1"/>
  <c r="C335" i="28" a="1"/>
  <c r="C335" i="28" s="1"/>
  <c r="AF335" i="28" s="1"/>
  <c r="C333" i="28" a="1"/>
  <c r="C333" i="28" s="1"/>
  <c r="AF333" i="28" s="1"/>
  <c r="C331" i="28" a="1"/>
  <c r="C331" i="28" s="1"/>
  <c r="AF331" i="28" s="1"/>
  <c r="C329" i="28" a="1"/>
  <c r="C329" i="28" s="1"/>
  <c r="AF329" i="28" s="1"/>
  <c r="C327" i="28" a="1"/>
  <c r="C327" i="28" s="1"/>
  <c r="AF327" i="28" s="1"/>
  <c r="C325" i="28" a="1"/>
  <c r="C325" i="28" s="1"/>
  <c r="AF325" i="28" s="1"/>
  <c r="C323" i="28" a="1"/>
  <c r="C323" i="28" s="1"/>
  <c r="AF323" i="28" s="1"/>
  <c r="C321" i="28" a="1"/>
  <c r="C321" i="28" s="1"/>
  <c r="AF321" i="28" s="1"/>
  <c r="C319" i="28" a="1"/>
  <c r="C319" i="28" s="1"/>
  <c r="AF319" i="28" s="1"/>
  <c r="C317" i="28" a="1"/>
  <c r="C317" i="28" s="1"/>
  <c r="AF317" i="28" s="1"/>
  <c r="C315" i="28" a="1"/>
  <c r="C315" i="28" s="1"/>
  <c r="AF315" i="28" s="1"/>
  <c r="C313" i="28" a="1"/>
  <c r="C313" i="28" s="1"/>
  <c r="AF313" i="28" s="1"/>
  <c r="C311" i="28" a="1"/>
  <c r="C311" i="28" s="1"/>
  <c r="AF311" i="28" s="1"/>
  <c r="C309" i="28" a="1"/>
  <c r="C309" i="28" s="1"/>
  <c r="AF309" i="28" s="1"/>
  <c r="C307" i="28" a="1"/>
  <c r="C307" i="28" s="1"/>
  <c r="AF307" i="28" s="1"/>
  <c r="C305" i="28" a="1"/>
  <c r="C305" i="28" s="1"/>
  <c r="AF305" i="28" s="1"/>
  <c r="H302" i="28" a="1"/>
  <c r="H302" i="28" s="1"/>
  <c r="B302" i="28" a="1"/>
  <c r="B302" i="28" s="1"/>
  <c r="H300" i="28" a="1"/>
  <c r="H300" i="28" s="1"/>
  <c r="B300" i="28" a="1"/>
  <c r="B300" i="28" s="1"/>
  <c r="H298" i="28" a="1"/>
  <c r="H298" i="28" s="1"/>
  <c r="B298" i="28" a="1"/>
  <c r="B298" i="28" s="1"/>
  <c r="H296" i="28" a="1"/>
  <c r="H296" i="28" s="1"/>
  <c r="B296" i="28" a="1"/>
  <c r="B296" i="28" s="1"/>
  <c r="AC294" i="28" a="1"/>
  <c r="AC294" i="28" s="1"/>
  <c r="D294" i="28" a="1"/>
  <c r="D294" i="28" s="1"/>
  <c r="B294" i="28" a="1"/>
  <c r="B294" i="28" s="1"/>
  <c r="H293" i="28" a="1"/>
  <c r="H293" i="28" s="1"/>
  <c r="C293" i="28" a="1"/>
  <c r="C293" i="28" s="1"/>
  <c r="AF293" i="28" s="1"/>
  <c r="AC292" i="28" a="1"/>
  <c r="AC292" i="28" s="1"/>
  <c r="D292" i="28" a="1"/>
  <c r="D292" i="28" s="1"/>
  <c r="B292" i="28" a="1"/>
  <c r="B292" i="28" s="1"/>
  <c r="H291" i="28" a="1"/>
  <c r="H291" i="28" s="1"/>
  <c r="C291" i="28" a="1"/>
  <c r="C291" i="28" s="1"/>
  <c r="AF291" i="28" s="1"/>
  <c r="AC290" i="28" a="1"/>
  <c r="AC290" i="28" s="1"/>
  <c r="D290" i="28" a="1"/>
  <c r="D290" i="28" s="1"/>
  <c r="B290" i="28" a="1"/>
  <c r="B290" i="28" s="1"/>
  <c r="H289" i="28" a="1"/>
  <c r="H289" i="28" s="1"/>
  <c r="C289" i="28" a="1"/>
  <c r="C289" i="28" s="1"/>
  <c r="AF289" i="28" s="1"/>
  <c r="AC288" i="28" a="1"/>
  <c r="AC288" i="28" s="1"/>
  <c r="D288" i="28" a="1"/>
  <c r="D288" i="28" s="1"/>
  <c r="B288" i="28" a="1"/>
  <c r="B288" i="28" s="1"/>
  <c r="H287" i="28" a="1"/>
  <c r="H287" i="28" s="1"/>
  <c r="C287" i="28" a="1"/>
  <c r="C287" i="28" s="1"/>
  <c r="AF287" i="28" s="1"/>
  <c r="AC286" i="28" a="1"/>
  <c r="AC286" i="28" s="1"/>
  <c r="D286" i="28" a="1"/>
  <c r="D286" i="28" s="1"/>
  <c r="B286" i="28" a="1"/>
  <c r="B286" i="28" s="1"/>
  <c r="H285" i="28" a="1"/>
  <c r="H285" i="28" s="1"/>
  <c r="C285" i="28" a="1"/>
  <c r="C285" i="28" s="1"/>
  <c r="AF285" i="28" s="1"/>
  <c r="AC284" i="28" a="1"/>
  <c r="AC284" i="28" s="1"/>
  <c r="D284" i="28" a="1"/>
  <c r="D284" i="28" s="1"/>
  <c r="B284" i="28" a="1"/>
  <c r="B284" i="28" s="1"/>
  <c r="H283" i="28" a="1"/>
  <c r="H283" i="28" s="1"/>
  <c r="C283" i="28" a="1"/>
  <c r="C283" i="28" s="1"/>
  <c r="AF283" i="28" s="1"/>
  <c r="AC282" i="28" a="1"/>
  <c r="AC282" i="28" s="1"/>
  <c r="D282" i="28" a="1"/>
  <c r="D282" i="28" s="1"/>
  <c r="B282" i="28" a="1"/>
  <c r="B282" i="28" s="1"/>
  <c r="H281" i="28" a="1"/>
  <c r="H281" i="28" s="1"/>
  <c r="C281" i="28" a="1"/>
  <c r="C281" i="28" s="1"/>
  <c r="AF281" i="28" s="1"/>
  <c r="AC280" i="28" a="1"/>
  <c r="AC280" i="28" s="1"/>
  <c r="D280" i="28" a="1"/>
  <c r="D280" i="28" s="1"/>
  <c r="B280" i="28" a="1"/>
  <c r="B280" i="28" s="1"/>
  <c r="H279" i="28" a="1"/>
  <c r="H279" i="28" s="1"/>
  <c r="C279" i="28" a="1"/>
  <c r="C279" i="28" s="1"/>
  <c r="AF279" i="28" s="1"/>
  <c r="AC278" i="28" a="1"/>
  <c r="AC278" i="28" s="1"/>
  <c r="D278" i="28" a="1"/>
  <c r="D278" i="28" s="1"/>
  <c r="B278" i="28" a="1"/>
  <c r="B278" i="28" s="1"/>
  <c r="H277" i="28" a="1"/>
  <c r="H277" i="28" s="1"/>
  <c r="C277" i="28" a="1"/>
  <c r="C277" i="28" s="1"/>
  <c r="AF277" i="28" s="1"/>
  <c r="AC276" i="28" a="1"/>
  <c r="AC276" i="28" s="1"/>
  <c r="D276" i="28" a="1"/>
  <c r="D276" i="28" s="1"/>
  <c r="B276" i="28" a="1"/>
  <c r="B276" i="28" s="1"/>
  <c r="H275" i="28" a="1"/>
  <c r="H275" i="28" s="1"/>
  <c r="C275" i="28" a="1"/>
  <c r="C275" i="28" s="1"/>
  <c r="AF275" i="28" s="1"/>
  <c r="AC274" i="28" a="1"/>
  <c r="AC274" i="28" s="1"/>
  <c r="D274" i="28" a="1"/>
  <c r="D274" i="28" s="1"/>
  <c r="B274" i="28" a="1"/>
  <c r="B274" i="28" s="1"/>
  <c r="H273" i="28" a="1"/>
  <c r="H273" i="28" s="1"/>
  <c r="C273" i="28" a="1"/>
  <c r="C273" i="28" s="1"/>
  <c r="AF273" i="28" s="1"/>
  <c r="AC272" i="28" a="1"/>
  <c r="AC272" i="28" s="1"/>
  <c r="D272" i="28" a="1"/>
  <c r="D272" i="28" s="1"/>
  <c r="B272" i="28" a="1"/>
  <c r="B272" i="28" s="1"/>
  <c r="H271" i="28" a="1"/>
  <c r="H271" i="28" s="1"/>
  <c r="C271" i="28" a="1"/>
  <c r="C271" i="28" s="1"/>
  <c r="AF271" i="28" s="1"/>
  <c r="AC270" i="28" a="1"/>
  <c r="AC270" i="28" s="1"/>
  <c r="D270" i="28" a="1"/>
  <c r="D270" i="28" s="1"/>
  <c r="B270" i="28" a="1"/>
  <c r="B270" i="28" s="1"/>
  <c r="H269" i="28" a="1"/>
  <c r="H269" i="28" s="1"/>
  <c r="C269" i="28" a="1"/>
  <c r="C269" i="28" s="1"/>
  <c r="AF269" i="28" s="1"/>
  <c r="AC268" i="28" a="1"/>
  <c r="AC268" i="28" s="1"/>
  <c r="D268" i="28" a="1"/>
  <c r="D268" i="28" s="1"/>
  <c r="B268" i="28" a="1"/>
  <c r="B268" i="28" s="1"/>
  <c r="H267" i="28" a="1"/>
  <c r="H267" i="28" s="1"/>
  <c r="C267" i="28" a="1"/>
  <c r="C267" i="28" s="1"/>
  <c r="AF267" i="28" s="1"/>
  <c r="AC266" i="28" a="1"/>
  <c r="AC266" i="28" s="1"/>
  <c r="D266" i="28" a="1"/>
  <c r="D266" i="28" s="1"/>
  <c r="B266" i="28" a="1"/>
  <c r="B266" i="28" s="1"/>
  <c r="H265" i="28" a="1"/>
  <c r="H265" i="28" s="1"/>
  <c r="C265" i="28" a="1"/>
  <c r="C265" i="28" s="1"/>
  <c r="AF265" i="28" s="1"/>
  <c r="AC264" i="28" a="1"/>
  <c r="AC264" i="28" s="1"/>
  <c r="D264" i="28" a="1"/>
  <c r="D264" i="28" s="1"/>
  <c r="B264" i="28" a="1"/>
  <c r="B264" i="28" s="1"/>
  <c r="H263" i="28" a="1"/>
  <c r="H263" i="28" s="1"/>
  <c r="C263" i="28" a="1"/>
  <c r="C263" i="28" s="1"/>
  <c r="AF263" i="28" s="1"/>
  <c r="AC262" i="28" a="1"/>
  <c r="AC262" i="28" s="1"/>
  <c r="D262" i="28" a="1"/>
  <c r="D262" i="28" s="1"/>
  <c r="B262" i="28" a="1"/>
  <c r="B262" i="28" s="1"/>
  <c r="H261" i="28" a="1"/>
  <c r="H261" i="28" s="1"/>
  <c r="C261" i="28" a="1"/>
  <c r="C261" i="28" s="1"/>
  <c r="AF261" i="28" s="1"/>
  <c r="AC260" i="28" a="1"/>
  <c r="AC260" i="28" s="1"/>
  <c r="D260" i="28" a="1"/>
  <c r="D260" i="28" s="1"/>
  <c r="B260" i="28" a="1"/>
  <c r="B260" i="28" s="1"/>
  <c r="H259" i="28" a="1"/>
  <c r="H259" i="28" s="1"/>
  <c r="C259" i="28" a="1"/>
  <c r="C259" i="28" s="1"/>
  <c r="AF259" i="28" s="1"/>
  <c r="AC258" i="28" a="1"/>
  <c r="AC258" i="28" s="1"/>
  <c r="D258" i="28" a="1"/>
  <c r="D258" i="28" s="1"/>
  <c r="B258" i="28" a="1"/>
  <c r="B258" i="28" s="1"/>
  <c r="H257" i="28" a="1"/>
  <c r="H257" i="28" s="1"/>
  <c r="C257" i="28" a="1"/>
  <c r="C257" i="28" s="1"/>
  <c r="AF257" i="28" s="1"/>
  <c r="AC256" i="28" a="1"/>
  <c r="AC256" i="28" s="1"/>
  <c r="D256" i="28" a="1"/>
  <c r="D256" i="28" s="1"/>
  <c r="B256" i="28" a="1"/>
  <c r="B256" i="28" s="1"/>
  <c r="H255" i="28" a="1"/>
  <c r="H255" i="28" s="1"/>
  <c r="C255" i="28" a="1"/>
  <c r="C255" i="28" s="1"/>
  <c r="AF255" i="28" s="1"/>
  <c r="AC254" i="28" a="1"/>
  <c r="AC254" i="28" s="1"/>
  <c r="D254" i="28" a="1"/>
  <c r="D254" i="28" s="1"/>
  <c r="B254" i="28" a="1"/>
  <c r="B254" i="28" s="1"/>
  <c r="H253" i="28" a="1"/>
  <c r="H253" i="28" s="1"/>
  <c r="C253" i="28" a="1"/>
  <c r="C253" i="28" s="1"/>
  <c r="AF253" i="28" s="1"/>
  <c r="AC252" i="28" a="1"/>
  <c r="AC252" i="28" s="1"/>
  <c r="D252" i="28" a="1"/>
  <c r="D252" i="28" s="1"/>
  <c r="B252" i="28" a="1"/>
  <c r="B252" i="28" s="1"/>
  <c r="H251" i="28" a="1"/>
  <c r="H251" i="28" s="1"/>
  <c r="C251" i="28" a="1"/>
  <c r="C251" i="28" s="1"/>
  <c r="AF251" i="28" s="1"/>
  <c r="AC250" i="28" a="1"/>
  <c r="AC250" i="28" s="1"/>
  <c r="D250" i="28" a="1"/>
  <c r="D250" i="28" s="1"/>
  <c r="B250" i="28" a="1"/>
  <c r="B250" i="28" s="1"/>
  <c r="H249" i="28" a="1"/>
  <c r="H249" i="28" s="1"/>
  <c r="C249" i="28" a="1"/>
  <c r="C249" i="28" s="1"/>
  <c r="AF249" i="28" s="1"/>
  <c r="AC248" i="28" a="1"/>
  <c r="AC248" i="28" s="1"/>
  <c r="D248" i="28" a="1"/>
  <c r="D248" i="28" s="1"/>
  <c r="B248" i="28" a="1"/>
  <c r="B248" i="28" s="1"/>
  <c r="H247" i="28" a="1"/>
  <c r="H247" i="28" s="1"/>
  <c r="C247" i="28" a="1"/>
  <c r="C247" i="28" s="1"/>
  <c r="AF247" i="28" s="1"/>
  <c r="AC246" i="28" a="1"/>
  <c r="AC246" i="28" s="1"/>
  <c r="D246" i="28" a="1"/>
  <c r="D246" i="28" s="1"/>
  <c r="B246" i="28" a="1"/>
  <c r="B246" i="28" s="1"/>
  <c r="H245" i="28" a="1"/>
  <c r="H245" i="28" s="1"/>
  <c r="C245" i="28" a="1"/>
  <c r="C245" i="28" s="1"/>
  <c r="AF245" i="28" s="1"/>
  <c r="AC244" i="28" a="1"/>
  <c r="AC244" i="28" s="1"/>
  <c r="D244" i="28" a="1"/>
  <c r="D244" i="28" s="1"/>
  <c r="B244" i="28" a="1"/>
  <c r="B244" i="28" s="1"/>
  <c r="H243" i="28" a="1"/>
  <c r="H243" i="28" s="1"/>
  <c r="C243" i="28" a="1"/>
  <c r="C243" i="28" s="1"/>
  <c r="AF243" i="28" s="1"/>
  <c r="AC242" i="28" a="1"/>
  <c r="AC242" i="28" s="1"/>
  <c r="D242" i="28" a="1"/>
  <c r="D242" i="28" s="1"/>
  <c r="B242" i="28" a="1"/>
  <c r="B242" i="28" s="1"/>
  <c r="H241" i="28" a="1"/>
  <c r="H241" i="28" s="1"/>
  <c r="C241" i="28" a="1"/>
  <c r="C241" i="28" s="1"/>
  <c r="AF241" i="28" s="1"/>
  <c r="AC240" i="28" a="1"/>
  <c r="AC240" i="28" s="1"/>
  <c r="D240" i="28" a="1"/>
  <c r="D240" i="28" s="1"/>
  <c r="B240" i="28" a="1"/>
  <c r="B240" i="28" s="1"/>
  <c r="H239" i="28" a="1"/>
  <c r="H239" i="28" s="1"/>
  <c r="C239" i="28" a="1"/>
  <c r="C239" i="28" s="1"/>
  <c r="AF239" i="28" s="1"/>
  <c r="AC238" i="28" a="1"/>
  <c r="AC238" i="28" s="1"/>
  <c r="D238" i="28" a="1"/>
  <c r="D238" i="28" s="1"/>
  <c r="B238" i="28" a="1"/>
  <c r="B238" i="28" s="1"/>
  <c r="H237" i="28" a="1"/>
  <c r="H237" i="28" s="1"/>
  <c r="C237" i="28" a="1"/>
  <c r="C237" i="28" s="1"/>
  <c r="AF237" i="28" s="1"/>
  <c r="AC236" i="28" a="1"/>
  <c r="AC236" i="28" s="1"/>
  <c r="D236" i="28" a="1"/>
  <c r="D236" i="28" s="1"/>
  <c r="B236" i="28" a="1"/>
  <c r="B236" i="28" s="1"/>
  <c r="H235" i="28" a="1"/>
  <c r="H235" i="28" s="1"/>
  <c r="C235" i="28" a="1"/>
  <c r="C235" i="28" s="1"/>
  <c r="AF235" i="28" s="1"/>
  <c r="AC234" i="28" a="1"/>
  <c r="AC234" i="28" s="1"/>
  <c r="D234" i="28" a="1"/>
  <c r="D234" i="28" s="1"/>
  <c r="B234" i="28" a="1"/>
  <c r="B234" i="28" s="1"/>
  <c r="H233" i="28" a="1"/>
  <c r="H233" i="28" s="1"/>
  <c r="C233" i="28" a="1"/>
  <c r="C233" i="28" s="1"/>
  <c r="AF233" i="28" s="1"/>
  <c r="AC232" i="28" a="1"/>
  <c r="AC232" i="28" s="1"/>
  <c r="D232" i="28" a="1"/>
  <c r="D232" i="28" s="1"/>
  <c r="B232" i="28" a="1"/>
  <c r="B232" i="28" s="1"/>
  <c r="H231" i="28" a="1"/>
  <c r="H231" i="28" s="1"/>
  <c r="C231" i="28" a="1"/>
  <c r="C231" i="28" s="1"/>
  <c r="AF231" i="28" s="1"/>
  <c r="AC230" i="28" a="1"/>
  <c r="AC230" i="28" s="1"/>
  <c r="D230" i="28" a="1"/>
  <c r="D230" i="28" s="1"/>
  <c r="B230" i="28" a="1"/>
  <c r="B230" i="28" s="1"/>
  <c r="J268" i="28" a="1"/>
  <c r="J268" i="28" s="1"/>
  <c r="F267" i="28" a="1"/>
  <c r="F267" i="28" s="1"/>
  <c r="J266" i="28" a="1"/>
  <c r="J266" i="28" s="1"/>
  <c r="F263" i="28" a="1"/>
  <c r="F263" i="28" s="1"/>
  <c r="B263" i="28" a="1"/>
  <c r="B263" i="28" s="1"/>
  <c r="H262" i="28" a="1"/>
  <c r="H262" i="28" s="1"/>
  <c r="C262" i="28" a="1"/>
  <c r="C262" i="28" s="1"/>
  <c r="AF262" i="28" s="1"/>
  <c r="AC259" i="28" a="1"/>
  <c r="AC259" i="28" s="1"/>
  <c r="D259" i="28" a="1"/>
  <c r="D259" i="28" s="1"/>
  <c r="J258" i="28" a="1"/>
  <c r="J258" i="28" s="1"/>
  <c r="F255" i="28" a="1"/>
  <c r="F255" i="28" s="1"/>
  <c r="B255" i="28" a="1"/>
  <c r="B255" i="28" s="1"/>
  <c r="H254" i="28" a="1"/>
  <c r="H254" i="28" s="1"/>
  <c r="C254" i="28" a="1"/>
  <c r="C254" i="28" s="1"/>
  <c r="AF254" i="28" s="1"/>
  <c r="AC251" i="28" a="1"/>
  <c r="AC251" i="28" s="1"/>
  <c r="D251" i="28" a="1"/>
  <c r="D251" i="28" s="1"/>
  <c r="J250" i="28" a="1"/>
  <c r="J250" i="28" s="1"/>
  <c r="F247" i="28" a="1"/>
  <c r="F247" i="28" s="1"/>
  <c r="B247" i="28" a="1"/>
  <c r="B247" i="28" s="1"/>
  <c r="H246" i="28" a="1"/>
  <c r="H246" i="28" s="1"/>
  <c r="C246" i="28" a="1"/>
  <c r="C246" i="28" s="1"/>
  <c r="AF246" i="28" s="1"/>
  <c r="AC243" i="28" a="1"/>
  <c r="AC243" i="28" s="1"/>
  <c r="D243" i="28" a="1"/>
  <c r="D243" i="28" s="1"/>
  <c r="J242" i="28" a="1"/>
  <c r="J242" i="28" s="1"/>
  <c r="F239" i="28" a="1"/>
  <c r="F239" i="28" s="1"/>
  <c r="B239" i="28" a="1"/>
  <c r="B239" i="28" s="1"/>
  <c r="H238" i="28" a="1"/>
  <c r="H238" i="28" s="1"/>
  <c r="C238" i="28" a="1"/>
  <c r="C238" i="28" s="1"/>
  <c r="AF238" i="28" s="1"/>
  <c r="AC235" i="28" a="1"/>
  <c r="AC235" i="28" s="1"/>
  <c r="D235" i="28" a="1"/>
  <c r="D235" i="28" s="1"/>
  <c r="J234" i="28" a="1"/>
  <c r="J234" i="28" s="1"/>
  <c r="F231" i="28" a="1"/>
  <c r="F231" i="28" s="1"/>
  <c r="B231" i="28" a="1"/>
  <c r="B231" i="28" s="1"/>
  <c r="H230" i="28" a="1"/>
  <c r="H230" i="28" s="1"/>
  <c r="C230" i="28" a="1"/>
  <c r="C230" i="28" s="1"/>
  <c r="AF230" i="28" s="1"/>
  <c r="D229" i="28" a="1"/>
  <c r="D229" i="28" s="1"/>
  <c r="AC228" i="28" a="1"/>
  <c r="AC228" i="28" s="1"/>
  <c r="D227" i="28" a="1"/>
  <c r="D227" i="28" s="1"/>
  <c r="AC226" i="28" a="1"/>
  <c r="AC226" i="28" s="1"/>
  <c r="D225" i="28" a="1"/>
  <c r="D225" i="28" s="1"/>
  <c r="AC224" i="28" a="1"/>
  <c r="AC224" i="28" s="1"/>
  <c r="D223" i="28" a="1"/>
  <c r="D223" i="28" s="1"/>
  <c r="AC222" i="28" a="1"/>
  <c r="AC222" i="28" s="1"/>
  <c r="F220" i="28" a="1"/>
  <c r="F220" i="28" s="1"/>
  <c r="J219" i="28" a="1"/>
  <c r="J219" i="28" s="1"/>
  <c r="F218" i="28" a="1"/>
  <c r="F218" i="28" s="1"/>
  <c r="J217" i="28" a="1"/>
  <c r="J217" i="28" s="1"/>
  <c r="F216" i="28" a="1"/>
  <c r="F216" i="28" s="1"/>
  <c r="J215" i="28" a="1"/>
  <c r="J215" i="28" s="1"/>
  <c r="F214" i="28" a="1"/>
  <c r="F214" i="28" s="1"/>
  <c r="J213" i="28" a="1"/>
  <c r="J213" i="28" s="1"/>
  <c r="F212" i="28" a="1"/>
  <c r="F212" i="28" s="1"/>
  <c r="J211" i="28" a="1"/>
  <c r="J211" i="28" s="1"/>
  <c r="F210" i="28" a="1"/>
  <c r="F210" i="28" s="1"/>
  <c r="J209" i="28" a="1"/>
  <c r="J209" i="28" s="1"/>
  <c r="F208" i="28" a="1"/>
  <c r="F208" i="28" s="1"/>
  <c r="J207" i="28" a="1"/>
  <c r="J207" i="28" s="1"/>
  <c r="F206" i="28" a="1"/>
  <c r="F206" i="28" s="1"/>
  <c r="J205" i="28" a="1"/>
  <c r="J205" i="28" s="1"/>
  <c r="F204" i="28" a="1"/>
  <c r="F204" i="28" s="1"/>
  <c r="J203" i="28" a="1"/>
  <c r="J203" i="28" s="1"/>
  <c r="F202" i="28" a="1"/>
  <c r="F202" i="28" s="1"/>
  <c r="J201" i="28" a="1"/>
  <c r="J201" i="28" s="1"/>
  <c r="F200" i="28" a="1"/>
  <c r="F200" i="28" s="1"/>
  <c r="J199" i="28" a="1"/>
  <c r="J199" i="28" s="1"/>
  <c r="F198" i="28" a="1"/>
  <c r="F198" i="28" s="1"/>
  <c r="J197" i="28" a="1"/>
  <c r="J197" i="28" s="1"/>
  <c r="F196" i="28" a="1"/>
  <c r="F196" i="28" s="1"/>
  <c r="J195" i="28" a="1"/>
  <c r="J195" i="28" s="1"/>
  <c r="F194" i="28" a="1"/>
  <c r="F194" i="28" s="1"/>
  <c r="J193" i="28" a="1"/>
  <c r="J193" i="28" s="1"/>
  <c r="F192" i="28" a="1"/>
  <c r="F192" i="28" s="1"/>
  <c r="J191" i="28" a="1"/>
  <c r="J191" i="28" s="1"/>
  <c r="F190" i="28" a="1"/>
  <c r="F190" i="28" s="1"/>
  <c r="J189" i="28" a="1"/>
  <c r="J189" i="28" s="1"/>
  <c r="F188" i="28" a="1"/>
  <c r="F188" i="28" s="1"/>
  <c r="J187" i="28" a="1"/>
  <c r="J187" i="28" s="1"/>
  <c r="F186" i="28" a="1"/>
  <c r="F186" i="28" s="1"/>
  <c r="J185" i="28" a="1"/>
  <c r="J185" i="28" s="1"/>
  <c r="F184" i="28" a="1"/>
  <c r="F184" i="28" s="1"/>
  <c r="J183" i="28" a="1"/>
  <c r="J183" i="28" s="1"/>
  <c r="F182" i="28" a="1"/>
  <c r="F182" i="28" s="1"/>
  <c r="J181" i="28" a="1"/>
  <c r="J181" i="28" s="1"/>
  <c r="F180" i="28" a="1"/>
  <c r="F180" i="28" s="1"/>
  <c r="J179" i="28" a="1"/>
  <c r="J179" i="28" s="1"/>
  <c r="F178" i="28" a="1"/>
  <c r="F178" i="28" s="1"/>
  <c r="J177" i="28" a="1"/>
  <c r="J177" i="28" s="1"/>
  <c r="F176" i="28" a="1"/>
  <c r="F176" i="28" s="1"/>
  <c r="J175" i="28" a="1"/>
  <c r="J175" i="28" s="1"/>
  <c r="F174" i="28" a="1"/>
  <c r="F174" i="28" s="1"/>
  <c r="J173" i="28" a="1"/>
  <c r="J173" i="28" s="1"/>
  <c r="F172" i="28" a="1"/>
  <c r="F172" i="28" s="1"/>
  <c r="J171" i="28" a="1"/>
  <c r="J171" i="28" s="1"/>
  <c r="F170" i="28" a="1"/>
  <c r="F170" i="28" s="1"/>
  <c r="J169" i="28" a="1"/>
  <c r="J169" i="28" s="1"/>
  <c r="F168" i="28" a="1"/>
  <c r="F168" i="28" s="1"/>
  <c r="J167" i="28" a="1"/>
  <c r="J167" i="28" s="1"/>
  <c r="F166" i="28" a="1"/>
  <c r="F166" i="28" s="1"/>
  <c r="J165" i="28" a="1"/>
  <c r="J165" i="28" s="1"/>
  <c r="F164" i="28" a="1"/>
  <c r="F164" i="28" s="1"/>
  <c r="J163" i="28" a="1"/>
  <c r="J163" i="28" s="1"/>
  <c r="F162" i="28" a="1"/>
  <c r="F162" i="28" s="1"/>
  <c r="J161" i="28" a="1"/>
  <c r="J161" i="28" s="1"/>
  <c r="F160" i="28" a="1"/>
  <c r="F160" i="28" s="1"/>
  <c r="J159" i="28" a="1"/>
  <c r="J159" i="28" s="1"/>
  <c r="F158" i="28" a="1"/>
  <c r="F158" i="28" s="1"/>
  <c r="J157" i="28" a="1"/>
  <c r="J157" i="28" s="1"/>
  <c r="F156" i="28" a="1"/>
  <c r="F156" i="28" s="1"/>
  <c r="J155" i="28" a="1"/>
  <c r="J155" i="28" s="1"/>
  <c r="F154" i="28" a="1"/>
  <c r="F154" i="28" s="1"/>
  <c r="J153" i="28" a="1"/>
  <c r="J153" i="28" s="1"/>
  <c r="F152" i="28" a="1"/>
  <c r="F152" i="28" s="1"/>
  <c r="J151" i="28" a="1"/>
  <c r="J151" i="28" s="1"/>
  <c r="F150" i="28" a="1"/>
  <c r="F150" i="28" s="1"/>
  <c r="J149" i="28" a="1"/>
  <c r="J149" i="28" s="1"/>
  <c r="F148" i="28" a="1"/>
  <c r="F148" i="28" s="1"/>
  <c r="J147" i="28" a="1"/>
  <c r="J147" i="28" s="1"/>
  <c r="F146" i="28" a="1"/>
  <c r="F146" i="28" s="1"/>
  <c r="J145" i="28" a="1"/>
  <c r="J145" i="28" s="1"/>
  <c r="F144" i="28" a="1"/>
  <c r="F144" i="28" s="1"/>
  <c r="J143" i="28" a="1"/>
  <c r="J143" i="28" s="1"/>
  <c r="F142" i="28" a="1"/>
  <c r="F142" i="28" s="1"/>
  <c r="J141" i="28" a="1"/>
  <c r="J141" i="28" s="1"/>
  <c r="F140" i="28" a="1"/>
  <c r="F140" i="28" s="1"/>
  <c r="J139" i="28" a="1"/>
  <c r="J139" i="28" s="1"/>
  <c r="F138" i="28" a="1"/>
  <c r="F138" i="28" s="1"/>
  <c r="J137" i="28" a="1"/>
  <c r="J137" i="28" s="1"/>
  <c r="F136" i="28" a="1"/>
  <c r="F136" i="28" s="1"/>
  <c r="J135" i="28" a="1"/>
  <c r="J135" i="28" s="1"/>
  <c r="F134" i="28" a="1"/>
  <c r="F134" i="28" s="1"/>
  <c r="J133" i="28" a="1"/>
  <c r="J133" i="28" s="1"/>
  <c r="F132" i="28" a="1"/>
  <c r="F132" i="28" s="1"/>
  <c r="J131" i="28" a="1"/>
  <c r="J131" i="28" s="1"/>
  <c r="F130" i="28" a="1"/>
  <c r="F130" i="28" s="1"/>
  <c r="F265" i="28" a="1"/>
  <c r="F265" i="28" s="1"/>
  <c r="B265" i="28" a="1"/>
  <c r="B265" i="28" s="1"/>
  <c r="H264" i="28" a="1"/>
  <c r="H264" i="28" s="1"/>
  <c r="C264" i="28" a="1"/>
  <c r="C264" i="28" s="1"/>
  <c r="AF264" i="28" s="1"/>
  <c r="AC261" i="28" a="1"/>
  <c r="AC261" i="28" s="1"/>
  <c r="D261" i="28" a="1"/>
  <c r="D261" i="28" s="1"/>
  <c r="J260" i="28" a="1"/>
  <c r="J260" i="28" s="1"/>
  <c r="F257" i="28" a="1"/>
  <c r="F257" i="28" s="1"/>
  <c r="B257" i="28" a="1"/>
  <c r="B257" i="28" s="1"/>
  <c r="H256" i="28" a="1"/>
  <c r="H256" i="28" s="1"/>
  <c r="C256" i="28" a="1"/>
  <c r="C256" i="28" s="1"/>
  <c r="AF256" i="28" s="1"/>
  <c r="AC253" i="28" a="1"/>
  <c r="AC253" i="28" s="1"/>
  <c r="D253" i="28" a="1"/>
  <c r="D253" i="28" s="1"/>
  <c r="J252" i="28" a="1"/>
  <c r="J252" i="28" s="1"/>
  <c r="F249" i="28" a="1"/>
  <c r="F249" i="28" s="1"/>
  <c r="B249" i="28" a="1"/>
  <c r="B249" i="28" s="1"/>
  <c r="H248" i="28" a="1"/>
  <c r="H248" i="28" s="1"/>
  <c r="C248" i="28" a="1"/>
  <c r="C248" i="28" s="1"/>
  <c r="AF248" i="28" s="1"/>
  <c r="AC245" i="28" a="1"/>
  <c r="AC245" i="28" s="1"/>
  <c r="D245" i="28" a="1"/>
  <c r="D245" i="28" s="1"/>
  <c r="J244" i="28" a="1"/>
  <c r="J244" i="28" s="1"/>
  <c r="F241" i="28" a="1"/>
  <c r="F241" i="28" s="1"/>
  <c r="B241" i="28" a="1"/>
  <c r="B241" i="28" s="1"/>
  <c r="H240" i="28" a="1"/>
  <c r="H240" i="28" s="1"/>
  <c r="C240" i="28" a="1"/>
  <c r="C240" i="28" s="1"/>
  <c r="AF240" i="28" s="1"/>
  <c r="AC237" i="28" a="1"/>
  <c r="AC237" i="28" s="1"/>
  <c r="D237" i="28" a="1"/>
  <c r="D237" i="28" s="1"/>
  <c r="J236" i="28" a="1"/>
  <c r="J236" i="28" s="1"/>
  <c r="F233" i="28" a="1"/>
  <c r="F233" i="28" s="1"/>
  <c r="B233" i="28" a="1"/>
  <c r="B233" i="28" s="1"/>
  <c r="H232" i="28" a="1"/>
  <c r="H232" i="28" s="1"/>
  <c r="C232" i="28" a="1"/>
  <c r="C232" i="28" s="1"/>
  <c r="AF232" i="28" s="1"/>
  <c r="H228" i="28" a="1"/>
  <c r="H228" i="28" s="1"/>
  <c r="B228" i="28" a="1"/>
  <c r="B228" i="28" s="1"/>
  <c r="H226" i="28" a="1"/>
  <c r="H226" i="28" s="1"/>
  <c r="B226" i="28" a="1"/>
  <c r="B226" i="28" s="1"/>
  <c r="H224" i="28" a="1"/>
  <c r="H224" i="28" s="1"/>
  <c r="B224" i="28" a="1"/>
  <c r="B224" i="28" s="1"/>
  <c r="H222" i="28" a="1"/>
  <c r="H222" i="28" s="1"/>
  <c r="B222" i="28" a="1"/>
  <c r="B222" i="28" s="1"/>
  <c r="D221" i="28" a="1"/>
  <c r="D221" i="28" s="1"/>
  <c r="B221" i="28" a="1"/>
  <c r="B221" i="28" s="1"/>
  <c r="H220" i="28" a="1"/>
  <c r="H220" i="28" s="1"/>
  <c r="C220" i="28" a="1"/>
  <c r="C220" i="28" s="1"/>
  <c r="AF220" i="28" s="1"/>
  <c r="AC219" i="28" a="1"/>
  <c r="AC219" i="28" s="1"/>
  <c r="D219" i="28" a="1"/>
  <c r="D219" i="28" s="1"/>
  <c r="B219" i="28" a="1"/>
  <c r="B219" i="28" s="1"/>
  <c r="H218" i="28" a="1"/>
  <c r="H218" i="28" s="1"/>
  <c r="C218" i="28" a="1"/>
  <c r="C218" i="28" s="1"/>
  <c r="AF218" i="28" s="1"/>
  <c r="AC217" i="28" a="1"/>
  <c r="AC217" i="28" s="1"/>
  <c r="D217" i="28" a="1"/>
  <c r="D217" i="28" s="1"/>
  <c r="B217" i="28" a="1"/>
  <c r="B217" i="28" s="1"/>
  <c r="H216" i="28" a="1"/>
  <c r="H216" i="28" s="1"/>
  <c r="C216" i="28" a="1"/>
  <c r="C216" i="28" s="1"/>
  <c r="AF216" i="28" s="1"/>
  <c r="AC215" i="28" a="1"/>
  <c r="AC215" i="28" s="1"/>
  <c r="D215" i="28" a="1"/>
  <c r="D215" i="28" s="1"/>
  <c r="B215" i="28" a="1"/>
  <c r="B215" i="28" s="1"/>
  <c r="H214" i="28" a="1"/>
  <c r="H214" i="28" s="1"/>
  <c r="C214" i="28" a="1"/>
  <c r="C214" i="28" s="1"/>
  <c r="AF214" i="28" s="1"/>
  <c r="AC213" i="28" a="1"/>
  <c r="AC213" i="28" s="1"/>
  <c r="D213" i="28" a="1"/>
  <c r="D213" i="28" s="1"/>
  <c r="B213" i="28" a="1"/>
  <c r="B213" i="28" s="1"/>
  <c r="H212" i="28" a="1"/>
  <c r="H212" i="28" s="1"/>
  <c r="C212" i="28" a="1"/>
  <c r="C212" i="28" s="1"/>
  <c r="AF212" i="28" s="1"/>
  <c r="AC211" i="28" a="1"/>
  <c r="AC211" i="28" s="1"/>
  <c r="D211" i="28" a="1"/>
  <c r="D211" i="28" s="1"/>
  <c r="B211" i="28" a="1"/>
  <c r="B211" i="28" s="1"/>
  <c r="H210" i="28" a="1"/>
  <c r="H210" i="28" s="1"/>
  <c r="C210" i="28" a="1"/>
  <c r="C210" i="28" s="1"/>
  <c r="AF210" i="28" s="1"/>
  <c r="AC209" i="28" a="1"/>
  <c r="AC209" i="28" s="1"/>
  <c r="D209" i="28" a="1"/>
  <c r="D209" i="28" s="1"/>
  <c r="B209" i="28" a="1"/>
  <c r="B209" i="28" s="1"/>
  <c r="H208" i="28" a="1"/>
  <c r="H208" i="28" s="1"/>
  <c r="C208" i="28" a="1"/>
  <c r="C208" i="28" s="1"/>
  <c r="AF208" i="28" s="1"/>
  <c r="AC207" i="28" a="1"/>
  <c r="AC207" i="28" s="1"/>
  <c r="D207" i="28" a="1"/>
  <c r="D207" i="28" s="1"/>
  <c r="B207" i="28" a="1"/>
  <c r="B207" i="28" s="1"/>
  <c r="H206" i="28" a="1"/>
  <c r="H206" i="28" s="1"/>
  <c r="C206" i="28" a="1"/>
  <c r="C206" i="28" s="1"/>
  <c r="AF206" i="28" s="1"/>
  <c r="AC205" i="28" a="1"/>
  <c r="AC205" i="28" s="1"/>
  <c r="D205" i="28" a="1"/>
  <c r="D205" i="28" s="1"/>
  <c r="B205" i="28" a="1"/>
  <c r="B205" i="28" s="1"/>
  <c r="H204" i="28" a="1"/>
  <c r="H204" i="28" s="1"/>
  <c r="C204" i="28" a="1"/>
  <c r="C204" i="28" s="1"/>
  <c r="AF204" i="28" s="1"/>
  <c r="AC203" i="28" a="1"/>
  <c r="AC203" i="28" s="1"/>
  <c r="D203" i="28" a="1"/>
  <c r="D203" i="28" s="1"/>
  <c r="B203" i="28" a="1"/>
  <c r="B203" i="28" s="1"/>
  <c r="H202" i="28" a="1"/>
  <c r="H202" i="28" s="1"/>
  <c r="C202" i="28" a="1"/>
  <c r="C202" i="28" s="1"/>
  <c r="AF202" i="28" s="1"/>
  <c r="AC201" i="28" a="1"/>
  <c r="AC201" i="28" s="1"/>
  <c r="D201" i="28" a="1"/>
  <c r="D201" i="28" s="1"/>
  <c r="B201" i="28" a="1"/>
  <c r="B201" i="28" s="1"/>
  <c r="H200" i="28" a="1"/>
  <c r="H200" i="28" s="1"/>
  <c r="C200" i="28" a="1"/>
  <c r="C200" i="28" s="1"/>
  <c r="AF200" i="28" s="1"/>
  <c r="AC199" i="28" a="1"/>
  <c r="AC199" i="28" s="1"/>
  <c r="D199" i="28" a="1"/>
  <c r="D199" i="28" s="1"/>
  <c r="B199" i="28" a="1"/>
  <c r="B199" i="28" s="1"/>
  <c r="H198" i="28" a="1"/>
  <c r="H198" i="28" s="1"/>
  <c r="C198" i="28" a="1"/>
  <c r="C198" i="28" s="1"/>
  <c r="AF198" i="28" s="1"/>
  <c r="AC197" i="28" a="1"/>
  <c r="AC197" i="28" s="1"/>
  <c r="D197" i="28" a="1"/>
  <c r="D197" i="28" s="1"/>
  <c r="B197" i="28" a="1"/>
  <c r="B197" i="28" s="1"/>
  <c r="H196" i="28" a="1"/>
  <c r="H196" i="28" s="1"/>
  <c r="C196" i="28" a="1"/>
  <c r="C196" i="28" s="1"/>
  <c r="AF196" i="28" s="1"/>
  <c r="AC195" i="28" a="1"/>
  <c r="AC195" i="28" s="1"/>
  <c r="D195" i="28" a="1"/>
  <c r="D195" i="28" s="1"/>
  <c r="B195" i="28" a="1"/>
  <c r="B195" i="28" s="1"/>
  <c r="H194" i="28" a="1"/>
  <c r="H194" i="28" s="1"/>
  <c r="C194" i="28" a="1"/>
  <c r="C194" i="28" s="1"/>
  <c r="AF194" i="28" s="1"/>
  <c r="AC193" i="28" a="1"/>
  <c r="AC193" i="28" s="1"/>
  <c r="D193" i="28" a="1"/>
  <c r="D193" i="28" s="1"/>
  <c r="B193" i="28" a="1"/>
  <c r="B193" i="28" s="1"/>
  <c r="H192" i="28" a="1"/>
  <c r="H192" i="28" s="1"/>
  <c r="C192" i="28" a="1"/>
  <c r="C192" i="28" s="1"/>
  <c r="AF192" i="28" s="1"/>
  <c r="AC191" i="28" a="1"/>
  <c r="AC191" i="28" s="1"/>
  <c r="D191" i="28" a="1"/>
  <c r="D191" i="28" s="1"/>
  <c r="B191" i="28" a="1"/>
  <c r="B191" i="28" s="1"/>
  <c r="H190" i="28" a="1"/>
  <c r="H190" i="28" s="1"/>
  <c r="C190" i="28" a="1"/>
  <c r="C190" i="28" s="1"/>
  <c r="AF190" i="28" s="1"/>
  <c r="AC189" i="28" a="1"/>
  <c r="AC189" i="28" s="1"/>
  <c r="D189" i="28" a="1"/>
  <c r="D189" i="28" s="1"/>
  <c r="B189" i="28" a="1"/>
  <c r="B189" i="28" s="1"/>
  <c r="H188" i="28" a="1"/>
  <c r="H188" i="28" s="1"/>
  <c r="C188" i="28" a="1"/>
  <c r="C188" i="28" s="1"/>
  <c r="AF188" i="28" s="1"/>
  <c r="AC187" i="28" a="1"/>
  <c r="AC187" i="28" s="1"/>
  <c r="D187" i="28" a="1"/>
  <c r="D187" i="28" s="1"/>
  <c r="B187" i="28" a="1"/>
  <c r="B187" i="28" s="1"/>
  <c r="H186" i="28" a="1"/>
  <c r="H186" i="28" s="1"/>
  <c r="C186" i="28" a="1"/>
  <c r="C186" i="28" s="1"/>
  <c r="AF186" i="28" s="1"/>
  <c r="AC185" i="28" a="1"/>
  <c r="AC185" i="28" s="1"/>
  <c r="D185" i="28" a="1"/>
  <c r="D185" i="28" s="1"/>
  <c r="B185" i="28" a="1"/>
  <c r="B185" i="28" s="1"/>
  <c r="H184" i="28" a="1"/>
  <c r="H184" i="28" s="1"/>
  <c r="C184" i="28" a="1"/>
  <c r="C184" i="28" s="1"/>
  <c r="AF184" i="28" s="1"/>
  <c r="AC183" i="28" a="1"/>
  <c r="AC183" i="28" s="1"/>
  <c r="D183" i="28" a="1"/>
  <c r="D183" i="28" s="1"/>
  <c r="B183" i="28" a="1"/>
  <c r="B183" i="28" s="1"/>
  <c r="H182" i="28" a="1"/>
  <c r="H182" i="28" s="1"/>
  <c r="C182" i="28" a="1"/>
  <c r="C182" i="28" s="1"/>
  <c r="AF182" i="28" s="1"/>
  <c r="AC181" i="28" a="1"/>
  <c r="AC181" i="28" s="1"/>
  <c r="D181" i="28" a="1"/>
  <c r="D181" i="28" s="1"/>
  <c r="B181" i="28" a="1"/>
  <c r="B181" i="28" s="1"/>
  <c r="H180" i="28" a="1"/>
  <c r="H180" i="28" s="1"/>
  <c r="C180" i="28" a="1"/>
  <c r="C180" i="28" s="1"/>
  <c r="AF180" i="28" s="1"/>
  <c r="AC179" i="28" a="1"/>
  <c r="AC179" i="28" s="1"/>
  <c r="D179" i="28" a="1"/>
  <c r="D179" i="28" s="1"/>
  <c r="B179" i="28" a="1"/>
  <c r="B179" i="28" s="1"/>
  <c r="H178" i="28" a="1"/>
  <c r="H178" i="28" s="1"/>
  <c r="C178" i="28" a="1"/>
  <c r="C178" i="28" s="1"/>
  <c r="AF178" i="28" s="1"/>
  <c r="AC177" i="28" a="1"/>
  <c r="AC177" i="28" s="1"/>
  <c r="D177" i="28" a="1"/>
  <c r="D177" i="28" s="1"/>
  <c r="B177" i="28" a="1"/>
  <c r="B177" i="28" s="1"/>
  <c r="H176" i="28" a="1"/>
  <c r="H176" i="28" s="1"/>
  <c r="C176" i="28" a="1"/>
  <c r="C176" i="28" s="1"/>
  <c r="AF176" i="28" s="1"/>
  <c r="AC175" i="28" a="1"/>
  <c r="AC175" i="28" s="1"/>
  <c r="D175" i="28" a="1"/>
  <c r="D175" i="28" s="1"/>
  <c r="B175" i="28" a="1"/>
  <c r="B175" i="28" s="1"/>
  <c r="H174" i="28" a="1"/>
  <c r="H174" i="28" s="1"/>
  <c r="C174" i="28" a="1"/>
  <c r="C174" i="28" s="1"/>
  <c r="AF174" i="28" s="1"/>
  <c r="AC173" i="28" a="1"/>
  <c r="AC173" i="28" s="1"/>
  <c r="D173" i="28" a="1"/>
  <c r="D173" i="28" s="1"/>
  <c r="B173" i="28" a="1"/>
  <c r="B173" i="28" s="1"/>
  <c r="H172" i="28" a="1"/>
  <c r="H172" i="28" s="1"/>
  <c r="C172" i="28" a="1"/>
  <c r="C172" i="28" s="1"/>
  <c r="AF172" i="28" s="1"/>
  <c r="AC171" i="28" a="1"/>
  <c r="AC171" i="28" s="1"/>
  <c r="D171" i="28" a="1"/>
  <c r="D171" i="28" s="1"/>
  <c r="B171" i="28" a="1"/>
  <c r="B171" i="28" s="1"/>
  <c r="H170" i="28" a="1"/>
  <c r="H170" i="28" s="1"/>
  <c r="C170" i="28" a="1"/>
  <c r="C170" i="28" s="1"/>
  <c r="AF170" i="28" s="1"/>
  <c r="AC169" i="28" a="1"/>
  <c r="AC169" i="28" s="1"/>
  <c r="D169" i="28" a="1"/>
  <c r="D169" i="28" s="1"/>
  <c r="B169" i="28" a="1"/>
  <c r="B169" i="28" s="1"/>
  <c r="H168" i="28" a="1"/>
  <c r="H168" i="28" s="1"/>
  <c r="C168" i="28" a="1"/>
  <c r="C168" i="28" s="1"/>
  <c r="AF168" i="28" s="1"/>
  <c r="AC167" i="28" a="1"/>
  <c r="AC167" i="28" s="1"/>
  <c r="D167" i="28" a="1"/>
  <c r="D167" i="28" s="1"/>
  <c r="B167" i="28" a="1"/>
  <c r="B167" i="28" s="1"/>
  <c r="H166" i="28" a="1"/>
  <c r="H166" i="28" s="1"/>
  <c r="C166" i="28" a="1"/>
  <c r="C166" i="28" s="1"/>
  <c r="AF166" i="28" s="1"/>
  <c r="AC165" i="28" a="1"/>
  <c r="AC165" i="28" s="1"/>
  <c r="D165" i="28" a="1"/>
  <c r="D165" i="28" s="1"/>
  <c r="B165" i="28" a="1"/>
  <c r="B165" i="28" s="1"/>
  <c r="H164" i="28" a="1"/>
  <c r="H164" i="28" s="1"/>
  <c r="C164" i="28" a="1"/>
  <c r="C164" i="28" s="1"/>
  <c r="AF164" i="28" s="1"/>
  <c r="AC163" i="28" a="1"/>
  <c r="AC163" i="28" s="1"/>
  <c r="D163" i="28" a="1"/>
  <c r="D163" i="28" s="1"/>
  <c r="B163" i="28" a="1"/>
  <c r="B163" i="28" s="1"/>
  <c r="H162" i="28" a="1"/>
  <c r="H162" i="28" s="1"/>
  <c r="C162" i="28" a="1"/>
  <c r="C162" i="28" s="1"/>
  <c r="AF162" i="28" s="1"/>
  <c r="AC161" i="28" a="1"/>
  <c r="AC161" i="28" s="1"/>
  <c r="D161" i="28" a="1"/>
  <c r="D161" i="28" s="1"/>
  <c r="B161" i="28" a="1"/>
  <c r="B161" i="28" s="1"/>
  <c r="H160" i="28" a="1"/>
  <c r="H160" i="28" s="1"/>
  <c r="F269" i="28" a="1"/>
  <c r="F269" i="28" s="1"/>
  <c r="H266" i="28" a="1"/>
  <c r="H266" i="28" s="1"/>
  <c r="C266" i="28" a="1"/>
  <c r="C266" i="28" s="1"/>
  <c r="AF266" i="28" s="1"/>
  <c r="AC263" i="28" a="1"/>
  <c r="AC263" i="28" s="1"/>
  <c r="D263" i="28" a="1"/>
  <c r="D263" i="28" s="1"/>
  <c r="J262" i="28" a="1"/>
  <c r="J262" i="28" s="1"/>
  <c r="F259" i="28" a="1"/>
  <c r="F259" i="28" s="1"/>
  <c r="B259" i="28" a="1"/>
  <c r="B259" i="28" s="1"/>
  <c r="H258" i="28" a="1"/>
  <c r="H258" i="28" s="1"/>
  <c r="C258" i="28" a="1"/>
  <c r="C258" i="28" s="1"/>
  <c r="AF258" i="28" s="1"/>
  <c r="AC255" i="28" a="1"/>
  <c r="AC255" i="28" s="1"/>
  <c r="D255" i="28" a="1"/>
  <c r="D255" i="28" s="1"/>
  <c r="J254" i="28" a="1"/>
  <c r="J254" i="28" s="1"/>
  <c r="F251" i="28" a="1"/>
  <c r="F251" i="28" s="1"/>
  <c r="B251" i="28" a="1"/>
  <c r="B251" i="28" s="1"/>
  <c r="H250" i="28" a="1"/>
  <c r="H250" i="28" s="1"/>
  <c r="C250" i="28" a="1"/>
  <c r="C250" i="28" s="1"/>
  <c r="AF250" i="28" s="1"/>
  <c r="AC247" i="28" a="1"/>
  <c r="AC247" i="28" s="1"/>
  <c r="D247" i="28" a="1"/>
  <c r="D247" i="28" s="1"/>
  <c r="J246" i="28" a="1"/>
  <c r="J246" i="28" s="1"/>
  <c r="F243" i="28" a="1"/>
  <c r="F243" i="28" s="1"/>
  <c r="B243" i="28" a="1"/>
  <c r="B243" i="28" s="1"/>
  <c r="H242" i="28" a="1"/>
  <c r="H242" i="28" s="1"/>
  <c r="C242" i="28" a="1"/>
  <c r="C242" i="28" s="1"/>
  <c r="AF242" i="28" s="1"/>
  <c r="AC239" i="28" a="1"/>
  <c r="AC239" i="28" s="1"/>
  <c r="D239" i="28" a="1"/>
  <c r="D239" i="28" s="1"/>
  <c r="J238" i="28" a="1"/>
  <c r="J238" i="28" s="1"/>
  <c r="F235" i="28" a="1"/>
  <c r="F235" i="28" s="1"/>
  <c r="B235" i="28" a="1"/>
  <c r="B235" i="28" s="1"/>
  <c r="H234" i="28" a="1"/>
  <c r="H234" i="28" s="1"/>
  <c r="C234" i="28" a="1"/>
  <c r="C234" i="28" s="1"/>
  <c r="AF234" i="28" s="1"/>
  <c r="AC231" i="28" a="1"/>
  <c r="AC231" i="28" s="1"/>
  <c r="D231" i="28" a="1"/>
  <c r="D231" i="28" s="1"/>
  <c r="J230" i="28" a="1"/>
  <c r="J230" i="28" s="1"/>
  <c r="AC229" i="28" a="1"/>
  <c r="AC229" i="28" s="1"/>
  <c r="F229" i="28" a="1"/>
  <c r="F229" i="28" s="1"/>
  <c r="C229" i="28" a="1"/>
  <c r="C229" i="28" s="1"/>
  <c r="AF229" i="28" s="1"/>
  <c r="D228" i="28" a="1"/>
  <c r="D228" i="28" s="1"/>
  <c r="AC227" i="28" a="1"/>
  <c r="AC227" i="28" s="1"/>
  <c r="F227" i="28" a="1"/>
  <c r="F227" i="28" s="1"/>
  <c r="C227" i="28" a="1"/>
  <c r="C227" i="28" s="1"/>
  <c r="AF227" i="28" s="1"/>
  <c r="D226" i="28" a="1"/>
  <c r="D226" i="28" s="1"/>
  <c r="AC225" i="28" a="1"/>
  <c r="AC225" i="28" s="1"/>
  <c r="F225" i="28" a="1"/>
  <c r="F225" i="28" s="1"/>
  <c r="C225" i="28" a="1"/>
  <c r="C225" i="28" s="1"/>
  <c r="AF225" i="28" s="1"/>
  <c r="D224" i="28" a="1"/>
  <c r="D224" i="28" s="1"/>
  <c r="AC223" i="28" a="1"/>
  <c r="AC223" i="28" s="1"/>
  <c r="F223" i="28" a="1"/>
  <c r="F223" i="28" s="1"/>
  <c r="C223" i="28" a="1"/>
  <c r="C223" i="28" s="1"/>
  <c r="AF223" i="28" s="1"/>
  <c r="D222" i="28" a="1"/>
  <c r="D222" i="28" s="1"/>
  <c r="AC221" i="28" a="1"/>
  <c r="AC221" i="28" s="1"/>
  <c r="F221" i="28" a="1"/>
  <c r="F221" i="28" s="1"/>
  <c r="J220" i="28" a="1"/>
  <c r="J220" i="28" s="1"/>
  <c r="F219" i="28" a="1"/>
  <c r="F219" i="28" s="1"/>
  <c r="J218" i="28" a="1"/>
  <c r="J218" i="28" s="1"/>
  <c r="F217" i="28" a="1"/>
  <c r="F217" i="28" s="1"/>
  <c r="J216" i="28" a="1"/>
  <c r="J216" i="28" s="1"/>
  <c r="F215" i="28" a="1"/>
  <c r="F215" i="28" s="1"/>
  <c r="J214" i="28" a="1"/>
  <c r="J214" i="28" s="1"/>
  <c r="F213" i="28" a="1"/>
  <c r="F213" i="28" s="1"/>
  <c r="J212" i="28" a="1"/>
  <c r="J212" i="28" s="1"/>
  <c r="F211" i="28" a="1"/>
  <c r="F211" i="28" s="1"/>
  <c r="J210" i="28" a="1"/>
  <c r="J210" i="28" s="1"/>
  <c r="F209" i="28" a="1"/>
  <c r="F209" i="28" s="1"/>
  <c r="J208" i="28" a="1"/>
  <c r="J208" i="28" s="1"/>
  <c r="F207" i="28" a="1"/>
  <c r="F207" i="28" s="1"/>
  <c r="J206" i="28" a="1"/>
  <c r="J206" i="28" s="1"/>
  <c r="F205" i="28" a="1"/>
  <c r="F205" i="28" s="1"/>
  <c r="J204" i="28" a="1"/>
  <c r="J204" i="28" s="1"/>
  <c r="F203" i="28" a="1"/>
  <c r="F203" i="28" s="1"/>
  <c r="J202" i="28" a="1"/>
  <c r="J202" i="28" s="1"/>
  <c r="F201" i="28" a="1"/>
  <c r="F201" i="28" s="1"/>
  <c r="J200" i="28" a="1"/>
  <c r="J200" i="28" s="1"/>
  <c r="F199" i="28" a="1"/>
  <c r="F199" i="28" s="1"/>
  <c r="J198" i="28" a="1"/>
  <c r="J198" i="28" s="1"/>
  <c r="F197" i="28" a="1"/>
  <c r="F197" i="28" s="1"/>
  <c r="J196" i="28" a="1"/>
  <c r="J196" i="28" s="1"/>
  <c r="F195" i="28" a="1"/>
  <c r="F195" i="28" s="1"/>
  <c r="J194" i="28" a="1"/>
  <c r="J194" i="28" s="1"/>
  <c r="F193" i="28" a="1"/>
  <c r="F193" i="28" s="1"/>
  <c r="J192" i="28" a="1"/>
  <c r="J192" i="28" s="1"/>
  <c r="F191" i="28" a="1"/>
  <c r="F191" i="28" s="1"/>
  <c r="J190" i="28" a="1"/>
  <c r="J190" i="28" s="1"/>
  <c r="F189" i="28" a="1"/>
  <c r="F189" i="28" s="1"/>
  <c r="J188" i="28" a="1"/>
  <c r="J188" i="28" s="1"/>
  <c r="F187" i="28" a="1"/>
  <c r="F187" i="28" s="1"/>
  <c r="J186" i="28" a="1"/>
  <c r="J186" i="28" s="1"/>
  <c r="F185" i="28" a="1"/>
  <c r="F185" i="28" s="1"/>
  <c r="J184" i="28" a="1"/>
  <c r="J184" i="28" s="1"/>
  <c r="F183" i="28" a="1"/>
  <c r="F183" i="28" s="1"/>
  <c r="J182" i="28" a="1"/>
  <c r="J182" i="28" s="1"/>
  <c r="F181" i="28" a="1"/>
  <c r="F181" i="28" s="1"/>
  <c r="J180" i="28" a="1"/>
  <c r="J180" i="28" s="1"/>
  <c r="F179" i="28" a="1"/>
  <c r="F179" i="28" s="1"/>
  <c r="J178" i="28" a="1"/>
  <c r="J178" i="28" s="1"/>
  <c r="F177" i="28" a="1"/>
  <c r="F177" i="28" s="1"/>
  <c r="J176" i="28" a="1"/>
  <c r="J176" i="28" s="1"/>
  <c r="F175" i="28" a="1"/>
  <c r="F175" i="28" s="1"/>
  <c r="J174" i="28" a="1"/>
  <c r="J174" i="28" s="1"/>
  <c r="F173" i="28" a="1"/>
  <c r="F173" i="28" s="1"/>
  <c r="J172" i="28" a="1"/>
  <c r="J172" i="28" s="1"/>
  <c r="F171" i="28" a="1"/>
  <c r="F171" i="28" s="1"/>
  <c r="J170" i="28" a="1"/>
  <c r="J170" i="28" s="1"/>
  <c r="F169" i="28" a="1"/>
  <c r="F169" i="28" s="1"/>
  <c r="J168" i="28" a="1"/>
  <c r="J168" i="28" s="1"/>
  <c r="F167" i="28" a="1"/>
  <c r="F167" i="28" s="1"/>
  <c r="J166" i="28" a="1"/>
  <c r="J166" i="28" s="1"/>
  <c r="F165" i="28" a="1"/>
  <c r="F165" i="28" s="1"/>
  <c r="J164" i="28" a="1"/>
  <c r="J164" i="28" s="1"/>
  <c r="F163" i="28" a="1"/>
  <c r="F163" i="28" s="1"/>
  <c r="J162" i="28" a="1"/>
  <c r="J162" i="28" s="1"/>
  <c r="F161" i="28" a="1"/>
  <c r="F161" i="28" s="1"/>
  <c r="J160" i="28" a="1"/>
  <c r="J160" i="28" s="1"/>
  <c r="F159" i="28" a="1"/>
  <c r="F159" i="28" s="1"/>
  <c r="J158" i="28" a="1"/>
  <c r="J158" i="28" s="1"/>
  <c r="F157" i="28" a="1"/>
  <c r="F157" i="28" s="1"/>
  <c r="J156" i="28" a="1"/>
  <c r="J156" i="28" s="1"/>
  <c r="F155" i="28" a="1"/>
  <c r="F155" i="28" s="1"/>
  <c r="J154" i="28" a="1"/>
  <c r="J154" i="28" s="1"/>
  <c r="F153" i="28" a="1"/>
  <c r="F153" i="28" s="1"/>
  <c r="J152" i="28" a="1"/>
  <c r="J152" i="28" s="1"/>
  <c r="F151" i="28" a="1"/>
  <c r="F151" i="28" s="1"/>
  <c r="J150" i="28" a="1"/>
  <c r="J150" i="28" s="1"/>
  <c r="F149" i="28" a="1"/>
  <c r="F149" i="28" s="1"/>
  <c r="J148" i="28" a="1"/>
  <c r="J148" i="28" s="1"/>
  <c r="F147" i="28" a="1"/>
  <c r="F147" i="28" s="1"/>
  <c r="J146" i="28" a="1"/>
  <c r="J146" i="28" s="1"/>
  <c r="F145" i="28" a="1"/>
  <c r="F145" i="28" s="1"/>
  <c r="J144" i="28" a="1"/>
  <c r="J144" i="28" s="1"/>
  <c r="F143" i="28" a="1"/>
  <c r="F143" i="28" s="1"/>
  <c r="J142" i="28" a="1"/>
  <c r="J142" i="28" s="1"/>
  <c r="F141" i="28" a="1"/>
  <c r="F141" i="28" s="1"/>
  <c r="J140" i="28" a="1"/>
  <c r="J140" i="28" s="1"/>
  <c r="F139" i="28" a="1"/>
  <c r="F139" i="28" s="1"/>
  <c r="J138" i="28" a="1"/>
  <c r="J138" i="28" s="1"/>
  <c r="F137" i="28" a="1"/>
  <c r="F137" i="28" s="1"/>
  <c r="J136" i="28" a="1"/>
  <c r="J136" i="28" s="1"/>
  <c r="F135" i="28" a="1"/>
  <c r="F135" i="28" s="1"/>
  <c r="J134" i="28" a="1"/>
  <c r="J134" i="28" s="1"/>
  <c r="F133" i="28" a="1"/>
  <c r="F133" i="28" s="1"/>
  <c r="J132" i="28" a="1"/>
  <c r="J132" i="28" s="1"/>
  <c r="F131" i="28" a="1"/>
  <c r="F131" i="28" s="1"/>
  <c r="J130" i="28" a="1"/>
  <c r="J130" i="28" s="1"/>
  <c r="F129" i="28" a="1"/>
  <c r="F129" i="28" s="1"/>
  <c r="J128" i="28" a="1"/>
  <c r="J128" i="28" s="1"/>
  <c r="F127" i="28" a="1"/>
  <c r="F127" i="28" s="1"/>
  <c r="J126" i="28" a="1"/>
  <c r="J126" i="28" s="1"/>
  <c r="F125" i="28" a="1"/>
  <c r="F125" i="28" s="1"/>
  <c r="J124" i="28" a="1"/>
  <c r="J124" i="28" s="1"/>
  <c r="F123" i="28" a="1"/>
  <c r="F123" i="28" s="1"/>
  <c r="J122" i="28" a="1"/>
  <c r="J122" i="28" s="1"/>
  <c r="F121" i="28" a="1"/>
  <c r="F121" i="28" s="1"/>
  <c r="J120" i="28" a="1"/>
  <c r="J120" i="28" s="1"/>
  <c r="F119" i="28" a="1"/>
  <c r="F119" i="28" s="1"/>
  <c r="J118" i="28" a="1"/>
  <c r="J118" i="28" s="1"/>
  <c r="F117" i="28" a="1"/>
  <c r="F117" i="28" s="1"/>
  <c r="J116" i="28" a="1"/>
  <c r="J116" i="28" s="1"/>
  <c r="F115" i="28" a="1"/>
  <c r="F115" i="28" s="1"/>
  <c r="J114" i="28" a="1"/>
  <c r="J114" i="28" s="1"/>
  <c r="F113" i="28" a="1"/>
  <c r="F113" i="28" s="1"/>
  <c r="J112" i="28" a="1"/>
  <c r="J112" i="28" s="1"/>
  <c r="F111" i="28" a="1"/>
  <c r="F111" i="28" s="1"/>
  <c r="J110" i="28" a="1"/>
  <c r="J110" i="28" s="1"/>
  <c r="F109" i="28" a="1"/>
  <c r="F109" i="28" s="1"/>
  <c r="J108" i="28" a="1"/>
  <c r="J108" i="28" s="1"/>
  <c r="F107" i="28" a="1"/>
  <c r="F107" i="28" s="1"/>
  <c r="J106" i="28" a="1"/>
  <c r="J106" i="28" s="1"/>
  <c r="F105" i="28" a="1"/>
  <c r="F105" i="28" s="1"/>
  <c r="J104" i="28" a="1"/>
  <c r="J104" i="28" s="1"/>
  <c r="F103" i="28" a="1"/>
  <c r="F103" i="28" s="1"/>
  <c r="J102" i="28" a="1"/>
  <c r="J102" i="28" s="1"/>
  <c r="F101" i="28" a="1"/>
  <c r="F101" i="28" s="1"/>
  <c r="J100" i="28" a="1"/>
  <c r="J100" i="28" s="1"/>
  <c r="F99" i="28" a="1"/>
  <c r="F99" i="28" s="1"/>
  <c r="J98" i="28" a="1"/>
  <c r="J98" i="28" s="1"/>
  <c r="F97" i="28" a="1"/>
  <c r="F97" i="28" s="1"/>
  <c r="J96" i="28" a="1"/>
  <c r="J96" i="28" s="1"/>
  <c r="F95" i="28" a="1"/>
  <c r="F95" i="28" s="1"/>
  <c r="J94" i="28" a="1"/>
  <c r="J94" i="28" s="1"/>
  <c r="F93" i="28" a="1"/>
  <c r="F93" i="28" s="1"/>
  <c r="J92" i="28" a="1"/>
  <c r="J92" i="28" s="1"/>
  <c r="F91" i="28" a="1"/>
  <c r="F91" i="28" s="1"/>
  <c r="J90" i="28" a="1"/>
  <c r="J90" i="28" s="1"/>
  <c r="F89" i="28" a="1"/>
  <c r="F89" i="28" s="1"/>
  <c r="J88" i="28" a="1"/>
  <c r="J88" i="28" s="1"/>
  <c r="F87" i="28" a="1"/>
  <c r="F87" i="28" s="1"/>
  <c r="J86" i="28" a="1"/>
  <c r="J86" i="28" s="1"/>
  <c r="F85" i="28" a="1"/>
  <c r="F85" i="28" s="1"/>
  <c r="J84" i="28" a="1"/>
  <c r="J84" i="28" s="1"/>
  <c r="F83" i="28" a="1"/>
  <c r="F83" i="28" s="1"/>
  <c r="J82" i="28" a="1"/>
  <c r="J82" i="28" s="1"/>
  <c r="F81" i="28" a="1"/>
  <c r="F81" i="28" s="1"/>
  <c r="J80" i="28" a="1"/>
  <c r="J80" i="28" s="1"/>
  <c r="F79" i="28" a="1"/>
  <c r="F79" i="28" s="1"/>
  <c r="AC265" i="28" a="1"/>
  <c r="AC265" i="28" s="1"/>
  <c r="D265" i="28" a="1"/>
  <c r="D265" i="28" s="1"/>
  <c r="J264" i="28" a="1"/>
  <c r="J264" i="28" s="1"/>
  <c r="F261" i="28" a="1"/>
  <c r="F261" i="28" s="1"/>
  <c r="B261" i="28" a="1"/>
  <c r="B261" i="28" s="1"/>
  <c r="H260" i="28" a="1"/>
  <c r="H260" i="28" s="1"/>
  <c r="C260" i="28" a="1"/>
  <c r="C260" i="28" s="1"/>
  <c r="AF260" i="28" s="1"/>
  <c r="AC257" i="28" a="1"/>
  <c r="AC257" i="28" s="1"/>
  <c r="D257" i="28" a="1"/>
  <c r="D257" i="28" s="1"/>
  <c r="J256" i="28" a="1"/>
  <c r="J256" i="28" s="1"/>
  <c r="F253" i="28" a="1"/>
  <c r="F253" i="28" s="1"/>
  <c r="B253" i="28" a="1"/>
  <c r="B253" i="28" s="1"/>
  <c r="H252" i="28" a="1"/>
  <c r="H252" i="28" s="1"/>
  <c r="C252" i="28" a="1"/>
  <c r="C252" i="28" s="1"/>
  <c r="AF252" i="28" s="1"/>
  <c r="AC249" i="28" a="1"/>
  <c r="AC249" i="28" s="1"/>
  <c r="D249" i="28" a="1"/>
  <c r="D249" i="28" s="1"/>
  <c r="J248" i="28" a="1"/>
  <c r="J248" i="28" s="1"/>
  <c r="F245" i="28" a="1"/>
  <c r="F245" i="28" s="1"/>
  <c r="B245" i="28" a="1"/>
  <c r="B245" i="28" s="1"/>
  <c r="H244" i="28" a="1"/>
  <c r="H244" i="28" s="1"/>
  <c r="C244" i="28" a="1"/>
  <c r="C244" i="28" s="1"/>
  <c r="AF244" i="28" s="1"/>
  <c r="AC241" i="28" a="1"/>
  <c r="AC241" i="28" s="1"/>
  <c r="D241" i="28" a="1"/>
  <c r="D241" i="28" s="1"/>
  <c r="J240" i="28" a="1"/>
  <c r="J240" i="28" s="1"/>
  <c r="F237" i="28" a="1"/>
  <c r="F237" i="28" s="1"/>
  <c r="B237" i="28" a="1"/>
  <c r="B237" i="28" s="1"/>
  <c r="H236" i="28" a="1"/>
  <c r="H236" i="28" s="1"/>
  <c r="C236" i="28" a="1"/>
  <c r="C236" i="28" s="1"/>
  <c r="AF236" i="28" s="1"/>
  <c r="AC233" i="28" a="1"/>
  <c r="AC233" i="28" s="1"/>
  <c r="D233" i="28" a="1"/>
  <c r="D233" i="28" s="1"/>
  <c r="J232" i="28" a="1"/>
  <c r="J232" i="28" s="1"/>
  <c r="H229" i="28" a="1"/>
  <c r="H229" i="28" s="1"/>
  <c r="B229" i="28" a="1"/>
  <c r="B229" i="28" s="1"/>
  <c r="J228" i="28" a="1"/>
  <c r="J228" i="28" s="1"/>
  <c r="C228" i="28" a="1"/>
  <c r="C228" i="28" s="1"/>
  <c r="AF228" i="28" s="1"/>
  <c r="H227" i="28" a="1"/>
  <c r="H227" i="28" s="1"/>
  <c r="B227" i="28" a="1"/>
  <c r="B227" i="28" s="1"/>
  <c r="J226" i="28" a="1"/>
  <c r="J226" i="28" s="1"/>
  <c r="C226" i="28" a="1"/>
  <c r="C226" i="28" s="1"/>
  <c r="AF226" i="28" s="1"/>
  <c r="H225" i="28" a="1"/>
  <c r="H225" i="28" s="1"/>
  <c r="B225" i="28" a="1"/>
  <c r="B225" i="28" s="1"/>
  <c r="J224" i="28" a="1"/>
  <c r="J224" i="28" s="1"/>
  <c r="C224" i="28" a="1"/>
  <c r="C224" i="28" s="1"/>
  <c r="AF224" i="28" s="1"/>
  <c r="H223" i="28" a="1"/>
  <c r="H223" i="28" s="1"/>
  <c r="B223" i="28" a="1"/>
  <c r="B223" i="28" s="1"/>
  <c r="J222" i="28" a="1"/>
  <c r="J222" i="28" s="1"/>
  <c r="C222" i="28" a="1"/>
  <c r="C222" i="28" s="1"/>
  <c r="AF222" i="28" s="1"/>
  <c r="H221" i="28" a="1"/>
  <c r="H221" i="28" s="1"/>
  <c r="C221" i="28" a="1"/>
  <c r="C221" i="28" s="1"/>
  <c r="AF221" i="28" s="1"/>
  <c r="AC220" i="28" a="1"/>
  <c r="AC220" i="28" s="1"/>
  <c r="D220" i="28" a="1"/>
  <c r="D220" i="28" s="1"/>
  <c r="B220" i="28" a="1"/>
  <c r="B220" i="28" s="1"/>
  <c r="H219" i="28" a="1"/>
  <c r="H219" i="28" s="1"/>
  <c r="C219" i="28" a="1"/>
  <c r="C219" i="28" s="1"/>
  <c r="AF219" i="28" s="1"/>
  <c r="AC218" i="28" a="1"/>
  <c r="AC218" i="28" s="1"/>
  <c r="D218" i="28" a="1"/>
  <c r="D218" i="28" s="1"/>
  <c r="B218" i="28" a="1"/>
  <c r="B218" i="28" s="1"/>
  <c r="H217" i="28" a="1"/>
  <c r="H217" i="28" s="1"/>
  <c r="C217" i="28" a="1"/>
  <c r="C217" i="28" s="1"/>
  <c r="AF217" i="28" s="1"/>
  <c r="AC216" i="28" a="1"/>
  <c r="AC216" i="28" s="1"/>
  <c r="D216" i="28" a="1"/>
  <c r="D216" i="28" s="1"/>
  <c r="B216" i="28" a="1"/>
  <c r="B216" i="28" s="1"/>
  <c r="H215" i="28" a="1"/>
  <c r="H215" i="28" s="1"/>
  <c r="C215" i="28" a="1"/>
  <c r="C215" i="28" s="1"/>
  <c r="AF215" i="28" s="1"/>
  <c r="AC214" i="28" a="1"/>
  <c r="AC214" i="28" s="1"/>
  <c r="D214" i="28" a="1"/>
  <c r="D214" i="28" s="1"/>
  <c r="B214" i="28" a="1"/>
  <c r="B214" i="28" s="1"/>
  <c r="H213" i="28" a="1"/>
  <c r="H213" i="28" s="1"/>
  <c r="C213" i="28" a="1"/>
  <c r="C213" i="28" s="1"/>
  <c r="AF213" i="28" s="1"/>
  <c r="AC212" i="28" a="1"/>
  <c r="AC212" i="28" s="1"/>
  <c r="D212" i="28" a="1"/>
  <c r="D212" i="28" s="1"/>
  <c r="B212" i="28" a="1"/>
  <c r="B212" i="28" s="1"/>
  <c r="H211" i="28" a="1"/>
  <c r="H211" i="28" s="1"/>
  <c r="C211" i="28" a="1"/>
  <c r="C211" i="28" s="1"/>
  <c r="AF211" i="28" s="1"/>
  <c r="AC210" i="28" a="1"/>
  <c r="AC210" i="28" s="1"/>
  <c r="D210" i="28" a="1"/>
  <c r="D210" i="28" s="1"/>
  <c r="B210" i="28" a="1"/>
  <c r="B210" i="28" s="1"/>
  <c r="H209" i="28" a="1"/>
  <c r="H209" i="28" s="1"/>
  <c r="C209" i="28" a="1"/>
  <c r="C209" i="28" s="1"/>
  <c r="AF209" i="28" s="1"/>
  <c r="AC208" i="28" a="1"/>
  <c r="AC208" i="28" s="1"/>
  <c r="D208" i="28" a="1"/>
  <c r="D208" i="28" s="1"/>
  <c r="B208" i="28" a="1"/>
  <c r="B208" i="28" s="1"/>
  <c r="H207" i="28" a="1"/>
  <c r="H207" i="28" s="1"/>
  <c r="C207" i="28" a="1"/>
  <c r="C207" i="28" s="1"/>
  <c r="AF207" i="28" s="1"/>
  <c r="AC206" i="28" a="1"/>
  <c r="AC206" i="28" s="1"/>
  <c r="D206" i="28" a="1"/>
  <c r="D206" i="28" s="1"/>
  <c r="B206" i="28" a="1"/>
  <c r="B206" i="28" s="1"/>
  <c r="H205" i="28" a="1"/>
  <c r="H205" i="28" s="1"/>
  <c r="C205" i="28" a="1"/>
  <c r="C205" i="28" s="1"/>
  <c r="AF205" i="28" s="1"/>
  <c r="AC204" i="28" a="1"/>
  <c r="AC204" i="28" s="1"/>
  <c r="D204" i="28" a="1"/>
  <c r="D204" i="28" s="1"/>
  <c r="B204" i="28" a="1"/>
  <c r="B204" i="28" s="1"/>
  <c r="H203" i="28" a="1"/>
  <c r="H203" i="28" s="1"/>
  <c r="C203" i="28" a="1"/>
  <c r="C203" i="28" s="1"/>
  <c r="AF203" i="28" s="1"/>
  <c r="AC202" i="28" a="1"/>
  <c r="AC202" i="28" s="1"/>
  <c r="D202" i="28" a="1"/>
  <c r="D202" i="28" s="1"/>
  <c r="B202" i="28" a="1"/>
  <c r="B202" i="28" s="1"/>
  <c r="H201" i="28" a="1"/>
  <c r="H201" i="28" s="1"/>
  <c r="C201" i="28" a="1"/>
  <c r="C201" i="28" s="1"/>
  <c r="AF201" i="28" s="1"/>
  <c r="AC200" i="28" a="1"/>
  <c r="AC200" i="28" s="1"/>
  <c r="D200" i="28" a="1"/>
  <c r="D200" i="28" s="1"/>
  <c r="B200" i="28" a="1"/>
  <c r="B200" i="28" s="1"/>
  <c r="H199" i="28" a="1"/>
  <c r="H199" i="28" s="1"/>
  <c r="C199" i="28" a="1"/>
  <c r="C199" i="28" s="1"/>
  <c r="AF199" i="28" s="1"/>
  <c r="AC198" i="28" a="1"/>
  <c r="AC198" i="28" s="1"/>
  <c r="D198" i="28" a="1"/>
  <c r="D198" i="28" s="1"/>
  <c r="B198" i="28" a="1"/>
  <c r="B198" i="28" s="1"/>
  <c r="H197" i="28" a="1"/>
  <c r="H197" i="28" s="1"/>
  <c r="C197" i="28" a="1"/>
  <c r="C197" i="28" s="1"/>
  <c r="AF197" i="28" s="1"/>
  <c r="AC196" i="28" a="1"/>
  <c r="AC196" i="28" s="1"/>
  <c r="D196" i="28" a="1"/>
  <c r="D196" i="28" s="1"/>
  <c r="B196" i="28" a="1"/>
  <c r="B196" i="28" s="1"/>
  <c r="H195" i="28" a="1"/>
  <c r="H195" i="28" s="1"/>
  <c r="C195" i="28" a="1"/>
  <c r="C195" i="28" s="1"/>
  <c r="AF195" i="28" s="1"/>
  <c r="AC194" i="28" a="1"/>
  <c r="AC194" i="28" s="1"/>
  <c r="D194" i="28" a="1"/>
  <c r="D194" i="28" s="1"/>
  <c r="B194" i="28" a="1"/>
  <c r="B194" i="28" s="1"/>
  <c r="H193" i="28" a="1"/>
  <c r="H193" i="28" s="1"/>
  <c r="C193" i="28" a="1"/>
  <c r="C193" i="28" s="1"/>
  <c r="AF193" i="28" s="1"/>
  <c r="AC192" i="28" a="1"/>
  <c r="AC192" i="28" s="1"/>
  <c r="D192" i="28" a="1"/>
  <c r="D192" i="28" s="1"/>
  <c r="B192" i="28" a="1"/>
  <c r="B192" i="28" s="1"/>
  <c r="H191" i="28" a="1"/>
  <c r="H191" i="28" s="1"/>
  <c r="C191" i="28" a="1"/>
  <c r="C191" i="28" s="1"/>
  <c r="AF191" i="28" s="1"/>
  <c r="AC190" i="28" a="1"/>
  <c r="AC190" i="28" s="1"/>
  <c r="D190" i="28" a="1"/>
  <c r="D190" i="28" s="1"/>
  <c r="B190" i="28" a="1"/>
  <c r="B190" i="28" s="1"/>
  <c r="H189" i="28" a="1"/>
  <c r="H189" i="28" s="1"/>
  <c r="C189" i="28" a="1"/>
  <c r="C189" i="28" s="1"/>
  <c r="AF189" i="28" s="1"/>
  <c r="AC188" i="28" a="1"/>
  <c r="AC188" i="28" s="1"/>
  <c r="D188" i="28" a="1"/>
  <c r="D188" i="28" s="1"/>
  <c r="B188" i="28" a="1"/>
  <c r="B188" i="28" s="1"/>
  <c r="H187" i="28" a="1"/>
  <c r="H187" i="28" s="1"/>
  <c r="C187" i="28" a="1"/>
  <c r="C187" i="28" s="1"/>
  <c r="AF187" i="28" s="1"/>
  <c r="AC186" i="28" a="1"/>
  <c r="AC186" i="28" s="1"/>
  <c r="D186" i="28" a="1"/>
  <c r="D186" i="28" s="1"/>
  <c r="B186" i="28" a="1"/>
  <c r="B186" i="28" s="1"/>
  <c r="H185" i="28" a="1"/>
  <c r="H185" i="28" s="1"/>
  <c r="C185" i="28" a="1"/>
  <c r="C185" i="28" s="1"/>
  <c r="AF185" i="28" s="1"/>
  <c r="AC184" i="28" a="1"/>
  <c r="AC184" i="28" s="1"/>
  <c r="H183" i="28" a="1"/>
  <c r="H183" i="28" s="1"/>
  <c r="D182" i="28" a="1"/>
  <c r="D182" i="28" s="1"/>
  <c r="B180" i="28" a="1"/>
  <c r="B180" i="28" s="1"/>
  <c r="AC178" i="28" a="1"/>
  <c r="AC178" i="28" s="1"/>
  <c r="C177" i="28" a="1"/>
  <c r="C177" i="28" s="1"/>
  <c r="AF177" i="28" s="1"/>
  <c r="H175" i="28" a="1"/>
  <c r="H175" i="28" s="1"/>
  <c r="D174" i="28" a="1"/>
  <c r="D174" i="28" s="1"/>
  <c r="B172" i="28" a="1"/>
  <c r="B172" i="28" s="1"/>
  <c r="AC170" i="28" a="1"/>
  <c r="AC170" i="28" s="1"/>
  <c r="C169" i="28" a="1"/>
  <c r="C169" i="28" s="1"/>
  <c r="AF169" i="28" s="1"/>
  <c r="H167" i="28" a="1"/>
  <c r="H167" i="28" s="1"/>
  <c r="D166" i="28" a="1"/>
  <c r="D166" i="28" s="1"/>
  <c r="B164" i="28" a="1"/>
  <c r="B164" i="28" s="1"/>
  <c r="AC162" i="28" a="1"/>
  <c r="AC162" i="28" s="1"/>
  <c r="C161" i="28" a="1"/>
  <c r="C161" i="28" s="1"/>
  <c r="AF161" i="28" s="1"/>
  <c r="C159" i="28" a="1"/>
  <c r="C159" i="28" s="1"/>
  <c r="AF159" i="28" s="1"/>
  <c r="C157" i="28" a="1"/>
  <c r="C157" i="28" s="1"/>
  <c r="AF157" i="28" s="1"/>
  <c r="C155" i="28" a="1"/>
  <c r="C155" i="28" s="1"/>
  <c r="AF155" i="28" s="1"/>
  <c r="C153" i="28" a="1"/>
  <c r="C153" i="28" s="1"/>
  <c r="AF153" i="28" s="1"/>
  <c r="C151" i="28" a="1"/>
  <c r="C151" i="28" s="1"/>
  <c r="AF151" i="28" s="1"/>
  <c r="C149" i="28" a="1"/>
  <c r="C149" i="28" s="1"/>
  <c r="AF149" i="28" s="1"/>
  <c r="C147" i="28" a="1"/>
  <c r="C147" i="28" s="1"/>
  <c r="AF147" i="28" s="1"/>
  <c r="C145" i="28" a="1"/>
  <c r="C145" i="28" s="1"/>
  <c r="AF145" i="28" s="1"/>
  <c r="C143" i="28" a="1"/>
  <c r="C143" i="28" s="1"/>
  <c r="AF143" i="28" s="1"/>
  <c r="C141" i="28" a="1"/>
  <c r="C141" i="28" s="1"/>
  <c r="AF141" i="28" s="1"/>
  <c r="C139" i="28" a="1"/>
  <c r="C139" i="28" s="1"/>
  <c r="AF139" i="28" s="1"/>
  <c r="C137" i="28" a="1"/>
  <c r="C137" i="28" s="1"/>
  <c r="AF137" i="28" s="1"/>
  <c r="C135" i="28" a="1"/>
  <c r="C135" i="28" s="1"/>
  <c r="AF135" i="28" s="1"/>
  <c r="C133" i="28" a="1"/>
  <c r="C133" i="28" s="1"/>
  <c r="AF133" i="28" s="1"/>
  <c r="C131" i="28" a="1"/>
  <c r="C131" i="28" s="1"/>
  <c r="AF131" i="28" s="1"/>
  <c r="B130" i="28" a="1"/>
  <c r="B130" i="28" s="1"/>
  <c r="J129" i="28" a="1"/>
  <c r="J129" i="28" s="1"/>
  <c r="C129" i="28" a="1"/>
  <c r="C129" i="28" s="1"/>
  <c r="AF129" i="28" s="1"/>
  <c r="H128" i="28" a="1"/>
  <c r="H128" i="28" s="1"/>
  <c r="B128" i="28" a="1"/>
  <c r="B128" i="28" s="1"/>
  <c r="J127" i="28" a="1"/>
  <c r="J127" i="28" s="1"/>
  <c r="C127" i="28" a="1"/>
  <c r="C127" i="28" s="1"/>
  <c r="AF127" i="28" s="1"/>
  <c r="H126" i="28" a="1"/>
  <c r="H126" i="28" s="1"/>
  <c r="B126" i="28" a="1"/>
  <c r="B126" i="28" s="1"/>
  <c r="J125" i="28" a="1"/>
  <c r="J125" i="28" s="1"/>
  <c r="C125" i="28" a="1"/>
  <c r="C125" i="28" s="1"/>
  <c r="AF125" i="28" s="1"/>
  <c r="H124" i="28" a="1"/>
  <c r="H124" i="28" s="1"/>
  <c r="B124" i="28" a="1"/>
  <c r="B124" i="28" s="1"/>
  <c r="J123" i="28" a="1"/>
  <c r="J123" i="28" s="1"/>
  <c r="C123" i="28" a="1"/>
  <c r="C123" i="28" s="1"/>
  <c r="AF123" i="28" s="1"/>
  <c r="H122" i="28" a="1"/>
  <c r="H122" i="28" s="1"/>
  <c r="B122" i="28" a="1"/>
  <c r="B122" i="28" s="1"/>
  <c r="J121" i="28" a="1"/>
  <c r="J121" i="28" s="1"/>
  <c r="C121" i="28" a="1"/>
  <c r="C121" i="28" s="1"/>
  <c r="AF121" i="28" s="1"/>
  <c r="H120" i="28" a="1"/>
  <c r="H120" i="28" s="1"/>
  <c r="B120" i="28" a="1"/>
  <c r="B120" i="28" s="1"/>
  <c r="J119" i="28" a="1"/>
  <c r="J119" i="28" s="1"/>
  <c r="C119" i="28" a="1"/>
  <c r="C119" i="28" s="1"/>
  <c r="AF119" i="28" s="1"/>
  <c r="H118" i="28" a="1"/>
  <c r="H118" i="28" s="1"/>
  <c r="B118" i="28" a="1"/>
  <c r="B118" i="28" s="1"/>
  <c r="J117" i="28" a="1"/>
  <c r="J117" i="28" s="1"/>
  <c r="C117" i="28" a="1"/>
  <c r="C117" i="28" s="1"/>
  <c r="AF117" i="28" s="1"/>
  <c r="H116" i="28" a="1"/>
  <c r="H116" i="28" s="1"/>
  <c r="B116" i="28" a="1"/>
  <c r="B116" i="28" s="1"/>
  <c r="J115" i="28" a="1"/>
  <c r="J115" i="28" s="1"/>
  <c r="C115" i="28" a="1"/>
  <c r="C115" i="28" s="1"/>
  <c r="AF115" i="28" s="1"/>
  <c r="H114" i="28" a="1"/>
  <c r="H114" i="28" s="1"/>
  <c r="B114" i="28" a="1"/>
  <c r="B114" i="28" s="1"/>
  <c r="J113" i="28" a="1"/>
  <c r="J113" i="28" s="1"/>
  <c r="C113" i="28" a="1"/>
  <c r="C113" i="28" s="1"/>
  <c r="AF113" i="28" s="1"/>
  <c r="H112" i="28" a="1"/>
  <c r="H112" i="28" s="1"/>
  <c r="B112" i="28" a="1"/>
  <c r="B112" i="28" s="1"/>
  <c r="J111" i="28" a="1"/>
  <c r="J111" i="28" s="1"/>
  <c r="C111" i="28" a="1"/>
  <c r="C111" i="28" s="1"/>
  <c r="AF111" i="28" s="1"/>
  <c r="H110" i="28" a="1"/>
  <c r="H110" i="28" s="1"/>
  <c r="B110" i="28" a="1"/>
  <c r="B110" i="28" s="1"/>
  <c r="J109" i="28" a="1"/>
  <c r="J109" i="28" s="1"/>
  <c r="C109" i="28" a="1"/>
  <c r="C109" i="28" s="1"/>
  <c r="AF109" i="28" s="1"/>
  <c r="H108" i="28" a="1"/>
  <c r="H108" i="28" s="1"/>
  <c r="B108" i="28" a="1"/>
  <c r="B108" i="28" s="1"/>
  <c r="J107" i="28" a="1"/>
  <c r="J107" i="28" s="1"/>
  <c r="C107" i="28" a="1"/>
  <c r="C107" i="28" s="1"/>
  <c r="AF107" i="28" s="1"/>
  <c r="H106" i="28" a="1"/>
  <c r="H106" i="28" s="1"/>
  <c r="B106" i="28" a="1"/>
  <c r="B106" i="28" s="1"/>
  <c r="J105" i="28" a="1"/>
  <c r="J105" i="28" s="1"/>
  <c r="C105" i="28" a="1"/>
  <c r="C105" i="28" s="1"/>
  <c r="AF105" i="28" s="1"/>
  <c r="H104" i="28" a="1"/>
  <c r="H104" i="28" s="1"/>
  <c r="B104" i="28" a="1"/>
  <c r="B104" i="28" s="1"/>
  <c r="J103" i="28" a="1"/>
  <c r="J103" i="28" s="1"/>
  <c r="C103" i="28" a="1"/>
  <c r="C103" i="28" s="1"/>
  <c r="AF103" i="28" s="1"/>
  <c r="H102" i="28" a="1"/>
  <c r="H102" i="28" s="1"/>
  <c r="B102" i="28" a="1"/>
  <c r="B102" i="28" s="1"/>
  <c r="J101" i="28" a="1"/>
  <c r="J101" i="28" s="1"/>
  <c r="C101" i="28" a="1"/>
  <c r="C101" i="28" s="1"/>
  <c r="AF101" i="28" s="1"/>
  <c r="H100" i="28" a="1"/>
  <c r="H100" i="28" s="1"/>
  <c r="B100" i="28" a="1"/>
  <c r="B100" i="28" s="1"/>
  <c r="J99" i="28" a="1"/>
  <c r="J99" i="28" s="1"/>
  <c r="C99" i="28" a="1"/>
  <c r="C99" i="28" s="1"/>
  <c r="AF99" i="28" s="1"/>
  <c r="H98" i="28" a="1"/>
  <c r="H98" i="28" s="1"/>
  <c r="B98" i="28" a="1"/>
  <c r="B98" i="28" s="1"/>
  <c r="J97" i="28" a="1"/>
  <c r="J97" i="28" s="1"/>
  <c r="C97" i="28" a="1"/>
  <c r="C97" i="28" s="1"/>
  <c r="AF97" i="28" s="1"/>
  <c r="H96" i="28" a="1"/>
  <c r="H96" i="28" s="1"/>
  <c r="B96" i="28" a="1"/>
  <c r="B96" i="28" s="1"/>
  <c r="J95" i="28" a="1"/>
  <c r="J95" i="28" s="1"/>
  <c r="C95" i="28" a="1"/>
  <c r="C95" i="28" s="1"/>
  <c r="AF95" i="28" s="1"/>
  <c r="H94" i="28" a="1"/>
  <c r="H94" i="28" s="1"/>
  <c r="B94" i="28" a="1"/>
  <c r="B94" i="28" s="1"/>
  <c r="J93" i="28" a="1"/>
  <c r="J93" i="28" s="1"/>
  <c r="C93" i="28" a="1"/>
  <c r="C93" i="28" s="1"/>
  <c r="AF93" i="28" s="1"/>
  <c r="H92" i="28" a="1"/>
  <c r="H92" i="28" s="1"/>
  <c r="B92" i="28" a="1"/>
  <c r="B92" i="28" s="1"/>
  <c r="J91" i="28" a="1"/>
  <c r="J91" i="28" s="1"/>
  <c r="C91" i="28" a="1"/>
  <c r="C91" i="28" s="1"/>
  <c r="AF91" i="28" s="1"/>
  <c r="H90" i="28" a="1"/>
  <c r="H90" i="28" s="1"/>
  <c r="B90" i="28" a="1"/>
  <c r="B90" i="28" s="1"/>
  <c r="J89" i="28" a="1"/>
  <c r="J89" i="28" s="1"/>
  <c r="C89" i="28" a="1"/>
  <c r="C89" i="28" s="1"/>
  <c r="AF89" i="28" s="1"/>
  <c r="H88" i="28" a="1"/>
  <c r="H88" i="28" s="1"/>
  <c r="B88" i="28" a="1"/>
  <c r="B88" i="28" s="1"/>
  <c r="J87" i="28" a="1"/>
  <c r="J87" i="28" s="1"/>
  <c r="C87" i="28" a="1"/>
  <c r="C87" i="28" s="1"/>
  <c r="AF87" i="28" s="1"/>
  <c r="H86" i="28" a="1"/>
  <c r="H86" i="28" s="1"/>
  <c r="B86" i="28" a="1"/>
  <c r="B86" i="28" s="1"/>
  <c r="J85" i="28" a="1"/>
  <c r="J85" i="28" s="1"/>
  <c r="C85" i="28" a="1"/>
  <c r="C85" i="28" s="1"/>
  <c r="AF85" i="28" s="1"/>
  <c r="H84" i="28" a="1"/>
  <c r="H84" i="28" s="1"/>
  <c r="B84" i="28" a="1"/>
  <c r="B84" i="28" s="1"/>
  <c r="J83" i="28" a="1"/>
  <c r="J83" i="28" s="1"/>
  <c r="C83" i="28" a="1"/>
  <c r="C83" i="28" s="1"/>
  <c r="AF83" i="28" s="1"/>
  <c r="H82" i="28" a="1"/>
  <c r="H82" i="28" s="1"/>
  <c r="B82" i="28" a="1"/>
  <c r="B82" i="28" s="1"/>
  <c r="J81" i="28" a="1"/>
  <c r="J81" i="28" s="1"/>
  <c r="C81" i="28" a="1"/>
  <c r="C81" i="28" s="1"/>
  <c r="AF81" i="28" s="1"/>
  <c r="H80" i="28" a="1"/>
  <c r="H80" i="28" s="1"/>
  <c r="B80" i="28" a="1"/>
  <c r="B80" i="28" s="1"/>
  <c r="J79" i="28" a="1"/>
  <c r="J79" i="28" s="1"/>
  <c r="C79" i="28" a="1"/>
  <c r="C79" i="28" s="1"/>
  <c r="AF79" i="28" s="1"/>
  <c r="AC78" i="28" a="1"/>
  <c r="AC78" i="28" s="1"/>
  <c r="D78" i="28" a="1"/>
  <c r="D78" i="28" s="1"/>
  <c r="B78" i="28" a="1"/>
  <c r="B78" i="28" s="1"/>
  <c r="H77" i="28" a="1"/>
  <c r="H77" i="28" s="1"/>
  <c r="C77" i="28" a="1"/>
  <c r="C77" i="28" s="1"/>
  <c r="AF77" i="28" s="1"/>
  <c r="AC76" i="28" a="1"/>
  <c r="AC76" i="28" s="1"/>
  <c r="D76" i="28" a="1"/>
  <c r="D76" i="28" s="1"/>
  <c r="B76" i="28" a="1"/>
  <c r="B76" i="28" s="1"/>
  <c r="H75" i="28" a="1"/>
  <c r="H75" i="28" s="1"/>
  <c r="C75" i="28" a="1"/>
  <c r="C75" i="28" s="1"/>
  <c r="AF75" i="28" s="1"/>
  <c r="AC74" i="28" a="1"/>
  <c r="AC74" i="28" s="1"/>
  <c r="D74" i="28" a="1"/>
  <c r="D74" i="28" s="1"/>
  <c r="B74" i="28" a="1"/>
  <c r="B74" i="28" s="1"/>
  <c r="H73" i="28" a="1"/>
  <c r="H73" i="28" s="1"/>
  <c r="C73" i="28" a="1"/>
  <c r="C73" i="28" s="1"/>
  <c r="AF73" i="28" s="1"/>
  <c r="AC72" i="28" a="1"/>
  <c r="AC72" i="28" s="1"/>
  <c r="D72" i="28" a="1"/>
  <c r="D72" i="28" s="1"/>
  <c r="B72" i="28" a="1"/>
  <c r="B72" i="28" s="1"/>
  <c r="H71" i="28" a="1"/>
  <c r="H71" i="28" s="1"/>
  <c r="C71" i="28" a="1"/>
  <c r="C71" i="28" s="1"/>
  <c r="AF71" i="28" s="1"/>
  <c r="AC70" i="28" a="1"/>
  <c r="AC70" i="28" s="1"/>
  <c r="D70" i="28" a="1"/>
  <c r="D70" i="28" s="1"/>
  <c r="B70" i="28" a="1"/>
  <c r="B70" i="28" s="1"/>
  <c r="H69" i="28" a="1"/>
  <c r="H69" i="28" s="1"/>
  <c r="C69" i="28" a="1"/>
  <c r="C69" i="28" s="1"/>
  <c r="AF69" i="28" s="1"/>
  <c r="AC68" i="28" a="1"/>
  <c r="AC68" i="28" s="1"/>
  <c r="D68" i="28" a="1"/>
  <c r="D68" i="28" s="1"/>
  <c r="B68" i="28" a="1"/>
  <c r="B68" i="28" s="1"/>
  <c r="H67" i="28" a="1"/>
  <c r="H67" i="28" s="1"/>
  <c r="C67" i="28" a="1"/>
  <c r="C67" i="28" s="1"/>
  <c r="AF67" i="28" s="1"/>
  <c r="AC66" i="28" a="1"/>
  <c r="AC66" i="28" s="1"/>
  <c r="D66" i="28" a="1"/>
  <c r="D66" i="28" s="1"/>
  <c r="B66" i="28" a="1"/>
  <c r="B66" i="28" s="1"/>
  <c r="H65" i="28" a="1"/>
  <c r="H65" i="28" s="1"/>
  <c r="C65" i="28" a="1"/>
  <c r="C65" i="28" s="1"/>
  <c r="AF65" i="28" s="1"/>
  <c r="AC64" i="28" a="1"/>
  <c r="AC64" i="28" s="1"/>
  <c r="D64" i="28" a="1"/>
  <c r="D64" i="28" s="1"/>
  <c r="B64" i="28" a="1"/>
  <c r="B64" i="28" s="1"/>
  <c r="H63" i="28" a="1"/>
  <c r="H63" i="28" s="1"/>
  <c r="C63" i="28" a="1"/>
  <c r="C63" i="28" s="1"/>
  <c r="AF63" i="28" s="1"/>
  <c r="AC62" i="28" a="1"/>
  <c r="AC62" i="28" s="1"/>
  <c r="D62" i="28" a="1"/>
  <c r="D62" i="28" s="1"/>
  <c r="B62" i="28" a="1"/>
  <c r="B62" i="28" s="1"/>
  <c r="H61" i="28" a="1"/>
  <c r="H61" i="28" s="1"/>
  <c r="C61" i="28" a="1"/>
  <c r="C61" i="28" s="1"/>
  <c r="AF61" i="28" s="1"/>
  <c r="AC60" i="28" a="1"/>
  <c r="AC60" i="28" s="1"/>
  <c r="D60" i="28" a="1"/>
  <c r="D60" i="28" s="1"/>
  <c r="B60" i="28" a="1"/>
  <c r="B60" i="28" s="1"/>
  <c r="H59" i="28" a="1"/>
  <c r="H59" i="28" s="1"/>
  <c r="C59" i="28" a="1"/>
  <c r="C59" i="28" s="1"/>
  <c r="AF59" i="28" s="1"/>
  <c r="AC58" i="28" a="1"/>
  <c r="AC58" i="28" s="1"/>
  <c r="D58" i="28" a="1"/>
  <c r="D58" i="28" s="1"/>
  <c r="B58" i="28" a="1"/>
  <c r="B58" i="28" s="1"/>
  <c r="H57" i="28" a="1"/>
  <c r="H57" i="28" s="1"/>
  <c r="D184" i="28" a="1"/>
  <c r="D184" i="28" s="1"/>
  <c r="B182" i="28" a="1"/>
  <c r="B182" i="28" s="1"/>
  <c r="AC180" i="28" a="1"/>
  <c r="AC180" i="28" s="1"/>
  <c r="C179" i="28" a="1"/>
  <c r="C179" i="28" s="1"/>
  <c r="AF179" i="28" s="1"/>
  <c r="H177" i="28" a="1"/>
  <c r="H177" i="28" s="1"/>
  <c r="D176" i="28" a="1"/>
  <c r="D176" i="28" s="1"/>
  <c r="B174" i="28" a="1"/>
  <c r="B174" i="28" s="1"/>
  <c r="AC172" i="28" a="1"/>
  <c r="AC172" i="28" s="1"/>
  <c r="C171" i="28" a="1"/>
  <c r="C171" i="28" s="1"/>
  <c r="AF171" i="28" s="1"/>
  <c r="H169" i="28" a="1"/>
  <c r="H169" i="28" s="1"/>
  <c r="D168" i="28" a="1"/>
  <c r="D168" i="28" s="1"/>
  <c r="B166" i="28" a="1"/>
  <c r="B166" i="28" s="1"/>
  <c r="AC164" i="28" a="1"/>
  <c r="AC164" i="28" s="1"/>
  <c r="C163" i="28" a="1"/>
  <c r="C163" i="28" s="1"/>
  <c r="AF163" i="28" s="1"/>
  <c r="H161" i="28" a="1"/>
  <c r="H161" i="28" s="1"/>
  <c r="D160" i="28" a="1"/>
  <c r="D160" i="28" s="1"/>
  <c r="B159" i="28" a="1"/>
  <c r="B159" i="28" s="1"/>
  <c r="AC158" i="28" a="1"/>
  <c r="AC158" i="28" s="1"/>
  <c r="H158" i="28" a="1"/>
  <c r="H158" i="28" s="1"/>
  <c r="D158" i="28" a="1"/>
  <c r="D158" i="28" s="1"/>
  <c r="B157" i="28" a="1"/>
  <c r="B157" i="28" s="1"/>
  <c r="AC156" i="28" a="1"/>
  <c r="AC156" i="28" s="1"/>
  <c r="H156" i="28" a="1"/>
  <c r="H156" i="28" s="1"/>
  <c r="D156" i="28" a="1"/>
  <c r="D156" i="28" s="1"/>
  <c r="B155" i="28" a="1"/>
  <c r="B155" i="28" s="1"/>
  <c r="AC154" i="28" a="1"/>
  <c r="AC154" i="28" s="1"/>
  <c r="H154" i="28" a="1"/>
  <c r="H154" i="28" s="1"/>
  <c r="D154" i="28" a="1"/>
  <c r="D154" i="28" s="1"/>
  <c r="B153" i="28" a="1"/>
  <c r="B153" i="28" s="1"/>
  <c r="AC152" i="28" a="1"/>
  <c r="AC152" i="28" s="1"/>
  <c r="H152" i="28" a="1"/>
  <c r="H152" i="28" s="1"/>
  <c r="D152" i="28" a="1"/>
  <c r="D152" i="28" s="1"/>
  <c r="B151" i="28" a="1"/>
  <c r="B151" i="28" s="1"/>
  <c r="AC150" i="28" a="1"/>
  <c r="AC150" i="28" s="1"/>
  <c r="H150" i="28" a="1"/>
  <c r="H150" i="28" s="1"/>
  <c r="D150" i="28" a="1"/>
  <c r="D150" i="28" s="1"/>
  <c r="B149" i="28" a="1"/>
  <c r="B149" i="28" s="1"/>
  <c r="AC148" i="28" a="1"/>
  <c r="AC148" i="28" s="1"/>
  <c r="H148" i="28" a="1"/>
  <c r="H148" i="28" s="1"/>
  <c r="D148" i="28" a="1"/>
  <c r="D148" i="28" s="1"/>
  <c r="B147" i="28" a="1"/>
  <c r="B147" i="28" s="1"/>
  <c r="AC146" i="28" a="1"/>
  <c r="AC146" i="28" s="1"/>
  <c r="H146" i="28" a="1"/>
  <c r="H146" i="28" s="1"/>
  <c r="D146" i="28" a="1"/>
  <c r="D146" i="28" s="1"/>
  <c r="B145" i="28" a="1"/>
  <c r="B145" i="28" s="1"/>
  <c r="AC144" i="28" a="1"/>
  <c r="AC144" i="28" s="1"/>
  <c r="H144" i="28" a="1"/>
  <c r="H144" i="28" s="1"/>
  <c r="D144" i="28" a="1"/>
  <c r="D144" i="28" s="1"/>
  <c r="B143" i="28" a="1"/>
  <c r="B143" i="28" s="1"/>
  <c r="AC142" i="28" a="1"/>
  <c r="AC142" i="28" s="1"/>
  <c r="H142" i="28" a="1"/>
  <c r="H142" i="28" s="1"/>
  <c r="D142" i="28" a="1"/>
  <c r="D142" i="28" s="1"/>
  <c r="B141" i="28" a="1"/>
  <c r="B141" i="28" s="1"/>
  <c r="AC140" i="28" a="1"/>
  <c r="AC140" i="28" s="1"/>
  <c r="H140" i="28" a="1"/>
  <c r="H140" i="28" s="1"/>
  <c r="D140" i="28" a="1"/>
  <c r="D140" i="28" s="1"/>
  <c r="B139" i="28" a="1"/>
  <c r="B139" i="28" s="1"/>
  <c r="AC138" i="28" a="1"/>
  <c r="AC138" i="28" s="1"/>
  <c r="H138" i="28" a="1"/>
  <c r="H138" i="28" s="1"/>
  <c r="D138" i="28" a="1"/>
  <c r="D138" i="28" s="1"/>
  <c r="B137" i="28" a="1"/>
  <c r="B137" i="28" s="1"/>
  <c r="AC136" i="28" a="1"/>
  <c r="AC136" i="28" s="1"/>
  <c r="H136" i="28" a="1"/>
  <c r="H136" i="28" s="1"/>
  <c r="D136" i="28" a="1"/>
  <c r="D136" i="28" s="1"/>
  <c r="B135" i="28" a="1"/>
  <c r="B135" i="28" s="1"/>
  <c r="AC134" i="28" a="1"/>
  <c r="AC134" i="28" s="1"/>
  <c r="H134" i="28" a="1"/>
  <c r="H134" i="28" s="1"/>
  <c r="D134" i="28" a="1"/>
  <c r="D134" i="28" s="1"/>
  <c r="B133" i="28" a="1"/>
  <c r="B133" i="28" s="1"/>
  <c r="AC132" i="28" a="1"/>
  <c r="AC132" i="28" s="1"/>
  <c r="H132" i="28" a="1"/>
  <c r="H132" i="28" s="1"/>
  <c r="D132" i="28" a="1"/>
  <c r="D132" i="28" s="1"/>
  <c r="B131" i="28" a="1"/>
  <c r="B131" i="28" s="1"/>
  <c r="AC130" i="28" a="1"/>
  <c r="AC130" i="28" s="1"/>
  <c r="H130" i="28" a="1"/>
  <c r="H130" i="28" s="1"/>
  <c r="D130" i="28" a="1"/>
  <c r="D130" i="28" s="1"/>
  <c r="AC129" i="28" a="1"/>
  <c r="AC129" i="28" s="1"/>
  <c r="D128" i="28" a="1"/>
  <c r="D128" i="28" s="1"/>
  <c r="AC127" i="28" a="1"/>
  <c r="AC127" i="28" s="1"/>
  <c r="D126" i="28" a="1"/>
  <c r="D126" i="28" s="1"/>
  <c r="AC125" i="28" a="1"/>
  <c r="AC125" i="28" s="1"/>
  <c r="D124" i="28" a="1"/>
  <c r="D124" i="28" s="1"/>
  <c r="AC123" i="28" a="1"/>
  <c r="AC123" i="28" s="1"/>
  <c r="D122" i="28" a="1"/>
  <c r="D122" i="28" s="1"/>
  <c r="AC121" i="28" a="1"/>
  <c r="AC121" i="28" s="1"/>
  <c r="D120" i="28" a="1"/>
  <c r="D120" i="28" s="1"/>
  <c r="AC119" i="28" a="1"/>
  <c r="AC119" i="28" s="1"/>
  <c r="D118" i="28" a="1"/>
  <c r="D118" i="28" s="1"/>
  <c r="AC117" i="28" a="1"/>
  <c r="AC117" i="28" s="1"/>
  <c r="D116" i="28" a="1"/>
  <c r="D116" i="28" s="1"/>
  <c r="AC115" i="28" a="1"/>
  <c r="AC115" i="28" s="1"/>
  <c r="D114" i="28" a="1"/>
  <c r="D114" i="28" s="1"/>
  <c r="AC113" i="28" a="1"/>
  <c r="AC113" i="28" s="1"/>
  <c r="D112" i="28" a="1"/>
  <c r="D112" i="28" s="1"/>
  <c r="AC111" i="28" a="1"/>
  <c r="AC111" i="28" s="1"/>
  <c r="D110" i="28" a="1"/>
  <c r="D110" i="28" s="1"/>
  <c r="AC109" i="28" a="1"/>
  <c r="AC109" i="28" s="1"/>
  <c r="D108" i="28" a="1"/>
  <c r="D108" i="28" s="1"/>
  <c r="AC107" i="28" a="1"/>
  <c r="AC107" i="28" s="1"/>
  <c r="D106" i="28" a="1"/>
  <c r="D106" i="28" s="1"/>
  <c r="AC105" i="28" a="1"/>
  <c r="AC105" i="28" s="1"/>
  <c r="D104" i="28" a="1"/>
  <c r="D104" i="28" s="1"/>
  <c r="AC103" i="28" a="1"/>
  <c r="AC103" i="28" s="1"/>
  <c r="D102" i="28" a="1"/>
  <c r="D102" i="28" s="1"/>
  <c r="AC101" i="28" a="1"/>
  <c r="AC101" i="28" s="1"/>
  <c r="D100" i="28" a="1"/>
  <c r="D100" i="28" s="1"/>
  <c r="AC99" i="28" a="1"/>
  <c r="AC99" i="28" s="1"/>
  <c r="D98" i="28" a="1"/>
  <c r="D98" i="28" s="1"/>
  <c r="AC97" i="28" a="1"/>
  <c r="AC97" i="28" s="1"/>
  <c r="D96" i="28" a="1"/>
  <c r="D96" i="28" s="1"/>
  <c r="AC95" i="28" a="1"/>
  <c r="AC95" i="28" s="1"/>
  <c r="D94" i="28" a="1"/>
  <c r="D94" i="28" s="1"/>
  <c r="AC93" i="28" a="1"/>
  <c r="AC93" i="28" s="1"/>
  <c r="D92" i="28" a="1"/>
  <c r="D92" i="28" s="1"/>
  <c r="AC91" i="28" a="1"/>
  <c r="AC91" i="28" s="1"/>
  <c r="D90" i="28" a="1"/>
  <c r="D90" i="28" s="1"/>
  <c r="AC89" i="28" a="1"/>
  <c r="AC89" i="28" s="1"/>
  <c r="D88" i="28" a="1"/>
  <c r="D88" i="28" s="1"/>
  <c r="AC87" i="28" a="1"/>
  <c r="AC87" i="28" s="1"/>
  <c r="D86" i="28" a="1"/>
  <c r="D86" i="28" s="1"/>
  <c r="AC85" i="28" a="1"/>
  <c r="AC85" i="28" s="1"/>
  <c r="D84" i="28" a="1"/>
  <c r="D84" i="28" s="1"/>
  <c r="AC83" i="28" a="1"/>
  <c r="AC83" i="28" s="1"/>
  <c r="D82" i="28" a="1"/>
  <c r="D82" i="28" s="1"/>
  <c r="AC81" i="28" a="1"/>
  <c r="AC81" i="28" s="1"/>
  <c r="D80" i="28" a="1"/>
  <c r="D80" i="28" s="1"/>
  <c r="AC79" i="28" a="1"/>
  <c r="AC79" i="28" s="1"/>
  <c r="F78" i="28" a="1"/>
  <c r="F78" i="28" s="1"/>
  <c r="J77" i="28" a="1"/>
  <c r="J77" i="28" s="1"/>
  <c r="F76" i="28" a="1"/>
  <c r="F76" i="28" s="1"/>
  <c r="J75" i="28" a="1"/>
  <c r="J75" i="28" s="1"/>
  <c r="F74" i="28" a="1"/>
  <c r="F74" i="28" s="1"/>
  <c r="J73" i="28" a="1"/>
  <c r="J73" i="28" s="1"/>
  <c r="F72" i="28" a="1"/>
  <c r="F72" i="28" s="1"/>
  <c r="J71" i="28" a="1"/>
  <c r="J71" i="28" s="1"/>
  <c r="F70" i="28" a="1"/>
  <c r="F70" i="28" s="1"/>
  <c r="J69" i="28" a="1"/>
  <c r="J69" i="28" s="1"/>
  <c r="F68" i="28" a="1"/>
  <c r="F68" i="28" s="1"/>
  <c r="J67" i="28" a="1"/>
  <c r="J67" i="28" s="1"/>
  <c r="F66" i="28" a="1"/>
  <c r="F66" i="28" s="1"/>
  <c r="J65" i="28" a="1"/>
  <c r="J65" i="28" s="1"/>
  <c r="F64" i="28" a="1"/>
  <c r="F64" i="28" s="1"/>
  <c r="J63" i="28" a="1"/>
  <c r="J63" i="28" s="1"/>
  <c r="F62" i="28" a="1"/>
  <c r="F62" i="28" s="1"/>
  <c r="J61" i="28" a="1"/>
  <c r="J61" i="28" s="1"/>
  <c r="F60" i="28" a="1"/>
  <c r="F60" i="28" s="1"/>
  <c r="J59" i="28" a="1"/>
  <c r="J59" i="28" s="1"/>
  <c r="F58" i="28" a="1"/>
  <c r="F58" i="28" s="1"/>
  <c r="J57" i="28" a="1"/>
  <c r="J57" i="28" s="1"/>
  <c r="F56" i="28" a="1"/>
  <c r="F56" i="28" s="1"/>
  <c r="J55" i="28" a="1"/>
  <c r="J55" i="28" s="1"/>
  <c r="F54" i="28" a="1"/>
  <c r="F54" i="28" s="1"/>
  <c r="J53" i="28" a="1"/>
  <c r="J53" i="28" s="1"/>
  <c r="F52" i="28" a="1"/>
  <c r="F52" i="28" s="1"/>
  <c r="J51" i="28" a="1"/>
  <c r="J51" i="28" s="1"/>
  <c r="F50" i="28" a="1"/>
  <c r="F50" i="28" s="1"/>
  <c r="J49" i="28" a="1"/>
  <c r="J49" i="28" s="1"/>
  <c r="F48" i="28" a="1"/>
  <c r="F48" i="28" s="1"/>
  <c r="J47" i="28" a="1"/>
  <c r="J47" i="28" s="1"/>
  <c r="F46" i="28" a="1"/>
  <c r="F46" i="28" s="1"/>
  <c r="J45" i="28" a="1"/>
  <c r="J45" i="28" s="1"/>
  <c r="F44" i="28" a="1"/>
  <c r="F44" i="28" s="1"/>
  <c r="J43" i="28" a="1"/>
  <c r="J43" i="28" s="1"/>
  <c r="F42" i="28" a="1"/>
  <c r="F42" i="28" s="1"/>
  <c r="J41" i="28" a="1"/>
  <c r="J41" i="28" s="1"/>
  <c r="F40" i="28" a="1"/>
  <c r="F40" i="28" s="1"/>
  <c r="J39" i="28" a="1"/>
  <c r="J39" i="28" s="1"/>
  <c r="F38" i="28" a="1"/>
  <c r="F38" i="28" s="1"/>
  <c r="J37" i="28" a="1"/>
  <c r="J37" i="28" s="1"/>
  <c r="F36" i="28" a="1"/>
  <c r="F36" i="28" s="1"/>
  <c r="J35" i="28" a="1"/>
  <c r="J35" i="28" s="1"/>
  <c r="F34" i="28" a="1"/>
  <c r="F34" i="28" s="1"/>
  <c r="J33" i="28" a="1"/>
  <c r="J33" i="28" s="1"/>
  <c r="F32" i="28" a="1"/>
  <c r="F32" i="28" s="1"/>
  <c r="J31" i="28" a="1"/>
  <c r="J31" i="28" s="1"/>
  <c r="F30" i="28" a="1"/>
  <c r="F30" i="28" s="1"/>
  <c r="J29" i="28" a="1"/>
  <c r="J29" i="28" s="1"/>
  <c r="F28" i="28" a="1"/>
  <c r="F28" i="28" s="1"/>
  <c r="J27" i="28" a="1"/>
  <c r="J27" i="28" s="1"/>
  <c r="F26" i="28" a="1"/>
  <c r="F26" i="28" s="1"/>
  <c r="J25" i="28" a="1"/>
  <c r="J25" i="28" s="1"/>
  <c r="F24" i="28" a="1"/>
  <c r="F24" i="28" s="1"/>
  <c r="J23" i="28" a="1"/>
  <c r="J23" i="28" s="1"/>
  <c r="F22" i="28" a="1"/>
  <c r="F22" i="28" s="1"/>
  <c r="J21" i="28" a="1"/>
  <c r="J21" i="28" s="1"/>
  <c r="B184" i="28" a="1"/>
  <c r="B184" i="28" s="1"/>
  <c r="AC182" i="28" a="1"/>
  <c r="AC182" i="28" s="1"/>
  <c r="C181" i="28" a="1"/>
  <c r="C181" i="28" s="1"/>
  <c r="AF181" i="28" s="1"/>
  <c r="H179" i="28" a="1"/>
  <c r="H179" i="28" s="1"/>
  <c r="D178" i="28" a="1"/>
  <c r="D178" i="28" s="1"/>
  <c r="B176" i="28" a="1"/>
  <c r="B176" i="28" s="1"/>
  <c r="AC174" i="28" a="1"/>
  <c r="AC174" i="28" s="1"/>
  <c r="C173" i="28" a="1"/>
  <c r="C173" i="28" s="1"/>
  <c r="AF173" i="28" s="1"/>
  <c r="H171" i="28" a="1"/>
  <c r="H171" i="28" s="1"/>
  <c r="D170" i="28" a="1"/>
  <c r="D170" i="28" s="1"/>
  <c r="B168" i="28" a="1"/>
  <c r="B168" i="28" s="1"/>
  <c r="AC166" i="28" a="1"/>
  <c r="AC166" i="28" s="1"/>
  <c r="C165" i="28" a="1"/>
  <c r="C165" i="28" s="1"/>
  <c r="AF165" i="28" s="1"/>
  <c r="H163" i="28" a="1"/>
  <c r="H163" i="28" s="1"/>
  <c r="D162" i="28" a="1"/>
  <c r="D162" i="28" s="1"/>
  <c r="C160" i="28" a="1"/>
  <c r="C160" i="28" s="1"/>
  <c r="AF160" i="28" s="1"/>
  <c r="C158" i="28" a="1"/>
  <c r="C158" i="28" s="1"/>
  <c r="AF158" i="28" s="1"/>
  <c r="C156" i="28" a="1"/>
  <c r="C156" i="28" s="1"/>
  <c r="AF156" i="28" s="1"/>
  <c r="C154" i="28" a="1"/>
  <c r="C154" i="28" s="1"/>
  <c r="AF154" i="28" s="1"/>
  <c r="C152" i="28" a="1"/>
  <c r="C152" i="28" s="1"/>
  <c r="AF152" i="28" s="1"/>
  <c r="C150" i="28" a="1"/>
  <c r="C150" i="28" s="1"/>
  <c r="AF150" i="28" s="1"/>
  <c r="C148" i="28" a="1"/>
  <c r="C148" i="28" s="1"/>
  <c r="AF148" i="28" s="1"/>
  <c r="C146" i="28" a="1"/>
  <c r="C146" i="28" s="1"/>
  <c r="AF146" i="28" s="1"/>
  <c r="C144" i="28" a="1"/>
  <c r="C144" i="28" s="1"/>
  <c r="AF144" i="28" s="1"/>
  <c r="C142" i="28" a="1"/>
  <c r="C142" i="28" s="1"/>
  <c r="AF142" i="28" s="1"/>
  <c r="C140" i="28" a="1"/>
  <c r="C140" i="28" s="1"/>
  <c r="AF140" i="28" s="1"/>
  <c r="C138" i="28" a="1"/>
  <c r="C138" i="28" s="1"/>
  <c r="AF138" i="28" s="1"/>
  <c r="C136" i="28" a="1"/>
  <c r="C136" i="28" s="1"/>
  <c r="AF136" i="28" s="1"/>
  <c r="C134" i="28" a="1"/>
  <c r="C134" i="28" s="1"/>
  <c r="AF134" i="28" s="1"/>
  <c r="C132" i="28" a="1"/>
  <c r="C132" i="28" s="1"/>
  <c r="AF132" i="28" s="1"/>
  <c r="H129" i="28" a="1"/>
  <c r="H129" i="28" s="1"/>
  <c r="B129" i="28" a="1"/>
  <c r="B129" i="28" s="1"/>
  <c r="H127" i="28" a="1"/>
  <c r="H127" i="28" s="1"/>
  <c r="B127" i="28" a="1"/>
  <c r="B127" i="28" s="1"/>
  <c r="H125" i="28" a="1"/>
  <c r="H125" i="28" s="1"/>
  <c r="B125" i="28" a="1"/>
  <c r="B125" i="28" s="1"/>
  <c r="H123" i="28" a="1"/>
  <c r="H123" i="28" s="1"/>
  <c r="B123" i="28" a="1"/>
  <c r="B123" i="28" s="1"/>
  <c r="H121" i="28" a="1"/>
  <c r="H121" i="28" s="1"/>
  <c r="B121" i="28" a="1"/>
  <c r="B121" i="28" s="1"/>
  <c r="H119" i="28" a="1"/>
  <c r="H119" i="28" s="1"/>
  <c r="B119" i="28" a="1"/>
  <c r="B119" i="28" s="1"/>
  <c r="H117" i="28" a="1"/>
  <c r="H117" i="28" s="1"/>
  <c r="B117" i="28" a="1"/>
  <c r="B117" i="28" s="1"/>
  <c r="H115" i="28" a="1"/>
  <c r="H115" i="28" s="1"/>
  <c r="B115" i="28" a="1"/>
  <c r="B115" i="28" s="1"/>
  <c r="H113" i="28" a="1"/>
  <c r="H113" i="28" s="1"/>
  <c r="B113" i="28" a="1"/>
  <c r="B113" i="28" s="1"/>
  <c r="H111" i="28" a="1"/>
  <c r="H111" i="28" s="1"/>
  <c r="B111" i="28" a="1"/>
  <c r="B111" i="28" s="1"/>
  <c r="H109" i="28" a="1"/>
  <c r="H109" i="28" s="1"/>
  <c r="B109" i="28" a="1"/>
  <c r="B109" i="28" s="1"/>
  <c r="H107" i="28" a="1"/>
  <c r="H107" i="28" s="1"/>
  <c r="B107" i="28" a="1"/>
  <c r="B107" i="28" s="1"/>
  <c r="H105" i="28" a="1"/>
  <c r="H105" i="28" s="1"/>
  <c r="B105" i="28" a="1"/>
  <c r="B105" i="28" s="1"/>
  <c r="H103" i="28" a="1"/>
  <c r="H103" i="28" s="1"/>
  <c r="B103" i="28" a="1"/>
  <c r="B103" i="28" s="1"/>
  <c r="H101" i="28" a="1"/>
  <c r="H101" i="28" s="1"/>
  <c r="B101" i="28" a="1"/>
  <c r="B101" i="28" s="1"/>
  <c r="H99" i="28" a="1"/>
  <c r="H99" i="28" s="1"/>
  <c r="B99" i="28" a="1"/>
  <c r="B99" i="28" s="1"/>
  <c r="H97" i="28" a="1"/>
  <c r="H97" i="28" s="1"/>
  <c r="B97" i="28" a="1"/>
  <c r="B97" i="28" s="1"/>
  <c r="H95" i="28" a="1"/>
  <c r="H95" i="28" s="1"/>
  <c r="B95" i="28" a="1"/>
  <c r="B95" i="28" s="1"/>
  <c r="H93" i="28" a="1"/>
  <c r="H93" i="28" s="1"/>
  <c r="B93" i="28" a="1"/>
  <c r="B93" i="28" s="1"/>
  <c r="H91" i="28" a="1"/>
  <c r="H91" i="28" s="1"/>
  <c r="B91" i="28" a="1"/>
  <c r="B91" i="28" s="1"/>
  <c r="H89" i="28" a="1"/>
  <c r="H89" i="28" s="1"/>
  <c r="B89" i="28" a="1"/>
  <c r="B89" i="28" s="1"/>
  <c r="H87" i="28" a="1"/>
  <c r="H87" i="28" s="1"/>
  <c r="B87" i="28" a="1"/>
  <c r="B87" i="28" s="1"/>
  <c r="H85" i="28" a="1"/>
  <c r="H85" i="28" s="1"/>
  <c r="B85" i="28" a="1"/>
  <c r="B85" i="28" s="1"/>
  <c r="H83" i="28" a="1"/>
  <c r="H83" i="28" s="1"/>
  <c r="B83" i="28" a="1"/>
  <c r="B83" i="28" s="1"/>
  <c r="H81" i="28" a="1"/>
  <c r="H81" i="28" s="1"/>
  <c r="B81" i="28" a="1"/>
  <c r="B81" i="28" s="1"/>
  <c r="H79" i="28" a="1"/>
  <c r="H79" i="28" s="1"/>
  <c r="B79" i="28" a="1"/>
  <c r="B79" i="28" s="1"/>
  <c r="H78" i="28" a="1"/>
  <c r="H78" i="28" s="1"/>
  <c r="C78" i="28" a="1"/>
  <c r="C78" i="28" s="1"/>
  <c r="AF78" i="28" s="1"/>
  <c r="AC77" i="28" a="1"/>
  <c r="AC77" i="28" s="1"/>
  <c r="D77" i="28" a="1"/>
  <c r="D77" i="28" s="1"/>
  <c r="B77" i="28" a="1"/>
  <c r="B77" i="28" s="1"/>
  <c r="H76" i="28" a="1"/>
  <c r="H76" i="28" s="1"/>
  <c r="C76" i="28" a="1"/>
  <c r="C76" i="28" s="1"/>
  <c r="AF76" i="28" s="1"/>
  <c r="AC75" i="28" a="1"/>
  <c r="AC75" i="28" s="1"/>
  <c r="D75" i="28" a="1"/>
  <c r="D75" i="28" s="1"/>
  <c r="B75" i="28" a="1"/>
  <c r="B75" i="28" s="1"/>
  <c r="H74" i="28" a="1"/>
  <c r="H74" i="28" s="1"/>
  <c r="C74" i="28" a="1"/>
  <c r="C74" i="28" s="1"/>
  <c r="AF74" i="28" s="1"/>
  <c r="AC73" i="28" a="1"/>
  <c r="AC73" i="28" s="1"/>
  <c r="D73" i="28" a="1"/>
  <c r="D73" i="28" s="1"/>
  <c r="B73" i="28" a="1"/>
  <c r="B73" i="28" s="1"/>
  <c r="H72" i="28" a="1"/>
  <c r="H72" i="28" s="1"/>
  <c r="C72" i="28" a="1"/>
  <c r="C72" i="28" s="1"/>
  <c r="AF72" i="28" s="1"/>
  <c r="AC71" i="28" a="1"/>
  <c r="AC71" i="28" s="1"/>
  <c r="D71" i="28" a="1"/>
  <c r="D71" i="28" s="1"/>
  <c r="B71" i="28" a="1"/>
  <c r="B71" i="28" s="1"/>
  <c r="H70" i="28" a="1"/>
  <c r="H70" i="28" s="1"/>
  <c r="C70" i="28" a="1"/>
  <c r="C70" i="28" s="1"/>
  <c r="AF70" i="28" s="1"/>
  <c r="AC69" i="28" a="1"/>
  <c r="AC69" i="28" s="1"/>
  <c r="D69" i="28" a="1"/>
  <c r="D69" i="28" s="1"/>
  <c r="B69" i="28" a="1"/>
  <c r="B69" i="28" s="1"/>
  <c r="H68" i="28" a="1"/>
  <c r="H68" i="28" s="1"/>
  <c r="C68" i="28" a="1"/>
  <c r="C68" i="28" s="1"/>
  <c r="AF68" i="28" s="1"/>
  <c r="AC67" i="28" a="1"/>
  <c r="AC67" i="28" s="1"/>
  <c r="D67" i="28" a="1"/>
  <c r="D67" i="28" s="1"/>
  <c r="B67" i="28" a="1"/>
  <c r="B67" i="28" s="1"/>
  <c r="H66" i="28" a="1"/>
  <c r="H66" i="28" s="1"/>
  <c r="C66" i="28" a="1"/>
  <c r="C66" i="28" s="1"/>
  <c r="AF66" i="28" s="1"/>
  <c r="AC65" i="28" a="1"/>
  <c r="AC65" i="28" s="1"/>
  <c r="D65" i="28" a="1"/>
  <c r="D65" i="28" s="1"/>
  <c r="B65" i="28" a="1"/>
  <c r="B65" i="28" s="1"/>
  <c r="H64" i="28" a="1"/>
  <c r="H64" i="28" s="1"/>
  <c r="C64" i="28" a="1"/>
  <c r="C64" i="28" s="1"/>
  <c r="AF64" i="28" s="1"/>
  <c r="AC63" i="28" a="1"/>
  <c r="AC63" i="28" s="1"/>
  <c r="D63" i="28" a="1"/>
  <c r="D63" i="28" s="1"/>
  <c r="B63" i="28" a="1"/>
  <c r="B63" i="28" s="1"/>
  <c r="H62" i="28" a="1"/>
  <c r="H62" i="28" s="1"/>
  <c r="C62" i="28" a="1"/>
  <c r="C62" i="28" s="1"/>
  <c r="AF62" i="28" s="1"/>
  <c r="AC61" i="28" a="1"/>
  <c r="AC61" i="28" s="1"/>
  <c r="D61" i="28" a="1"/>
  <c r="D61" i="28" s="1"/>
  <c r="B61" i="28" a="1"/>
  <c r="B61" i="28" s="1"/>
  <c r="H60" i="28" a="1"/>
  <c r="H60" i="28" s="1"/>
  <c r="C60" i="28" a="1"/>
  <c r="C60" i="28" s="1"/>
  <c r="AF60" i="28" s="1"/>
  <c r="AC59" i="28" a="1"/>
  <c r="AC59" i="28" s="1"/>
  <c r="D59" i="28" a="1"/>
  <c r="D59" i="28" s="1"/>
  <c r="B59" i="28" a="1"/>
  <c r="B59" i="28" s="1"/>
  <c r="H58" i="28" a="1"/>
  <c r="H58" i="28" s="1"/>
  <c r="C58" i="28" a="1"/>
  <c r="C58" i="28" s="1"/>
  <c r="AF58" i="28" s="1"/>
  <c r="AC57" i="28" a="1"/>
  <c r="AC57" i="28" s="1"/>
  <c r="D57" i="28" a="1"/>
  <c r="D57" i="28" s="1"/>
  <c r="B57" i="28" a="1"/>
  <c r="B57" i="28" s="1"/>
  <c r="H56" i="28" a="1"/>
  <c r="H56" i="28" s="1"/>
  <c r="C56" i="28" a="1"/>
  <c r="C56" i="28" s="1"/>
  <c r="AF56" i="28" s="1"/>
  <c r="AC55" i="28" a="1"/>
  <c r="AC55" i="28" s="1"/>
  <c r="D55" i="28" a="1"/>
  <c r="D55" i="28" s="1"/>
  <c r="B55" i="28" a="1"/>
  <c r="B55" i="28" s="1"/>
  <c r="H54" i="28" a="1"/>
  <c r="H54" i="28" s="1"/>
  <c r="C54" i="28" a="1"/>
  <c r="C54" i="28" s="1"/>
  <c r="AF54" i="28" s="1"/>
  <c r="AC53" i="28" a="1"/>
  <c r="AC53" i="28" s="1"/>
  <c r="D53" i="28" a="1"/>
  <c r="D53" i="28" s="1"/>
  <c r="B53" i="28" a="1"/>
  <c r="B53" i="28" s="1"/>
  <c r="H52" i="28" a="1"/>
  <c r="H52" i="28" s="1"/>
  <c r="C52" i="28" a="1"/>
  <c r="C52" i="28" s="1"/>
  <c r="AF52" i="28" s="1"/>
  <c r="AC51" i="28" a="1"/>
  <c r="AC51" i="28" s="1"/>
  <c r="D51" i="28" a="1"/>
  <c r="D51" i="28" s="1"/>
  <c r="B51" i="28" a="1"/>
  <c r="B51" i="28" s="1"/>
  <c r="H50" i="28" a="1"/>
  <c r="H50" i="28" s="1"/>
  <c r="C50" i="28" a="1"/>
  <c r="C50" i="28" s="1"/>
  <c r="AF50" i="28" s="1"/>
  <c r="AC49" i="28" a="1"/>
  <c r="AC49" i="28" s="1"/>
  <c r="D49" i="28" a="1"/>
  <c r="D49" i="28" s="1"/>
  <c r="B49" i="28" a="1"/>
  <c r="B49" i="28" s="1"/>
  <c r="H48" i="28" a="1"/>
  <c r="H48" i="28" s="1"/>
  <c r="C48" i="28" a="1"/>
  <c r="C48" i="28" s="1"/>
  <c r="AF48" i="28" s="1"/>
  <c r="AC47" i="28" a="1"/>
  <c r="AC47" i="28" s="1"/>
  <c r="D47" i="28" a="1"/>
  <c r="D47" i="28" s="1"/>
  <c r="B47" i="28" a="1"/>
  <c r="B47" i="28" s="1"/>
  <c r="H46" i="28" a="1"/>
  <c r="H46" i="28" s="1"/>
  <c r="C46" i="28" a="1"/>
  <c r="C46" i="28" s="1"/>
  <c r="AF46" i="28" s="1"/>
  <c r="AC45" i="28" a="1"/>
  <c r="AC45" i="28" s="1"/>
  <c r="D45" i="28" a="1"/>
  <c r="D45" i="28" s="1"/>
  <c r="B45" i="28" a="1"/>
  <c r="B45" i="28" s="1"/>
  <c r="H44" i="28" a="1"/>
  <c r="H44" i="28" s="1"/>
  <c r="C44" i="28" a="1"/>
  <c r="C44" i="28" s="1"/>
  <c r="AF44" i="28" s="1"/>
  <c r="AC43" i="28" a="1"/>
  <c r="AC43" i="28" s="1"/>
  <c r="D43" i="28" a="1"/>
  <c r="D43" i="28" s="1"/>
  <c r="B43" i="28" a="1"/>
  <c r="B43" i="28" s="1"/>
  <c r="H42" i="28" a="1"/>
  <c r="H42" i="28" s="1"/>
  <c r="C42" i="28" a="1"/>
  <c r="C42" i="28" s="1"/>
  <c r="AF42" i="28" s="1"/>
  <c r="AC41" i="28" a="1"/>
  <c r="AC41" i="28" s="1"/>
  <c r="D41" i="28" a="1"/>
  <c r="D41" i="28" s="1"/>
  <c r="B41" i="28" a="1"/>
  <c r="B41" i="28" s="1"/>
  <c r="H40" i="28" a="1"/>
  <c r="H40" i="28" s="1"/>
  <c r="C40" i="28" a="1"/>
  <c r="C40" i="28" s="1"/>
  <c r="AF40" i="28" s="1"/>
  <c r="AC39" i="28" a="1"/>
  <c r="AC39" i="28" s="1"/>
  <c r="D39" i="28" a="1"/>
  <c r="D39" i="28" s="1"/>
  <c r="B39" i="28" a="1"/>
  <c r="B39" i="28" s="1"/>
  <c r="H38" i="28" a="1"/>
  <c r="H38" i="28" s="1"/>
  <c r="C38" i="28" a="1"/>
  <c r="C38" i="28" s="1"/>
  <c r="AF38" i="28" s="1"/>
  <c r="AC37" i="28" a="1"/>
  <c r="AC37" i="28" s="1"/>
  <c r="D37" i="28" a="1"/>
  <c r="D37" i="28" s="1"/>
  <c r="B37" i="28" a="1"/>
  <c r="B37" i="28" s="1"/>
  <c r="H36" i="28" a="1"/>
  <c r="H36" i="28" s="1"/>
  <c r="C36" i="28" a="1"/>
  <c r="C36" i="28" s="1"/>
  <c r="AF36" i="28" s="1"/>
  <c r="AC35" i="28" a="1"/>
  <c r="AC35" i="28" s="1"/>
  <c r="D35" i="28" a="1"/>
  <c r="D35" i="28" s="1"/>
  <c r="B35" i="28" a="1"/>
  <c r="B35" i="28" s="1"/>
  <c r="H34" i="28" a="1"/>
  <c r="H34" i="28" s="1"/>
  <c r="C34" i="28" a="1"/>
  <c r="C34" i="28" s="1"/>
  <c r="AF34" i="28" s="1"/>
  <c r="AC33" i="28" a="1"/>
  <c r="AC33" i="28" s="1"/>
  <c r="C183" i="28" a="1"/>
  <c r="C183" i="28" s="1"/>
  <c r="AF183" i="28" s="1"/>
  <c r="H181" i="28" a="1"/>
  <c r="H181" i="28" s="1"/>
  <c r="D180" i="28" a="1"/>
  <c r="D180" i="28" s="1"/>
  <c r="B178" i="28" a="1"/>
  <c r="B178" i="28" s="1"/>
  <c r="AC176" i="28" a="1"/>
  <c r="AC176" i="28" s="1"/>
  <c r="C175" i="28" a="1"/>
  <c r="C175" i="28" s="1"/>
  <c r="AF175" i="28" s="1"/>
  <c r="H173" i="28" a="1"/>
  <c r="H173" i="28" s="1"/>
  <c r="D172" i="28" a="1"/>
  <c r="D172" i="28" s="1"/>
  <c r="B170" i="28" a="1"/>
  <c r="B170" i="28" s="1"/>
  <c r="AC168" i="28" a="1"/>
  <c r="AC168" i="28" s="1"/>
  <c r="C167" i="28" a="1"/>
  <c r="C167" i="28" s="1"/>
  <c r="AF167" i="28" s="1"/>
  <c r="H165" i="28" a="1"/>
  <c r="H165" i="28" s="1"/>
  <c r="D164" i="28" a="1"/>
  <c r="D164" i="28" s="1"/>
  <c r="B162" i="28" a="1"/>
  <c r="B162" i="28" s="1"/>
  <c r="AC160" i="28" a="1"/>
  <c r="AC160" i="28" s="1"/>
  <c r="B160" i="28" a="1"/>
  <c r="B160" i="28" s="1"/>
  <c r="AC159" i="28" a="1"/>
  <c r="AC159" i="28" s="1"/>
  <c r="H159" i="28" a="1"/>
  <c r="H159" i="28" s="1"/>
  <c r="D159" i="28" a="1"/>
  <c r="D159" i="28" s="1"/>
  <c r="B158" i="28" a="1"/>
  <c r="B158" i="28" s="1"/>
  <c r="AC157" i="28" a="1"/>
  <c r="AC157" i="28" s="1"/>
  <c r="H157" i="28" a="1"/>
  <c r="H157" i="28" s="1"/>
  <c r="D157" i="28" a="1"/>
  <c r="D157" i="28" s="1"/>
  <c r="B156" i="28" a="1"/>
  <c r="B156" i="28" s="1"/>
  <c r="AC155" i="28" a="1"/>
  <c r="AC155" i="28" s="1"/>
  <c r="H155" i="28" a="1"/>
  <c r="H155" i="28" s="1"/>
  <c r="D155" i="28" a="1"/>
  <c r="D155" i="28" s="1"/>
  <c r="B154" i="28" a="1"/>
  <c r="B154" i="28" s="1"/>
  <c r="AC153" i="28" a="1"/>
  <c r="AC153" i="28" s="1"/>
  <c r="H153" i="28" a="1"/>
  <c r="H153" i="28" s="1"/>
  <c r="D153" i="28" a="1"/>
  <c r="D153" i="28" s="1"/>
  <c r="B152" i="28" a="1"/>
  <c r="B152" i="28" s="1"/>
  <c r="AC151" i="28" a="1"/>
  <c r="AC151" i="28" s="1"/>
  <c r="H151" i="28" a="1"/>
  <c r="H151" i="28" s="1"/>
  <c r="D151" i="28" a="1"/>
  <c r="D151" i="28" s="1"/>
  <c r="B150" i="28" a="1"/>
  <c r="B150" i="28" s="1"/>
  <c r="AC149" i="28" a="1"/>
  <c r="AC149" i="28" s="1"/>
  <c r="H149" i="28" a="1"/>
  <c r="H149" i="28" s="1"/>
  <c r="D149" i="28" a="1"/>
  <c r="D149" i="28" s="1"/>
  <c r="B148" i="28" a="1"/>
  <c r="B148" i="28" s="1"/>
  <c r="AC147" i="28" a="1"/>
  <c r="AC147" i="28" s="1"/>
  <c r="H147" i="28" a="1"/>
  <c r="H147" i="28" s="1"/>
  <c r="D147" i="28" a="1"/>
  <c r="D147" i="28" s="1"/>
  <c r="B146" i="28" a="1"/>
  <c r="B146" i="28" s="1"/>
  <c r="AC145" i="28" a="1"/>
  <c r="AC145" i="28" s="1"/>
  <c r="H145" i="28" a="1"/>
  <c r="H145" i="28" s="1"/>
  <c r="D145" i="28" a="1"/>
  <c r="D145" i="28" s="1"/>
  <c r="B144" i="28" a="1"/>
  <c r="B144" i="28" s="1"/>
  <c r="AC143" i="28" a="1"/>
  <c r="AC143" i="28" s="1"/>
  <c r="H143" i="28" a="1"/>
  <c r="H143" i="28" s="1"/>
  <c r="D143" i="28" a="1"/>
  <c r="D143" i="28" s="1"/>
  <c r="B142" i="28" a="1"/>
  <c r="B142" i="28" s="1"/>
  <c r="AC141" i="28" a="1"/>
  <c r="AC141" i="28" s="1"/>
  <c r="H141" i="28" a="1"/>
  <c r="H141" i="28" s="1"/>
  <c r="D141" i="28" a="1"/>
  <c r="D141" i="28" s="1"/>
  <c r="B140" i="28" a="1"/>
  <c r="B140" i="28" s="1"/>
  <c r="AC139" i="28" a="1"/>
  <c r="AC139" i="28" s="1"/>
  <c r="H139" i="28" a="1"/>
  <c r="H139" i="28" s="1"/>
  <c r="D139" i="28" a="1"/>
  <c r="D139" i="28" s="1"/>
  <c r="B138" i="28" a="1"/>
  <c r="B138" i="28" s="1"/>
  <c r="AC137" i="28" a="1"/>
  <c r="AC137" i="28" s="1"/>
  <c r="H137" i="28" a="1"/>
  <c r="H137" i="28" s="1"/>
  <c r="D137" i="28" a="1"/>
  <c r="D137" i="28" s="1"/>
  <c r="B136" i="28" a="1"/>
  <c r="B136" i="28" s="1"/>
  <c r="AC135" i="28" a="1"/>
  <c r="AC135" i="28" s="1"/>
  <c r="H135" i="28" a="1"/>
  <c r="H135" i="28" s="1"/>
  <c r="D135" i="28" a="1"/>
  <c r="D135" i="28" s="1"/>
  <c r="B134" i="28" a="1"/>
  <c r="B134" i="28" s="1"/>
  <c r="AC133" i="28" a="1"/>
  <c r="AC133" i="28" s="1"/>
  <c r="H133" i="28" a="1"/>
  <c r="H133" i="28" s="1"/>
  <c r="D133" i="28" a="1"/>
  <c r="D133" i="28" s="1"/>
  <c r="B132" i="28" a="1"/>
  <c r="B132" i="28" s="1"/>
  <c r="AC131" i="28" a="1"/>
  <c r="AC131" i="28" s="1"/>
  <c r="H131" i="28" a="1"/>
  <c r="H131" i="28" s="1"/>
  <c r="D131" i="28" a="1"/>
  <c r="D131" i="28" s="1"/>
  <c r="C130" i="28" a="1"/>
  <c r="C130" i="28" s="1"/>
  <c r="AF130" i="28" s="1"/>
  <c r="D129" i="28" a="1"/>
  <c r="D129" i="28" s="1"/>
  <c r="AC128" i="28" a="1"/>
  <c r="AC128" i="28" s="1"/>
  <c r="F128" i="28" a="1"/>
  <c r="F128" i="28" s="1"/>
  <c r="C128" i="28" a="1"/>
  <c r="C128" i="28" s="1"/>
  <c r="AF128" i="28" s="1"/>
  <c r="D127" i="28" a="1"/>
  <c r="D127" i="28" s="1"/>
  <c r="AC126" i="28" a="1"/>
  <c r="AC126" i="28" s="1"/>
  <c r="F126" i="28" a="1"/>
  <c r="F126" i="28" s="1"/>
  <c r="C126" i="28" a="1"/>
  <c r="C126" i="28" s="1"/>
  <c r="AF126" i="28" s="1"/>
  <c r="D125" i="28" a="1"/>
  <c r="D125" i="28" s="1"/>
  <c r="AC124" i="28" a="1"/>
  <c r="AC124" i="28" s="1"/>
  <c r="F124" i="28" a="1"/>
  <c r="F124" i="28" s="1"/>
  <c r="C124" i="28" a="1"/>
  <c r="C124" i="28" s="1"/>
  <c r="AF124" i="28" s="1"/>
  <c r="D123" i="28" a="1"/>
  <c r="D123" i="28" s="1"/>
  <c r="AC122" i="28" a="1"/>
  <c r="AC122" i="28" s="1"/>
  <c r="F122" i="28" a="1"/>
  <c r="F122" i="28" s="1"/>
  <c r="C122" i="28" a="1"/>
  <c r="C122" i="28" s="1"/>
  <c r="AF122" i="28" s="1"/>
  <c r="D121" i="28" a="1"/>
  <c r="D121" i="28" s="1"/>
  <c r="AC120" i="28" a="1"/>
  <c r="AC120" i="28" s="1"/>
  <c r="F120" i="28" a="1"/>
  <c r="F120" i="28" s="1"/>
  <c r="C120" i="28" a="1"/>
  <c r="C120" i="28" s="1"/>
  <c r="AF120" i="28" s="1"/>
  <c r="D119" i="28" a="1"/>
  <c r="D119" i="28" s="1"/>
  <c r="AC118" i="28" a="1"/>
  <c r="AC118" i="28" s="1"/>
  <c r="F118" i="28" a="1"/>
  <c r="F118" i="28" s="1"/>
  <c r="C118" i="28" a="1"/>
  <c r="C118" i="28" s="1"/>
  <c r="AF118" i="28" s="1"/>
  <c r="D117" i="28" a="1"/>
  <c r="D117" i="28" s="1"/>
  <c r="AC116" i="28" a="1"/>
  <c r="AC116" i="28" s="1"/>
  <c r="F116" i="28" a="1"/>
  <c r="F116" i="28" s="1"/>
  <c r="C116" i="28" a="1"/>
  <c r="C116" i="28" s="1"/>
  <c r="AF116" i="28" s="1"/>
  <c r="D115" i="28" a="1"/>
  <c r="D115" i="28" s="1"/>
  <c r="AC114" i="28" a="1"/>
  <c r="AC114" i="28" s="1"/>
  <c r="F114" i="28" a="1"/>
  <c r="F114" i="28" s="1"/>
  <c r="C114" i="28" a="1"/>
  <c r="C114" i="28" s="1"/>
  <c r="AF114" i="28" s="1"/>
  <c r="D113" i="28" a="1"/>
  <c r="D113" i="28" s="1"/>
  <c r="AC112" i="28" a="1"/>
  <c r="AC112" i="28" s="1"/>
  <c r="F112" i="28" a="1"/>
  <c r="F112" i="28" s="1"/>
  <c r="C112" i="28" a="1"/>
  <c r="C112" i="28" s="1"/>
  <c r="AF112" i="28" s="1"/>
  <c r="D111" i="28" a="1"/>
  <c r="D111" i="28" s="1"/>
  <c r="AC110" i="28" a="1"/>
  <c r="AC110" i="28" s="1"/>
  <c r="F110" i="28" a="1"/>
  <c r="F110" i="28" s="1"/>
  <c r="C110" i="28" a="1"/>
  <c r="C110" i="28" s="1"/>
  <c r="AF110" i="28" s="1"/>
  <c r="D109" i="28" a="1"/>
  <c r="D109" i="28" s="1"/>
  <c r="AC108" i="28" a="1"/>
  <c r="AC108" i="28" s="1"/>
  <c r="F108" i="28" a="1"/>
  <c r="F108" i="28" s="1"/>
  <c r="C108" i="28" a="1"/>
  <c r="C108" i="28" s="1"/>
  <c r="AF108" i="28" s="1"/>
  <c r="D107" i="28" a="1"/>
  <c r="D107" i="28" s="1"/>
  <c r="AC106" i="28" a="1"/>
  <c r="AC106" i="28" s="1"/>
  <c r="F106" i="28" a="1"/>
  <c r="F106" i="28" s="1"/>
  <c r="C106" i="28" a="1"/>
  <c r="C106" i="28" s="1"/>
  <c r="AF106" i="28" s="1"/>
  <c r="D105" i="28" a="1"/>
  <c r="D105" i="28" s="1"/>
  <c r="AC104" i="28" a="1"/>
  <c r="AC104" i="28" s="1"/>
  <c r="F104" i="28" a="1"/>
  <c r="F104" i="28" s="1"/>
  <c r="C104" i="28" a="1"/>
  <c r="C104" i="28" s="1"/>
  <c r="AF104" i="28" s="1"/>
  <c r="D103" i="28" a="1"/>
  <c r="D103" i="28" s="1"/>
  <c r="AC102" i="28" a="1"/>
  <c r="AC102" i="28" s="1"/>
  <c r="F102" i="28" a="1"/>
  <c r="F102" i="28" s="1"/>
  <c r="C102" i="28" a="1"/>
  <c r="C102" i="28" s="1"/>
  <c r="AF102" i="28" s="1"/>
  <c r="D101" i="28" a="1"/>
  <c r="D101" i="28" s="1"/>
  <c r="AC100" i="28" a="1"/>
  <c r="AC100" i="28" s="1"/>
  <c r="F100" i="28" a="1"/>
  <c r="F100" i="28" s="1"/>
  <c r="C100" i="28" a="1"/>
  <c r="C100" i="28" s="1"/>
  <c r="AF100" i="28" s="1"/>
  <c r="D99" i="28" a="1"/>
  <c r="D99" i="28" s="1"/>
  <c r="AC98" i="28" a="1"/>
  <c r="AC98" i="28" s="1"/>
  <c r="F98" i="28" a="1"/>
  <c r="F98" i="28" s="1"/>
  <c r="C98" i="28" a="1"/>
  <c r="C98" i="28" s="1"/>
  <c r="AF98" i="28" s="1"/>
  <c r="D97" i="28" a="1"/>
  <c r="D97" i="28" s="1"/>
  <c r="AC96" i="28" a="1"/>
  <c r="AC96" i="28" s="1"/>
  <c r="F96" i="28" a="1"/>
  <c r="F96" i="28" s="1"/>
  <c r="C96" i="28" a="1"/>
  <c r="C96" i="28" s="1"/>
  <c r="AF96" i="28" s="1"/>
  <c r="D95" i="28" a="1"/>
  <c r="D95" i="28" s="1"/>
  <c r="AC94" i="28" a="1"/>
  <c r="AC94" i="28" s="1"/>
  <c r="F94" i="28" a="1"/>
  <c r="F94" i="28" s="1"/>
  <c r="C94" i="28" a="1"/>
  <c r="C94" i="28" s="1"/>
  <c r="AF94" i="28" s="1"/>
  <c r="D93" i="28" a="1"/>
  <c r="D93" i="28" s="1"/>
  <c r="AC92" i="28" a="1"/>
  <c r="AC92" i="28" s="1"/>
  <c r="F92" i="28" a="1"/>
  <c r="F92" i="28" s="1"/>
  <c r="C92" i="28" a="1"/>
  <c r="C92" i="28" s="1"/>
  <c r="AF92" i="28" s="1"/>
  <c r="D91" i="28" a="1"/>
  <c r="D91" i="28" s="1"/>
  <c r="AC90" i="28" a="1"/>
  <c r="AC90" i="28" s="1"/>
  <c r="F90" i="28" a="1"/>
  <c r="F90" i="28" s="1"/>
  <c r="C90" i="28" a="1"/>
  <c r="C90" i="28" s="1"/>
  <c r="AF90" i="28" s="1"/>
  <c r="D89" i="28" a="1"/>
  <c r="D89" i="28" s="1"/>
  <c r="AC88" i="28" a="1"/>
  <c r="AC88" i="28" s="1"/>
  <c r="F88" i="28" a="1"/>
  <c r="F88" i="28" s="1"/>
  <c r="C88" i="28" a="1"/>
  <c r="C88" i="28" s="1"/>
  <c r="AF88" i="28" s="1"/>
  <c r="D87" i="28" a="1"/>
  <c r="D87" i="28" s="1"/>
  <c r="AC86" i="28" a="1"/>
  <c r="AC86" i="28" s="1"/>
  <c r="F86" i="28" a="1"/>
  <c r="F86" i="28" s="1"/>
  <c r="C86" i="28" a="1"/>
  <c r="C86" i="28" s="1"/>
  <c r="AF86" i="28" s="1"/>
  <c r="D85" i="28" a="1"/>
  <c r="D85" i="28" s="1"/>
  <c r="AC84" i="28" a="1"/>
  <c r="AC84" i="28" s="1"/>
  <c r="F84" i="28" a="1"/>
  <c r="F84" i="28" s="1"/>
  <c r="C84" i="28" a="1"/>
  <c r="C84" i="28" s="1"/>
  <c r="AF84" i="28" s="1"/>
  <c r="D83" i="28" a="1"/>
  <c r="D83" i="28" s="1"/>
  <c r="AC82" i="28" a="1"/>
  <c r="AC82" i="28" s="1"/>
  <c r="F82" i="28" a="1"/>
  <c r="F82" i="28" s="1"/>
  <c r="C82" i="28" a="1"/>
  <c r="C82" i="28" s="1"/>
  <c r="AF82" i="28" s="1"/>
  <c r="D81" i="28" a="1"/>
  <c r="D81" i="28" s="1"/>
  <c r="AC80" i="28" a="1"/>
  <c r="AC80" i="28" s="1"/>
  <c r="F80" i="28" a="1"/>
  <c r="F80" i="28" s="1"/>
  <c r="C80" i="28" a="1"/>
  <c r="C80" i="28" s="1"/>
  <c r="AF80" i="28" s="1"/>
  <c r="J56" i="28" a="1"/>
  <c r="J56" i="28" s="1"/>
  <c r="B56" i="28" a="1"/>
  <c r="B56" i="28" s="1"/>
  <c r="H55" i="28" a="1"/>
  <c r="H55" i="28" s="1"/>
  <c r="C53" i="28" a="1"/>
  <c r="C53" i="28" s="1"/>
  <c r="AF53" i="28" s="1"/>
  <c r="AC52" i="28" a="1"/>
  <c r="AC52" i="28" s="1"/>
  <c r="D52" i="28" a="1"/>
  <c r="D52" i="28" s="1"/>
  <c r="F51" i="28" a="1"/>
  <c r="F51" i="28" s="1"/>
  <c r="J48" i="28" a="1"/>
  <c r="J48" i="28" s="1"/>
  <c r="B48" i="28" a="1"/>
  <c r="B48" i="28" s="1"/>
  <c r="H47" i="28" a="1"/>
  <c r="H47" i="28" s="1"/>
  <c r="C45" i="28" a="1"/>
  <c r="C45" i="28" s="1"/>
  <c r="AF45" i="28" s="1"/>
  <c r="AC44" i="28" a="1"/>
  <c r="AC44" i="28" s="1"/>
  <c r="D44" i="28" a="1"/>
  <c r="D44" i="28" s="1"/>
  <c r="F43" i="28" a="1"/>
  <c r="F43" i="28" s="1"/>
  <c r="J40" i="28" a="1"/>
  <c r="J40" i="28" s="1"/>
  <c r="B40" i="28" a="1"/>
  <c r="B40" i="28" s="1"/>
  <c r="H39" i="28" a="1"/>
  <c r="H39" i="28" s="1"/>
  <c r="C37" i="28" a="1"/>
  <c r="C37" i="28" s="1"/>
  <c r="AF37" i="28" s="1"/>
  <c r="AC36" i="28" a="1"/>
  <c r="AC36" i="28" s="1"/>
  <c r="D36" i="28" a="1"/>
  <c r="D36" i="28" s="1"/>
  <c r="F35" i="28" a="1"/>
  <c r="F35" i="28" s="1"/>
  <c r="F33" i="28" a="1"/>
  <c r="F33" i="28" s="1"/>
  <c r="C33" i="28" a="1"/>
  <c r="C33" i="28" s="1"/>
  <c r="AF33" i="28" s="1"/>
  <c r="D32" i="28" a="1"/>
  <c r="D32" i="28" s="1"/>
  <c r="AC31" i="28" a="1"/>
  <c r="AC31" i="28" s="1"/>
  <c r="F31" i="28" a="1"/>
  <c r="F31" i="28" s="1"/>
  <c r="C31" i="28" a="1"/>
  <c r="C31" i="28" s="1"/>
  <c r="AF31" i="28" s="1"/>
  <c r="D30" i="28" a="1"/>
  <c r="D30" i="28" s="1"/>
  <c r="AC29" i="28" a="1"/>
  <c r="AC29" i="28" s="1"/>
  <c r="F29" i="28" a="1"/>
  <c r="F29" i="28" s="1"/>
  <c r="C29" i="28" a="1"/>
  <c r="C29" i="28" s="1"/>
  <c r="AF29" i="28" s="1"/>
  <c r="D28" i="28" a="1"/>
  <c r="D28" i="28" s="1"/>
  <c r="AC27" i="28" a="1"/>
  <c r="AC27" i="28" s="1"/>
  <c r="F27" i="28" a="1"/>
  <c r="F27" i="28" s="1"/>
  <c r="C27" i="28" a="1"/>
  <c r="C27" i="28" s="1"/>
  <c r="D26" i="28" a="1"/>
  <c r="D26" i="28" s="1"/>
  <c r="AC25" i="28" a="1"/>
  <c r="AC25" i="28" s="1"/>
  <c r="F25" i="28" a="1"/>
  <c r="F25" i="28" s="1"/>
  <c r="C25" i="28" a="1"/>
  <c r="C25" i="28" s="1"/>
  <c r="D24" i="28" a="1"/>
  <c r="D24" i="28" s="1"/>
  <c r="AC23" i="28" a="1"/>
  <c r="AC23" i="28" s="1"/>
  <c r="F23" i="28" a="1"/>
  <c r="F23" i="28" s="1"/>
  <c r="J76" i="28" a="1"/>
  <c r="J76" i="28" s="1"/>
  <c r="F75" i="28" a="1"/>
  <c r="F75" i="28" s="1"/>
  <c r="J72" i="28" a="1"/>
  <c r="J72" i="28" s="1"/>
  <c r="F71" i="28" a="1"/>
  <c r="F71" i="28" s="1"/>
  <c r="J68" i="28" a="1"/>
  <c r="J68" i="28" s="1"/>
  <c r="F67" i="28" a="1"/>
  <c r="F67" i="28" s="1"/>
  <c r="J64" i="28" a="1"/>
  <c r="J64" i="28" s="1"/>
  <c r="F63" i="28" a="1"/>
  <c r="F63" i="28" s="1"/>
  <c r="J60" i="28" a="1"/>
  <c r="J60" i="28" s="1"/>
  <c r="F59" i="28" a="1"/>
  <c r="F59" i="28" s="1"/>
  <c r="C55" i="28" a="1"/>
  <c r="C55" i="28" s="1"/>
  <c r="AF55" i="28" s="1"/>
  <c r="AC54" i="28" a="1"/>
  <c r="AC54" i="28" s="1"/>
  <c r="D54" i="28" a="1"/>
  <c r="D54" i="28" s="1"/>
  <c r="F53" i="28" a="1"/>
  <c r="F53" i="28" s="1"/>
  <c r="J50" i="28" a="1"/>
  <c r="J50" i="28" s="1"/>
  <c r="B50" i="28" a="1"/>
  <c r="B50" i="28" s="1"/>
  <c r="H49" i="28" a="1"/>
  <c r="H49" i="28" s="1"/>
  <c r="C47" i="28" a="1"/>
  <c r="C47" i="28" s="1"/>
  <c r="AF47" i="28" s="1"/>
  <c r="AC46" i="28" a="1"/>
  <c r="AC46" i="28" s="1"/>
  <c r="D46" i="28" a="1"/>
  <c r="D46" i="28" s="1"/>
  <c r="F45" i="28" a="1"/>
  <c r="F45" i="28" s="1"/>
  <c r="J42" i="28" a="1"/>
  <c r="J42" i="28" s="1"/>
  <c r="B42" i="28" a="1"/>
  <c r="B42" i="28" s="1"/>
  <c r="H41" i="28" a="1"/>
  <c r="H41" i="28" s="1"/>
  <c r="C39" i="28" a="1"/>
  <c r="C39" i="28" s="1"/>
  <c r="AF39" i="28" s="1"/>
  <c r="AC38" i="28" a="1"/>
  <c r="AC38" i="28" s="1"/>
  <c r="D38" i="28" a="1"/>
  <c r="D38" i="28" s="1"/>
  <c r="F37" i="28" a="1"/>
  <c r="F37" i="28" s="1"/>
  <c r="J34" i="28" a="1"/>
  <c r="J34" i="28" s="1"/>
  <c r="B34" i="28" a="1"/>
  <c r="B34" i="28" s="1"/>
  <c r="H33" i="28" a="1"/>
  <c r="H33" i="28" s="1"/>
  <c r="B33" i="28" a="1"/>
  <c r="B33" i="28" s="1"/>
  <c r="J32" i="28" a="1"/>
  <c r="J32" i="28" s="1"/>
  <c r="C32" i="28" a="1"/>
  <c r="C32" i="28" s="1"/>
  <c r="AF32" i="28" s="1"/>
  <c r="H31" i="28" a="1"/>
  <c r="H31" i="28" s="1"/>
  <c r="B31" i="28" a="1"/>
  <c r="B31" i="28" s="1"/>
  <c r="J30" i="28" a="1"/>
  <c r="J30" i="28" s="1"/>
  <c r="C30" i="28" a="1"/>
  <c r="C30" i="28" s="1"/>
  <c r="AF30" i="28" s="1"/>
  <c r="H29" i="28" a="1"/>
  <c r="H29" i="28" s="1"/>
  <c r="B29" i="28" a="1"/>
  <c r="B29" i="28" s="1"/>
  <c r="J28" i="28" a="1"/>
  <c r="J28" i="28" s="1"/>
  <c r="C28" i="28" a="1"/>
  <c r="C28" i="28" s="1"/>
  <c r="C57" i="28" a="1"/>
  <c r="C57" i="28" s="1"/>
  <c r="AF57" i="28" s="1"/>
  <c r="AC56" i="28" a="1"/>
  <c r="AC56" i="28" s="1"/>
  <c r="D56" i="28" a="1"/>
  <c r="D56" i="28" s="1"/>
  <c r="F55" i="28" a="1"/>
  <c r="F55" i="28" s="1"/>
  <c r="J52" i="28" a="1"/>
  <c r="J52" i="28" s="1"/>
  <c r="B52" i="28" a="1"/>
  <c r="B52" i="28" s="1"/>
  <c r="H51" i="28" a="1"/>
  <c r="H51" i="28" s="1"/>
  <c r="C49" i="28" a="1"/>
  <c r="C49" i="28" s="1"/>
  <c r="AF49" i="28" s="1"/>
  <c r="AC48" i="28" a="1"/>
  <c r="AC48" i="28" s="1"/>
  <c r="D48" i="28" a="1"/>
  <c r="D48" i="28" s="1"/>
  <c r="F47" i="28" a="1"/>
  <c r="F47" i="28" s="1"/>
  <c r="J44" i="28" a="1"/>
  <c r="J44" i="28" s="1"/>
  <c r="B44" i="28" a="1"/>
  <c r="B44" i="28" s="1"/>
  <c r="H43" i="28" a="1"/>
  <c r="H43" i="28" s="1"/>
  <c r="C41" i="28" a="1"/>
  <c r="C41" i="28" s="1"/>
  <c r="AF41" i="28" s="1"/>
  <c r="AC40" i="28" a="1"/>
  <c r="AC40" i="28" s="1"/>
  <c r="D40" i="28" a="1"/>
  <c r="D40" i="28" s="1"/>
  <c r="F39" i="28" a="1"/>
  <c r="F39" i="28" s="1"/>
  <c r="J36" i="28" a="1"/>
  <c r="J36" i="28" s="1"/>
  <c r="B36" i="28" a="1"/>
  <c r="B36" i="28" s="1"/>
  <c r="H35" i="28" a="1"/>
  <c r="H35" i="28" s="1"/>
  <c r="D33" i="28" a="1"/>
  <c r="D33" i="28" s="1"/>
  <c r="AC32" i="28" a="1"/>
  <c r="AC32" i="28" s="1"/>
  <c r="D31" i="28" a="1"/>
  <c r="D31" i="28" s="1"/>
  <c r="AC30" i="28" a="1"/>
  <c r="AC30" i="28" s="1"/>
  <c r="D29" i="28" a="1"/>
  <c r="D29" i="28" s="1"/>
  <c r="AC28" i="28" a="1"/>
  <c r="AC28" i="28" s="1"/>
  <c r="D27" i="28" a="1"/>
  <c r="D27" i="28" s="1"/>
  <c r="AC26" i="28" a="1"/>
  <c r="AC26" i="28" s="1"/>
  <c r="D25" i="28" a="1"/>
  <c r="D25" i="28" s="1"/>
  <c r="AC24" i="28" a="1"/>
  <c r="AC24" i="28" s="1"/>
  <c r="D23" i="28" a="1"/>
  <c r="D23" i="28" s="1"/>
  <c r="AC22" i="28" a="1"/>
  <c r="AC22" i="28" s="1"/>
  <c r="D21" i="28" a="1"/>
  <c r="D21" i="28" s="1"/>
  <c r="D79" i="28" a="1"/>
  <c r="D79" i="28" s="1"/>
  <c r="J78" i="28" a="1"/>
  <c r="J78" i="28" s="1"/>
  <c r="F77" i="28" a="1"/>
  <c r="F77" i="28" s="1"/>
  <c r="J74" i="28" a="1"/>
  <c r="J74" i="28" s="1"/>
  <c r="F73" i="28" a="1"/>
  <c r="F73" i="28" s="1"/>
  <c r="J70" i="28" a="1"/>
  <c r="J70" i="28" s="1"/>
  <c r="F69" i="28" a="1"/>
  <c r="F69" i="28" s="1"/>
  <c r="J66" i="28" a="1"/>
  <c r="J66" i="28" s="1"/>
  <c r="F65" i="28" a="1"/>
  <c r="F65" i="28" s="1"/>
  <c r="J62" i="28" a="1"/>
  <c r="J62" i="28" s="1"/>
  <c r="F61" i="28" a="1"/>
  <c r="F61" i="28" s="1"/>
  <c r="J58" i="28" a="1"/>
  <c r="J58" i="28" s="1"/>
  <c r="F57" i="28" a="1"/>
  <c r="F57" i="28" s="1"/>
  <c r="J54" i="28" a="1"/>
  <c r="J54" i="28" s="1"/>
  <c r="B54" i="28" a="1"/>
  <c r="B54" i="28" s="1"/>
  <c r="H53" i="28" a="1"/>
  <c r="H53" i="28" s="1"/>
  <c r="C51" i="28" a="1"/>
  <c r="C51" i="28" s="1"/>
  <c r="AF51" i="28" s="1"/>
  <c r="AC50" i="28" a="1"/>
  <c r="AC50" i="28" s="1"/>
  <c r="D50" i="28" a="1"/>
  <c r="D50" i="28" s="1"/>
  <c r="F49" i="28" a="1"/>
  <c r="F49" i="28" s="1"/>
  <c r="J46" i="28" a="1"/>
  <c r="J46" i="28" s="1"/>
  <c r="B46" i="28" a="1"/>
  <c r="B46" i="28" s="1"/>
  <c r="H45" i="28" a="1"/>
  <c r="H45" i="28" s="1"/>
  <c r="C43" i="28" a="1"/>
  <c r="C43" i="28" s="1"/>
  <c r="AF43" i="28" s="1"/>
  <c r="AC42" i="28" a="1"/>
  <c r="AC42" i="28" s="1"/>
  <c r="D42" i="28" a="1"/>
  <c r="D42" i="28" s="1"/>
  <c r="F41" i="28" a="1"/>
  <c r="F41" i="28" s="1"/>
  <c r="J38" i="28" a="1"/>
  <c r="J38" i="28" s="1"/>
  <c r="B38" i="28" a="1"/>
  <c r="B38" i="28" s="1"/>
  <c r="H37" i="28" a="1"/>
  <c r="H37" i="28" s="1"/>
  <c r="C35" i="28" a="1"/>
  <c r="C35" i="28" s="1"/>
  <c r="AF35" i="28" s="1"/>
  <c r="AC34" i="28" a="1"/>
  <c r="AC34" i="28" s="1"/>
  <c r="D34" i="28" a="1"/>
  <c r="D34" i="28" s="1"/>
  <c r="H32" i="28" a="1"/>
  <c r="H32" i="28" s="1"/>
  <c r="B32" i="28" a="1"/>
  <c r="B32" i="28" s="1"/>
  <c r="H30" i="28" a="1"/>
  <c r="H30" i="28" s="1"/>
  <c r="B30" i="28" a="1"/>
  <c r="B30" i="28" s="1"/>
  <c r="H28" i="28" a="1"/>
  <c r="H28" i="28" s="1"/>
  <c r="B28" i="28" a="1"/>
  <c r="B28" i="28" s="1"/>
  <c r="H26" i="28" a="1"/>
  <c r="H26" i="28" s="1"/>
  <c r="B26" i="28" a="1"/>
  <c r="B26" i="28" s="1"/>
  <c r="H24" i="28" a="1"/>
  <c r="H24" i="28" s="1"/>
  <c r="H27" i="28" a="1"/>
  <c r="H27" i="28" s="1"/>
  <c r="C26" i="28" a="1"/>
  <c r="C26" i="28" s="1"/>
  <c r="B25" i="28" a="1"/>
  <c r="B25" i="28" s="1"/>
  <c r="J24" i="28" a="1"/>
  <c r="J24" i="28" s="1"/>
  <c r="H22" i="28" a="1"/>
  <c r="H22" i="28" s="1"/>
  <c r="H25" i="28" a="1"/>
  <c r="H25" i="28" s="1"/>
  <c r="H23" i="28" a="1"/>
  <c r="H23" i="28" s="1"/>
  <c r="D22" i="28" a="1"/>
  <c r="D22" i="28" s="1"/>
  <c r="C21" i="28" a="1"/>
  <c r="C21" i="28" s="1"/>
  <c r="C24" i="28" a="1"/>
  <c r="C24" i="28" s="1"/>
  <c r="C23" i="28" a="1"/>
  <c r="C23" i="28" s="1"/>
  <c r="J22" i="28" a="1"/>
  <c r="J22" i="28" s="1"/>
  <c r="C22" i="28" a="1"/>
  <c r="C22" i="28" s="1"/>
  <c r="F21" i="28" a="1"/>
  <c r="F21" i="28" s="1"/>
  <c r="B21" i="28" a="1"/>
  <c r="B21" i="28" s="1"/>
  <c r="B27" i="28" a="1"/>
  <c r="B27" i="28" s="1"/>
  <c r="J26" i="28" a="1"/>
  <c r="J26" i="28" s="1"/>
  <c r="B24" i="28" a="1"/>
  <c r="B24" i="28" s="1"/>
  <c r="B23" i="28" a="1"/>
  <c r="B23" i="28" s="1"/>
  <c r="B22" i="28" a="1"/>
  <c r="B22" i="28" s="1"/>
  <c r="AC21" i="28" a="1"/>
  <c r="AC21" i="28" s="1"/>
  <c r="H21" i="28" a="1"/>
  <c r="H21" i="28" s="1"/>
  <c r="AA35" i="27"/>
  <c r="P35" i="27" s="1"/>
  <c r="AA19" i="27"/>
  <c r="P19" i="27" s="1"/>
  <c r="O718" i="27"/>
  <c r="O686" i="27"/>
  <c r="P645" i="27"/>
  <c r="P597" i="27"/>
  <c r="O654" i="27"/>
  <c r="O606" i="27"/>
  <c r="P489" i="27"/>
  <c r="P457" i="27"/>
  <c r="P543" i="27"/>
  <c r="P527" i="27"/>
  <c r="O491" i="27"/>
  <c r="O475" i="27"/>
  <c r="P475" i="27"/>
  <c r="P463" i="27"/>
  <c r="O455" i="27"/>
  <c r="P455" i="27"/>
  <c r="P451" i="27"/>
  <c r="O438" i="27"/>
  <c r="P412" i="27"/>
  <c r="O534" i="27"/>
  <c r="O502" i="27"/>
  <c r="O381" i="27"/>
  <c r="O373" i="27"/>
  <c r="O369" i="27"/>
  <c r="O361" i="27"/>
  <c r="O357" i="27"/>
  <c r="O349" i="27"/>
  <c r="O341" i="27"/>
  <c r="O337" i="27"/>
  <c r="O333" i="27"/>
  <c r="O325" i="27"/>
  <c r="O317" i="27"/>
  <c r="O309" i="27"/>
  <c r="O305" i="27"/>
  <c r="O297" i="27"/>
  <c r="O285" i="27"/>
  <c r="O273" i="27"/>
  <c r="O257" i="27"/>
  <c r="O245" i="27"/>
  <c r="O233" i="27"/>
  <c r="O221" i="27"/>
  <c r="O209" i="27"/>
  <c r="O197" i="27"/>
  <c r="O185" i="27"/>
  <c r="O383" i="27"/>
  <c r="O367" i="27"/>
  <c r="O327" i="27"/>
  <c r="O231" i="27"/>
  <c r="Q690" i="27"/>
  <c r="O683" i="27"/>
  <c r="P705" i="27"/>
  <c r="O702" i="27"/>
  <c r="W695" i="27"/>
  <c r="Q714" i="27"/>
  <c r="O714" i="27" s="1"/>
  <c r="P701" i="27"/>
  <c r="T690" i="27"/>
  <c r="Q679" i="27"/>
  <c r="O679" i="27" s="1"/>
  <c r="P669" i="27"/>
  <c r="Q663" i="27"/>
  <c r="O663" i="27" s="1"/>
  <c r="P653" i="27"/>
  <c r="Q647" i="27"/>
  <c r="O647" i="27" s="1"/>
  <c r="P637" i="27"/>
  <c r="Q631" i="27"/>
  <c r="O631" i="27" s="1"/>
  <c r="P621" i="27"/>
  <c r="Q615" i="27"/>
  <c r="O615" i="27" s="1"/>
  <c r="P605" i="27"/>
  <c r="Q599" i="27"/>
  <c r="O599" i="27" s="1"/>
  <c r="P589" i="27"/>
  <c r="Q583" i="27"/>
  <c r="O583" i="27" s="1"/>
  <c r="P573" i="27"/>
  <c r="P557" i="27"/>
  <c r="AA714" i="27"/>
  <c r="P714" i="27" s="1"/>
  <c r="T713" i="27"/>
  <c r="O713" i="27" s="1"/>
  <c r="P706" i="27"/>
  <c r="AA698" i="27"/>
  <c r="P698" i="27" s="1"/>
  <c r="T697" i="27"/>
  <c r="P690" i="27"/>
  <c r="AA682" i="27"/>
  <c r="P682" i="27" s="1"/>
  <c r="AA571" i="27"/>
  <c r="P571" i="27" s="1"/>
  <c r="T571" i="27"/>
  <c r="Q555" i="27"/>
  <c r="O555" i="27" s="1"/>
  <c r="P555" i="27"/>
  <c r="P545" i="27"/>
  <c r="Q533" i="27"/>
  <c r="O533" i="27" s="1"/>
  <c r="P529" i="27"/>
  <c r="Q517" i="27"/>
  <c r="O517" i="27" s="1"/>
  <c r="P513" i="27"/>
  <c r="Q501" i="27"/>
  <c r="O501" i="27" s="1"/>
  <c r="P497" i="27"/>
  <c r="Q485" i="27"/>
  <c r="O485" i="27" s="1"/>
  <c r="P481" i="27"/>
  <c r="Q469" i="27"/>
  <c r="O469" i="27" s="1"/>
  <c r="P465" i="27"/>
  <c r="Q453" i="27"/>
  <c r="O453" i="27" s="1"/>
  <c r="P449" i="27"/>
  <c r="O440" i="27"/>
  <c r="T438" i="27"/>
  <c r="P434" i="27"/>
  <c r="Q416" i="27"/>
  <c r="O416" i="27" s="1"/>
  <c r="AA559" i="27"/>
  <c r="P559" i="27" s="1"/>
  <c r="T559" i="27"/>
  <c r="Q535" i="27"/>
  <c r="O535" i="27" s="1"/>
  <c r="P535" i="27"/>
  <c r="T531" i="27"/>
  <c r="Q519" i="27"/>
  <c r="O519" i="27" s="1"/>
  <c r="P519" i="27"/>
  <c r="T515" i="27"/>
  <c r="Q503" i="27"/>
  <c r="O503" i="27" s="1"/>
  <c r="P503" i="27"/>
  <c r="T499" i="27"/>
  <c r="Q563" i="27"/>
  <c r="O563" i="27" s="1"/>
  <c r="P563" i="27"/>
  <c r="Q547" i="27"/>
  <c r="O547" i="27" s="1"/>
  <c r="P547" i="27"/>
  <c r="Q446" i="27"/>
  <c r="O446" i="27" s="1"/>
  <c r="P436" i="27"/>
  <c r="Q430" i="27"/>
  <c r="O430" i="27" s="1"/>
  <c r="P420" i="27"/>
  <c r="AA567" i="27"/>
  <c r="P567" i="27" s="1"/>
  <c r="T567" i="27"/>
  <c r="W551" i="27"/>
  <c r="O551" i="27" s="1"/>
  <c r="AA400" i="27"/>
  <c r="P400" i="27" s="1"/>
  <c r="O184" i="27"/>
  <c r="Q426" i="27"/>
  <c r="O426" i="27" s="1"/>
  <c r="P426" i="27"/>
  <c r="W410" i="27"/>
  <c r="Q406" i="27"/>
  <c r="P406" i="27"/>
  <c r="P381" i="27"/>
  <c r="O379" i="27"/>
  <c r="P373" i="27"/>
  <c r="O371" i="27"/>
  <c r="P365" i="27"/>
  <c r="O363" i="27"/>
  <c r="P357" i="27"/>
  <c r="O355" i="27"/>
  <c r="P349" i="27"/>
  <c r="O347" i="27"/>
  <c r="P341" i="27"/>
  <c r="O339" i="27"/>
  <c r="P333" i="27"/>
  <c r="O331" i="27"/>
  <c r="P325" i="27"/>
  <c r="O323" i="27"/>
  <c r="P317" i="27"/>
  <c r="O315" i="27"/>
  <c r="P309" i="27"/>
  <c r="O307" i="27"/>
  <c r="P301" i="27"/>
  <c r="O299" i="27"/>
  <c r="P293" i="27"/>
  <c r="O291" i="27"/>
  <c r="P285" i="27"/>
  <c r="O283" i="27"/>
  <c r="P277" i="27"/>
  <c r="O275" i="27"/>
  <c r="P269" i="27"/>
  <c r="O267" i="27"/>
  <c r="P261" i="27"/>
  <c r="O259" i="27"/>
  <c r="P253" i="27"/>
  <c r="O251" i="27"/>
  <c r="P245" i="27"/>
  <c r="O243" i="27"/>
  <c r="P237" i="27"/>
  <c r="O235" i="27"/>
  <c r="P229" i="27"/>
  <c r="O227" i="27"/>
  <c r="P221" i="27"/>
  <c r="O219" i="27"/>
  <c r="P213" i="27"/>
  <c r="O211" i="27"/>
  <c r="P205" i="27"/>
  <c r="O203" i="27"/>
  <c r="P197" i="27"/>
  <c r="O195" i="27"/>
  <c r="P189" i="27"/>
  <c r="O187" i="27"/>
  <c r="W414" i="27"/>
  <c r="O414" i="27" s="1"/>
  <c r="P408" i="27"/>
  <c r="P404" i="27"/>
  <c r="P399" i="27"/>
  <c r="Q397" i="27"/>
  <c r="O397" i="27" s="1"/>
  <c r="P391" i="27"/>
  <c r="Q389" i="27"/>
  <c r="O389" i="27" s="1"/>
  <c r="Q19" i="27"/>
  <c r="O48" i="27"/>
  <c r="O44" i="27"/>
  <c r="O40" i="27"/>
  <c r="O36" i="27"/>
  <c r="O20" i="27"/>
  <c r="AF20" i="27" s="1"/>
  <c r="AG20" i="27" s="1"/>
  <c r="O33" i="27"/>
  <c r="AF33" i="27" s="1"/>
  <c r="AG33" i="27" s="1"/>
  <c r="T31" i="27"/>
  <c r="O31" i="27" s="1"/>
  <c r="AA31" i="27"/>
  <c r="P31" i="27" s="1"/>
  <c r="O689" i="27"/>
  <c r="P677" i="27"/>
  <c r="P613" i="27"/>
  <c r="P581" i="27"/>
  <c r="O638" i="27"/>
  <c r="O574" i="27"/>
  <c r="P537" i="27"/>
  <c r="P505" i="27"/>
  <c r="P491" i="27"/>
  <c r="O550" i="27"/>
  <c r="O705" i="27"/>
  <c r="O673" i="27"/>
  <c r="O657" i="27"/>
  <c r="O641" i="27"/>
  <c r="O625" i="27"/>
  <c r="O609" i="27"/>
  <c r="O593" i="27"/>
  <c r="O577" i="27"/>
  <c r="O711" i="27"/>
  <c r="O698" i="27"/>
  <c r="P685" i="27"/>
  <c r="P673" i="27"/>
  <c r="Q667" i="27"/>
  <c r="O667" i="27" s="1"/>
  <c r="P657" i="27"/>
  <c r="Q651" i="27"/>
  <c r="O651" i="27" s="1"/>
  <c r="P641" i="27"/>
  <c r="Q635" i="27"/>
  <c r="O635" i="27" s="1"/>
  <c r="P625" i="27"/>
  <c r="Q619" i="27"/>
  <c r="O619" i="27" s="1"/>
  <c r="P609" i="27"/>
  <c r="Q603" i="27"/>
  <c r="O603" i="27" s="1"/>
  <c r="P593" i="27"/>
  <c r="Q587" i="27"/>
  <c r="O587" i="27" s="1"/>
  <c r="P577" i="27"/>
  <c r="P569" i="27"/>
  <c r="P553" i="27"/>
  <c r="P713" i="27"/>
  <c r="P711" i="27"/>
  <c r="P697" i="27"/>
  <c r="P695" i="27"/>
  <c r="Q571" i="27"/>
  <c r="O571" i="27" s="1"/>
  <c r="O545" i="27"/>
  <c r="P541" i="27"/>
  <c r="O529" i="27"/>
  <c r="P525" i="27"/>
  <c r="O513" i="27"/>
  <c r="P509" i="27"/>
  <c r="O497" i="27"/>
  <c r="O481" i="27"/>
  <c r="O465" i="27"/>
  <c r="O449" i="27"/>
  <c r="T434" i="27"/>
  <c r="Q559" i="27"/>
  <c r="O559" i="27" s="1"/>
  <c r="Q531" i="27"/>
  <c r="P531" i="27"/>
  <c r="Q515" i="27"/>
  <c r="P515" i="27"/>
  <c r="Q499" i="27"/>
  <c r="O499" i="27" s="1"/>
  <c r="P499" i="27"/>
  <c r="T487" i="27"/>
  <c r="O487" i="27" s="1"/>
  <c r="T483" i="27"/>
  <c r="O483" i="27" s="1"/>
  <c r="T471" i="27"/>
  <c r="O471" i="27" s="1"/>
  <c r="T467" i="27"/>
  <c r="O467" i="27" s="1"/>
  <c r="T455" i="27"/>
  <c r="T451" i="27"/>
  <c r="O451" i="27" s="1"/>
  <c r="P440" i="27"/>
  <c r="O434" i="27"/>
  <c r="P416" i="27"/>
  <c r="Q567" i="27"/>
  <c r="P383" i="27"/>
  <c r="P379" i="27"/>
  <c r="P375" i="27"/>
  <c r="P371" i="27"/>
  <c r="P367" i="27"/>
  <c r="P363" i="27"/>
  <c r="P359" i="27"/>
  <c r="P355" i="27"/>
  <c r="P351" i="27"/>
  <c r="P347" i="27"/>
  <c r="P343" i="27"/>
  <c r="P339" i="27"/>
  <c r="P335" i="27"/>
  <c r="P331" i="27"/>
  <c r="P327" i="27"/>
  <c r="P323" i="27"/>
  <c r="P319" i="27"/>
  <c r="P315" i="27"/>
  <c r="P311" i="27"/>
  <c r="P307" i="27"/>
  <c r="P303" i="27"/>
  <c r="P299" i="27"/>
  <c r="P295" i="27"/>
  <c r="P291" i="27"/>
  <c r="P287" i="27"/>
  <c r="P283" i="27"/>
  <c r="P279" i="27"/>
  <c r="P275" i="27"/>
  <c r="P271" i="27"/>
  <c r="P267" i="27"/>
  <c r="P263" i="27"/>
  <c r="P259" i="27"/>
  <c r="P255" i="27"/>
  <c r="P251" i="27"/>
  <c r="P247" i="27"/>
  <c r="P243" i="27"/>
  <c r="P239" i="27"/>
  <c r="P235" i="27"/>
  <c r="P231" i="27"/>
  <c r="P227" i="27"/>
  <c r="P223" i="27"/>
  <c r="P219" i="27"/>
  <c r="P215" i="27"/>
  <c r="P211" i="27"/>
  <c r="P207" i="27"/>
  <c r="P203" i="27"/>
  <c r="P199" i="27"/>
  <c r="P195" i="27"/>
  <c r="P191" i="27"/>
  <c r="P187" i="27"/>
  <c r="O394" i="27"/>
  <c r="O386" i="27"/>
  <c r="W406" i="27"/>
  <c r="Q402" i="27"/>
  <c r="O402" i="27" s="1"/>
  <c r="P402" i="27"/>
  <c r="W392" i="27"/>
  <c r="O392" i="27" s="1"/>
  <c r="W384" i="27"/>
  <c r="O384" i="27" s="1"/>
  <c r="T380" i="27"/>
  <c r="O380" i="27" s="1"/>
  <c r="T372" i="27"/>
  <c r="O372" i="27" s="1"/>
  <c r="T364" i="27"/>
  <c r="O364" i="27" s="1"/>
  <c r="T356" i="27"/>
  <c r="O356" i="27" s="1"/>
  <c r="T348" i="27"/>
  <c r="O348" i="27" s="1"/>
  <c r="T340" i="27"/>
  <c r="O340" i="27" s="1"/>
  <c r="T332" i="27"/>
  <c r="O332" i="27" s="1"/>
  <c r="T324" i="27"/>
  <c r="O324" i="27" s="1"/>
  <c r="T316" i="27"/>
  <c r="O316" i="27" s="1"/>
  <c r="T308" i="27"/>
  <c r="O308" i="27" s="1"/>
  <c r="T300" i="27"/>
  <c r="O300" i="27" s="1"/>
  <c r="T292" i="27"/>
  <c r="O292" i="27" s="1"/>
  <c r="T284" i="27"/>
  <c r="O284" i="27" s="1"/>
  <c r="T276" i="27"/>
  <c r="O276" i="27" s="1"/>
  <c r="T268" i="27"/>
  <c r="O268" i="27" s="1"/>
  <c r="T260" i="27"/>
  <c r="O260" i="27" s="1"/>
  <c r="T252" i="27"/>
  <c r="O252" i="27" s="1"/>
  <c r="T244" i="27"/>
  <c r="O244" i="27" s="1"/>
  <c r="T236" i="27"/>
  <c r="O236" i="27" s="1"/>
  <c r="T228" i="27"/>
  <c r="O228" i="27" s="1"/>
  <c r="T220" i="27"/>
  <c r="O220" i="27" s="1"/>
  <c r="T212" i="27"/>
  <c r="O212" i="27" s="1"/>
  <c r="T204" i="27"/>
  <c r="O204" i="27" s="1"/>
  <c r="T196" i="27"/>
  <c r="O196" i="27" s="1"/>
  <c r="T188" i="27"/>
  <c r="O188" i="27" s="1"/>
  <c r="O408" i="27"/>
  <c r="O404" i="27"/>
  <c r="Q399" i="27"/>
  <c r="O399" i="27" s="1"/>
  <c r="P393" i="27"/>
  <c r="Q391" i="27"/>
  <c r="O391" i="27" s="1"/>
  <c r="P385" i="27"/>
  <c r="O23" i="27"/>
  <c r="O47" i="27"/>
  <c r="O43" i="27"/>
  <c r="O39" i="27"/>
  <c r="O24" i="27"/>
  <c r="AF24" i="27" s="1"/>
  <c r="AG24" i="27" s="1"/>
  <c r="T35" i="27"/>
  <c r="O35" i="27" s="1"/>
  <c r="P23" i="27"/>
  <c r="O21" i="27"/>
  <c r="AF21" i="27" s="1"/>
  <c r="AG21" i="27" s="1"/>
  <c r="T19" i="27"/>
  <c r="AA27" i="27"/>
  <c r="P27" i="27" s="1"/>
  <c r="P11" i="27"/>
  <c r="O19" i="27" l="1"/>
  <c r="AF27" i="27"/>
  <c r="AG27" i="27" s="1"/>
  <c r="O531" i="27"/>
  <c r="AF23" i="28"/>
  <c r="AE42" i="28"/>
  <c r="AD42" i="28"/>
  <c r="AE24" i="28"/>
  <c r="AD24" i="28"/>
  <c r="AE28" i="28"/>
  <c r="AD28" i="28"/>
  <c r="AE32" i="28"/>
  <c r="AD32" i="28"/>
  <c r="AF25" i="28"/>
  <c r="AF27" i="28"/>
  <c r="AE36" i="28"/>
  <c r="AD36" i="28"/>
  <c r="AE160" i="28"/>
  <c r="AD160" i="28"/>
  <c r="AE35" i="28"/>
  <c r="AD35" i="28"/>
  <c r="AE43" i="28"/>
  <c r="AD43" i="28"/>
  <c r="AE51" i="28"/>
  <c r="AD51" i="28"/>
  <c r="AD59" i="28"/>
  <c r="AE59" i="28"/>
  <c r="AD67" i="28"/>
  <c r="AE67" i="28"/>
  <c r="AD75" i="28"/>
  <c r="AE75" i="28"/>
  <c r="AE182" i="28"/>
  <c r="AD182" i="28"/>
  <c r="AE79" i="28"/>
  <c r="AD79" i="28"/>
  <c r="AE83" i="28"/>
  <c r="AD83" i="28"/>
  <c r="AE87" i="28"/>
  <c r="AD87" i="28"/>
  <c r="AE91" i="28"/>
  <c r="AD91" i="28"/>
  <c r="AE95" i="28"/>
  <c r="AD95" i="28"/>
  <c r="AE99" i="28"/>
  <c r="AD99" i="28"/>
  <c r="AE103" i="28"/>
  <c r="AD103" i="28"/>
  <c r="AE107" i="28"/>
  <c r="AD107" i="28"/>
  <c r="AE111" i="28"/>
  <c r="AD111" i="28"/>
  <c r="AE115" i="28"/>
  <c r="AD115" i="28"/>
  <c r="AE119" i="28"/>
  <c r="AD119" i="28"/>
  <c r="AE123" i="28"/>
  <c r="AD123" i="28"/>
  <c r="AE127" i="28"/>
  <c r="AD127" i="28"/>
  <c r="AE180" i="28"/>
  <c r="AD180" i="28"/>
  <c r="AE62" i="28"/>
  <c r="AD62" i="28"/>
  <c r="AE70" i="28"/>
  <c r="AD70" i="28"/>
  <c r="AE78" i="28"/>
  <c r="AD78" i="28"/>
  <c r="AE162" i="28"/>
  <c r="AD162" i="28"/>
  <c r="AE188" i="28"/>
  <c r="AD188" i="28"/>
  <c r="AE196" i="28"/>
  <c r="AD196" i="28"/>
  <c r="AE204" i="28"/>
  <c r="AD204" i="28"/>
  <c r="AE212" i="28"/>
  <c r="AD212" i="28"/>
  <c r="AE220" i="28"/>
  <c r="AD220" i="28"/>
  <c r="AD241" i="28"/>
  <c r="AE241" i="28"/>
  <c r="AD231" i="28"/>
  <c r="AE231" i="28"/>
  <c r="AD263" i="28"/>
  <c r="AE263" i="28"/>
  <c r="AE163" i="28"/>
  <c r="AD163" i="28"/>
  <c r="AE171" i="28"/>
  <c r="AD171" i="28"/>
  <c r="AE179" i="28"/>
  <c r="AD179" i="28"/>
  <c r="AE187" i="28"/>
  <c r="AD187" i="28"/>
  <c r="AE195" i="28"/>
  <c r="AD195" i="28"/>
  <c r="AE203" i="28"/>
  <c r="AD203" i="28"/>
  <c r="AE211" i="28"/>
  <c r="AD211" i="28"/>
  <c r="AE219" i="28"/>
  <c r="AD219" i="28"/>
  <c r="AD261" i="28"/>
  <c r="AE261" i="28"/>
  <c r="AE222" i="28"/>
  <c r="AD222" i="28"/>
  <c r="AE226" i="28"/>
  <c r="AD226" i="28"/>
  <c r="AD251" i="28"/>
  <c r="AE251" i="28"/>
  <c r="AE236" i="28"/>
  <c r="AD236" i="28"/>
  <c r="AE244" i="28"/>
  <c r="AD244" i="28"/>
  <c r="AE252" i="28"/>
  <c r="AD252" i="28"/>
  <c r="AE260" i="28"/>
  <c r="AD260" i="28"/>
  <c r="AE268" i="28"/>
  <c r="AD268" i="28"/>
  <c r="AE276" i="28"/>
  <c r="AD276" i="28"/>
  <c r="AE284" i="28"/>
  <c r="AD284" i="28"/>
  <c r="AE292" i="28"/>
  <c r="AD292" i="28"/>
  <c r="AD267" i="28"/>
  <c r="AE267" i="28"/>
  <c r="AE275" i="28"/>
  <c r="AD275" i="28"/>
  <c r="AE283" i="28"/>
  <c r="AD283" i="28"/>
  <c r="AE291" i="28"/>
  <c r="AD291" i="28"/>
  <c r="AE361" i="28"/>
  <c r="AD361" i="28"/>
  <c r="AE365" i="28"/>
  <c r="AD365" i="28"/>
  <c r="AE369" i="28"/>
  <c r="AD369" i="28"/>
  <c r="AE373" i="28"/>
  <c r="AD373" i="28"/>
  <c r="AE378" i="28"/>
  <c r="AD378" i="28"/>
  <c r="AE380" i="28"/>
  <c r="AD380" i="28"/>
  <c r="AE382" i="28"/>
  <c r="AD382" i="28"/>
  <c r="AE384" i="28"/>
  <c r="AD384" i="28"/>
  <c r="AE386" i="28"/>
  <c r="AD386" i="28"/>
  <c r="AE388" i="28"/>
  <c r="AD388" i="28"/>
  <c r="AE390" i="28"/>
  <c r="AD390" i="28"/>
  <c r="AE392" i="28"/>
  <c r="AD392" i="28"/>
  <c r="AE394" i="28"/>
  <c r="AD394" i="28"/>
  <c r="AE396" i="28"/>
  <c r="AD396" i="28"/>
  <c r="AE398" i="28"/>
  <c r="AD398" i="28"/>
  <c r="AE400" i="28"/>
  <c r="AD400" i="28"/>
  <c r="AE402" i="28"/>
  <c r="AD402" i="28"/>
  <c r="AE404" i="28"/>
  <c r="AD404" i="28"/>
  <c r="AE406" i="28"/>
  <c r="AD406" i="28"/>
  <c r="AE408" i="28"/>
  <c r="AD408" i="28"/>
  <c r="AE410" i="28"/>
  <c r="AD410" i="28"/>
  <c r="AE412" i="28"/>
  <c r="AD412" i="28"/>
  <c r="AE414" i="28"/>
  <c r="AD414" i="28"/>
  <c r="AE416" i="28"/>
  <c r="AD416" i="28"/>
  <c r="AE418" i="28"/>
  <c r="AD418" i="28"/>
  <c r="AE420" i="28"/>
  <c r="AD420" i="28"/>
  <c r="AE422" i="28"/>
  <c r="AD422" i="28"/>
  <c r="AE424" i="28"/>
  <c r="AD424" i="28"/>
  <c r="AE426" i="28"/>
  <c r="AD426" i="28"/>
  <c r="AE435" i="28"/>
  <c r="AD435" i="28"/>
  <c r="AE437" i="28"/>
  <c r="AD437" i="28"/>
  <c r="AE429" i="28"/>
  <c r="AD429" i="28"/>
  <c r="AE433" i="28"/>
  <c r="AD433" i="28"/>
  <c r="AE439" i="28"/>
  <c r="AD439" i="28"/>
  <c r="AE441" i="28"/>
  <c r="AD441" i="28"/>
  <c r="AE524" i="28"/>
  <c r="AD524" i="28"/>
  <c r="AE484" i="28"/>
  <c r="AD484" i="28"/>
  <c r="AD492" i="28"/>
  <c r="AE492" i="28"/>
  <c r="AD500" i="28"/>
  <c r="AE500" i="28"/>
  <c r="AE489" i="28"/>
  <c r="AD489" i="28"/>
  <c r="AE497" i="28"/>
  <c r="AD497" i="28"/>
  <c r="AE505" i="28"/>
  <c r="AD505" i="28"/>
  <c r="AE508" i="28"/>
  <c r="AD508" i="28"/>
  <c r="AE510" i="28"/>
  <c r="AD510" i="28"/>
  <c r="AE512" i="28"/>
  <c r="AD512" i="28"/>
  <c r="AE514" i="28"/>
  <c r="AD514" i="28"/>
  <c r="AE516" i="28"/>
  <c r="AD516" i="28"/>
  <c r="AE518" i="28"/>
  <c r="AD518" i="28"/>
  <c r="AE520" i="28"/>
  <c r="AD520" i="28"/>
  <c r="AE522" i="28"/>
  <c r="AD522" i="28"/>
  <c r="AE526" i="28"/>
  <c r="AD526" i="28"/>
  <c r="AE528" i="28"/>
  <c r="AD528" i="28"/>
  <c r="AE536" i="28"/>
  <c r="AD536" i="28"/>
  <c r="AE529" i="28"/>
  <c r="AD529" i="28"/>
  <c r="AE540" i="28"/>
  <c r="AD540" i="28"/>
  <c r="AE544" i="28"/>
  <c r="AD544" i="28"/>
  <c r="AE548" i="28"/>
  <c r="AD548" i="28"/>
  <c r="AD557" i="28"/>
  <c r="AE557" i="28"/>
  <c r="AD565" i="28"/>
  <c r="AE565" i="28"/>
  <c r="AD573" i="28"/>
  <c r="AE573" i="28"/>
  <c r="AD581" i="28"/>
  <c r="AE581" i="28"/>
  <c r="AE606" i="28"/>
  <c r="AD606" i="28"/>
  <c r="AE589" i="28"/>
  <c r="AD589" i="28"/>
  <c r="AE591" i="28"/>
  <c r="AD591" i="28"/>
  <c r="AE593" i="28"/>
  <c r="AD593" i="28"/>
  <c r="AE595" i="28"/>
  <c r="AD595" i="28"/>
  <c r="AE597" i="28"/>
  <c r="AD597" i="28"/>
  <c r="AE599" i="28"/>
  <c r="AD599" i="28"/>
  <c r="AE601" i="28"/>
  <c r="AD601" i="28"/>
  <c r="AE603" i="28"/>
  <c r="AD603" i="28"/>
  <c r="AE556" i="28"/>
  <c r="AD556" i="28"/>
  <c r="AE564" i="28"/>
  <c r="AD564" i="28"/>
  <c r="AE572" i="28"/>
  <c r="AD572" i="28"/>
  <c r="AE580" i="28"/>
  <c r="AD580" i="28"/>
  <c r="AE605" i="28"/>
  <c r="AD605" i="28"/>
  <c r="AD613" i="28"/>
  <c r="AE613" i="28"/>
  <c r="AE614" i="28"/>
  <c r="AD614" i="28"/>
  <c r="AE626" i="28"/>
  <c r="AD626" i="28"/>
  <c r="AD634" i="28"/>
  <c r="AE634" i="28"/>
  <c r="AE633" i="28"/>
  <c r="AD633" i="28"/>
  <c r="AE638" i="28"/>
  <c r="AD638" i="28"/>
  <c r="AE640" i="28"/>
  <c r="AD640" i="28"/>
  <c r="AE642" i="28"/>
  <c r="AD642" i="28"/>
  <c r="AE644" i="28"/>
  <c r="AD644" i="28"/>
  <c r="AE665" i="28"/>
  <c r="AD665" i="28"/>
  <c r="AE667" i="28"/>
  <c r="AD667" i="28"/>
  <c r="AE669" i="28"/>
  <c r="AD669" i="28"/>
  <c r="AE671" i="28"/>
  <c r="AD671" i="28"/>
  <c r="AE673" i="28"/>
  <c r="AD673" i="28"/>
  <c r="AE675" i="28"/>
  <c r="AD675" i="28"/>
  <c r="AE677" i="28"/>
  <c r="AD677" i="28"/>
  <c r="AE679" i="28"/>
  <c r="AD679" i="28"/>
  <c r="AE666" i="28"/>
  <c r="AD666" i="28"/>
  <c r="AE668" i="28"/>
  <c r="AD668" i="28"/>
  <c r="AE670" i="28"/>
  <c r="AD670" i="28"/>
  <c r="AE672" i="28"/>
  <c r="AD672" i="28"/>
  <c r="AE674" i="28"/>
  <c r="AD674" i="28"/>
  <c r="AE676" i="28"/>
  <c r="AD676" i="28"/>
  <c r="AE678" i="28"/>
  <c r="AD678" i="28"/>
  <c r="AE680" i="28"/>
  <c r="AD680" i="28"/>
  <c r="AD685" i="28"/>
  <c r="AE685" i="28"/>
  <c r="AE682" i="28"/>
  <c r="AD682" i="28"/>
  <c r="AE690" i="28"/>
  <c r="AD690" i="28"/>
  <c r="AE694" i="28"/>
  <c r="AD694" i="28"/>
  <c r="AE700" i="28"/>
  <c r="AD700" i="28"/>
  <c r="AE704" i="28"/>
  <c r="AD704" i="28"/>
  <c r="AE708" i="28"/>
  <c r="AD708" i="28"/>
  <c r="AE703" i="28"/>
  <c r="AD703" i="28"/>
  <c r="AE705" i="28"/>
  <c r="AD705" i="28"/>
  <c r="AE707" i="28"/>
  <c r="AD707" i="28"/>
  <c r="AE709" i="28"/>
  <c r="AD709" i="28"/>
  <c r="AE711" i="28"/>
  <c r="AD711" i="28"/>
  <c r="AD719" i="28"/>
  <c r="AE719" i="28"/>
  <c r="AE712" i="28"/>
  <c r="AD712" i="28"/>
  <c r="AE720" i="28"/>
  <c r="AD720" i="28"/>
  <c r="O567" i="27"/>
  <c r="O690" i="27"/>
  <c r="H13" i="28"/>
  <c r="F13" i="28"/>
  <c r="AF24" i="28"/>
  <c r="AF26" i="27" s="1"/>
  <c r="AG26" i="27" s="1"/>
  <c r="AF26" i="28"/>
  <c r="AE34" i="28"/>
  <c r="AD34" i="28"/>
  <c r="D13" i="28"/>
  <c r="AE56" i="28"/>
  <c r="AD56" i="28"/>
  <c r="AE54" i="28"/>
  <c r="AD54" i="28"/>
  <c r="AE80" i="28"/>
  <c r="AD80" i="28"/>
  <c r="AE82" i="28"/>
  <c r="AD82" i="28"/>
  <c r="AE84" i="28"/>
  <c r="AD84" i="28"/>
  <c r="AE86" i="28"/>
  <c r="AD86" i="28"/>
  <c r="AE88" i="28"/>
  <c r="AD88" i="28"/>
  <c r="AE90" i="28"/>
  <c r="AD90" i="28"/>
  <c r="AE92" i="28"/>
  <c r="AD92" i="28"/>
  <c r="AE94" i="28"/>
  <c r="AD94" i="28"/>
  <c r="AE96" i="28"/>
  <c r="AD96" i="28"/>
  <c r="AE98" i="28"/>
  <c r="AD98" i="28"/>
  <c r="AE100" i="28"/>
  <c r="AD100" i="28"/>
  <c r="AE102" i="28"/>
  <c r="AD102" i="28"/>
  <c r="AE104" i="28"/>
  <c r="AD104" i="28"/>
  <c r="AE106" i="28"/>
  <c r="AD106" i="28"/>
  <c r="AE108" i="28"/>
  <c r="AD108" i="28"/>
  <c r="AE110" i="28"/>
  <c r="AD110" i="28"/>
  <c r="AE112" i="28"/>
  <c r="AD112" i="28"/>
  <c r="AE114" i="28"/>
  <c r="AD114" i="28"/>
  <c r="AE116" i="28"/>
  <c r="AD116" i="28"/>
  <c r="AE118" i="28"/>
  <c r="AD118" i="28"/>
  <c r="AE120" i="28"/>
  <c r="AD120" i="28"/>
  <c r="AE122" i="28"/>
  <c r="AD122" i="28"/>
  <c r="AE124" i="28"/>
  <c r="AD124" i="28"/>
  <c r="AE126" i="28"/>
  <c r="AD126" i="28"/>
  <c r="AE128" i="28"/>
  <c r="AD128" i="28"/>
  <c r="AE168" i="28"/>
  <c r="AD168" i="28"/>
  <c r="AE37" i="28"/>
  <c r="AD37" i="28"/>
  <c r="AE45" i="28"/>
  <c r="AD45" i="28"/>
  <c r="AE53" i="28"/>
  <c r="AD53" i="28"/>
  <c r="AD61" i="28"/>
  <c r="AE61" i="28"/>
  <c r="AD69" i="28"/>
  <c r="AE69" i="28"/>
  <c r="AD77" i="28"/>
  <c r="AE77" i="28"/>
  <c r="AE130" i="28"/>
  <c r="AD130" i="28"/>
  <c r="AE132" i="28"/>
  <c r="AD132" i="28"/>
  <c r="AE134" i="28"/>
  <c r="AD134" i="28"/>
  <c r="AE136" i="28"/>
  <c r="AD136" i="28"/>
  <c r="AE138" i="28"/>
  <c r="AD138" i="28"/>
  <c r="AE140" i="28"/>
  <c r="AD140" i="28"/>
  <c r="AE142" i="28"/>
  <c r="AD142" i="28"/>
  <c r="AE144" i="28"/>
  <c r="AD144" i="28"/>
  <c r="AE146" i="28"/>
  <c r="AD146" i="28"/>
  <c r="AE148" i="28"/>
  <c r="AD148" i="28"/>
  <c r="AE150" i="28"/>
  <c r="AD150" i="28"/>
  <c r="AE152" i="28"/>
  <c r="AD152" i="28"/>
  <c r="AE154" i="28"/>
  <c r="AD154" i="28"/>
  <c r="AE156" i="28"/>
  <c r="AD156" i="28"/>
  <c r="AE158" i="28"/>
  <c r="AD158" i="28"/>
  <c r="AE64" i="28"/>
  <c r="AD64" i="28"/>
  <c r="AE72" i="28"/>
  <c r="AD72" i="28"/>
  <c r="AE170" i="28"/>
  <c r="AD170" i="28"/>
  <c r="AE190" i="28"/>
  <c r="AD190" i="28"/>
  <c r="AE198" i="28"/>
  <c r="AD198" i="28"/>
  <c r="AE206" i="28"/>
  <c r="AD206" i="28"/>
  <c r="AE214" i="28"/>
  <c r="AD214" i="28"/>
  <c r="AD233" i="28"/>
  <c r="AE233" i="28"/>
  <c r="AD265" i="28"/>
  <c r="AE265" i="28"/>
  <c r="AE221" i="28"/>
  <c r="AD221" i="28"/>
  <c r="AE223" i="28"/>
  <c r="AD223" i="28"/>
  <c r="AE225" i="28"/>
  <c r="AD225" i="28"/>
  <c r="AE227" i="28"/>
  <c r="AD227" i="28"/>
  <c r="AE229" i="28"/>
  <c r="AD229" i="28"/>
  <c r="AD255" i="28"/>
  <c r="AE255" i="28"/>
  <c r="AE165" i="28"/>
  <c r="AD165" i="28"/>
  <c r="AE173" i="28"/>
  <c r="AD173" i="28"/>
  <c r="AE181" i="28"/>
  <c r="AD181" i="28"/>
  <c r="AE189" i="28"/>
  <c r="AD189" i="28"/>
  <c r="AE197" i="28"/>
  <c r="AD197" i="28"/>
  <c r="AE205" i="28"/>
  <c r="AD205" i="28"/>
  <c r="AE213" i="28"/>
  <c r="AD213" i="28"/>
  <c r="AD253" i="28"/>
  <c r="AE253" i="28"/>
  <c r="AD243" i="28"/>
  <c r="AE243" i="28"/>
  <c r="AE230" i="28"/>
  <c r="AD230" i="28"/>
  <c r="AE238" i="28"/>
  <c r="AD238" i="28"/>
  <c r="AE246" i="28"/>
  <c r="AD246" i="28"/>
  <c r="AE254" i="28"/>
  <c r="AD254" i="28"/>
  <c r="AE262" i="28"/>
  <c r="AD262" i="28"/>
  <c r="AE270" i="28"/>
  <c r="AD270" i="28"/>
  <c r="AE278" i="28"/>
  <c r="AD278" i="28"/>
  <c r="AE286" i="28"/>
  <c r="AD286" i="28"/>
  <c r="AE294" i="28"/>
  <c r="AD294" i="28"/>
  <c r="AE379" i="28"/>
  <c r="AD379" i="28"/>
  <c r="AE296" i="28"/>
  <c r="AD296" i="28"/>
  <c r="AE300" i="28"/>
  <c r="AD300" i="28"/>
  <c r="AE381" i="28"/>
  <c r="AD381" i="28"/>
  <c r="AE269" i="28"/>
  <c r="AD269" i="28"/>
  <c r="AE277" i="28"/>
  <c r="AD277" i="28"/>
  <c r="AE285" i="28"/>
  <c r="AD285" i="28"/>
  <c r="AE293" i="28"/>
  <c r="AD293" i="28"/>
  <c r="AE364" i="28"/>
  <c r="AD364" i="28"/>
  <c r="AE368" i="28"/>
  <c r="AD368" i="28"/>
  <c r="AE372" i="28"/>
  <c r="AD372" i="28"/>
  <c r="AE376" i="28"/>
  <c r="AD376" i="28"/>
  <c r="AE383" i="28"/>
  <c r="AD383" i="28"/>
  <c r="AE377" i="28"/>
  <c r="AD377" i="28"/>
  <c r="AE358" i="28"/>
  <c r="AD358" i="28"/>
  <c r="AE360" i="28"/>
  <c r="AD360" i="28"/>
  <c r="AE432" i="28"/>
  <c r="AD432" i="28"/>
  <c r="AE443" i="28"/>
  <c r="AD443" i="28"/>
  <c r="AE445" i="28"/>
  <c r="AD445" i="28"/>
  <c r="AE447" i="28"/>
  <c r="AD447" i="28"/>
  <c r="AE449" i="28"/>
  <c r="AD449" i="28"/>
  <c r="AE451" i="28"/>
  <c r="AD451" i="28"/>
  <c r="AE453" i="28"/>
  <c r="AD453" i="28"/>
  <c r="AE455" i="28"/>
  <c r="AD455" i="28"/>
  <c r="AE457" i="28"/>
  <c r="AD457" i="28"/>
  <c r="AE459" i="28"/>
  <c r="AD459" i="28"/>
  <c r="AE461" i="28"/>
  <c r="AD461" i="28"/>
  <c r="AE463" i="28"/>
  <c r="AD463" i="28"/>
  <c r="AE465" i="28"/>
  <c r="AD465" i="28"/>
  <c r="AE467" i="28"/>
  <c r="AD467" i="28"/>
  <c r="AE469" i="28"/>
  <c r="AD469" i="28"/>
  <c r="AE471" i="28"/>
  <c r="AD471" i="28"/>
  <c r="AE473" i="28"/>
  <c r="AD473" i="28"/>
  <c r="AE475" i="28"/>
  <c r="AD475" i="28"/>
  <c r="AE477" i="28"/>
  <c r="AD477" i="28"/>
  <c r="AE479" i="28"/>
  <c r="AD479" i="28"/>
  <c r="AE481" i="28"/>
  <c r="AD481" i="28"/>
  <c r="AE483" i="28"/>
  <c r="AD483" i="28"/>
  <c r="AD486" i="28"/>
  <c r="AE486" i="28"/>
  <c r="AD494" i="28"/>
  <c r="AE494" i="28"/>
  <c r="AD502" i="28"/>
  <c r="AE502" i="28"/>
  <c r="AE509" i="28"/>
  <c r="AD509" i="28"/>
  <c r="AE511" i="28"/>
  <c r="AD511" i="28"/>
  <c r="AE513" i="28"/>
  <c r="AD513" i="28"/>
  <c r="AE515" i="28"/>
  <c r="AD515" i="28"/>
  <c r="AE517" i="28"/>
  <c r="AD517" i="28"/>
  <c r="AE519" i="28"/>
  <c r="AD519" i="28"/>
  <c r="AE521" i="28"/>
  <c r="AD521" i="28"/>
  <c r="AE491" i="28"/>
  <c r="AD491" i="28"/>
  <c r="AE499" i="28"/>
  <c r="AD499" i="28"/>
  <c r="AE507" i="28"/>
  <c r="AD507" i="28"/>
  <c r="AE530" i="28"/>
  <c r="AD530" i="28"/>
  <c r="AE523" i="28"/>
  <c r="AD523" i="28"/>
  <c r="AE531" i="28"/>
  <c r="AD531" i="28"/>
  <c r="AE585" i="28"/>
  <c r="AD585" i="28"/>
  <c r="AD559" i="28"/>
  <c r="AE559" i="28"/>
  <c r="AD567" i="28"/>
  <c r="AE567" i="28"/>
  <c r="AD575" i="28"/>
  <c r="AE575" i="28"/>
  <c r="AE558" i="28"/>
  <c r="AD558" i="28"/>
  <c r="AE566" i="28"/>
  <c r="AD566" i="28"/>
  <c r="AE574" i="28"/>
  <c r="AD574" i="28"/>
  <c r="AE582" i="28"/>
  <c r="AD582" i="28"/>
  <c r="AE607" i="28"/>
  <c r="AD607" i="28"/>
  <c r="AD615" i="28"/>
  <c r="AE615" i="28"/>
  <c r="AE620" i="28"/>
  <c r="AD620" i="28"/>
  <c r="AE616" i="28"/>
  <c r="AD616" i="28"/>
  <c r="AE621" i="28"/>
  <c r="AD621" i="28"/>
  <c r="AE623" i="28"/>
  <c r="AD623" i="28"/>
  <c r="AE645" i="28"/>
  <c r="AD645" i="28"/>
  <c r="AE647" i="28"/>
  <c r="AD647" i="28"/>
  <c r="AE649" i="28"/>
  <c r="AD649" i="28"/>
  <c r="AE651" i="28"/>
  <c r="AD651" i="28"/>
  <c r="AE653" i="28"/>
  <c r="AD653" i="28"/>
  <c r="AD628" i="28"/>
  <c r="AE628" i="28"/>
  <c r="AD636" i="28"/>
  <c r="AE636" i="28"/>
  <c r="AE639" i="28"/>
  <c r="AD639" i="28"/>
  <c r="AE643" i="28"/>
  <c r="AD643" i="28"/>
  <c r="AE657" i="28"/>
  <c r="AD657" i="28"/>
  <c r="AE635" i="28"/>
  <c r="AD635" i="28"/>
  <c r="AE659" i="28"/>
  <c r="AD659" i="28"/>
  <c r="AE656" i="28"/>
  <c r="AD656" i="28"/>
  <c r="AE660" i="28"/>
  <c r="AD660" i="28"/>
  <c r="AE664" i="28"/>
  <c r="AD664" i="28"/>
  <c r="AE701" i="28"/>
  <c r="AD701" i="28"/>
  <c r="AD687" i="28"/>
  <c r="AE687" i="28"/>
  <c r="AE684" i="28"/>
  <c r="AD684" i="28"/>
  <c r="AE698" i="28"/>
  <c r="AD698" i="28"/>
  <c r="AD713" i="28"/>
  <c r="AE713" i="28"/>
  <c r="AE714" i="28"/>
  <c r="AD714" i="28"/>
  <c r="O515" i="27"/>
  <c r="AE21" i="28"/>
  <c r="AD21" i="28"/>
  <c r="U13" i="29" s="1"/>
  <c r="AF22" i="28"/>
  <c r="AF21" i="28"/>
  <c r="AF19" i="27" s="1"/>
  <c r="AG19" i="27" s="1"/>
  <c r="AF32" i="27"/>
  <c r="AG32" i="27" s="1"/>
  <c r="AE22" i="28"/>
  <c r="AD22" i="28"/>
  <c r="AE26" i="28"/>
  <c r="AD26" i="28"/>
  <c r="AE30" i="28"/>
  <c r="AD30" i="28"/>
  <c r="AE48" i="28"/>
  <c r="AD48" i="28"/>
  <c r="AE46" i="28"/>
  <c r="AD46" i="28"/>
  <c r="AE23" i="28"/>
  <c r="AD23" i="28"/>
  <c r="AE25" i="28"/>
  <c r="AD25" i="28"/>
  <c r="AE27" i="28"/>
  <c r="AD27" i="28"/>
  <c r="AE29" i="28"/>
  <c r="AD29" i="28"/>
  <c r="AE31" i="28"/>
  <c r="AD31" i="28"/>
  <c r="AE52" i="28"/>
  <c r="AD52" i="28"/>
  <c r="AE131" i="28"/>
  <c r="AD131" i="28"/>
  <c r="AE133" i="28"/>
  <c r="AD133" i="28"/>
  <c r="AE135" i="28"/>
  <c r="AD135" i="28"/>
  <c r="AE137" i="28"/>
  <c r="AD137" i="28"/>
  <c r="AE139" i="28"/>
  <c r="AD139" i="28"/>
  <c r="AE141" i="28"/>
  <c r="AD141" i="28"/>
  <c r="AE143" i="28"/>
  <c r="AD143" i="28"/>
  <c r="AE145" i="28"/>
  <c r="AD145" i="28"/>
  <c r="AE147" i="28"/>
  <c r="AD147" i="28"/>
  <c r="AE149" i="28"/>
  <c r="AD149" i="28"/>
  <c r="AE151" i="28"/>
  <c r="AD151" i="28"/>
  <c r="AE153" i="28"/>
  <c r="AD153" i="28"/>
  <c r="AE155" i="28"/>
  <c r="AD155" i="28"/>
  <c r="AE157" i="28"/>
  <c r="AD157" i="28"/>
  <c r="AE159" i="28"/>
  <c r="AD159" i="28"/>
  <c r="AE176" i="28"/>
  <c r="AD176" i="28"/>
  <c r="AE39" i="28"/>
  <c r="AD39" i="28"/>
  <c r="AE47" i="28"/>
  <c r="AD47" i="28"/>
  <c r="AE55" i="28"/>
  <c r="AD55" i="28"/>
  <c r="AD63" i="28"/>
  <c r="AE63" i="28"/>
  <c r="AD71" i="28"/>
  <c r="AE71" i="28"/>
  <c r="AE166" i="28"/>
  <c r="AD166" i="28"/>
  <c r="J13" i="28"/>
  <c r="AE81" i="28"/>
  <c r="AD81" i="28"/>
  <c r="AE85" i="28"/>
  <c r="AD85" i="28"/>
  <c r="AE89" i="28"/>
  <c r="AD89" i="28"/>
  <c r="AE93" i="28"/>
  <c r="AD93" i="28"/>
  <c r="AE97" i="28"/>
  <c r="AD97" i="28"/>
  <c r="AE101" i="28"/>
  <c r="AD101" i="28"/>
  <c r="AE105" i="28"/>
  <c r="AD105" i="28"/>
  <c r="AE109" i="28"/>
  <c r="AD109" i="28"/>
  <c r="AE113" i="28"/>
  <c r="AD113" i="28"/>
  <c r="AE117" i="28"/>
  <c r="AD117" i="28"/>
  <c r="AE121" i="28"/>
  <c r="AD121" i="28"/>
  <c r="AE125" i="28"/>
  <c r="AD125" i="28"/>
  <c r="AE129" i="28"/>
  <c r="AD129" i="28"/>
  <c r="AE164" i="28"/>
  <c r="AD164" i="28"/>
  <c r="AE58" i="28"/>
  <c r="AD58" i="28"/>
  <c r="AE66" i="28"/>
  <c r="AD66" i="28"/>
  <c r="AE74" i="28"/>
  <c r="AD74" i="28"/>
  <c r="AE178" i="28"/>
  <c r="AD178" i="28"/>
  <c r="AE184" i="28"/>
  <c r="AD184" i="28"/>
  <c r="AE192" i="28"/>
  <c r="AD192" i="28"/>
  <c r="AE200" i="28"/>
  <c r="AD200" i="28"/>
  <c r="AE208" i="28"/>
  <c r="AD208" i="28"/>
  <c r="AE216" i="28"/>
  <c r="AD216" i="28"/>
  <c r="AD257" i="28"/>
  <c r="AE257" i="28"/>
  <c r="AD247" i="28"/>
  <c r="AE247" i="28"/>
  <c r="AE167" i="28"/>
  <c r="AD167" i="28"/>
  <c r="AE175" i="28"/>
  <c r="AD175" i="28"/>
  <c r="AE183" i="28"/>
  <c r="AD183" i="28"/>
  <c r="AE191" i="28"/>
  <c r="AD191" i="28"/>
  <c r="AE199" i="28"/>
  <c r="AD199" i="28"/>
  <c r="AE207" i="28"/>
  <c r="AD207" i="28"/>
  <c r="AE215" i="28"/>
  <c r="AD215" i="28"/>
  <c r="AD245" i="28"/>
  <c r="AE245" i="28"/>
  <c r="AE224" i="28"/>
  <c r="AD224" i="28"/>
  <c r="AE228" i="28"/>
  <c r="AD228" i="28"/>
  <c r="AD235" i="28"/>
  <c r="AE235" i="28"/>
  <c r="AE232" i="28"/>
  <c r="AD232" i="28"/>
  <c r="AE240" i="28"/>
  <c r="AD240" i="28"/>
  <c r="AE248" i="28"/>
  <c r="AD248" i="28"/>
  <c r="AE256" i="28"/>
  <c r="AD256" i="28"/>
  <c r="AE264" i="28"/>
  <c r="AD264" i="28"/>
  <c r="AE272" i="28"/>
  <c r="AD272" i="28"/>
  <c r="AE280" i="28"/>
  <c r="AD280" i="28"/>
  <c r="AE288" i="28"/>
  <c r="AD288" i="28"/>
  <c r="AE303" i="28"/>
  <c r="AD303" i="28"/>
  <c r="AE305" i="28"/>
  <c r="AD305" i="28"/>
  <c r="AE307" i="28"/>
  <c r="AD307" i="28"/>
  <c r="AE309" i="28"/>
  <c r="AD309" i="28"/>
  <c r="AE311" i="28"/>
  <c r="AD311" i="28"/>
  <c r="AE313" i="28"/>
  <c r="AD313" i="28"/>
  <c r="AE315" i="28"/>
  <c r="AD315" i="28"/>
  <c r="AE317" i="28"/>
  <c r="AD317" i="28"/>
  <c r="AE319" i="28"/>
  <c r="AD319" i="28"/>
  <c r="AE321" i="28"/>
  <c r="AD321" i="28"/>
  <c r="AE323" i="28"/>
  <c r="AD323" i="28"/>
  <c r="AE325" i="28"/>
  <c r="AD325" i="28"/>
  <c r="AE327" i="28"/>
  <c r="AD327" i="28"/>
  <c r="AE329" i="28"/>
  <c r="AD329" i="28"/>
  <c r="AE331" i="28"/>
  <c r="AD331" i="28"/>
  <c r="AE333" i="28"/>
  <c r="AD333" i="28"/>
  <c r="AE335" i="28"/>
  <c r="AD335" i="28"/>
  <c r="AE337" i="28"/>
  <c r="AD337" i="28"/>
  <c r="AE339" i="28"/>
  <c r="AD339" i="28"/>
  <c r="AE341" i="28"/>
  <c r="AD341" i="28"/>
  <c r="AE343" i="28"/>
  <c r="AD343" i="28"/>
  <c r="AE345" i="28"/>
  <c r="AD345" i="28"/>
  <c r="AE347" i="28"/>
  <c r="AD347" i="28"/>
  <c r="AE349" i="28"/>
  <c r="AD349" i="28"/>
  <c r="AE351" i="28"/>
  <c r="AD351" i="28"/>
  <c r="AE353" i="28"/>
  <c r="AD353" i="28"/>
  <c r="AE355" i="28"/>
  <c r="AD355" i="28"/>
  <c r="AE357" i="28"/>
  <c r="AD357" i="28"/>
  <c r="AE271" i="28"/>
  <c r="AD271" i="28"/>
  <c r="AE279" i="28"/>
  <c r="AD279" i="28"/>
  <c r="AE287" i="28"/>
  <c r="AD287" i="28"/>
  <c r="AE363" i="28"/>
  <c r="AD363" i="28"/>
  <c r="AE367" i="28"/>
  <c r="AD367" i="28"/>
  <c r="AE371" i="28"/>
  <c r="AD371" i="28"/>
  <c r="AE375" i="28"/>
  <c r="AD375" i="28"/>
  <c r="AE295" i="28"/>
  <c r="AD295" i="28"/>
  <c r="AE297" i="28"/>
  <c r="AD297" i="28"/>
  <c r="AE299" i="28"/>
  <c r="AD299" i="28"/>
  <c r="AE301" i="28"/>
  <c r="AD301" i="28"/>
  <c r="AE385" i="28"/>
  <c r="AD385" i="28"/>
  <c r="AE387" i="28"/>
  <c r="AD387" i="28"/>
  <c r="AE389" i="28"/>
  <c r="AD389" i="28"/>
  <c r="AE391" i="28"/>
  <c r="AD391" i="28"/>
  <c r="AE393" i="28"/>
  <c r="AD393" i="28"/>
  <c r="AE395" i="28"/>
  <c r="AD395" i="28"/>
  <c r="AE397" i="28"/>
  <c r="AD397" i="28"/>
  <c r="AE399" i="28"/>
  <c r="AD399" i="28"/>
  <c r="AE401" i="28"/>
  <c r="AD401" i="28"/>
  <c r="AE403" i="28"/>
  <c r="AD403" i="28"/>
  <c r="AE405" i="28"/>
  <c r="AD405" i="28"/>
  <c r="AE407" i="28"/>
  <c r="AD407" i="28"/>
  <c r="AE409" i="28"/>
  <c r="AD409" i="28"/>
  <c r="AE411" i="28"/>
  <c r="AD411" i="28"/>
  <c r="AE413" i="28"/>
  <c r="AD413" i="28"/>
  <c r="AE415" i="28"/>
  <c r="AD415" i="28"/>
  <c r="AE417" i="28"/>
  <c r="AD417" i="28"/>
  <c r="AE419" i="28"/>
  <c r="AD419" i="28"/>
  <c r="AE421" i="28"/>
  <c r="AD421" i="28"/>
  <c r="AE423" i="28"/>
  <c r="AD423" i="28"/>
  <c r="AE425" i="28"/>
  <c r="AD425" i="28"/>
  <c r="AE431" i="28"/>
  <c r="AD431" i="28"/>
  <c r="AE359" i="28"/>
  <c r="AD359" i="28"/>
  <c r="AE428" i="28"/>
  <c r="AD428" i="28"/>
  <c r="AD488" i="28"/>
  <c r="AE488" i="28"/>
  <c r="AD496" i="28"/>
  <c r="AE496" i="28"/>
  <c r="AD504" i="28"/>
  <c r="AE504" i="28"/>
  <c r="AE493" i="28"/>
  <c r="AD493" i="28"/>
  <c r="AE501" i="28"/>
  <c r="AD501" i="28"/>
  <c r="AE532" i="28"/>
  <c r="AD532" i="28"/>
  <c r="AE551" i="28"/>
  <c r="AD551" i="28"/>
  <c r="AE553" i="28"/>
  <c r="AD553" i="28"/>
  <c r="AE525" i="28"/>
  <c r="AD525" i="28"/>
  <c r="AE533" i="28"/>
  <c r="AD533" i="28"/>
  <c r="AE550" i="28"/>
  <c r="AD550" i="28"/>
  <c r="AE552" i="28"/>
  <c r="AD552" i="28"/>
  <c r="AE538" i="28"/>
  <c r="AD538" i="28"/>
  <c r="AE542" i="28"/>
  <c r="AD542" i="28"/>
  <c r="AE546" i="28"/>
  <c r="AD546" i="28"/>
  <c r="AE588" i="28"/>
  <c r="AD588" i="28"/>
  <c r="AE590" i="28"/>
  <c r="AD590" i="28"/>
  <c r="AE592" i="28"/>
  <c r="AD592" i="28"/>
  <c r="AE594" i="28"/>
  <c r="AD594" i="28"/>
  <c r="AE596" i="28"/>
  <c r="AD596" i="28"/>
  <c r="AE598" i="28"/>
  <c r="AD598" i="28"/>
  <c r="AE600" i="28"/>
  <c r="AD600" i="28"/>
  <c r="AE602" i="28"/>
  <c r="AD602" i="28"/>
  <c r="AE604" i="28"/>
  <c r="AD604" i="28"/>
  <c r="AE608" i="28"/>
  <c r="AD608" i="28"/>
  <c r="AD561" i="28"/>
  <c r="AE561" i="28"/>
  <c r="AD569" i="28"/>
  <c r="AE569" i="28"/>
  <c r="AD577" i="28"/>
  <c r="AE577" i="28"/>
  <c r="AE560" i="28"/>
  <c r="AD560" i="28"/>
  <c r="AE568" i="28"/>
  <c r="AD568" i="28"/>
  <c r="AE576" i="28"/>
  <c r="AD576" i="28"/>
  <c r="AE609" i="28"/>
  <c r="AD609" i="28"/>
  <c r="AD617" i="28"/>
  <c r="AE617" i="28"/>
  <c r="AD625" i="28"/>
  <c r="AE625" i="28"/>
  <c r="AE618" i="28"/>
  <c r="AD618" i="28"/>
  <c r="AD630" i="28"/>
  <c r="AE630" i="28"/>
  <c r="AE646" i="28"/>
  <c r="AD646" i="28"/>
  <c r="AE648" i="28"/>
  <c r="AD648" i="28"/>
  <c r="AE650" i="28"/>
  <c r="AD650" i="28"/>
  <c r="AE652" i="28"/>
  <c r="AD652" i="28"/>
  <c r="AE654" i="28"/>
  <c r="AD654" i="28"/>
  <c r="AE629" i="28"/>
  <c r="AD629" i="28"/>
  <c r="AE681" i="28"/>
  <c r="AD681" i="28"/>
  <c r="AD689" i="28"/>
  <c r="AE689" i="28"/>
  <c r="AE699" i="28"/>
  <c r="AD699" i="28"/>
  <c r="AE686" i="28"/>
  <c r="AD686" i="28"/>
  <c r="AE692" i="28"/>
  <c r="AD692" i="28"/>
  <c r="AE696" i="28"/>
  <c r="AD696" i="28"/>
  <c r="AE702" i="28"/>
  <c r="AD702" i="28"/>
  <c r="AE706" i="28"/>
  <c r="AD706" i="28"/>
  <c r="AE710" i="28"/>
  <c r="AD710" i="28"/>
  <c r="AD715" i="28"/>
  <c r="AE715" i="28"/>
  <c r="AE716" i="28"/>
  <c r="AD716" i="28"/>
  <c r="O410" i="27"/>
  <c r="O442" i="27"/>
  <c r="O695" i="27"/>
  <c r="O406" i="27"/>
  <c r="AE50" i="28"/>
  <c r="AD50" i="28"/>
  <c r="AE40" i="28"/>
  <c r="AD40" i="28"/>
  <c r="AF28" i="28"/>
  <c r="AF35" i="27" s="1"/>
  <c r="AG35" i="27" s="1"/>
  <c r="AE38" i="28"/>
  <c r="AD38" i="28"/>
  <c r="AE44" i="28"/>
  <c r="AD44" i="28"/>
  <c r="AD33" i="28"/>
  <c r="AE33" i="28"/>
  <c r="AD41" i="28"/>
  <c r="AE41" i="28"/>
  <c r="AD49" i="28"/>
  <c r="AE49" i="28"/>
  <c r="AD57" i="28"/>
  <c r="AE57" i="28"/>
  <c r="AD65" i="28"/>
  <c r="AE65" i="28"/>
  <c r="AD73" i="28"/>
  <c r="AE73" i="28"/>
  <c r="AE174" i="28"/>
  <c r="AD174" i="28"/>
  <c r="AE172" i="28"/>
  <c r="AD172" i="28"/>
  <c r="AE60" i="28"/>
  <c r="AD60" i="28"/>
  <c r="AE68" i="28"/>
  <c r="AD68" i="28"/>
  <c r="AE76" i="28"/>
  <c r="AD76" i="28"/>
  <c r="AE186" i="28"/>
  <c r="AD186" i="28"/>
  <c r="AE194" i="28"/>
  <c r="AD194" i="28"/>
  <c r="AE202" i="28"/>
  <c r="AD202" i="28"/>
  <c r="AE210" i="28"/>
  <c r="AD210" i="28"/>
  <c r="AE218" i="28"/>
  <c r="AD218" i="28"/>
  <c r="AD249" i="28"/>
  <c r="AE249" i="28"/>
  <c r="AD239" i="28"/>
  <c r="AE239" i="28"/>
  <c r="AE161" i="28"/>
  <c r="AD161" i="28"/>
  <c r="AE169" i="28"/>
  <c r="AD169" i="28"/>
  <c r="AE177" i="28"/>
  <c r="AD177" i="28"/>
  <c r="AE185" i="28"/>
  <c r="AD185" i="28"/>
  <c r="AE193" i="28"/>
  <c r="AD193" i="28"/>
  <c r="AE201" i="28"/>
  <c r="AD201" i="28"/>
  <c r="AE209" i="28"/>
  <c r="AD209" i="28"/>
  <c r="AE217" i="28"/>
  <c r="AD217" i="28"/>
  <c r="AD237" i="28"/>
  <c r="AE237" i="28"/>
  <c r="AD259" i="28"/>
  <c r="AE259" i="28"/>
  <c r="AE234" i="28"/>
  <c r="AD234" i="28"/>
  <c r="AE242" i="28"/>
  <c r="AD242" i="28"/>
  <c r="AE250" i="28"/>
  <c r="AD250" i="28"/>
  <c r="AE258" i="28"/>
  <c r="AD258" i="28"/>
  <c r="AE266" i="28"/>
  <c r="AD266" i="28"/>
  <c r="AE274" i="28"/>
  <c r="AD274" i="28"/>
  <c r="AE282" i="28"/>
  <c r="AD282" i="28"/>
  <c r="AE290" i="28"/>
  <c r="AD290" i="28"/>
  <c r="AE298" i="28"/>
  <c r="AD298" i="28"/>
  <c r="AE302" i="28"/>
  <c r="AD302" i="28"/>
  <c r="AE273" i="28"/>
  <c r="AD273" i="28"/>
  <c r="AE281" i="28"/>
  <c r="AD281" i="28"/>
  <c r="AE289" i="28"/>
  <c r="AD289" i="28"/>
  <c r="AE362" i="28"/>
  <c r="AD362" i="28"/>
  <c r="AE366" i="28"/>
  <c r="AD366" i="28"/>
  <c r="AE370" i="28"/>
  <c r="AD370" i="28"/>
  <c r="AE374" i="28"/>
  <c r="AD374" i="28"/>
  <c r="AE304" i="28"/>
  <c r="AD304" i="28"/>
  <c r="AE306" i="28"/>
  <c r="AD306" i="28"/>
  <c r="AE308" i="28"/>
  <c r="AD308" i="28"/>
  <c r="AE310" i="28"/>
  <c r="AD310" i="28"/>
  <c r="AE312" i="28"/>
  <c r="AD312" i="28"/>
  <c r="AE314" i="28"/>
  <c r="AD314" i="28"/>
  <c r="AE316" i="28"/>
  <c r="AD316" i="28"/>
  <c r="AE318" i="28"/>
  <c r="AD318" i="28"/>
  <c r="AE320" i="28"/>
  <c r="AD320" i="28"/>
  <c r="AE322" i="28"/>
  <c r="AD322" i="28"/>
  <c r="AE324" i="28"/>
  <c r="AD324" i="28"/>
  <c r="AE326" i="28"/>
  <c r="AD326" i="28"/>
  <c r="AE328" i="28"/>
  <c r="AD328" i="28"/>
  <c r="AE330" i="28"/>
  <c r="AD330" i="28"/>
  <c r="AE332" i="28"/>
  <c r="AD332" i="28"/>
  <c r="AE334" i="28"/>
  <c r="AD334" i="28"/>
  <c r="AE336" i="28"/>
  <c r="AD336" i="28"/>
  <c r="AE338" i="28"/>
  <c r="AD338" i="28"/>
  <c r="AE340" i="28"/>
  <c r="AD340" i="28"/>
  <c r="AE342" i="28"/>
  <c r="AD342" i="28"/>
  <c r="AE344" i="28"/>
  <c r="AD344" i="28"/>
  <c r="AE346" i="28"/>
  <c r="AD346" i="28"/>
  <c r="AE348" i="28"/>
  <c r="AD348" i="28"/>
  <c r="AE350" i="28"/>
  <c r="AD350" i="28"/>
  <c r="AE352" i="28"/>
  <c r="AD352" i="28"/>
  <c r="AE354" i="28"/>
  <c r="AD354" i="28"/>
  <c r="AE356" i="28"/>
  <c r="AD356" i="28"/>
  <c r="AE430" i="28"/>
  <c r="AD430" i="28"/>
  <c r="AE427" i="28"/>
  <c r="AD427" i="28"/>
  <c r="AE434" i="28"/>
  <c r="AD434" i="28"/>
  <c r="AE436" i="28"/>
  <c r="AD436" i="28"/>
  <c r="AE438" i="28"/>
  <c r="AD438" i="28"/>
  <c r="AE440" i="28"/>
  <c r="AD440" i="28"/>
  <c r="AE442" i="28"/>
  <c r="AD442" i="28"/>
  <c r="AE444" i="28"/>
  <c r="AD444" i="28"/>
  <c r="AE446" i="28"/>
  <c r="AD446" i="28"/>
  <c r="AE448" i="28"/>
  <c r="AD448" i="28"/>
  <c r="AE450" i="28"/>
  <c r="AD450" i="28"/>
  <c r="AE452" i="28"/>
  <c r="AD452" i="28"/>
  <c r="AE454" i="28"/>
  <c r="AD454" i="28"/>
  <c r="AE456" i="28"/>
  <c r="AD456" i="28"/>
  <c r="AE458" i="28"/>
  <c r="AD458" i="28"/>
  <c r="AE460" i="28"/>
  <c r="AD460" i="28"/>
  <c r="AE462" i="28"/>
  <c r="AD462" i="28"/>
  <c r="AE464" i="28"/>
  <c r="AD464" i="28"/>
  <c r="AE466" i="28"/>
  <c r="AD466" i="28"/>
  <c r="AE468" i="28"/>
  <c r="AD468" i="28"/>
  <c r="AE470" i="28"/>
  <c r="AD470" i="28"/>
  <c r="AE472" i="28"/>
  <c r="AD472" i="28"/>
  <c r="AE474" i="28"/>
  <c r="AD474" i="28"/>
  <c r="AE476" i="28"/>
  <c r="AD476" i="28"/>
  <c r="AE478" i="28"/>
  <c r="AD478" i="28"/>
  <c r="AE480" i="28"/>
  <c r="AD480" i="28"/>
  <c r="AE482" i="28"/>
  <c r="AD482" i="28"/>
  <c r="AE485" i="28"/>
  <c r="AD485" i="28"/>
  <c r="AD490" i="28"/>
  <c r="AE490" i="28"/>
  <c r="AD498" i="28"/>
  <c r="AE498" i="28"/>
  <c r="AD506" i="28"/>
  <c r="AE506" i="28"/>
  <c r="AE487" i="28"/>
  <c r="AD487" i="28"/>
  <c r="AE495" i="28"/>
  <c r="AD495" i="28"/>
  <c r="AE503" i="28"/>
  <c r="AD503" i="28"/>
  <c r="AE534" i="28"/>
  <c r="AD534" i="28"/>
  <c r="AE537" i="28"/>
  <c r="AD537" i="28"/>
  <c r="AE539" i="28"/>
  <c r="AD539" i="28"/>
  <c r="AE541" i="28"/>
  <c r="AD541" i="28"/>
  <c r="AE543" i="28"/>
  <c r="AD543" i="28"/>
  <c r="AE545" i="28"/>
  <c r="AD545" i="28"/>
  <c r="AE547" i="28"/>
  <c r="AD547" i="28"/>
  <c r="AE549" i="28"/>
  <c r="AD549" i="28"/>
  <c r="AD555" i="28"/>
  <c r="AE555" i="28"/>
  <c r="AE527" i="28"/>
  <c r="AD527" i="28"/>
  <c r="AE535" i="28"/>
  <c r="AD535" i="28"/>
  <c r="AE583" i="28"/>
  <c r="AD583" i="28"/>
  <c r="AE587" i="28"/>
  <c r="AD587" i="28"/>
  <c r="AD563" i="28"/>
  <c r="AE563" i="28"/>
  <c r="AD571" i="28"/>
  <c r="AE571" i="28"/>
  <c r="AD579" i="28"/>
  <c r="AE579" i="28"/>
  <c r="AD584" i="28"/>
  <c r="AE584" i="28"/>
  <c r="AD586" i="28"/>
  <c r="AE586" i="28"/>
  <c r="AE554" i="28"/>
  <c r="AD554" i="28"/>
  <c r="AE562" i="28"/>
  <c r="AD562" i="28"/>
  <c r="AE570" i="28"/>
  <c r="AD570" i="28"/>
  <c r="AE578" i="28"/>
  <c r="AD578" i="28"/>
  <c r="AE610" i="28"/>
  <c r="AD610" i="28"/>
  <c r="AD611" i="28"/>
  <c r="AE611" i="28"/>
  <c r="AD619" i="28"/>
  <c r="AE619" i="28"/>
  <c r="AE622" i="28"/>
  <c r="AD622" i="28"/>
  <c r="AD627" i="28"/>
  <c r="AE627" i="28"/>
  <c r="AE612" i="28"/>
  <c r="AD612" i="28"/>
  <c r="AE624" i="28"/>
  <c r="AD624" i="28"/>
  <c r="AD632" i="28"/>
  <c r="AE632" i="28"/>
  <c r="AE637" i="28"/>
  <c r="AD637" i="28"/>
  <c r="AE641" i="28"/>
  <c r="AD641" i="28"/>
  <c r="AE631" i="28"/>
  <c r="AD631" i="28"/>
  <c r="AE655" i="28"/>
  <c r="AD655" i="28"/>
  <c r="AE658" i="28"/>
  <c r="AD658" i="28"/>
  <c r="AE662" i="28"/>
  <c r="AD662" i="28"/>
  <c r="AE661" i="28"/>
  <c r="AD661" i="28"/>
  <c r="AE663" i="28"/>
  <c r="AD663" i="28"/>
  <c r="AD683" i="28"/>
  <c r="AE683" i="28"/>
  <c r="AE691" i="28"/>
  <c r="AD691" i="28"/>
  <c r="AE693" i="28"/>
  <c r="AD693" i="28"/>
  <c r="AE695" i="28"/>
  <c r="AD695" i="28"/>
  <c r="AE697" i="28"/>
  <c r="AD697" i="28"/>
  <c r="AE688" i="28"/>
  <c r="AD688" i="28"/>
  <c r="AD717" i="28"/>
  <c r="AE717" i="28"/>
  <c r="AE718" i="28"/>
  <c r="AD718" i="28"/>
  <c r="O697" i="27"/>
  <c r="AE13" i="28"/>
  <c r="O11" i="27"/>
  <c r="AD13" i="28"/>
  <c r="AF34" i="27" l="1"/>
  <c r="AG34" i="27" s="1"/>
  <c r="AF23" i="27"/>
  <c r="AG23" i="27" s="1"/>
  <c r="AF22" i="27"/>
  <c r="AG22" i="27" s="1"/>
  <c r="AF31" i="27"/>
  <c r="AG31" i="27" s="1"/>
  <c r="BA2" i="19"/>
  <c r="BH23" i="19" l="1"/>
  <c r="BH20" i="19"/>
  <c r="BH17" i="19"/>
  <c r="BH14" i="19"/>
  <c r="BH11" i="19"/>
  <c r="BH8" i="19"/>
  <c r="BH5" i="19"/>
  <c r="BH2" i="19"/>
  <c r="BE23" i="19"/>
  <c r="BE20" i="19"/>
  <c r="BE17" i="19"/>
  <c r="BE14" i="19"/>
  <c r="BE11" i="19"/>
  <c r="BE8" i="19"/>
  <c r="BE5" i="19"/>
  <c r="BE2" i="19"/>
  <c r="J19" i="29" l="1"/>
  <c r="M19" i="29"/>
  <c r="O19" i="29" l="1"/>
  <c r="Q19" i="29"/>
  <c r="I19" i="29"/>
  <c r="S19" i="29"/>
  <c r="L19" i="29"/>
  <c r="P19" i="29"/>
  <c r="T19" i="29"/>
  <c r="H19" i="29" l="1"/>
  <c r="K19" i="29"/>
  <c r="N19" i="29"/>
  <c r="R19" i="29" l="1"/>
  <c r="BS19" i="29"/>
  <c r="BC19" i="29"/>
  <c r="AM19" i="29"/>
  <c r="BQ19" i="29"/>
  <c r="BF19" i="29"/>
  <c r="AX19" i="29"/>
  <c r="AT19" i="29"/>
  <c r="BA19" i="29"/>
  <c r="AK19" i="29"/>
  <c r="F19" i="29"/>
  <c r="AI19" i="29" l="1"/>
  <c r="AY19" i="29"/>
  <c r="BO19" i="29"/>
  <c r="AP19" i="29"/>
  <c r="AS19" i="29"/>
  <c r="AO19" i="29"/>
  <c r="AH19" i="29"/>
  <c r="BI19" i="29"/>
  <c r="AU19" i="29"/>
  <c r="BK19" i="29"/>
  <c r="V19" i="29"/>
  <c r="G19" i="29"/>
  <c r="AL19" i="29"/>
  <c r="AG19" i="29"/>
  <c r="BM19" i="29"/>
  <c r="BR19" i="29"/>
  <c r="BB19" i="29"/>
  <c r="AW19" i="29"/>
  <c r="BJ19" i="29"/>
  <c r="BE19" i="29"/>
  <c r="AQ19" i="29"/>
  <c r="BG19" i="29"/>
  <c r="AR19" i="29"/>
  <c r="BH19" i="29"/>
  <c r="AF19" i="29"/>
  <c r="AV19" i="29"/>
  <c r="BL19" i="29"/>
  <c r="AJ19" i="29"/>
  <c r="AZ19" i="29"/>
  <c r="BP19" i="29"/>
  <c r="BN19" i="29"/>
  <c r="AN19" i="29"/>
  <c r="BD19" i="29"/>
  <c r="BC23" i="19"/>
  <c r="BC20" i="19"/>
  <c r="BC17" i="19"/>
  <c r="BC14" i="19"/>
  <c r="BC11" i="19"/>
  <c r="BC8" i="19"/>
  <c r="BC5" i="19"/>
  <c r="BC2" i="19"/>
  <c r="AU23" i="21" l="1"/>
  <c r="AQ23" i="21"/>
  <c r="AM23" i="21"/>
  <c r="AI23" i="21"/>
  <c r="AU20" i="21"/>
  <c r="AQ20" i="21"/>
  <c r="AM20" i="21"/>
  <c r="AI20" i="21"/>
  <c r="AU17" i="21"/>
  <c r="AQ17" i="21"/>
  <c r="AM17" i="21"/>
  <c r="AI17" i="21"/>
  <c r="AU14" i="21"/>
  <c r="AQ14" i="21"/>
  <c r="AM14" i="21"/>
  <c r="AI14" i="21"/>
  <c r="AU11" i="21"/>
  <c r="AQ11" i="21"/>
  <c r="AM11" i="21"/>
  <c r="AI11" i="21"/>
  <c r="AU8" i="21"/>
  <c r="AQ8" i="21"/>
  <c r="AM8" i="21"/>
  <c r="AI8" i="21"/>
  <c r="AU5" i="21"/>
  <c r="AQ5" i="21"/>
  <c r="AM5" i="21"/>
  <c r="AI5" i="21"/>
  <c r="AU2" i="21"/>
  <c r="AQ2" i="21"/>
  <c r="AM2" i="21"/>
  <c r="AI2" i="21"/>
  <c r="AE23" i="21" l="1"/>
  <c r="AE20" i="21"/>
  <c r="AE17" i="21"/>
  <c r="AE14" i="21"/>
  <c r="AE11" i="21"/>
  <c r="AE8" i="21"/>
  <c r="AE5" i="21"/>
  <c r="AE2" i="21"/>
  <c r="AA23" i="21"/>
  <c r="AA20" i="21"/>
  <c r="AA17" i="21"/>
  <c r="AA14" i="21"/>
  <c r="AA11" i="21"/>
  <c r="AA8" i="21"/>
  <c r="AA5" i="21"/>
  <c r="AA2" i="21"/>
  <c r="W23" i="21"/>
  <c r="W20" i="21"/>
  <c r="W17" i="21"/>
  <c r="W14" i="21"/>
  <c r="W11" i="21"/>
  <c r="W8" i="21"/>
  <c r="W5" i="21"/>
  <c r="W2" i="21"/>
  <c r="S23" i="21"/>
  <c r="S20" i="21"/>
  <c r="S17" i="21"/>
  <c r="S14" i="21"/>
  <c r="S11" i="21"/>
  <c r="S8" i="21"/>
  <c r="S5" i="21"/>
  <c r="S2" i="21"/>
  <c r="AY2" i="21"/>
  <c r="N2" i="21"/>
  <c r="J2" i="21"/>
  <c r="F2" i="21"/>
  <c r="B2" i="21"/>
  <c r="C2" i="21"/>
  <c r="AX23" i="21"/>
  <c r="AX20" i="21"/>
  <c r="AX17" i="21"/>
  <c r="AX14" i="21"/>
  <c r="AX11" i="21"/>
  <c r="AX8" i="21"/>
  <c r="AX5" i="21"/>
  <c r="AX2" i="21"/>
  <c r="AH23" i="21"/>
  <c r="AH20" i="21"/>
  <c r="AH17" i="21"/>
  <c r="AH14" i="21"/>
  <c r="AH11" i="21"/>
  <c r="AH8" i="21"/>
  <c r="AH5" i="21"/>
  <c r="AH2" i="21"/>
  <c r="B23" i="21"/>
  <c r="B20" i="21"/>
  <c r="B17" i="21"/>
  <c r="B14" i="21"/>
  <c r="B11" i="21"/>
  <c r="B8" i="21"/>
  <c r="B5" i="21"/>
  <c r="R23" i="21"/>
  <c r="R20" i="21"/>
  <c r="R17" i="21"/>
  <c r="R14" i="21"/>
  <c r="R11" i="21"/>
  <c r="R8" i="21"/>
  <c r="R5" i="21"/>
  <c r="R2" i="21"/>
  <c r="N23" i="21"/>
  <c r="N20" i="21"/>
  <c r="N17" i="21"/>
  <c r="N14" i="21"/>
  <c r="N11" i="21"/>
  <c r="N8" i="21"/>
  <c r="N5" i="21"/>
  <c r="AD23" i="21"/>
  <c r="AD20" i="21"/>
  <c r="AD17" i="21"/>
  <c r="AD14" i="21"/>
  <c r="AD11" i="21"/>
  <c r="AD8" i="21"/>
  <c r="AD5" i="21"/>
  <c r="AD2" i="21"/>
  <c r="AT23" i="21"/>
  <c r="AT20" i="21"/>
  <c r="AT17" i="21"/>
  <c r="AT14" i="21"/>
  <c r="AT11" i="21"/>
  <c r="AT8" i="21"/>
  <c r="AT5" i="21"/>
  <c r="AT2" i="21"/>
  <c r="BF23" i="21"/>
  <c r="BF20" i="21"/>
  <c r="BF17" i="21"/>
  <c r="BF14" i="21"/>
  <c r="BF11" i="21"/>
  <c r="BF8" i="21"/>
  <c r="BF5" i="21"/>
  <c r="BF2" i="21"/>
  <c r="Z23" i="21"/>
  <c r="Z20" i="21"/>
  <c r="Z17" i="21"/>
  <c r="Z14" i="21"/>
  <c r="Z11" i="21"/>
  <c r="Z8" i="21"/>
  <c r="Z5" i="21"/>
  <c r="Z2" i="21"/>
  <c r="J23" i="21"/>
  <c r="J20" i="21"/>
  <c r="J17" i="21"/>
  <c r="J14" i="21"/>
  <c r="J11" i="21"/>
  <c r="J8" i="21"/>
  <c r="J5" i="21"/>
  <c r="BB23" i="21"/>
  <c r="BB20" i="21"/>
  <c r="BB17" i="21"/>
  <c r="BB14" i="21"/>
  <c r="BB11" i="21"/>
  <c r="BB8" i="21"/>
  <c r="BB5" i="21"/>
  <c r="BB2" i="21"/>
  <c r="AL23" i="21"/>
  <c r="AL20" i="21"/>
  <c r="AL17" i="21"/>
  <c r="AL14" i="21"/>
  <c r="AL11" i="21"/>
  <c r="AL8" i="21"/>
  <c r="AL5" i="21"/>
  <c r="AL2" i="21"/>
  <c r="F23" i="21"/>
  <c r="F20" i="21"/>
  <c r="F17" i="21"/>
  <c r="F14" i="21"/>
  <c r="F11" i="21"/>
  <c r="F8" i="21"/>
  <c r="F5" i="21"/>
  <c r="BG23" i="21"/>
  <c r="BG20" i="21"/>
  <c r="BG17" i="21"/>
  <c r="BG14" i="21"/>
  <c r="BG11" i="21"/>
  <c r="BG8" i="21"/>
  <c r="BG5" i="21"/>
  <c r="BG2" i="21"/>
  <c r="BC23" i="21"/>
  <c r="BC20" i="21"/>
  <c r="BC17" i="21"/>
  <c r="BC14" i="21"/>
  <c r="BC11" i="21"/>
  <c r="BC8" i="21"/>
  <c r="BC5" i="21"/>
  <c r="BC2" i="21"/>
  <c r="AY23" i="21"/>
  <c r="AY20" i="21"/>
  <c r="AY17" i="21"/>
  <c r="AY14" i="21"/>
  <c r="AY11" i="21"/>
  <c r="AY8" i="21"/>
  <c r="AY5" i="21"/>
  <c r="O23" i="21"/>
  <c r="O20" i="21"/>
  <c r="O17" i="21"/>
  <c r="O14" i="21"/>
  <c r="O11" i="21"/>
  <c r="O8" i="21"/>
  <c r="O5" i="21"/>
  <c r="O2" i="21"/>
  <c r="K23" i="21"/>
  <c r="K20" i="21"/>
  <c r="K17" i="21"/>
  <c r="K14" i="21"/>
  <c r="K11" i="21"/>
  <c r="K8" i="21"/>
  <c r="K5" i="21"/>
  <c r="K2" i="21"/>
  <c r="G23" i="21"/>
  <c r="G20" i="21"/>
  <c r="G17" i="21"/>
  <c r="G14" i="21"/>
  <c r="G11" i="21"/>
  <c r="G8" i="21"/>
  <c r="G5" i="21"/>
  <c r="G2" i="21"/>
  <c r="BK23" i="21"/>
  <c r="BK20" i="21"/>
  <c r="BK17" i="21"/>
  <c r="BK14" i="21"/>
  <c r="BK11" i="21"/>
  <c r="BK8" i="21"/>
  <c r="BK5" i="21"/>
  <c r="BK2" i="21"/>
  <c r="BJ23" i="21"/>
  <c r="BJ20" i="21"/>
  <c r="BJ17" i="21"/>
  <c r="BJ14" i="21"/>
  <c r="BJ11" i="21"/>
  <c r="BJ8" i="21"/>
  <c r="BJ5" i="21"/>
  <c r="BJ2" i="21"/>
  <c r="AP23" i="21"/>
  <c r="AP20" i="21"/>
  <c r="AP17" i="21"/>
  <c r="AP14" i="21"/>
  <c r="AP11" i="21"/>
  <c r="AP8" i="21"/>
  <c r="AP5" i="21"/>
  <c r="AP2" i="21"/>
  <c r="V23" i="21"/>
  <c r="V20" i="21"/>
  <c r="V17" i="21"/>
  <c r="V14" i="21"/>
  <c r="V11" i="21"/>
  <c r="V8" i="21"/>
  <c r="V5" i="21"/>
  <c r="V2" i="21"/>
  <c r="BI23" i="21"/>
  <c r="BI20" i="21"/>
  <c r="BI17" i="21"/>
  <c r="BI14" i="21"/>
  <c r="BI11" i="21"/>
  <c r="BI8" i="21"/>
  <c r="BI5" i="21"/>
  <c r="BI2" i="21"/>
  <c r="BE23" i="21"/>
  <c r="BE20" i="21"/>
  <c r="BE17" i="21"/>
  <c r="BE14" i="21"/>
  <c r="BE11" i="21"/>
  <c r="BE8" i="21"/>
  <c r="BE5" i="21"/>
  <c r="BE2" i="21"/>
  <c r="BA23" i="21"/>
  <c r="BA20" i="21"/>
  <c r="BA17" i="21"/>
  <c r="BA14" i="21"/>
  <c r="BA11" i="21"/>
  <c r="BA8" i="21"/>
  <c r="BA5" i="21"/>
  <c r="BA2" i="21"/>
  <c r="AW23" i="21"/>
  <c r="AW20" i="21"/>
  <c r="AW17" i="21"/>
  <c r="AW14" i="21"/>
  <c r="AW11" i="21"/>
  <c r="AW8" i="21"/>
  <c r="AW5" i="21"/>
  <c r="AW2" i="21"/>
  <c r="AS23" i="21"/>
  <c r="AS20" i="21"/>
  <c r="AS17" i="21"/>
  <c r="AS14" i="21"/>
  <c r="AS11" i="21"/>
  <c r="AS8" i="21"/>
  <c r="AS5" i="21"/>
  <c r="AS2" i="21"/>
  <c r="AO23" i="21"/>
  <c r="AO20" i="21"/>
  <c r="AO17" i="21"/>
  <c r="AO14" i="21"/>
  <c r="AO11" i="21"/>
  <c r="AO8" i="21"/>
  <c r="AO5" i="21"/>
  <c r="AO2" i="21"/>
  <c r="AK23" i="21"/>
  <c r="AK20" i="21"/>
  <c r="AK17" i="21"/>
  <c r="AK14" i="21"/>
  <c r="AK11" i="21"/>
  <c r="AK8" i="21"/>
  <c r="AK5" i="21"/>
  <c r="AK2" i="21"/>
  <c r="AG23" i="21"/>
  <c r="AG20" i="21"/>
  <c r="AG17" i="21"/>
  <c r="AG14" i="21"/>
  <c r="AG11" i="21"/>
  <c r="AG8" i="21"/>
  <c r="AG5" i="21"/>
  <c r="AG2" i="21"/>
  <c r="AC23" i="21"/>
  <c r="AC20" i="21"/>
  <c r="AC17" i="21"/>
  <c r="AC14" i="21"/>
  <c r="AC11" i="21"/>
  <c r="AC8" i="21"/>
  <c r="AC5" i="21"/>
  <c r="AC2" i="21"/>
  <c r="Y23" i="21"/>
  <c r="Y20" i="21"/>
  <c r="Y17" i="21"/>
  <c r="Y14" i="21"/>
  <c r="Y11" i="21"/>
  <c r="Y8" i="21"/>
  <c r="Y5" i="21"/>
  <c r="Y2" i="21"/>
  <c r="U23" i="21"/>
  <c r="U20" i="21"/>
  <c r="U17" i="21"/>
  <c r="U14" i="21"/>
  <c r="U11" i="21"/>
  <c r="U8" i="21"/>
  <c r="U5" i="21"/>
  <c r="U2" i="21"/>
  <c r="Q23" i="21"/>
  <c r="Q20" i="21"/>
  <c r="Q17" i="21"/>
  <c r="Q14" i="21"/>
  <c r="Q11" i="21"/>
  <c r="Q8" i="21"/>
  <c r="Q5" i="21"/>
  <c r="Q2" i="21"/>
  <c r="M23" i="21"/>
  <c r="M20" i="21"/>
  <c r="M17" i="21"/>
  <c r="M14" i="21"/>
  <c r="M11" i="21"/>
  <c r="M8" i="21"/>
  <c r="M5" i="21"/>
  <c r="M2" i="21"/>
  <c r="I23" i="21"/>
  <c r="I20" i="21"/>
  <c r="I17" i="21"/>
  <c r="I14" i="21"/>
  <c r="I11" i="21"/>
  <c r="I8" i="21"/>
  <c r="I5" i="21"/>
  <c r="I2" i="21"/>
  <c r="E23" i="21"/>
  <c r="E20" i="21"/>
  <c r="E17" i="21"/>
  <c r="E14" i="21"/>
  <c r="E11" i="21"/>
  <c r="E8" i="21"/>
  <c r="E5" i="21"/>
  <c r="E2" i="21"/>
  <c r="C23" i="21"/>
  <c r="C20" i="21"/>
  <c r="C17" i="21"/>
  <c r="C14" i="21"/>
  <c r="C11" i="21"/>
  <c r="C8" i="21"/>
  <c r="C5" i="21"/>
  <c r="A23" i="21"/>
  <c r="A20" i="21"/>
  <c r="A17" i="21"/>
  <c r="A14" i="21"/>
  <c r="A11" i="21"/>
  <c r="A8" i="21"/>
  <c r="A5" i="21"/>
  <c r="A2" i="21"/>
  <c r="U19" i="29" l="1"/>
  <c r="H23" i="19" l="1"/>
  <c r="H20" i="19"/>
  <c r="H17" i="19"/>
  <c r="H14" i="19"/>
  <c r="H11" i="19"/>
  <c r="H8" i="19"/>
  <c r="H5" i="19"/>
  <c r="H2" i="19"/>
  <c r="E23" i="19"/>
  <c r="E20" i="19"/>
  <c r="E17" i="19"/>
  <c r="E14" i="19"/>
  <c r="E11" i="19"/>
  <c r="E8" i="19"/>
  <c r="E5" i="19"/>
  <c r="E2" i="19"/>
  <c r="B23" i="19" l="1"/>
  <c r="B20" i="19"/>
  <c r="B17" i="19"/>
  <c r="B14" i="19"/>
  <c r="B11" i="19"/>
  <c r="B8" i="19"/>
  <c r="B5" i="19"/>
  <c r="B2" i="19"/>
  <c r="BA23" i="19"/>
  <c r="AZ23" i="19"/>
  <c r="BA20" i="19"/>
  <c r="AZ20" i="19"/>
  <c r="BA17" i="19"/>
  <c r="AZ17" i="19"/>
  <c r="BA14" i="19"/>
  <c r="AZ14" i="19"/>
  <c r="BA11" i="19"/>
  <c r="AZ11" i="19"/>
  <c r="BA8" i="19"/>
  <c r="AZ8" i="19"/>
  <c r="BA5" i="19"/>
  <c r="AZ5" i="19"/>
  <c r="AZ2" i="19"/>
  <c r="AX23" i="19"/>
  <c r="AW23" i="19"/>
  <c r="AX20" i="19"/>
  <c r="AW20" i="19"/>
  <c r="AX17" i="19"/>
  <c r="AW17" i="19"/>
  <c r="AX14" i="19"/>
  <c r="AW14" i="19"/>
  <c r="AX11" i="19"/>
  <c r="AW11" i="19"/>
  <c r="AX8" i="19"/>
  <c r="AW8" i="19"/>
  <c r="AX5" i="19"/>
  <c r="AW5" i="19"/>
  <c r="AX2" i="19"/>
  <c r="AW2" i="19"/>
  <c r="AU23" i="19"/>
  <c r="AT23" i="19"/>
  <c r="AU20" i="19"/>
  <c r="AT20" i="19"/>
  <c r="AU17" i="19"/>
  <c r="AT17" i="19"/>
  <c r="AU14" i="19"/>
  <c r="AT14" i="19"/>
  <c r="AU11" i="19"/>
  <c r="AT11" i="19"/>
  <c r="AU8" i="19"/>
  <c r="AT8" i="19"/>
  <c r="AU5" i="19"/>
  <c r="AT5" i="19"/>
  <c r="AU2" i="19"/>
  <c r="AT2" i="19"/>
  <c r="AR23" i="19"/>
  <c r="AQ23" i="19"/>
  <c r="AR20" i="19"/>
  <c r="AQ20" i="19"/>
  <c r="AR17" i="19"/>
  <c r="AQ17" i="19"/>
  <c r="AR14" i="19"/>
  <c r="AQ14" i="19"/>
  <c r="AR11" i="19"/>
  <c r="AQ11" i="19"/>
  <c r="AR8" i="19"/>
  <c r="AQ8" i="19"/>
  <c r="AR5" i="19"/>
  <c r="AQ5" i="19"/>
  <c r="AR2" i="19"/>
  <c r="AQ2" i="19"/>
  <c r="P2" i="19"/>
  <c r="Q2" i="19"/>
  <c r="P5" i="19"/>
  <c r="Q5" i="19"/>
  <c r="P8" i="19"/>
  <c r="Q8" i="19"/>
  <c r="P11" i="19"/>
  <c r="Q11" i="19"/>
  <c r="P14" i="19"/>
  <c r="Q14" i="19"/>
  <c r="P17" i="19"/>
  <c r="Q17" i="19"/>
  <c r="P20" i="19"/>
  <c r="Q20" i="19"/>
  <c r="P23" i="19"/>
  <c r="Q23" i="19"/>
  <c r="Y2" i="19"/>
  <c r="Z2" i="19"/>
  <c r="Y5" i="19"/>
  <c r="Z5" i="19"/>
  <c r="Y8" i="19"/>
  <c r="Z8" i="19"/>
  <c r="Y11" i="19"/>
  <c r="Z11" i="19"/>
  <c r="Y14" i="19"/>
  <c r="Z14" i="19"/>
  <c r="Y17" i="19"/>
  <c r="Z17" i="19"/>
  <c r="Y20" i="19"/>
  <c r="Z20" i="19"/>
  <c r="Y23" i="19"/>
  <c r="Z23" i="19"/>
  <c r="D23" i="19" l="1"/>
  <c r="D20" i="19"/>
  <c r="D17" i="19"/>
  <c r="D14" i="19"/>
  <c r="D11" i="19"/>
  <c r="D8" i="19"/>
  <c r="D5" i="19"/>
  <c r="D2" i="19"/>
  <c r="G23" i="19" l="1"/>
  <c r="G20" i="19"/>
  <c r="G17" i="19"/>
  <c r="G14" i="19"/>
  <c r="G11" i="19"/>
  <c r="G8" i="19"/>
  <c r="G5" i="19"/>
  <c r="G2" i="19"/>
  <c r="N23" i="19" l="1"/>
  <c r="K23" i="19"/>
  <c r="N20" i="19"/>
  <c r="K20" i="19"/>
  <c r="N17" i="19"/>
  <c r="K17" i="19"/>
  <c r="N14" i="19"/>
  <c r="K14" i="19"/>
  <c r="N11" i="19"/>
  <c r="K11" i="19"/>
  <c r="N8" i="19"/>
  <c r="K8" i="19"/>
  <c r="N5" i="19"/>
  <c r="K5" i="19"/>
  <c r="N2" i="19"/>
  <c r="K2" i="19"/>
  <c r="J5" i="19"/>
  <c r="J2" i="19"/>
  <c r="AO23" i="19" l="1"/>
  <c r="AO20" i="19"/>
  <c r="AO17" i="19"/>
  <c r="AO14" i="19"/>
  <c r="AO11" i="19"/>
  <c r="AL11" i="19"/>
  <c r="AL14" i="19"/>
  <c r="AL17" i="19"/>
  <c r="AL20" i="19"/>
  <c r="AL23" i="19"/>
  <c r="AI23" i="19"/>
  <c r="AI20" i="19"/>
  <c r="AI17" i="19"/>
  <c r="AI14" i="19"/>
  <c r="AI11" i="19"/>
  <c r="AF11" i="19"/>
  <c r="AF14" i="19"/>
  <c r="AF17" i="19"/>
  <c r="AF20" i="19"/>
  <c r="AF23" i="19"/>
  <c r="AC23" i="19"/>
  <c r="AC20" i="19"/>
  <c r="AC17" i="19"/>
  <c r="AC14" i="19"/>
  <c r="AC11" i="19"/>
  <c r="W23" i="19"/>
  <c r="W20" i="19"/>
  <c r="W17" i="19"/>
  <c r="W14" i="19"/>
  <c r="W11" i="19"/>
  <c r="T11" i="19"/>
  <c r="T14" i="19"/>
  <c r="T17" i="19"/>
  <c r="T20" i="19"/>
  <c r="T23" i="19"/>
  <c r="T8" i="19"/>
  <c r="W8" i="19"/>
  <c r="AC8" i="19"/>
  <c r="AF8" i="19"/>
  <c r="AI8" i="19"/>
  <c r="AL8" i="19"/>
  <c r="AO8" i="19"/>
  <c r="AO5" i="19"/>
  <c r="AL5" i="19"/>
  <c r="AI5" i="19"/>
  <c r="AF5" i="19"/>
  <c r="AC5" i="19"/>
  <c r="W5" i="19"/>
  <c r="T5" i="19"/>
  <c r="AO2" i="19"/>
  <c r="AL2" i="19"/>
  <c r="AI2" i="19"/>
  <c r="AF2" i="19"/>
  <c r="AC2" i="19"/>
  <c r="W2" i="19"/>
  <c r="T2" i="19"/>
  <c r="AN23" i="19"/>
  <c r="AN20" i="19"/>
  <c r="AN17" i="19"/>
  <c r="AN14" i="19"/>
  <c r="AN11" i="19"/>
  <c r="AN8" i="19"/>
  <c r="AN5" i="19"/>
  <c r="AN2" i="19"/>
  <c r="AK23" i="19"/>
  <c r="AK20" i="19"/>
  <c r="AK17" i="19"/>
  <c r="AK14" i="19"/>
  <c r="AK11" i="19"/>
  <c r="AK8" i="19"/>
  <c r="AK5" i="19"/>
  <c r="AK2" i="19"/>
  <c r="AH23" i="19"/>
  <c r="AH20" i="19"/>
  <c r="AH17" i="19"/>
  <c r="AH14" i="19"/>
  <c r="AH11" i="19"/>
  <c r="AH8" i="19"/>
  <c r="AH5" i="19"/>
  <c r="AH2" i="19"/>
  <c r="AE23" i="19"/>
  <c r="AE20" i="19"/>
  <c r="AE17" i="19"/>
  <c r="AE14" i="19"/>
  <c r="AE11" i="19"/>
  <c r="AE8" i="19"/>
  <c r="AE5" i="19"/>
  <c r="AE2" i="19"/>
  <c r="AB23" i="19"/>
  <c r="AB20" i="19"/>
  <c r="AB17" i="19"/>
  <c r="AB14" i="19"/>
  <c r="AB11" i="19"/>
  <c r="AB8" i="19"/>
  <c r="AB5" i="19"/>
  <c r="AB2" i="19"/>
  <c r="V23" i="19"/>
  <c r="V20" i="19"/>
  <c r="V17" i="19"/>
  <c r="V14" i="19"/>
  <c r="V11" i="19"/>
  <c r="V8" i="19"/>
  <c r="V5" i="19"/>
  <c r="V2" i="19"/>
  <c r="S23" i="19"/>
  <c r="S20" i="19"/>
  <c r="S17" i="19"/>
  <c r="S14" i="19"/>
  <c r="S11" i="19"/>
  <c r="S8" i="19"/>
  <c r="S5" i="19"/>
  <c r="S2" i="19"/>
  <c r="M23" i="19"/>
  <c r="M20" i="19"/>
  <c r="M17" i="19"/>
  <c r="M14" i="19"/>
  <c r="M11" i="19"/>
  <c r="M8" i="19"/>
  <c r="M5" i="19"/>
  <c r="M2" i="19"/>
  <c r="J23" i="19"/>
  <c r="J20" i="19"/>
  <c r="J17" i="19"/>
  <c r="J14" i="19"/>
  <c r="J11" i="19"/>
  <c r="J8" i="19"/>
  <c r="A23" i="19"/>
  <c r="A20" i="19"/>
  <c r="A17" i="19"/>
  <c r="A14" i="19"/>
  <c r="A11" i="19"/>
  <c r="A8" i="19"/>
  <c r="A5" i="19"/>
  <c r="A2" i="19"/>
</calcChain>
</file>

<file path=xl/sharedStrings.xml><?xml version="1.0" encoding="utf-8"?>
<sst xmlns="http://schemas.openxmlformats.org/spreadsheetml/2006/main" count="1233" uniqueCount="296">
  <si>
    <t>学校種別</t>
    <rPh sb="0" eb="2">
      <t>ガッコウ</t>
    </rPh>
    <rPh sb="2" eb="3">
      <t>シュ</t>
    </rPh>
    <rPh sb="3" eb="4">
      <t>ベツ</t>
    </rPh>
    <phoneticPr fontId="1"/>
  </si>
  <si>
    <t>記載内容
判定</t>
    <rPh sb="0" eb="2">
      <t>キサイ</t>
    </rPh>
    <rPh sb="2" eb="4">
      <t>ナイヨウ</t>
    </rPh>
    <rPh sb="5" eb="7">
      <t>ハンテイ</t>
    </rPh>
    <phoneticPr fontId="1"/>
  </si>
  <si>
    <t>ブロック塀等を有していない学校</t>
    <rPh sb="4" eb="5">
      <t>ベイ</t>
    </rPh>
    <rPh sb="5" eb="6">
      <t>トウ</t>
    </rPh>
    <rPh sb="7" eb="8">
      <t>ユウ</t>
    </rPh>
    <rPh sb="13" eb="15">
      <t>ガッコウ</t>
    </rPh>
    <phoneticPr fontId="1"/>
  </si>
  <si>
    <t>保有する全てのブロック塀等の安全性を確保している学校</t>
    <rPh sb="0" eb="2">
      <t>ホユウ</t>
    </rPh>
    <rPh sb="4" eb="5">
      <t>スベ</t>
    </rPh>
    <rPh sb="11" eb="12">
      <t>ベイ</t>
    </rPh>
    <rPh sb="12" eb="13">
      <t>トウ</t>
    </rPh>
    <rPh sb="14" eb="17">
      <t>アンゼンセイ</t>
    </rPh>
    <rPh sb="18" eb="20">
      <t>カクホ</t>
    </rPh>
    <rPh sb="24" eb="26">
      <t>ガッコウ</t>
    </rPh>
    <phoneticPr fontId="1"/>
  </si>
  <si>
    <t>外観に基づく点検、又はブロック内部の点検の結果、安全性に問題があるブロック塀等を有する学校</t>
    <rPh sb="9" eb="10">
      <t>マタ</t>
    </rPh>
    <rPh sb="24" eb="27">
      <t>アンゼンセイ</t>
    </rPh>
    <rPh sb="28" eb="30">
      <t>モンダイ</t>
    </rPh>
    <rPh sb="37" eb="38">
      <t>ベイ</t>
    </rPh>
    <rPh sb="38" eb="39">
      <t>トウ</t>
    </rPh>
    <rPh sb="40" eb="41">
      <t>ユウ</t>
    </rPh>
    <phoneticPr fontId="1"/>
  </si>
  <si>
    <t>点検が未完了の学校</t>
    <rPh sb="0" eb="2">
      <t>テンケン</t>
    </rPh>
    <rPh sb="3" eb="6">
      <t>ミカンリョウ</t>
    </rPh>
    <rPh sb="7" eb="9">
      <t>ガッコウ</t>
    </rPh>
    <phoneticPr fontId="1"/>
  </si>
  <si>
    <t>外観に基づく点検が未完了の学校</t>
    <rPh sb="0" eb="2">
      <t>ガイカン</t>
    </rPh>
    <rPh sb="3" eb="4">
      <t>モト</t>
    </rPh>
    <rPh sb="6" eb="8">
      <t>テンケン</t>
    </rPh>
    <rPh sb="9" eb="12">
      <t>ミカンリョウ</t>
    </rPh>
    <rPh sb="13" eb="15">
      <t>ガッコウ</t>
    </rPh>
    <phoneticPr fontId="1"/>
  </si>
  <si>
    <t>外観に基づく点検は完了しているが、ブロック内部の点検が未完了の学校</t>
    <rPh sb="0" eb="2">
      <t>ガイカン</t>
    </rPh>
    <rPh sb="3" eb="4">
      <t>モト</t>
    </rPh>
    <rPh sb="6" eb="8">
      <t>テンケン</t>
    </rPh>
    <rPh sb="9" eb="11">
      <t>カンリョウ</t>
    </rPh>
    <rPh sb="21" eb="23">
      <t>ナイブ</t>
    </rPh>
    <rPh sb="24" eb="26">
      <t>テンケン</t>
    </rPh>
    <rPh sb="27" eb="30">
      <t>ミカンリョウ</t>
    </rPh>
    <rPh sb="31" eb="33">
      <t>ガッコウ</t>
    </rPh>
    <phoneticPr fontId="1"/>
  </si>
  <si>
    <t>確認欄</t>
    <rPh sb="0" eb="2">
      <t>カクニン</t>
    </rPh>
    <rPh sb="2" eb="3">
      <t>ラン</t>
    </rPh>
    <phoneticPr fontId="1"/>
  </si>
  <si>
    <t>学校種別</t>
    <rPh sb="0" eb="2">
      <t>ガッコウ</t>
    </rPh>
    <rPh sb="2" eb="4">
      <t>シュベツ</t>
    </rPh>
    <phoneticPr fontId="1"/>
  </si>
  <si>
    <t>幼稚園</t>
    <rPh sb="0" eb="3">
      <t>ヨウチエン</t>
    </rPh>
    <phoneticPr fontId="1"/>
  </si>
  <si>
    <t>幼保連携型認定こども園</t>
    <rPh sb="0" eb="2">
      <t>ヨウホ</t>
    </rPh>
    <rPh sb="2" eb="4">
      <t>レンケイ</t>
    </rPh>
    <rPh sb="4" eb="5">
      <t>ガタ</t>
    </rPh>
    <rPh sb="5" eb="7">
      <t>ニンテイ</t>
    </rPh>
    <rPh sb="10" eb="11">
      <t>エン</t>
    </rPh>
    <phoneticPr fontId="1"/>
  </si>
  <si>
    <t>小学校</t>
    <rPh sb="0" eb="3">
      <t>ショウガッコウ</t>
    </rPh>
    <phoneticPr fontId="1"/>
  </si>
  <si>
    <t>中学校</t>
    <rPh sb="0" eb="3">
      <t>チュウガッコウ</t>
    </rPh>
    <phoneticPr fontId="1"/>
  </si>
  <si>
    <t>義務教育学校</t>
    <rPh sb="0" eb="2">
      <t>ギム</t>
    </rPh>
    <rPh sb="2" eb="4">
      <t>キョウイク</t>
    </rPh>
    <rPh sb="4" eb="6">
      <t>ガッコウ</t>
    </rPh>
    <phoneticPr fontId="1"/>
  </si>
  <si>
    <t>高等学校</t>
    <rPh sb="0" eb="2">
      <t>コウトウ</t>
    </rPh>
    <rPh sb="2" eb="4">
      <t>ガッコウ</t>
    </rPh>
    <phoneticPr fontId="1"/>
  </si>
  <si>
    <t>中等教育学校</t>
    <rPh sb="0" eb="2">
      <t>チュウトウ</t>
    </rPh>
    <rPh sb="2" eb="4">
      <t>キョウイク</t>
    </rPh>
    <rPh sb="4" eb="6">
      <t>ガッコウ</t>
    </rPh>
    <phoneticPr fontId="1"/>
  </si>
  <si>
    <t>特別支援学校</t>
    <rPh sb="0" eb="2">
      <t>トクベツ</t>
    </rPh>
    <rPh sb="2" eb="4">
      <t>シエン</t>
    </rPh>
    <rPh sb="4" eb="6">
      <t>ガッコウ</t>
    </rPh>
    <phoneticPr fontId="1"/>
  </si>
  <si>
    <t>学校設置者名</t>
    <rPh sb="0" eb="2">
      <t>ガッコウ</t>
    </rPh>
    <rPh sb="2" eb="5">
      <t>セッチシャ</t>
    </rPh>
    <rPh sb="5" eb="6">
      <t>メイ</t>
    </rPh>
    <phoneticPr fontId="1"/>
  </si>
  <si>
    <t>○</t>
    <phoneticPr fontId="1"/>
  </si>
  <si>
    <t>適応</t>
    <rPh sb="0" eb="2">
      <t>テキオウ</t>
    </rPh>
    <phoneticPr fontId="1"/>
  </si>
  <si>
    <t>合　計</t>
    <rPh sb="0" eb="1">
      <t>ゴウ</t>
    </rPh>
    <rPh sb="2" eb="3">
      <t>ケイ</t>
    </rPh>
    <phoneticPr fontId="1"/>
  </si>
  <si>
    <t>－</t>
    <phoneticPr fontId="1"/>
  </si>
  <si>
    <t>区分</t>
    <rPh sb="0" eb="2">
      <t>クブン</t>
    </rPh>
    <phoneticPr fontId="1"/>
  </si>
  <si>
    <t>判定</t>
    <rPh sb="0" eb="2">
      <t>ハンテイ</t>
    </rPh>
    <phoneticPr fontId="1"/>
  </si>
  <si>
    <t>外観に基づく点検及びブロック内部の点検によりブロック塀等の安全性の確認が取れた学校</t>
    <rPh sb="0" eb="2">
      <t>ガイカン</t>
    </rPh>
    <rPh sb="3" eb="4">
      <t>モト</t>
    </rPh>
    <rPh sb="6" eb="8">
      <t>テンケン</t>
    </rPh>
    <rPh sb="8" eb="9">
      <t>オヨ</t>
    </rPh>
    <rPh sb="14" eb="16">
      <t>ナイブ</t>
    </rPh>
    <rPh sb="17" eb="19">
      <t>テンケン</t>
    </rPh>
    <rPh sb="26" eb="27">
      <t>ベイ</t>
    </rPh>
    <rPh sb="27" eb="28">
      <t>ナド</t>
    </rPh>
    <rPh sb="29" eb="32">
      <t>アンゼンセイ</t>
    </rPh>
    <rPh sb="33" eb="35">
      <t>カクニン</t>
    </rPh>
    <rPh sb="36" eb="37">
      <t>ト</t>
    </rPh>
    <rPh sb="39" eb="41">
      <t>ガッコウ</t>
    </rPh>
    <phoneticPr fontId="1"/>
  </si>
  <si>
    <t>学校名</t>
    <rPh sb="0" eb="3">
      <t>ガッコウメイ</t>
    </rPh>
    <phoneticPr fontId="1"/>
  </si>
  <si>
    <t>幼保連携型
認定こども園</t>
    <rPh sb="0" eb="2">
      <t>ヨウホ</t>
    </rPh>
    <rPh sb="2" eb="4">
      <t>レンケイ</t>
    </rPh>
    <rPh sb="4" eb="5">
      <t>ガタ</t>
    </rPh>
    <rPh sb="6" eb="8">
      <t>ニンテイ</t>
    </rPh>
    <rPh sb="11" eb="12">
      <t>エン</t>
    </rPh>
    <phoneticPr fontId="1"/>
  </si>
  <si>
    <t>J</t>
    <phoneticPr fontId="1"/>
  </si>
  <si>
    <t>K</t>
    <phoneticPr fontId="1"/>
  </si>
  <si>
    <t>B</t>
    <phoneticPr fontId="1"/>
  </si>
  <si>
    <t>集計表</t>
    <rPh sb="0" eb="3">
      <t>シュウケイヒョウ</t>
    </rPh>
    <phoneticPr fontId="1"/>
  </si>
  <si>
    <t>ブロック塀等を有する学校</t>
  </si>
  <si>
    <t>外観に基づく点検が未完了の全長
[m]</t>
    <phoneticPr fontId="1"/>
  </si>
  <si>
    <t>ブロック内部の点検が
未完了の全長
[m]</t>
    <phoneticPr fontId="1"/>
  </si>
  <si>
    <t>学校施設におけるブロック塀等の安全対策等の状況</t>
    <phoneticPr fontId="1"/>
  </si>
  <si>
    <t>調査対象となる
学校数
［校］</t>
    <rPh sb="0" eb="2">
      <t>チョウサ</t>
    </rPh>
    <rPh sb="2" eb="4">
      <t>タイショウ</t>
    </rPh>
    <rPh sb="8" eb="10">
      <t>ガッコウ</t>
    </rPh>
    <phoneticPr fontId="1"/>
  </si>
  <si>
    <t>ブロック塀等を有していない学校数
［校］</t>
    <rPh sb="4" eb="5">
      <t>ベイ</t>
    </rPh>
    <rPh sb="5" eb="6">
      <t>トウ</t>
    </rPh>
    <rPh sb="7" eb="8">
      <t>ユウ</t>
    </rPh>
    <rPh sb="13" eb="15">
      <t>ガッコウ</t>
    </rPh>
    <phoneticPr fontId="1"/>
  </si>
  <si>
    <t>保有する全てのブロック塀等の安全性を確保している学校数
［校］</t>
    <rPh sb="0" eb="2">
      <t>ホユウ</t>
    </rPh>
    <rPh sb="4" eb="5">
      <t>スベ</t>
    </rPh>
    <rPh sb="11" eb="12">
      <t>ベイ</t>
    </rPh>
    <rPh sb="12" eb="13">
      <t>トウ</t>
    </rPh>
    <rPh sb="14" eb="17">
      <t>アンゼンセイ</t>
    </rPh>
    <rPh sb="18" eb="20">
      <t>カクホ</t>
    </rPh>
    <rPh sb="24" eb="26">
      <t>ガッコウ</t>
    </rPh>
    <phoneticPr fontId="1"/>
  </si>
  <si>
    <t>外観に基づく点検及びブロック内部の点検によりブロック塀等の安全性の確認が取れた学校数
［校］</t>
    <rPh sb="0" eb="2">
      <t>ガイカン</t>
    </rPh>
    <rPh sb="3" eb="4">
      <t>モト</t>
    </rPh>
    <rPh sb="6" eb="8">
      <t>テンケン</t>
    </rPh>
    <rPh sb="8" eb="9">
      <t>オヨ</t>
    </rPh>
    <rPh sb="14" eb="16">
      <t>ナイブ</t>
    </rPh>
    <rPh sb="17" eb="19">
      <t>テンケン</t>
    </rPh>
    <rPh sb="26" eb="27">
      <t>ベイ</t>
    </rPh>
    <rPh sb="27" eb="28">
      <t>ナド</t>
    </rPh>
    <rPh sb="29" eb="32">
      <t>アンゼンセイ</t>
    </rPh>
    <rPh sb="33" eb="35">
      <t>カクニン</t>
    </rPh>
    <rPh sb="36" eb="37">
      <t>ト</t>
    </rPh>
    <rPh sb="39" eb="41">
      <t>ガッコウ</t>
    </rPh>
    <phoneticPr fontId="1"/>
  </si>
  <si>
    <t>外観に基づく点検、又はブロック内部の点検の結果、安全性に問題があるブロック塀等を有する学校数
［校］</t>
    <rPh sb="9" eb="10">
      <t>マタ</t>
    </rPh>
    <rPh sb="24" eb="27">
      <t>アンゼンセイ</t>
    </rPh>
    <rPh sb="28" eb="30">
      <t>モンダイ</t>
    </rPh>
    <rPh sb="37" eb="38">
      <t>ベイ</t>
    </rPh>
    <rPh sb="38" eb="39">
      <t>トウ</t>
    </rPh>
    <rPh sb="40" eb="41">
      <t>ユウ</t>
    </rPh>
    <phoneticPr fontId="1"/>
  </si>
  <si>
    <t>点検が未完了の学校数
［校］</t>
    <rPh sb="0" eb="2">
      <t>テンケン</t>
    </rPh>
    <rPh sb="3" eb="6">
      <t>ミカンリョウ</t>
    </rPh>
    <rPh sb="7" eb="9">
      <t>ガッコウ</t>
    </rPh>
    <phoneticPr fontId="1"/>
  </si>
  <si>
    <t>外観に基づく点検が未完了の学校数
［校］</t>
    <rPh sb="0" eb="2">
      <t>ガイカン</t>
    </rPh>
    <rPh sb="3" eb="4">
      <t>モト</t>
    </rPh>
    <rPh sb="6" eb="8">
      <t>テンケン</t>
    </rPh>
    <rPh sb="9" eb="12">
      <t>ミカンリョウ</t>
    </rPh>
    <rPh sb="13" eb="15">
      <t>ガッコウ</t>
    </rPh>
    <phoneticPr fontId="1"/>
  </si>
  <si>
    <t>外観に基づく点検は完了しているが、ブロック内部の点検が未完了の学校数
［校］</t>
    <rPh sb="0" eb="2">
      <t>ガイカン</t>
    </rPh>
    <rPh sb="3" eb="4">
      <t>モト</t>
    </rPh>
    <rPh sb="6" eb="8">
      <t>テンケン</t>
    </rPh>
    <rPh sb="9" eb="11">
      <t>カンリョウ</t>
    </rPh>
    <rPh sb="21" eb="23">
      <t>ナイブ</t>
    </rPh>
    <rPh sb="24" eb="26">
      <t>テンケン</t>
    </rPh>
    <rPh sb="27" eb="30">
      <t>ミカンリョウ</t>
    </rPh>
    <rPh sb="31" eb="33">
      <t>ガッコウ</t>
    </rPh>
    <phoneticPr fontId="1"/>
  </si>
  <si>
    <t>ブロック内部の点検が
未完了の全長
[m]</t>
  </si>
  <si>
    <t>外観に基づく点検が未完了の全長
[m]</t>
  </si>
  <si>
    <t>廃校</t>
    <rPh sb="0" eb="2">
      <t>ハイコウ</t>
    </rPh>
    <phoneticPr fontId="1"/>
  </si>
  <si>
    <t>調査対象となる学校のうち、廃校となった学校</t>
    <rPh sb="0" eb="2">
      <t>チョウサ</t>
    </rPh>
    <rPh sb="2" eb="4">
      <t>タイショウ</t>
    </rPh>
    <rPh sb="7" eb="9">
      <t>ガッコウ</t>
    </rPh>
    <rPh sb="13" eb="15">
      <t>ハイコウ</t>
    </rPh>
    <rPh sb="19" eb="21">
      <t>ガッコウ</t>
    </rPh>
    <phoneticPr fontId="1"/>
  </si>
  <si>
    <t>調査対象となる学校のうち、廃校となった学校数
［校］</t>
    <rPh sb="0" eb="2">
      <t>チョウサ</t>
    </rPh>
    <rPh sb="2" eb="4">
      <t>タイショウ</t>
    </rPh>
    <rPh sb="7" eb="9">
      <t>ガッコウ</t>
    </rPh>
    <rPh sb="13" eb="15">
      <t>ハイコウ</t>
    </rPh>
    <rPh sb="19" eb="21">
      <t>ガッコウ</t>
    </rPh>
    <phoneticPr fontId="1"/>
  </si>
  <si>
    <t>ブロック塀等以外の囲障への再整備、又は恒久的な撤去の安全対策を完了した全長
[m]</t>
    <rPh sb="35" eb="37">
      <t>ゼンチョウ</t>
    </rPh>
    <phoneticPr fontId="1"/>
  </si>
  <si>
    <t>実施済み</t>
    <rPh sb="0" eb="2">
      <t>ジッシ</t>
    </rPh>
    <rPh sb="2" eb="3">
      <t>ズ</t>
    </rPh>
    <phoneticPr fontId="1"/>
  </si>
  <si>
    <t>点検未実施</t>
    <rPh sb="0" eb="2">
      <t>テンケン</t>
    </rPh>
    <rPh sb="2" eb="5">
      <t>ミジッシ</t>
    </rPh>
    <phoneticPr fontId="1"/>
  </si>
  <si>
    <t>N</t>
    <phoneticPr fontId="1"/>
  </si>
  <si>
    <t>ブロック塀等以外の囲障への再整備、又は恒久的な撤去の安全対策を完了した学校</t>
    <rPh sb="35" eb="37">
      <t>ガッコウ</t>
    </rPh>
    <phoneticPr fontId="1"/>
  </si>
  <si>
    <t>M</t>
    <phoneticPr fontId="1"/>
  </si>
  <si>
    <t>O</t>
    <phoneticPr fontId="1"/>
  </si>
  <si>
    <t>新たな囲障への再整備に向けた撤去を完了した学校</t>
    <phoneticPr fontId="1"/>
  </si>
  <si>
    <t>改修、又は新たなブロック塀等への再整備により安全対策を完了した学校</t>
    <rPh sb="0" eb="2">
      <t>カイシュウ</t>
    </rPh>
    <rPh sb="3" eb="4">
      <t>マタ</t>
    </rPh>
    <rPh sb="5" eb="6">
      <t>アラ</t>
    </rPh>
    <rPh sb="12" eb="13">
      <t>ベイ</t>
    </rPh>
    <rPh sb="13" eb="14">
      <t>トウ</t>
    </rPh>
    <rPh sb="16" eb="19">
      <t>サイセイビ</t>
    </rPh>
    <rPh sb="22" eb="24">
      <t>アンゼン</t>
    </rPh>
    <rPh sb="24" eb="26">
      <t>タイサク</t>
    </rPh>
    <rPh sb="27" eb="29">
      <t>カンリョウ</t>
    </rPh>
    <rPh sb="31" eb="33">
      <t>ガッコウ</t>
    </rPh>
    <phoneticPr fontId="1"/>
  </si>
  <si>
    <t>改修、又は新たなブロック塀等への再整備により安全対策を完了した全長
[m]</t>
    <rPh sb="0" eb="2">
      <t>カイシュウ</t>
    </rPh>
    <rPh sb="3" eb="4">
      <t>マタ</t>
    </rPh>
    <rPh sb="5" eb="6">
      <t>アラ</t>
    </rPh>
    <rPh sb="12" eb="14">
      <t>ヘイナド</t>
    </rPh>
    <rPh sb="16" eb="19">
      <t>サイセイビ</t>
    </rPh>
    <rPh sb="22" eb="24">
      <t>アンゼン</t>
    </rPh>
    <rPh sb="24" eb="26">
      <t>タイサク</t>
    </rPh>
    <rPh sb="27" eb="29">
      <t>カンリョウ</t>
    </rPh>
    <phoneticPr fontId="1"/>
  </si>
  <si>
    <t>P</t>
    <phoneticPr fontId="1"/>
  </si>
  <si>
    <t>改修、又は新たなブロック塀等への再整備により安全対策を完了した学校数
［校］</t>
    <rPh sb="0" eb="2">
      <t>カイシュウ</t>
    </rPh>
    <rPh sb="3" eb="4">
      <t>マタ</t>
    </rPh>
    <rPh sb="5" eb="6">
      <t>アラ</t>
    </rPh>
    <rPh sb="12" eb="13">
      <t>ベイ</t>
    </rPh>
    <rPh sb="13" eb="14">
      <t>トウ</t>
    </rPh>
    <rPh sb="16" eb="19">
      <t>サイセイビ</t>
    </rPh>
    <rPh sb="22" eb="24">
      <t>アンゼン</t>
    </rPh>
    <rPh sb="24" eb="26">
      <t>タイサク</t>
    </rPh>
    <rPh sb="27" eb="29">
      <t>カンリョウ</t>
    </rPh>
    <rPh sb="31" eb="33">
      <t>ガッコウ</t>
    </rPh>
    <phoneticPr fontId="1"/>
  </si>
  <si>
    <t>外観に基づく点検及びブロック内部の点検によりブロック塀等の安全性の確認が取れた全長
[m]</t>
    <phoneticPr fontId="1"/>
  </si>
  <si>
    <t>点検済み</t>
    <rPh sb="0" eb="2">
      <t>テンケン</t>
    </rPh>
    <rPh sb="2" eb="3">
      <t>ズ</t>
    </rPh>
    <phoneticPr fontId="1"/>
  </si>
  <si>
    <t>（E）</t>
    <phoneticPr fontId="1"/>
  </si>
  <si>
    <t>（F）</t>
    <phoneticPr fontId="1"/>
  </si>
  <si>
    <t>対象外</t>
    <rPh sb="0" eb="3">
      <t>タイショウガイ</t>
    </rPh>
    <phoneticPr fontId="1"/>
  </si>
  <si>
    <t>D</t>
    <phoneticPr fontId="1"/>
  </si>
  <si>
    <t>[E+F]</t>
    <phoneticPr fontId="1"/>
  </si>
  <si>
    <t>対象外</t>
    <rPh sb="0" eb="3">
      <t>タイショウガイ</t>
    </rPh>
    <phoneticPr fontId="1"/>
  </si>
  <si>
    <t>調査対象学校名</t>
    <rPh sb="0" eb="2">
      <t>チョウサ</t>
    </rPh>
    <rPh sb="2" eb="4">
      <t>タイショウ</t>
    </rPh>
    <rPh sb="4" eb="6">
      <t>ガッコウ</t>
    </rPh>
    <rPh sb="6" eb="7">
      <t>メイ</t>
    </rPh>
    <phoneticPr fontId="1"/>
  </si>
  <si>
    <t>保有する全てのブロック塀等が調査対象外となった学校数
［校］</t>
    <rPh sb="0" eb="2">
      <t>ホユウ</t>
    </rPh>
    <rPh sb="4" eb="5">
      <t>スベ</t>
    </rPh>
    <rPh sb="11" eb="13">
      <t>ヘイナド</t>
    </rPh>
    <rPh sb="14" eb="16">
      <t>チョウサ</t>
    </rPh>
    <rPh sb="16" eb="18">
      <t>タイショウ</t>
    </rPh>
    <rPh sb="18" eb="19">
      <t>ガイ</t>
    </rPh>
    <rPh sb="23" eb="25">
      <t>ガッコウ</t>
    </rPh>
    <rPh sb="25" eb="26">
      <t>スウ</t>
    </rPh>
    <phoneticPr fontId="1"/>
  </si>
  <si>
    <t>保有する全てのブロック塀等が調査対象外となった学校</t>
    <rPh sb="0" eb="2">
      <t>ホユウ</t>
    </rPh>
    <rPh sb="4" eb="5">
      <t>スベ</t>
    </rPh>
    <rPh sb="11" eb="12">
      <t>ヘイ</t>
    </rPh>
    <rPh sb="12" eb="13">
      <t>ナド</t>
    </rPh>
    <rPh sb="14" eb="16">
      <t>チョウサ</t>
    </rPh>
    <rPh sb="16" eb="19">
      <t>タイショウガイ</t>
    </rPh>
    <rPh sb="23" eb="25">
      <t>ガッコウ</t>
    </rPh>
    <phoneticPr fontId="1"/>
  </si>
  <si>
    <t>あ小学校</t>
    <rPh sb="1" eb="4">
      <t>ショウガッコウ</t>
    </rPh>
    <phoneticPr fontId="1"/>
  </si>
  <si>
    <t>L</t>
    <phoneticPr fontId="1"/>
  </si>
  <si>
    <t>[E+F]</t>
  </si>
  <si>
    <t>（E）</t>
  </si>
  <si>
    <t>（P）</t>
  </si>
  <si>
    <t>（F）</t>
  </si>
  <si>
    <t>（H）</t>
  </si>
  <si>
    <t>（I）</t>
  </si>
  <si>
    <t>（L）</t>
  </si>
  <si>
    <t>（M）</t>
  </si>
  <si>
    <t>B</t>
    <phoneticPr fontId="1"/>
  </si>
  <si>
    <t>B</t>
    <phoneticPr fontId="1"/>
  </si>
  <si>
    <t>B</t>
    <phoneticPr fontId="1"/>
  </si>
  <si>
    <t>C</t>
    <phoneticPr fontId="1"/>
  </si>
  <si>
    <t>C</t>
    <phoneticPr fontId="1"/>
  </si>
  <si>
    <t>C</t>
    <phoneticPr fontId="1"/>
  </si>
  <si>
    <t>C</t>
    <phoneticPr fontId="1"/>
  </si>
  <si>
    <t>C</t>
    <phoneticPr fontId="1"/>
  </si>
  <si>
    <t>D</t>
    <phoneticPr fontId="1"/>
  </si>
  <si>
    <t>D</t>
    <phoneticPr fontId="1"/>
  </si>
  <si>
    <t>D</t>
    <phoneticPr fontId="1"/>
  </si>
  <si>
    <t>E</t>
    <phoneticPr fontId="1"/>
  </si>
  <si>
    <t>E</t>
    <phoneticPr fontId="1"/>
  </si>
  <si>
    <t>E</t>
    <phoneticPr fontId="1"/>
  </si>
  <si>
    <t>F</t>
    <phoneticPr fontId="1"/>
  </si>
  <si>
    <t>F</t>
    <phoneticPr fontId="1"/>
  </si>
  <si>
    <t>F</t>
    <phoneticPr fontId="1"/>
  </si>
  <si>
    <t>F</t>
    <phoneticPr fontId="1"/>
  </si>
  <si>
    <t>G</t>
    <phoneticPr fontId="1"/>
  </si>
  <si>
    <t>G</t>
    <phoneticPr fontId="1"/>
  </si>
  <si>
    <t>G</t>
    <phoneticPr fontId="1"/>
  </si>
  <si>
    <t>G</t>
    <phoneticPr fontId="1"/>
  </si>
  <si>
    <t>H</t>
    <phoneticPr fontId="1"/>
  </si>
  <si>
    <t>H</t>
    <phoneticPr fontId="1"/>
  </si>
  <si>
    <t>H</t>
    <phoneticPr fontId="1"/>
  </si>
  <si>
    <t>I</t>
    <phoneticPr fontId="1"/>
  </si>
  <si>
    <t>I</t>
    <phoneticPr fontId="1"/>
  </si>
  <si>
    <t>J</t>
    <phoneticPr fontId="1"/>
  </si>
  <si>
    <t>K</t>
    <phoneticPr fontId="1"/>
  </si>
  <si>
    <t>K</t>
    <phoneticPr fontId="1"/>
  </si>
  <si>
    <t>L</t>
    <phoneticPr fontId="1"/>
  </si>
  <si>
    <t>L</t>
    <phoneticPr fontId="1"/>
  </si>
  <si>
    <t>M</t>
    <phoneticPr fontId="1"/>
  </si>
  <si>
    <t>M</t>
    <phoneticPr fontId="1"/>
  </si>
  <si>
    <t>M</t>
    <phoneticPr fontId="1"/>
  </si>
  <si>
    <t>M</t>
    <phoneticPr fontId="1"/>
  </si>
  <si>
    <t>N</t>
    <phoneticPr fontId="1"/>
  </si>
  <si>
    <t>O</t>
    <phoneticPr fontId="1"/>
  </si>
  <si>
    <t>O</t>
    <phoneticPr fontId="1"/>
  </si>
  <si>
    <t>P</t>
    <phoneticPr fontId="1"/>
  </si>
  <si>
    <t>P</t>
    <phoneticPr fontId="1"/>
  </si>
  <si>
    <t>P</t>
    <phoneticPr fontId="1"/>
  </si>
  <si>
    <t>A</t>
    <phoneticPr fontId="1"/>
  </si>
  <si>
    <t>○</t>
  </si>
  <si>
    <t>い幼稚園</t>
    <rPh sb="1" eb="4">
      <t>ヨウチエン</t>
    </rPh>
    <phoneticPr fontId="1"/>
  </si>
  <si>
    <t>う認定こども園</t>
    <rPh sb="1" eb="3">
      <t>ニンテイ</t>
    </rPh>
    <rPh sb="6" eb="7">
      <t>エン</t>
    </rPh>
    <phoneticPr fontId="1"/>
  </si>
  <si>
    <t>え中学校</t>
    <rPh sb="1" eb="4">
      <t>チュウガッコウ</t>
    </rPh>
    <phoneticPr fontId="1"/>
  </si>
  <si>
    <t>お義務教育学校</t>
    <rPh sb="1" eb="3">
      <t>ギム</t>
    </rPh>
    <rPh sb="3" eb="5">
      <t>キョウイク</t>
    </rPh>
    <rPh sb="5" eb="7">
      <t>ガッコウ</t>
    </rPh>
    <phoneticPr fontId="1"/>
  </si>
  <si>
    <t>か高等学校</t>
    <rPh sb="1" eb="3">
      <t>コウトウ</t>
    </rPh>
    <rPh sb="3" eb="5">
      <t>ガッコウ</t>
    </rPh>
    <phoneticPr fontId="1"/>
  </si>
  <si>
    <t>き中等教育学校</t>
    <rPh sb="1" eb="3">
      <t>チュウトウ</t>
    </rPh>
    <rPh sb="3" eb="5">
      <t>キョウイク</t>
    </rPh>
    <rPh sb="5" eb="7">
      <t>ガッコウ</t>
    </rPh>
    <phoneticPr fontId="1"/>
  </si>
  <si>
    <t>く特別支援学校</t>
    <rPh sb="1" eb="3">
      <t>トクベツ</t>
    </rPh>
    <rPh sb="3" eb="5">
      <t>シエン</t>
    </rPh>
    <rPh sb="5" eb="7">
      <t>ガッコウ</t>
    </rPh>
    <phoneticPr fontId="1"/>
  </si>
  <si>
    <t>け中学校</t>
    <rPh sb="1" eb="4">
      <t>チュウガッコウ</t>
    </rPh>
    <phoneticPr fontId="1"/>
  </si>
  <si>
    <t>こ小学校</t>
    <rPh sb="1" eb="4">
      <t>ショウガッコウ</t>
    </rPh>
    <phoneticPr fontId="1"/>
  </si>
  <si>
    <t>さ高等学校</t>
    <rPh sb="1" eb="3">
      <t>コウトウ</t>
    </rPh>
    <rPh sb="3" eb="5">
      <t>ガッコウ</t>
    </rPh>
    <phoneticPr fontId="1"/>
  </si>
  <si>
    <t>しこども園</t>
    <rPh sb="4" eb="5">
      <t>エン</t>
    </rPh>
    <phoneticPr fontId="1"/>
  </si>
  <si>
    <t>す幼稚園</t>
    <rPh sb="1" eb="4">
      <t>ヨウチエン</t>
    </rPh>
    <phoneticPr fontId="1"/>
  </si>
  <si>
    <t>せ中学校</t>
    <rPh sb="1" eb="4">
      <t>チュウガッコウ</t>
    </rPh>
    <phoneticPr fontId="1"/>
  </si>
  <si>
    <t>そ中等教育学校</t>
    <rPh sb="1" eb="3">
      <t>チュウトウ</t>
    </rPh>
    <rPh sb="3" eb="5">
      <t>キョウイク</t>
    </rPh>
    <rPh sb="5" eb="7">
      <t>ガッコウ</t>
    </rPh>
    <phoneticPr fontId="1"/>
  </si>
  <si>
    <t>ブロック塀等を有する学校又はブロック塀等を有していない学校の区分</t>
    <rPh sb="4" eb="5">
      <t>ベイ</t>
    </rPh>
    <rPh sb="5" eb="6">
      <t>ナド</t>
    </rPh>
    <rPh sb="7" eb="8">
      <t>ユウ</t>
    </rPh>
    <rPh sb="10" eb="12">
      <t>ガッコウ</t>
    </rPh>
    <rPh sb="12" eb="13">
      <t>マタ</t>
    </rPh>
    <rPh sb="18" eb="19">
      <t>ヘイ</t>
    </rPh>
    <rPh sb="19" eb="20">
      <t>ナド</t>
    </rPh>
    <rPh sb="21" eb="22">
      <t>ユウ</t>
    </rPh>
    <rPh sb="27" eb="29">
      <t>ガッコウ</t>
    </rPh>
    <rPh sb="30" eb="32">
      <t>クブン</t>
    </rPh>
    <phoneticPr fontId="1"/>
  </si>
  <si>
    <t>ブロック塀等以外の囲障への再整備、又は恒久的な撤去の安全対策を完了した学校数
［校］</t>
    <rPh sb="35" eb="37">
      <t>ガッコウ</t>
    </rPh>
    <phoneticPr fontId="1"/>
  </si>
  <si>
    <t>理由</t>
    <rPh sb="0" eb="2">
      <t>リユウ</t>
    </rPh>
    <phoneticPr fontId="1"/>
  </si>
  <si>
    <t>理由</t>
    <rPh sb="0" eb="2">
      <t>リユウ</t>
    </rPh>
    <phoneticPr fontId="1"/>
  </si>
  <si>
    <t>Ⅰ</t>
    <phoneticPr fontId="1"/>
  </si>
  <si>
    <t>Ⅱ</t>
  </si>
  <si>
    <t>Ⅱ</t>
    <phoneticPr fontId="1"/>
  </si>
  <si>
    <t>Ⅲ</t>
    <phoneticPr fontId="1"/>
  </si>
  <si>
    <t>Ⅳ</t>
  </si>
  <si>
    <t>Ⅳ</t>
    <phoneticPr fontId="1"/>
  </si>
  <si>
    <t>安全点検及び安全対策が未完了の理由</t>
    <phoneticPr fontId="1"/>
  </si>
  <si>
    <t>Ⅰ</t>
  </si>
  <si>
    <t>Ⅲ</t>
  </si>
  <si>
    <t>安全点検及び安全対策が未完了の理由毎の学校数［校］</t>
    <rPh sb="17" eb="18">
      <t>ゴト</t>
    </rPh>
    <rPh sb="19" eb="22">
      <t>ガッコウスウ</t>
    </rPh>
    <phoneticPr fontId="1"/>
  </si>
  <si>
    <t>⑤未完了の理由</t>
    <rPh sb="1" eb="4">
      <t>ミカンリョウ</t>
    </rPh>
    <rPh sb="5" eb="7">
      <t>リユウ</t>
    </rPh>
    <phoneticPr fontId="1"/>
  </si>
  <si>
    <t>ブロック塀等を有する学校数
［校］</t>
    <phoneticPr fontId="1"/>
  </si>
  <si>
    <t>新たな囲障への再整備に向けた撤去を完了した学校数
［校］</t>
    <phoneticPr fontId="1"/>
  </si>
  <si>
    <t>保有する全てのブロック塀等の安全対策を
令和3年3月末までに完了予定の学校数
［校］</t>
    <rPh sb="0" eb="2">
      <t>ホユウ</t>
    </rPh>
    <rPh sb="4" eb="5">
      <t>スベ</t>
    </rPh>
    <rPh sb="11" eb="12">
      <t>ベイ</t>
    </rPh>
    <rPh sb="12" eb="13">
      <t>トウ</t>
    </rPh>
    <rPh sb="14" eb="16">
      <t>アンゼン</t>
    </rPh>
    <rPh sb="16" eb="18">
      <t>タイサク</t>
    </rPh>
    <rPh sb="26" eb="27">
      <t>マツ</t>
    </rPh>
    <rPh sb="30" eb="32">
      <t>カンリョウ</t>
    </rPh>
    <rPh sb="32" eb="34">
      <t>ヨテイ</t>
    </rPh>
    <rPh sb="35" eb="37">
      <t>ガッコウ</t>
    </rPh>
    <phoneticPr fontId="1"/>
  </si>
  <si>
    <t>保有する全てのブロック塀等の安全対策を
令和3年4月以降に完了予定の学校数
［校］</t>
    <rPh sb="0" eb="2">
      <t>ホユウ</t>
    </rPh>
    <rPh sb="4" eb="5">
      <t>スベ</t>
    </rPh>
    <rPh sb="11" eb="13">
      <t>ヘイナド</t>
    </rPh>
    <rPh sb="14" eb="16">
      <t>アンゼン</t>
    </rPh>
    <rPh sb="16" eb="18">
      <t>タイサク</t>
    </rPh>
    <rPh sb="20" eb="22">
      <t>レイワ</t>
    </rPh>
    <rPh sb="23" eb="24">
      <t>ネン</t>
    </rPh>
    <rPh sb="25" eb="28">
      <t>ガツイコウ</t>
    </rPh>
    <rPh sb="29" eb="31">
      <t>カンリョウ</t>
    </rPh>
    <rPh sb="31" eb="33">
      <t>ヨテイ</t>
    </rPh>
    <rPh sb="34" eb="36">
      <t>ガッコウ</t>
    </rPh>
    <phoneticPr fontId="1"/>
  </si>
  <si>
    <t>新たな囲障への再整備については令和3年3月末までに完了予定の学校数
［校］</t>
    <rPh sb="15" eb="17">
      <t>レイワ</t>
    </rPh>
    <rPh sb="18" eb="19">
      <t>ネン</t>
    </rPh>
    <rPh sb="20" eb="21">
      <t>ガツ</t>
    </rPh>
    <rPh sb="21" eb="22">
      <t>マツ</t>
    </rPh>
    <rPh sb="25" eb="27">
      <t>カンリョウ</t>
    </rPh>
    <rPh sb="27" eb="29">
      <t>ヨテイ</t>
    </rPh>
    <rPh sb="30" eb="32">
      <t>ガッコウ</t>
    </rPh>
    <phoneticPr fontId="1"/>
  </si>
  <si>
    <t>新たな囲障への再整備については令和3年4月以降に完了予定の学校数
［校］</t>
    <rPh sb="21" eb="23">
      <t>イコウ</t>
    </rPh>
    <rPh sb="29" eb="31">
      <t>ガッコウ</t>
    </rPh>
    <phoneticPr fontId="1"/>
  </si>
  <si>
    <t>新たな囲障への再整備に向けた撤去を完了した全長（新たな囲障の整備は令和3年3月末までに完成予定）
[m]</t>
    <rPh sb="24" eb="25">
      <t>アラ</t>
    </rPh>
    <rPh sb="27" eb="29">
      <t>イショウ</t>
    </rPh>
    <rPh sb="30" eb="32">
      <t>セイビ</t>
    </rPh>
    <rPh sb="33" eb="35">
      <t>レイワ</t>
    </rPh>
    <rPh sb="36" eb="37">
      <t>ネン</t>
    </rPh>
    <rPh sb="38" eb="39">
      <t>ガツ</t>
    </rPh>
    <rPh sb="39" eb="40">
      <t>マツ</t>
    </rPh>
    <rPh sb="43" eb="45">
      <t>カンセイ</t>
    </rPh>
    <rPh sb="45" eb="47">
      <t>ヨテイ</t>
    </rPh>
    <phoneticPr fontId="1"/>
  </si>
  <si>
    <t>新たな囲障への再整備に向けた撤去を完了した全長（新たな囲障の整備は令和3年4月以降に完成予定）
[m]</t>
    <rPh sb="39" eb="41">
      <t>イコウ</t>
    </rPh>
    <phoneticPr fontId="1"/>
  </si>
  <si>
    <t>令和3年
3月末までに完了予定の全長
[m]</t>
    <phoneticPr fontId="1"/>
  </si>
  <si>
    <t>令和3年
4月以降に完了予定の全長
[m]</t>
    <phoneticPr fontId="1"/>
  </si>
  <si>
    <t>保有する全てのブロック塀等の安全対策を
令和3年3月末までに完了予定の学校</t>
    <rPh sb="0" eb="2">
      <t>ホユウ</t>
    </rPh>
    <rPh sb="4" eb="5">
      <t>スベ</t>
    </rPh>
    <rPh sb="11" eb="12">
      <t>ベイ</t>
    </rPh>
    <rPh sb="12" eb="13">
      <t>トウ</t>
    </rPh>
    <rPh sb="14" eb="16">
      <t>アンゼン</t>
    </rPh>
    <rPh sb="16" eb="18">
      <t>タイサク</t>
    </rPh>
    <rPh sb="20" eb="22">
      <t>レイワ</t>
    </rPh>
    <rPh sb="26" eb="27">
      <t>マツ</t>
    </rPh>
    <rPh sb="30" eb="32">
      <t>カンリョウ</t>
    </rPh>
    <rPh sb="32" eb="34">
      <t>ヨテイ</t>
    </rPh>
    <rPh sb="35" eb="37">
      <t>ガッコウ</t>
    </rPh>
    <phoneticPr fontId="1"/>
  </si>
  <si>
    <t>保有する全てのブロック塀等の安全対策を
令和3年4月以降に完了予定の学校</t>
    <rPh sb="0" eb="2">
      <t>ホユウ</t>
    </rPh>
    <rPh sb="4" eb="5">
      <t>スベ</t>
    </rPh>
    <rPh sb="11" eb="13">
      <t>ヘイナド</t>
    </rPh>
    <rPh sb="14" eb="16">
      <t>アンゼン</t>
    </rPh>
    <rPh sb="16" eb="18">
      <t>タイサク</t>
    </rPh>
    <rPh sb="20" eb="22">
      <t>レイワ</t>
    </rPh>
    <rPh sb="23" eb="24">
      <t>ネン</t>
    </rPh>
    <rPh sb="25" eb="28">
      <t>ガツイコウ</t>
    </rPh>
    <rPh sb="29" eb="31">
      <t>カンリョウ</t>
    </rPh>
    <rPh sb="31" eb="33">
      <t>ヨテイ</t>
    </rPh>
    <rPh sb="34" eb="36">
      <t>ガッコウ</t>
    </rPh>
    <phoneticPr fontId="1"/>
  </si>
  <si>
    <t>新たな囲障への再整備については令和3年3月末までに完了予定の学校</t>
    <rPh sb="15" eb="17">
      <t>レイワ</t>
    </rPh>
    <rPh sb="18" eb="19">
      <t>ネン</t>
    </rPh>
    <rPh sb="20" eb="21">
      <t>ガツ</t>
    </rPh>
    <rPh sb="21" eb="22">
      <t>マツ</t>
    </rPh>
    <rPh sb="25" eb="27">
      <t>カンリョウ</t>
    </rPh>
    <rPh sb="27" eb="29">
      <t>ヨテイ</t>
    </rPh>
    <rPh sb="30" eb="32">
      <t>ガッコウ</t>
    </rPh>
    <phoneticPr fontId="1"/>
  </si>
  <si>
    <t>新たな囲障への再整備については令和3年4月以降に完了予定の学校</t>
    <rPh sb="21" eb="23">
      <t>イコウ</t>
    </rPh>
    <rPh sb="29" eb="31">
      <t>ガッコウ</t>
    </rPh>
    <phoneticPr fontId="1"/>
  </si>
  <si>
    <t>P</t>
  </si>
  <si>
    <t>H</t>
  </si>
  <si>
    <t>I</t>
  </si>
  <si>
    <t>J</t>
  </si>
  <si>
    <t>K</t>
  </si>
  <si>
    <t>L</t>
  </si>
  <si>
    <t>M</t>
  </si>
  <si>
    <t>N</t>
  </si>
  <si>
    <t>O</t>
  </si>
  <si>
    <t>[D+G+J]</t>
  </si>
  <si>
    <t>[D+G+J]</t>
    <phoneticPr fontId="1"/>
  </si>
  <si>
    <t>[M+N]</t>
  </si>
  <si>
    <t>[M+N]</t>
    <phoneticPr fontId="1"/>
  </si>
  <si>
    <t>[H+I]</t>
  </si>
  <si>
    <t>[H+I]</t>
    <phoneticPr fontId="1"/>
  </si>
  <si>
    <t>[K+L]</t>
  </si>
  <si>
    <t>[K+L]</t>
    <phoneticPr fontId="1"/>
  </si>
  <si>
    <t>[O+P]</t>
  </si>
  <si>
    <t>[O+P]</t>
    <phoneticPr fontId="1"/>
  </si>
  <si>
    <t>（M）</t>
    <phoneticPr fontId="1"/>
  </si>
  <si>
    <t>（O）</t>
  </si>
  <si>
    <t>（O）</t>
    <phoneticPr fontId="1"/>
  </si>
  <si>
    <t>（P）</t>
    <phoneticPr fontId="1"/>
  </si>
  <si>
    <t>（H）</t>
    <phoneticPr fontId="1"/>
  </si>
  <si>
    <t>（I）</t>
    <phoneticPr fontId="1"/>
  </si>
  <si>
    <t>（K）</t>
  </si>
  <si>
    <t>（K）</t>
    <phoneticPr fontId="1"/>
  </si>
  <si>
    <t>（L）</t>
    <phoneticPr fontId="1"/>
  </si>
  <si>
    <t>B</t>
  </si>
  <si>
    <t>C</t>
  </si>
  <si>
    <t>D</t>
  </si>
  <si>
    <t>E</t>
  </si>
  <si>
    <t>F</t>
  </si>
  <si>
    <t>G</t>
  </si>
  <si>
    <t>A</t>
  </si>
  <si>
    <t>実施予定</t>
    <rPh sb="0" eb="2">
      <t>ジッシ</t>
    </rPh>
    <rPh sb="2" eb="4">
      <t>ヨテイ</t>
    </rPh>
    <phoneticPr fontId="1"/>
  </si>
  <si>
    <t>た中学校</t>
    <rPh sb="1" eb="4">
      <t>チュウガッコウ</t>
    </rPh>
    <phoneticPr fontId="1"/>
  </si>
  <si>
    <t>ち高等学校</t>
    <rPh sb="1" eb="3">
      <t>コウトウ</t>
    </rPh>
    <rPh sb="3" eb="5">
      <t>ガッコウ</t>
    </rPh>
    <phoneticPr fontId="1"/>
  </si>
  <si>
    <t>学校施設におけるブロック塀等の安全対策等の状況　１</t>
    <rPh sb="0" eb="2">
      <t>ガッコウ</t>
    </rPh>
    <rPh sb="2" eb="4">
      <t>シセツ</t>
    </rPh>
    <rPh sb="12" eb="13">
      <t>ヘイ</t>
    </rPh>
    <rPh sb="13" eb="14">
      <t>ナド</t>
    </rPh>
    <rPh sb="15" eb="17">
      <t>アンゼン</t>
    </rPh>
    <rPh sb="17" eb="19">
      <t>タイサク</t>
    </rPh>
    <rPh sb="19" eb="20">
      <t>ナド</t>
    </rPh>
    <rPh sb="21" eb="23">
      <t>ジョウキョウ</t>
    </rPh>
    <phoneticPr fontId="1"/>
  </si>
  <si>
    <t>場所</t>
    <rPh sb="0" eb="2">
      <t>バショ</t>
    </rPh>
    <phoneticPr fontId="1"/>
  </si>
  <si>
    <t>点検未実施</t>
    <rPh sb="0" eb="2">
      <t>テンケン</t>
    </rPh>
    <rPh sb="2" eb="3">
      <t>ミ</t>
    </rPh>
    <rPh sb="3" eb="5">
      <t>ジッシ</t>
    </rPh>
    <phoneticPr fontId="1"/>
  </si>
  <si>
    <t>児童生徒が容易に近寄れる場所のブロック塀等の有無</t>
    <rPh sb="0" eb="2">
      <t>ジドウ</t>
    </rPh>
    <rPh sb="2" eb="4">
      <t>セイト</t>
    </rPh>
    <rPh sb="5" eb="7">
      <t>ヨウイ</t>
    </rPh>
    <rPh sb="8" eb="10">
      <t>チカヨ</t>
    </rPh>
    <rPh sb="12" eb="14">
      <t>バショ</t>
    </rPh>
    <rPh sb="19" eb="20">
      <t>ベイ</t>
    </rPh>
    <rPh sb="20" eb="21">
      <t>トウ</t>
    </rPh>
    <rPh sb="22" eb="24">
      <t>ウム</t>
    </rPh>
    <phoneticPr fontId="1"/>
  </si>
  <si>
    <t>注意喚起措置の実施状況</t>
    <rPh sb="0" eb="2">
      <t>チュウイ</t>
    </rPh>
    <rPh sb="2" eb="4">
      <t>カンキ</t>
    </rPh>
    <rPh sb="4" eb="6">
      <t>ソチ</t>
    </rPh>
    <rPh sb="7" eb="9">
      <t>ジッシ</t>
    </rPh>
    <rPh sb="9" eb="11">
      <t>ジョウキョウ</t>
    </rPh>
    <phoneticPr fontId="1"/>
  </si>
  <si>
    <t>令和3年3月末までに完了予定の全長[m]</t>
    <phoneticPr fontId="1"/>
  </si>
  <si>
    <t>令和4年4月以降に完了予定の全長[m]</t>
    <rPh sb="6" eb="8">
      <t>イコウ</t>
    </rPh>
    <phoneticPr fontId="1"/>
  </si>
  <si>
    <t>ブロック内部の点検が未完了の全長[m]</t>
    <phoneticPr fontId="1"/>
  </si>
  <si>
    <t>外観に基づく点検が未完了の全長[m]</t>
    <phoneticPr fontId="1"/>
  </si>
  <si>
    <t>児童生徒が容易に近寄れる場所にある全長[m]</t>
    <rPh sb="0" eb="4">
      <t>ジドウセイト</t>
    </rPh>
    <rPh sb="5" eb="7">
      <t>ヨウイ</t>
    </rPh>
    <rPh sb="8" eb="10">
      <t>チカヨ</t>
    </rPh>
    <rPh sb="12" eb="14">
      <t>バショ</t>
    </rPh>
    <rPh sb="17" eb="19">
      <t>ゼンチョウ</t>
    </rPh>
    <phoneticPr fontId="1"/>
  </si>
  <si>
    <t>児童生徒が容易に近寄れない場所にある全長[m]</t>
    <rPh sb="0" eb="4">
      <t>ジドウセイト</t>
    </rPh>
    <rPh sb="5" eb="7">
      <t>ヨウイ</t>
    </rPh>
    <rPh sb="8" eb="10">
      <t>チカヨ</t>
    </rPh>
    <rPh sb="13" eb="15">
      <t>バショ</t>
    </rPh>
    <rPh sb="18" eb="20">
      <t>ゼンチョウ</t>
    </rPh>
    <phoneticPr fontId="1"/>
  </si>
  <si>
    <t>小計</t>
    <rPh sb="0" eb="2">
      <t>ショウケイ</t>
    </rPh>
    <phoneticPr fontId="1"/>
  </si>
  <si>
    <t>うち、
注意喚起措置済の全長</t>
    <rPh sb="4" eb="6">
      <t>チュウイ</t>
    </rPh>
    <rPh sb="6" eb="8">
      <t>カンキ</t>
    </rPh>
    <rPh sb="8" eb="10">
      <t>ソチ</t>
    </rPh>
    <rPh sb="10" eb="11">
      <t>スミ</t>
    </rPh>
    <rPh sb="12" eb="14">
      <t>ゼンチョウ</t>
    </rPh>
    <phoneticPr fontId="1"/>
  </si>
  <si>
    <t>注意喚起措置</t>
    <rPh sb="0" eb="2">
      <t>チュウイ</t>
    </rPh>
    <rPh sb="2" eb="4">
      <t>カンキ</t>
    </rPh>
    <rPh sb="4" eb="6">
      <t>ソチ</t>
    </rPh>
    <phoneticPr fontId="1"/>
  </si>
  <si>
    <t>令和3年3月末までに
完了予定の全長[m]</t>
    <phoneticPr fontId="1"/>
  </si>
  <si>
    <t>令和4年4月以降に
完了予定の全長[m]</t>
    <rPh sb="6" eb="8">
      <t>イコウ</t>
    </rPh>
    <phoneticPr fontId="1"/>
  </si>
  <si>
    <t>ブロック内部の点検が
未完了の全長[m]</t>
    <phoneticPr fontId="1"/>
  </si>
  <si>
    <t>外観に基づく点検が
未完了の全長[m]</t>
    <phoneticPr fontId="1"/>
  </si>
  <si>
    <t>①ブロック塀等の安全対策等の全長</t>
    <rPh sb="5" eb="6">
      <t>ヘイ</t>
    </rPh>
    <rPh sb="6" eb="7">
      <t>ナド</t>
    </rPh>
    <rPh sb="8" eb="10">
      <t>アンゼン</t>
    </rPh>
    <rPh sb="10" eb="12">
      <t>タイサク</t>
    </rPh>
    <rPh sb="12" eb="13">
      <t>ナド</t>
    </rPh>
    <rPh sb="14" eb="16">
      <t>ゼンチョウ</t>
    </rPh>
    <phoneticPr fontId="1"/>
  </si>
  <si>
    <t>②ブロック塀等の有無</t>
    <rPh sb="5" eb="6">
      <t>ヘイ</t>
    </rPh>
    <rPh sb="6" eb="7">
      <t>ナド</t>
    </rPh>
    <rPh sb="8" eb="10">
      <t>ウム</t>
    </rPh>
    <phoneticPr fontId="1"/>
  </si>
  <si>
    <t xml:space="preserve">③ブロック塀等を有する学校［B］ </t>
    <rPh sb="5" eb="6">
      <t>ベイ</t>
    </rPh>
    <rPh sb="6" eb="7">
      <t>トウ</t>
    </rPh>
    <rPh sb="8" eb="9">
      <t>ユウ</t>
    </rPh>
    <rPh sb="11" eb="13">
      <t>ガッコウ</t>
    </rPh>
    <phoneticPr fontId="1"/>
  </si>
  <si>
    <t xml:space="preserve">④ブロック塀等を有していない学校［C］ </t>
    <phoneticPr fontId="1"/>
  </si>
  <si>
    <t>①-0</t>
  </si>
  <si>
    <t>①-1</t>
  </si>
  <si>
    <t>①-2</t>
  </si>
  <si>
    <t>①-3</t>
  </si>
  <si>
    <t>①-5</t>
  </si>
  <si>
    <t>①-6</t>
  </si>
  <si>
    <t>①-7</t>
  </si>
  <si>
    <t>①-8</t>
  </si>
  <si>
    <t>①ブロック塀等の安全対策等の全長（令和２年９月1日までに、点検や安全対策が完了していない学校）</t>
    <phoneticPr fontId="1"/>
  </si>
  <si>
    <t xml:space="preserve">③ブロック塀等を有する学校［B］ </t>
    <phoneticPr fontId="1"/>
  </si>
  <si>
    <t>学校施設におけるブロック塀等の安全対策等の状況　２</t>
    <phoneticPr fontId="1"/>
  </si>
  <si>
    <t>注意喚起措置の実施している学校数
[校]</t>
    <rPh sb="0" eb="2">
      <t>チュウイ</t>
    </rPh>
    <rPh sb="2" eb="4">
      <t>カンキ</t>
    </rPh>
    <rPh sb="4" eb="6">
      <t>ソチ</t>
    </rPh>
    <rPh sb="7" eb="9">
      <t>ジッシ</t>
    </rPh>
    <rPh sb="13" eb="15">
      <t>ガッコウ</t>
    </rPh>
    <rPh sb="15" eb="16">
      <t>スウ</t>
    </rPh>
    <rPh sb="18" eb="19">
      <t>コウ</t>
    </rPh>
    <phoneticPr fontId="1"/>
  </si>
  <si>
    <t>児童生徒が容易に近寄れる場所のブロック塀等を保有する学校数
[校]</t>
    <rPh sb="0" eb="2">
      <t>ジドウ</t>
    </rPh>
    <rPh sb="2" eb="4">
      <t>セイト</t>
    </rPh>
    <rPh sb="5" eb="7">
      <t>ヨウイ</t>
    </rPh>
    <rPh sb="8" eb="10">
      <t>チカヨ</t>
    </rPh>
    <rPh sb="12" eb="14">
      <t>バショ</t>
    </rPh>
    <rPh sb="19" eb="20">
      <t>ベイ</t>
    </rPh>
    <rPh sb="20" eb="21">
      <t>トウ</t>
    </rPh>
    <rPh sb="22" eb="24">
      <t>ホユウ</t>
    </rPh>
    <rPh sb="26" eb="28">
      <t>ガッコウ</t>
    </rPh>
    <rPh sb="28" eb="29">
      <t>スウ</t>
    </rPh>
    <rPh sb="31" eb="32">
      <t>コウ</t>
    </rPh>
    <phoneticPr fontId="1"/>
  </si>
  <si>
    <t>有</t>
    <rPh sb="0" eb="1">
      <t>アリ</t>
    </rPh>
    <phoneticPr fontId="1"/>
  </si>
  <si>
    <t>○</t>
    <phoneticPr fontId="1"/>
  </si>
  <si>
    <t>①-4</t>
    <phoneticPr fontId="1"/>
  </si>
  <si>
    <t>⑤-5a</t>
  </si>
  <si>
    <t>⑤-5a</t>
    <phoneticPr fontId="1"/>
  </si>
  <si>
    <t>⑤-5b</t>
  </si>
  <si>
    <t>⑤-5b</t>
    <phoneticPr fontId="1"/>
  </si>
  <si>
    <t>⑤-6a</t>
  </si>
  <si>
    <t>⑤-6a</t>
    <phoneticPr fontId="1"/>
  </si>
  <si>
    <t>⑤-6b</t>
  </si>
  <si>
    <t>⑤-6b</t>
    <phoneticPr fontId="1"/>
  </si>
  <si>
    <t>⑤-7a</t>
  </si>
  <si>
    <t>⑤-7a</t>
    <phoneticPr fontId="1"/>
  </si>
  <si>
    <t>⑤-7b</t>
  </si>
  <si>
    <t>⑤-7b</t>
    <phoneticPr fontId="1"/>
  </si>
  <si>
    <t>⑤-8a</t>
  </si>
  <si>
    <t>⑤-8a</t>
    <phoneticPr fontId="1"/>
  </si>
  <si>
    <t>⑤-8b</t>
  </si>
  <si>
    <t>⑤-8b</t>
    <phoneticPr fontId="1"/>
  </si>
  <si>
    <t>学校施設におけるブロック塀等の安全対策等の状況（令和２年９月1日までに、点検や安全対策が完了していない学校）</t>
    <phoneticPr fontId="1"/>
  </si>
  <si>
    <t>補足調査票</t>
    <rPh sb="0" eb="2">
      <t>ホソク</t>
    </rPh>
    <rPh sb="2" eb="5">
      <t>チョウサヒョウ</t>
    </rPh>
    <phoneticPr fontId="1"/>
  </si>
  <si>
    <t>①ブロック塀等の安全対策等の全長</t>
    <phoneticPr fontId="1"/>
  </si>
  <si>
    <t>⑥未完了の理由</t>
    <rPh sb="1" eb="4">
      <t>ミカンリョウ</t>
    </rPh>
    <rPh sb="5" eb="7">
      <t>リユウ</t>
    </rPh>
    <phoneticPr fontId="1"/>
  </si>
  <si>
    <t>補足調査票
記入対象学校</t>
    <rPh sb="6" eb="8">
      <t>キニュウ</t>
    </rPh>
    <rPh sb="7" eb="8">
      <t>ニュウ</t>
    </rPh>
    <rPh sb="8" eb="10">
      <t>タイショウ</t>
    </rPh>
    <rPh sb="10" eb="12">
      <t>ガッコウ</t>
    </rPh>
    <phoneticPr fontId="1"/>
  </si>
  <si>
    <t>補足調査票</t>
    <phoneticPr fontId="1"/>
  </si>
  <si>
    <t>補足調査</t>
    <rPh sb="0" eb="2">
      <t>ホソク</t>
    </rPh>
    <rPh sb="2" eb="4">
      <t>チョウサ</t>
    </rPh>
    <phoneticPr fontId="1"/>
  </si>
  <si>
    <t>⑤児童生徒が容易に近寄れる（近寄れない）場所にあるブロック塀等の全長</t>
    <phoneticPr fontId="1"/>
  </si>
  <si>
    <t>調査票</t>
    <rPh sb="0" eb="2">
      <t>チョウサ</t>
    </rPh>
    <rPh sb="2" eb="3">
      <t>ヒョウ</t>
    </rPh>
    <phoneticPr fontId="1"/>
  </si>
  <si>
    <t>注-5</t>
    <rPh sb="0" eb="1">
      <t>チュウ</t>
    </rPh>
    <phoneticPr fontId="1"/>
  </si>
  <si>
    <t>注ｰ6</t>
    <rPh sb="0" eb="1">
      <t>チュウ</t>
    </rPh>
    <phoneticPr fontId="1"/>
  </si>
  <si>
    <t>注ｰ7</t>
    <rPh sb="0" eb="1">
      <t>チュウ</t>
    </rPh>
    <phoneticPr fontId="1"/>
  </si>
  <si>
    <t>注ｰ8</t>
    <rPh sb="0" eb="1">
      <t>チュウ</t>
    </rPh>
    <phoneticPr fontId="1"/>
  </si>
  <si>
    <t>（注-5a＋注-5b）</t>
    <rPh sb="1" eb="2">
      <t>チュウ</t>
    </rPh>
    <rPh sb="6" eb="7">
      <t>チュウ</t>
    </rPh>
    <phoneticPr fontId="1"/>
  </si>
  <si>
    <t>（注-6a＋注-6b）</t>
    <rPh sb="1" eb="2">
      <t>チュウ</t>
    </rPh>
    <rPh sb="6" eb="7">
      <t>チュウ</t>
    </rPh>
    <phoneticPr fontId="1"/>
  </si>
  <si>
    <t>（注-7a＋注-7b）</t>
    <rPh sb="1" eb="2">
      <t>チュウ</t>
    </rPh>
    <rPh sb="6" eb="7">
      <t>チュウ</t>
    </rPh>
    <phoneticPr fontId="1"/>
  </si>
  <si>
    <t>（注-8a＋注-8b）</t>
    <rPh sb="1" eb="2">
      <t>チュウ</t>
    </rPh>
    <rPh sb="6" eb="7">
      <t>チュウ</t>
    </rPh>
    <phoneticPr fontId="1"/>
  </si>
  <si>
    <t>注-5a</t>
    <rPh sb="0" eb="1">
      <t>チュウ</t>
    </rPh>
    <phoneticPr fontId="1"/>
  </si>
  <si>
    <t>注-5b</t>
    <rPh sb="0" eb="1">
      <t>チュウ</t>
    </rPh>
    <phoneticPr fontId="1"/>
  </si>
  <si>
    <t>注-6a</t>
    <rPh sb="0" eb="1">
      <t>チュウ</t>
    </rPh>
    <phoneticPr fontId="1"/>
  </si>
  <si>
    <t>注-6b</t>
    <rPh sb="0" eb="1">
      <t>チュウ</t>
    </rPh>
    <phoneticPr fontId="1"/>
  </si>
  <si>
    <t>注-7a</t>
    <rPh sb="0" eb="1">
      <t>チュウ</t>
    </rPh>
    <phoneticPr fontId="1"/>
  </si>
  <si>
    <t>注-7b</t>
    <rPh sb="0" eb="1">
      <t>チュウ</t>
    </rPh>
    <phoneticPr fontId="1"/>
  </si>
  <si>
    <t>注-8a</t>
    <rPh sb="0" eb="1">
      <t>チュウ</t>
    </rPh>
    <phoneticPr fontId="1"/>
  </si>
  <si>
    <t>注-8b</t>
    <rPh sb="0" eb="1">
      <t>チュウ</t>
    </rPh>
    <phoneticPr fontId="1"/>
  </si>
  <si>
    <t>学校施設におけるブロック塀等の安全対策等の状況　３</t>
    <rPh sb="0" eb="2">
      <t>ガッコウ</t>
    </rPh>
    <rPh sb="2" eb="4">
      <t>シセツ</t>
    </rPh>
    <rPh sb="12" eb="13">
      <t>ヘイ</t>
    </rPh>
    <rPh sb="13" eb="14">
      <t>ナド</t>
    </rPh>
    <rPh sb="15" eb="17">
      <t>アンゼン</t>
    </rPh>
    <rPh sb="17" eb="19">
      <t>タイサク</t>
    </rPh>
    <rPh sb="19" eb="20">
      <t>ナド</t>
    </rPh>
    <rPh sb="21" eb="23">
      <t>ジョウキョウ</t>
    </rPh>
    <phoneticPr fontId="1"/>
  </si>
  <si>
    <t>①-４</t>
    <phoneticPr fontId="1"/>
  </si>
  <si>
    <t>場所</t>
    <rPh sb="0" eb="2">
      <t>バショ</t>
    </rPh>
    <phoneticPr fontId="1"/>
  </si>
  <si>
    <t>⑤児童生徒が容易に近寄れる場所／近寄れない場所にある全長</t>
    <rPh sb="1" eb="3">
      <t>ジドウ</t>
    </rPh>
    <rPh sb="3" eb="5">
      <t>セイト</t>
    </rPh>
    <rPh sb="6" eb="8">
      <t>ヨウイ</t>
    </rPh>
    <rPh sb="9" eb="11">
      <t>チカヨ</t>
    </rPh>
    <rPh sb="13" eb="15">
      <t>バショ</t>
    </rPh>
    <rPh sb="16" eb="18">
      <t>チカヨ</t>
    </rPh>
    <rPh sb="21" eb="23">
      <t>バショ</t>
    </rPh>
    <rPh sb="26" eb="28">
      <t>ゼンチョウ</t>
    </rPh>
    <phoneticPr fontId="1"/>
  </si>
  <si>
    <t>［外観に基づく点検、又はブロック内部の点検の結果、安全性に問題があるブロック塀等を有する学校]、[点検が未完了の学校]及び[未報告の学校]として報告した学校を調査対象</t>
    <rPh sb="1" eb="3">
      <t>ガイカン</t>
    </rPh>
    <rPh sb="4" eb="5">
      <t>モト</t>
    </rPh>
    <rPh sb="7" eb="9">
      <t>テンケン</t>
    </rPh>
    <rPh sb="10" eb="11">
      <t>マタ</t>
    </rPh>
    <rPh sb="16" eb="18">
      <t>ナイブ</t>
    </rPh>
    <rPh sb="19" eb="21">
      <t>テンケン</t>
    </rPh>
    <rPh sb="22" eb="24">
      <t>ケッカ</t>
    </rPh>
    <rPh sb="25" eb="28">
      <t>アンゼンセイ</t>
    </rPh>
    <rPh sb="29" eb="31">
      <t>モンダイ</t>
    </rPh>
    <rPh sb="38" eb="39">
      <t>ベイ</t>
    </rPh>
    <rPh sb="39" eb="40">
      <t>トウ</t>
    </rPh>
    <rPh sb="41" eb="42">
      <t>ユウ</t>
    </rPh>
    <rPh sb="44" eb="46">
      <t>ガッコウ</t>
    </rPh>
    <rPh sb="49" eb="51">
      <t>テンケン</t>
    </rPh>
    <rPh sb="52" eb="55">
      <t>ミカンリョウ</t>
    </rPh>
    <rPh sb="56" eb="58">
      <t>ガッコウ</t>
    </rPh>
    <rPh sb="59" eb="60">
      <t>オヨ</t>
    </rPh>
    <rPh sb="62" eb="65">
      <t>ミホウコク</t>
    </rPh>
    <rPh sb="66" eb="68">
      <t>ガッコウ</t>
    </rPh>
    <rPh sb="72" eb="74">
      <t>ホウコク</t>
    </rPh>
    <rPh sb="76" eb="78">
      <t>ガッコウ</t>
    </rPh>
    <rPh sb="79" eb="81">
      <t>チョウサ</t>
    </rPh>
    <rPh sb="81" eb="83">
      <t>タイショウ</t>
    </rPh>
    <phoneticPr fontId="1"/>
  </si>
  <si>
    <t>なお、[保有する全てのブロック塀等の安全性を確保している学校]及び[ブロック塀等を有していない学校]として報告した学校は調査対象外</t>
    <rPh sb="4" eb="6">
      <t>ホユウ</t>
    </rPh>
    <rPh sb="8" eb="9">
      <t>スベ</t>
    </rPh>
    <rPh sb="15" eb="16">
      <t>ベイ</t>
    </rPh>
    <rPh sb="16" eb="17">
      <t>トウ</t>
    </rPh>
    <rPh sb="18" eb="21">
      <t>アンゼンセイ</t>
    </rPh>
    <rPh sb="22" eb="24">
      <t>カクホ</t>
    </rPh>
    <rPh sb="28" eb="30">
      <t>ガッコウ</t>
    </rPh>
    <rPh sb="31" eb="32">
      <t>オヨ</t>
    </rPh>
    <rPh sb="38" eb="39">
      <t>ベイ</t>
    </rPh>
    <rPh sb="39" eb="40">
      <t>トウ</t>
    </rPh>
    <rPh sb="41" eb="42">
      <t>ユウ</t>
    </rPh>
    <rPh sb="47" eb="49">
      <t>ガッコウ</t>
    </rPh>
    <rPh sb="53" eb="55">
      <t>ホウコク</t>
    </rPh>
    <rPh sb="57" eb="59">
      <t>ガッコウ</t>
    </rPh>
    <rPh sb="60" eb="62">
      <t>チョウサ</t>
    </rPh>
    <rPh sb="62" eb="64">
      <t>タイショウ</t>
    </rPh>
    <rPh sb="64" eb="65">
      <t>ガイ</t>
    </rPh>
    <phoneticPr fontId="1"/>
  </si>
  <si>
    <t>※１　令和２年９月１日現在の状況を記入</t>
    <rPh sb="3" eb="5">
      <t>レイワ</t>
    </rPh>
    <rPh sb="6" eb="7">
      <t>ネン</t>
    </rPh>
    <rPh sb="8" eb="9">
      <t>ガツ</t>
    </rPh>
    <rPh sb="9" eb="11">
      <t>ツイタチ</t>
    </rPh>
    <rPh sb="11" eb="13">
      <t>ゲンザイ</t>
    </rPh>
    <rPh sb="14" eb="16">
      <t>ジョウキョウ</t>
    </rPh>
    <rPh sb="17" eb="19">
      <t>キニュウ</t>
    </rPh>
    <phoneticPr fontId="1"/>
  </si>
  <si>
    <t>※２　「学校施設におけるブロック塀等の安全対策等状況調査の結果」（令和元年８月７日公表）において、ブロック塀等を有する学校のうち、</t>
    <rPh sb="4" eb="6">
      <t>ガッコウ</t>
    </rPh>
    <rPh sb="6" eb="8">
      <t>シセツ</t>
    </rPh>
    <rPh sb="16" eb="17">
      <t>ベイ</t>
    </rPh>
    <rPh sb="17" eb="18">
      <t>トウ</t>
    </rPh>
    <rPh sb="19" eb="21">
      <t>アンゼン</t>
    </rPh>
    <rPh sb="21" eb="23">
      <t>タイサク</t>
    </rPh>
    <rPh sb="23" eb="24">
      <t>トウ</t>
    </rPh>
    <rPh sb="24" eb="26">
      <t>ジョウキョウ</t>
    </rPh>
    <rPh sb="26" eb="28">
      <t>チョウサ</t>
    </rPh>
    <rPh sb="29" eb="31">
      <t>ケッカ</t>
    </rPh>
    <rPh sb="33" eb="35">
      <t>レイワ</t>
    </rPh>
    <rPh sb="35" eb="37">
      <t>ガンネン</t>
    </rPh>
    <rPh sb="38" eb="39">
      <t>ガツ</t>
    </rPh>
    <rPh sb="40" eb="41">
      <t>ニチ</t>
    </rPh>
    <rPh sb="41" eb="43">
      <t>コウヒョウ</t>
    </rPh>
    <rPh sb="53" eb="54">
      <t>ベイ</t>
    </rPh>
    <rPh sb="54" eb="55">
      <t>トウ</t>
    </rPh>
    <rPh sb="56" eb="57">
      <t>ユウ</t>
    </rPh>
    <rPh sb="59" eb="61">
      <t>ガッコウ</t>
    </rPh>
    <phoneticPr fontId="1"/>
  </si>
  <si>
    <t>※３　平成31年４月２日以降に安全対策等を完了した学校を計上</t>
    <rPh sb="3" eb="5">
      <t>ヘイセイ</t>
    </rPh>
    <rPh sb="7" eb="8">
      <t>ネン</t>
    </rPh>
    <phoneticPr fontId="1"/>
  </si>
  <si>
    <t>○○学園</t>
    <rPh sb="2" eb="4">
      <t>ガクエン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</si>
</sst>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校&quot;"/>
    <numFmt numFmtId="177" formatCode="#,##0_ ;[Red]\-#,##0;;@"/>
  </numFmts>
  <fonts count="28" x14ac:knownFonts="1">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9"/>
      <color theme="1"/>
      <name val="游ゴシック"/>
      <family val="3"/>
      <charset val="128"/>
    </font>
    <font>
      <sz val="18"/>
      <color theme="1"/>
      <name val="游ゴシック"/>
      <family val="3"/>
      <charset val="128"/>
    </font>
    <font>
      <sz val="14"/>
      <color theme="1"/>
      <name val="游ゴシック"/>
      <family val="3"/>
      <charset val="128"/>
    </font>
    <font>
      <sz val="11"/>
      <color theme="1"/>
      <name val="游ゴシック"/>
      <family val="2"/>
      <charset val="128"/>
      <scheme val="minor"/>
    </font>
    <font>
      <sz val="10"/>
      <color theme="1"/>
      <name val="ＭＳ ゴシック"/>
      <family val="3"/>
      <charset val="128"/>
    </font>
    <font>
      <sz val="9"/>
      <color theme="0"/>
      <name val="游ゴシック"/>
      <family val="3"/>
      <charset val="128"/>
    </font>
    <font>
      <sz val="10"/>
      <color theme="1"/>
      <name val="游ゴシック"/>
      <family val="3"/>
      <charset val="128"/>
    </font>
    <font>
      <sz val="8"/>
      <name val="游ゴシック"/>
      <family val="3"/>
      <charset val="128"/>
    </font>
    <font>
      <sz val="9"/>
      <color rgb="FFFF0000"/>
      <name val="游ゴシック"/>
      <family val="3"/>
      <charset val="128"/>
    </font>
    <font>
      <sz val="8"/>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8"/>
      <color rgb="FFFF0000"/>
      <name val="游ゴシック"/>
      <family val="3"/>
      <charset val="128"/>
      <scheme val="minor"/>
    </font>
    <font>
      <sz val="9"/>
      <name val="游ゴシック"/>
      <family val="3"/>
      <charset val="128"/>
    </font>
    <font>
      <sz val="12"/>
      <color theme="1"/>
      <name val="游ゴシック"/>
      <family val="3"/>
      <charset val="128"/>
      <scheme val="minor"/>
    </font>
    <font>
      <sz val="12"/>
      <color theme="1"/>
      <name val="ＭＳ ゴシック"/>
      <family val="3"/>
      <charset val="128"/>
    </font>
    <font>
      <sz val="10"/>
      <name val="游ゴシック"/>
      <family val="3"/>
      <charset val="128"/>
    </font>
    <font>
      <sz val="10"/>
      <color theme="1"/>
      <name val="游ゴシック"/>
      <family val="3"/>
      <charset val="128"/>
      <scheme val="minor"/>
    </font>
    <font>
      <sz val="12"/>
      <name val="游ゴシック"/>
      <family val="3"/>
      <charset val="128"/>
    </font>
    <font>
      <sz val="12"/>
      <name val="游ゴシック"/>
      <family val="3"/>
      <charset val="128"/>
      <scheme val="minor"/>
    </font>
    <font>
      <sz val="12"/>
      <color theme="1"/>
      <name val="游ゴシック"/>
      <family val="3"/>
      <charset val="128"/>
    </font>
    <font>
      <b/>
      <sz val="12"/>
      <color theme="1"/>
      <name val="游ゴシック"/>
      <family val="3"/>
      <charset val="128"/>
      <scheme val="minor"/>
    </font>
    <font>
      <b/>
      <sz val="12"/>
      <color theme="1"/>
      <name val="游ゴシック"/>
      <family val="3"/>
      <charset val="128"/>
    </font>
    <font>
      <b/>
      <sz val="9"/>
      <color theme="1"/>
      <name val="ＭＳ ゴシック"/>
      <family val="3"/>
      <charset val="128"/>
    </font>
    <font>
      <b/>
      <sz val="9"/>
      <color rgb="FFFF0000"/>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121">
    <border>
      <left/>
      <right/>
      <top/>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auto="1"/>
      </right>
      <top style="thin">
        <color auto="1"/>
      </top>
      <bottom style="thin">
        <color indexed="64"/>
      </bottom>
      <diagonal/>
    </border>
    <border>
      <left style="thin">
        <color auto="1"/>
      </left>
      <right style="medium">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medium">
        <color indexed="64"/>
      </left>
      <right/>
      <top/>
      <bottom/>
      <diagonal/>
    </border>
    <border>
      <left style="medium">
        <color indexed="64"/>
      </left>
      <right/>
      <top style="medium">
        <color auto="1"/>
      </top>
      <bottom style="thin">
        <color auto="1"/>
      </bottom>
      <diagonal/>
    </border>
    <border>
      <left/>
      <right/>
      <top style="medium">
        <color auto="1"/>
      </top>
      <bottom/>
      <diagonal/>
    </border>
    <border>
      <left style="medium">
        <color indexed="64"/>
      </left>
      <right style="medium">
        <color auto="1"/>
      </right>
      <top style="thin">
        <color auto="1"/>
      </top>
      <bottom style="thin">
        <color indexed="64"/>
      </bottom>
      <diagonal/>
    </border>
    <border>
      <left style="medium">
        <color indexed="64"/>
      </left>
      <right style="medium">
        <color auto="1"/>
      </right>
      <top/>
      <bottom/>
      <diagonal/>
    </border>
    <border>
      <left style="thin">
        <color auto="1"/>
      </left>
      <right style="medium">
        <color auto="1"/>
      </right>
      <top style="thin">
        <color auto="1"/>
      </top>
      <bottom/>
      <diagonal/>
    </border>
    <border>
      <left style="thin">
        <color indexed="64"/>
      </left>
      <right style="medium">
        <color auto="1"/>
      </right>
      <top/>
      <bottom/>
      <diagonal/>
    </border>
    <border>
      <left style="medium">
        <color indexed="64"/>
      </left>
      <right style="medium">
        <color auto="1"/>
      </right>
      <top style="medium">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style="medium">
        <color auto="1"/>
      </left>
      <right style="thin">
        <color auto="1"/>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indexed="64"/>
      </bottom>
      <diagonal/>
    </border>
    <border>
      <left/>
      <right style="thin">
        <color auto="1"/>
      </right>
      <top style="thin">
        <color indexed="64"/>
      </top>
      <bottom/>
      <diagonal/>
    </border>
    <border>
      <left style="medium">
        <color indexed="64"/>
      </left>
      <right style="medium">
        <color auto="1"/>
      </right>
      <top/>
      <bottom style="medium">
        <color indexed="64"/>
      </bottom>
      <diagonal/>
    </border>
    <border>
      <left/>
      <right style="medium">
        <color indexed="64"/>
      </right>
      <top/>
      <bottom style="medium">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medium">
        <color auto="1"/>
      </right>
      <top/>
      <bottom style="medium">
        <color indexed="64"/>
      </bottom>
      <diagonal/>
    </border>
    <border>
      <left/>
      <right style="thin">
        <color auto="1"/>
      </right>
      <top/>
      <bottom style="medium">
        <color indexed="64"/>
      </bottom>
      <diagonal/>
    </border>
    <border>
      <left style="medium">
        <color indexed="64"/>
      </left>
      <right style="medium">
        <color auto="1"/>
      </right>
      <top style="double">
        <color indexed="64"/>
      </top>
      <bottom style="thin">
        <color indexed="64"/>
      </bottom>
      <diagonal/>
    </border>
    <border>
      <left/>
      <right style="medium">
        <color auto="1"/>
      </right>
      <top style="double">
        <color indexed="64"/>
      </top>
      <bottom style="thin">
        <color indexed="64"/>
      </bottom>
      <diagonal/>
    </border>
    <border>
      <left style="medium">
        <color auto="1"/>
      </left>
      <right style="thin">
        <color auto="1"/>
      </right>
      <top style="double">
        <color indexed="64"/>
      </top>
      <bottom style="thin">
        <color indexed="64"/>
      </bottom>
      <diagonal/>
    </border>
    <border>
      <left style="thin">
        <color auto="1"/>
      </left>
      <right style="thin">
        <color auto="1"/>
      </right>
      <top style="double">
        <color indexed="64"/>
      </top>
      <bottom style="thin">
        <color indexed="64"/>
      </bottom>
      <diagonal/>
    </border>
    <border>
      <left/>
      <right style="thin">
        <color auto="1"/>
      </right>
      <top style="double">
        <color indexed="64"/>
      </top>
      <bottom style="thin">
        <color indexed="64"/>
      </bottom>
      <diagonal/>
    </border>
    <border>
      <left style="thin">
        <color auto="1"/>
      </left>
      <right/>
      <top style="double">
        <color indexed="64"/>
      </top>
      <bottom style="thin">
        <color indexed="64"/>
      </bottom>
      <diagonal/>
    </border>
    <border>
      <left style="thin">
        <color auto="1"/>
      </left>
      <right style="medium">
        <color auto="1"/>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auto="1"/>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auto="1"/>
      </right>
      <top/>
      <bottom/>
      <diagonal/>
    </border>
    <border>
      <left style="medium">
        <color auto="1"/>
      </left>
      <right style="thin">
        <color auto="1"/>
      </right>
      <top style="thin">
        <color indexed="64"/>
      </top>
      <bottom style="medium">
        <color indexed="64"/>
      </bottom>
      <diagonal/>
    </border>
    <border>
      <left/>
      <right style="thin">
        <color auto="1"/>
      </right>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diagonal/>
    </border>
    <border>
      <left/>
      <right style="medium">
        <color indexed="64"/>
      </right>
      <top style="medium">
        <color auto="1"/>
      </top>
      <bottom/>
      <diagonal/>
    </border>
    <border>
      <left style="medium">
        <color auto="1"/>
      </left>
      <right/>
      <top/>
      <bottom style="thin">
        <color auto="1"/>
      </bottom>
      <diagonal/>
    </border>
    <border>
      <left style="medium">
        <color indexed="64"/>
      </left>
      <right style="thin">
        <color auto="1"/>
      </right>
      <top style="thin">
        <color auto="1"/>
      </top>
      <bottom/>
      <diagonal/>
    </border>
    <border>
      <left style="medium">
        <color indexed="64"/>
      </left>
      <right/>
      <top style="thin">
        <color auto="1"/>
      </top>
      <bottom/>
      <diagonal/>
    </border>
    <border>
      <left style="medium">
        <color auto="1"/>
      </left>
      <right/>
      <top style="thin">
        <color auto="1"/>
      </top>
      <bottom style="thin">
        <color auto="1"/>
      </bottom>
      <diagonal/>
    </border>
    <border>
      <left/>
      <right/>
      <top style="thin">
        <color auto="1"/>
      </top>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top/>
      <bottom/>
      <diagonal/>
    </border>
    <border>
      <left style="hair">
        <color indexed="64"/>
      </left>
      <right style="thin">
        <color auto="1"/>
      </right>
      <top style="medium">
        <color indexed="64"/>
      </top>
      <bottom style="medium">
        <color indexed="64"/>
      </bottom>
      <diagonal/>
    </border>
    <border>
      <left style="thin">
        <color auto="1"/>
      </left>
      <right/>
      <top style="double">
        <color indexed="64"/>
      </top>
      <bottom style="hair">
        <color auto="1"/>
      </bottom>
      <diagonal/>
    </border>
    <border>
      <left style="hair">
        <color indexed="64"/>
      </left>
      <right style="thin">
        <color auto="1"/>
      </right>
      <top style="double">
        <color indexed="64"/>
      </top>
      <bottom style="hair">
        <color auto="1"/>
      </bottom>
      <diagonal/>
    </border>
    <border>
      <left/>
      <right/>
      <top style="double">
        <color indexed="64"/>
      </top>
      <bottom style="hair">
        <color auto="1"/>
      </bottom>
      <diagonal/>
    </border>
    <border>
      <left/>
      <right style="medium">
        <color auto="1"/>
      </right>
      <top style="double">
        <color indexed="64"/>
      </top>
      <bottom style="hair">
        <color auto="1"/>
      </bottom>
      <diagonal/>
    </border>
    <border>
      <left style="medium">
        <color indexed="64"/>
      </left>
      <right/>
      <top style="double">
        <color indexed="64"/>
      </top>
      <bottom/>
      <diagonal/>
    </border>
    <border>
      <left style="medium">
        <color indexed="64"/>
      </left>
      <right style="medium">
        <color auto="1"/>
      </right>
      <top style="double">
        <color indexed="64"/>
      </top>
      <bottom/>
      <diagonal/>
    </border>
    <border>
      <left style="hair">
        <color indexed="64"/>
      </left>
      <right style="thin">
        <color auto="1"/>
      </right>
      <top style="thin">
        <color auto="1"/>
      </top>
      <bottom style="thin">
        <color auto="1"/>
      </bottom>
      <diagonal/>
    </border>
    <border>
      <left style="hair">
        <color auto="1"/>
      </left>
      <right style="thin">
        <color auto="1"/>
      </right>
      <top/>
      <bottom style="medium">
        <color indexed="64"/>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style="hair">
        <color indexed="64"/>
      </left>
      <right style="thin">
        <color auto="1"/>
      </right>
      <top style="thin">
        <color auto="1"/>
      </top>
      <bottom style="hair">
        <color auto="1"/>
      </bottom>
      <diagonal/>
    </border>
    <border>
      <left/>
      <right/>
      <top style="thin">
        <color auto="1"/>
      </top>
      <bottom style="hair">
        <color auto="1"/>
      </bottom>
      <diagonal/>
    </border>
    <border>
      <left style="hair">
        <color indexed="64"/>
      </left>
      <right/>
      <top style="thin">
        <color auto="1"/>
      </top>
      <bottom style="hair">
        <color auto="1"/>
      </bottom>
      <diagonal/>
    </border>
    <border>
      <left style="medium">
        <color auto="1"/>
      </left>
      <right style="medium">
        <color auto="1"/>
      </right>
      <top style="thin">
        <color auto="1"/>
      </top>
      <bottom style="medium">
        <color auto="1"/>
      </bottom>
      <diagonal/>
    </border>
    <border>
      <left/>
      <right style="medium">
        <color auto="1"/>
      </right>
      <top style="thin">
        <color indexed="64"/>
      </top>
      <bottom/>
      <diagonal/>
    </border>
    <border>
      <left style="hair">
        <color auto="1"/>
      </left>
      <right style="medium">
        <color auto="1"/>
      </right>
      <top style="hair">
        <color auto="1"/>
      </top>
      <bottom/>
      <diagonal/>
    </border>
    <border>
      <left style="medium">
        <color auto="1"/>
      </left>
      <right/>
      <top/>
      <bottom style="medium">
        <color indexed="64"/>
      </bottom>
      <diagonal/>
    </border>
    <border>
      <left style="hair">
        <color auto="1"/>
      </left>
      <right style="medium">
        <color auto="1"/>
      </right>
      <top/>
      <bottom/>
      <diagonal/>
    </border>
    <border>
      <left style="hair">
        <color indexed="64"/>
      </left>
      <right style="medium">
        <color auto="1"/>
      </right>
      <top style="thin">
        <color auto="1"/>
      </top>
      <bottom style="thin">
        <color auto="1"/>
      </bottom>
      <diagonal/>
    </border>
    <border>
      <left style="hair">
        <color auto="1"/>
      </left>
      <right style="medium">
        <color auto="1"/>
      </right>
      <top/>
      <bottom style="medium">
        <color indexed="64"/>
      </bottom>
      <diagonal/>
    </border>
    <border>
      <left/>
      <right style="thin">
        <color indexed="64"/>
      </right>
      <top style="medium">
        <color auto="1"/>
      </top>
      <bottom style="thin">
        <color auto="1"/>
      </bottom>
      <diagonal/>
    </border>
    <border>
      <left style="thin">
        <color indexed="64"/>
      </left>
      <right/>
      <top style="medium">
        <color auto="1"/>
      </top>
      <bottom style="thin">
        <color auto="1"/>
      </bottom>
      <diagonal/>
    </border>
    <border>
      <left style="medium">
        <color auto="1"/>
      </left>
      <right/>
      <top style="double">
        <color indexed="64"/>
      </top>
      <bottom style="thin">
        <color indexed="64"/>
      </bottom>
      <diagonal/>
    </border>
    <border>
      <left style="medium">
        <color indexed="64"/>
      </left>
      <right style="medium">
        <color auto="1"/>
      </right>
      <top style="medium">
        <color rgb="FFFF0000"/>
      </top>
      <bottom style="thin">
        <color indexed="64"/>
      </bottom>
      <diagonal/>
    </border>
    <border>
      <left style="medium">
        <color auto="1"/>
      </left>
      <right style="thin">
        <color auto="1"/>
      </right>
      <top style="medium">
        <color rgb="FFFF0000"/>
      </top>
      <bottom style="thin">
        <color indexed="64"/>
      </bottom>
      <diagonal/>
    </border>
    <border>
      <left style="thin">
        <color auto="1"/>
      </left>
      <right style="medium">
        <color auto="1"/>
      </right>
      <top style="medium">
        <color rgb="FFFF0000"/>
      </top>
      <bottom style="thin">
        <color indexed="64"/>
      </bottom>
      <diagonal/>
    </border>
    <border>
      <left style="thin">
        <color auto="1"/>
      </left>
      <right style="thin">
        <color auto="1"/>
      </right>
      <top style="medium">
        <color rgb="FFFF0000"/>
      </top>
      <bottom style="thin">
        <color indexed="64"/>
      </bottom>
      <diagonal/>
    </border>
    <border>
      <left/>
      <right style="thin">
        <color auto="1"/>
      </right>
      <top style="medium">
        <color rgb="FFFF0000"/>
      </top>
      <bottom style="thin">
        <color indexed="64"/>
      </bottom>
      <diagonal/>
    </border>
    <border>
      <left/>
      <right style="medium">
        <color auto="1"/>
      </right>
      <top style="medium">
        <color rgb="FFFF0000"/>
      </top>
      <bottom style="thin">
        <color indexed="64"/>
      </bottom>
      <diagonal/>
    </border>
    <border>
      <left style="thin">
        <color auto="1"/>
      </left>
      <right/>
      <top style="medium">
        <color rgb="FFFF0000"/>
      </top>
      <bottom style="thin">
        <color indexed="64"/>
      </bottom>
      <diagonal/>
    </border>
    <border>
      <left style="medium">
        <color auto="1"/>
      </left>
      <right/>
      <top style="medium">
        <color rgb="FFFF0000"/>
      </top>
      <bottom style="thin">
        <color indexed="64"/>
      </bottom>
      <diagonal/>
    </border>
    <border>
      <left style="hair">
        <color indexed="64"/>
      </left>
      <right style="thin">
        <color auto="1"/>
      </right>
      <top style="medium">
        <color rgb="FFFF0000"/>
      </top>
      <bottom style="thin">
        <color indexed="64"/>
      </bottom>
      <diagonal/>
    </border>
    <border>
      <left style="hair">
        <color indexed="64"/>
      </left>
      <right style="medium">
        <color auto="1"/>
      </right>
      <top style="medium">
        <color rgb="FFFF0000"/>
      </top>
      <bottom style="thin">
        <color indexed="64"/>
      </bottom>
      <diagonal/>
    </border>
    <border>
      <left style="thin">
        <color auto="1"/>
      </left>
      <right style="medium">
        <color rgb="FFFF0000"/>
      </right>
      <top style="medium">
        <color rgb="FFFF0000"/>
      </top>
      <bottom style="thin">
        <color indexed="64"/>
      </bottom>
      <diagonal/>
    </border>
    <border>
      <left style="thin">
        <color auto="1"/>
      </left>
      <right style="medium">
        <color rgb="FFFF0000"/>
      </right>
      <top style="thin">
        <color indexed="64"/>
      </top>
      <bottom style="thin">
        <color indexed="64"/>
      </bottom>
      <diagonal/>
    </border>
    <border>
      <left style="medium">
        <color indexed="64"/>
      </left>
      <right style="medium">
        <color indexed="64"/>
      </right>
      <top style="thin">
        <color indexed="64"/>
      </top>
      <bottom style="medium">
        <color rgb="FFFF0000"/>
      </bottom>
      <diagonal/>
    </border>
    <border>
      <left style="medium">
        <color indexed="64"/>
      </left>
      <right style="thin">
        <color auto="1"/>
      </right>
      <top style="thin">
        <color indexed="64"/>
      </top>
      <bottom style="medium">
        <color rgb="FFFF0000"/>
      </bottom>
      <diagonal/>
    </border>
    <border>
      <left style="thin">
        <color auto="1"/>
      </left>
      <right style="medium">
        <color indexed="64"/>
      </right>
      <top style="thin">
        <color indexed="64"/>
      </top>
      <bottom style="medium">
        <color rgb="FFFF0000"/>
      </bottom>
      <diagonal/>
    </border>
    <border>
      <left style="thin">
        <color auto="1"/>
      </left>
      <right style="thin">
        <color auto="1"/>
      </right>
      <top style="thin">
        <color indexed="64"/>
      </top>
      <bottom style="medium">
        <color rgb="FFFF0000"/>
      </bottom>
      <diagonal/>
    </border>
    <border>
      <left/>
      <right style="thin">
        <color auto="1"/>
      </right>
      <top style="thin">
        <color indexed="64"/>
      </top>
      <bottom style="medium">
        <color rgb="FFFF0000"/>
      </bottom>
      <diagonal/>
    </border>
    <border>
      <left/>
      <right style="medium">
        <color indexed="64"/>
      </right>
      <top style="thin">
        <color indexed="64"/>
      </top>
      <bottom style="medium">
        <color rgb="FFFF0000"/>
      </bottom>
      <diagonal/>
    </border>
    <border>
      <left style="thin">
        <color auto="1"/>
      </left>
      <right/>
      <top style="thin">
        <color indexed="64"/>
      </top>
      <bottom style="medium">
        <color rgb="FFFF0000"/>
      </bottom>
      <diagonal/>
    </border>
    <border>
      <left style="medium">
        <color indexed="64"/>
      </left>
      <right/>
      <top style="thin">
        <color indexed="64"/>
      </top>
      <bottom style="medium">
        <color rgb="FFFF0000"/>
      </bottom>
      <diagonal/>
    </border>
    <border>
      <left style="hair">
        <color auto="1"/>
      </left>
      <right style="thin">
        <color auto="1"/>
      </right>
      <top style="thin">
        <color indexed="64"/>
      </top>
      <bottom style="medium">
        <color rgb="FFFF0000"/>
      </bottom>
      <diagonal/>
    </border>
    <border>
      <left style="hair">
        <color auto="1"/>
      </left>
      <right style="medium">
        <color auto="1"/>
      </right>
      <top style="thin">
        <color indexed="64"/>
      </top>
      <bottom style="medium">
        <color rgb="FFFF0000"/>
      </bottom>
      <diagonal/>
    </border>
    <border>
      <left style="thin">
        <color auto="1"/>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hair">
        <color indexed="64"/>
      </left>
      <right style="thin">
        <color auto="1"/>
      </right>
      <top style="thin">
        <color auto="1"/>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31">
    <xf numFmtId="0" fontId="0" fillId="0" borderId="0" xfId="0">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3" fillId="0" borderId="0" xfId="0" applyFont="1" applyBorder="1">
      <alignment vertical="center"/>
    </xf>
    <xf numFmtId="0" fontId="7" fillId="0" borderId="0" xfId="0" applyFont="1">
      <alignment vertical="center"/>
    </xf>
    <xf numFmtId="0" fontId="7" fillId="0" borderId="0" xfId="0" applyFont="1" applyAlignment="1">
      <alignment vertical="center"/>
    </xf>
    <xf numFmtId="38" fontId="11" fillId="0" borderId="0" xfId="1" applyFont="1" applyFill="1" applyBorder="1" applyAlignment="1">
      <alignment horizontal="right" vertical="center" wrapText="1"/>
    </xf>
    <xf numFmtId="0" fontId="12"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2" borderId="0" xfId="0" applyFont="1" applyFill="1" applyBorder="1" applyAlignment="1">
      <alignment horizontal="center" vertical="center"/>
    </xf>
    <xf numFmtId="38" fontId="15" fillId="2" borderId="0" xfId="1" applyFont="1" applyFill="1" applyBorder="1" applyAlignment="1">
      <alignment horizontal="right" vertical="center"/>
    </xf>
    <xf numFmtId="0" fontId="2" fillId="0" borderId="0" xfId="0" applyFont="1" applyBorder="1">
      <alignment vertical="center"/>
    </xf>
    <xf numFmtId="0" fontId="10" fillId="3" borderId="0"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Protection="1">
      <alignment vertical="center"/>
    </xf>
    <xf numFmtId="0" fontId="3" fillId="0" borderId="0" xfId="0" applyFont="1" applyFill="1" applyProtection="1">
      <alignment vertical="center"/>
    </xf>
    <xf numFmtId="0" fontId="8"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3" fillId="0" borderId="0" xfId="0" applyFont="1" applyBorder="1" applyProtection="1">
      <alignment vertical="center"/>
    </xf>
    <xf numFmtId="0" fontId="5"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2" fillId="0" borderId="0" xfId="0" applyFont="1" applyFill="1" applyProtection="1">
      <alignment vertical="center"/>
    </xf>
    <xf numFmtId="0" fontId="16" fillId="0" borderId="44" xfId="0" applyFont="1" applyFill="1" applyBorder="1" applyAlignment="1" applyProtection="1">
      <alignment horizontal="center" vertical="center"/>
    </xf>
    <xf numFmtId="0" fontId="16" fillId="0" borderId="42"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xf>
    <xf numFmtId="0" fontId="14" fillId="0" borderId="46" xfId="0" applyFont="1" applyFill="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49" xfId="0" applyFont="1" applyBorder="1" applyAlignment="1" applyProtection="1">
      <alignment horizontal="center" vertical="center"/>
    </xf>
    <xf numFmtId="0" fontId="14" fillId="4" borderId="42" xfId="0" applyFont="1" applyFill="1" applyBorder="1" applyAlignment="1" applyProtection="1">
      <alignment horizontal="center" vertical="center"/>
    </xf>
    <xf numFmtId="0" fontId="14" fillId="0" borderId="54" xfId="0" applyFont="1" applyBorder="1" applyAlignment="1" applyProtection="1">
      <alignment horizontal="center" vertical="center"/>
    </xf>
    <xf numFmtId="0" fontId="14" fillId="0" borderId="50" xfId="0" applyFont="1" applyFill="1" applyBorder="1" applyAlignment="1" applyProtection="1">
      <alignment horizontal="center" vertical="center"/>
    </xf>
    <xf numFmtId="0" fontId="16" fillId="4" borderId="50"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xf>
    <xf numFmtId="0" fontId="9" fillId="0" borderId="36" xfId="0" applyFont="1" applyFill="1" applyBorder="1" applyAlignment="1" applyProtection="1">
      <alignment horizontal="center" vertical="center" wrapText="1"/>
      <protection locked="0"/>
    </xf>
    <xf numFmtId="38" fontId="9" fillId="0" borderId="35" xfId="1"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xf>
    <xf numFmtId="0" fontId="9" fillId="0" borderId="11" xfId="0" applyFont="1" applyFill="1" applyBorder="1" applyAlignment="1" applyProtection="1">
      <alignment horizontal="center" vertical="center" wrapText="1"/>
      <protection locked="0"/>
    </xf>
    <xf numFmtId="38" fontId="9" fillId="0" borderId="16" xfId="1" applyFont="1" applyFill="1" applyBorder="1" applyAlignment="1" applyProtection="1">
      <alignment horizontal="center" vertical="center" wrapText="1"/>
      <protection locked="0"/>
    </xf>
    <xf numFmtId="38" fontId="17" fillId="0" borderId="39" xfId="1" quotePrefix="1" applyFont="1" applyFill="1" applyBorder="1" applyAlignment="1" applyProtection="1">
      <alignment vertical="center"/>
      <protection locked="0"/>
    </xf>
    <xf numFmtId="38" fontId="17" fillId="0" borderId="38" xfId="1" applyFont="1" applyFill="1" applyBorder="1" applyAlignment="1" applyProtection="1">
      <alignment vertical="center"/>
      <protection locked="0"/>
    </xf>
    <xf numFmtId="38" fontId="17" fillId="0" borderId="41" xfId="1" applyFont="1" applyFill="1" applyBorder="1" applyAlignment="1" applyProtection="1">
      <alignment vertical="center"/>
      <protection locked="0"/>
    </xf>
    <xf numFmtId="38" fontId="17" fillId="0" borderId="8" xfId="1" quotePrefix="1" applyFont="1" applyFill="1" applyBorder="1" applyAlignment="1" applyProtection="1">
      <alignment vertical="center"/>
      <protection locked="0"/>
    </xf>
    <xf numFmtId="38" fontId="17" fillId="0" borderId="12" xfId="1" applyFont="1" applyFill="1" applyBorder="1" applyAlignment="1" applyProtection="1">
      <alignment vertical="center"/>
      <protection locked="0"/>
    </xf>
    <xf numFmtId="38" fontId="17" fillId="0" borderId="4" xfId="1" applyFont="1" applyFill="1" applyBorder="1" applyAlignment="1" applyProtection="1">
      <alignment vertical="center"/>
      <protection locked="0"/>
    </xf>
    <xf numFmtId="0" fontId="20" fillId="0" borderId="28" xfId="0" applyFont="1" applyBorder="1" applyAlignment="1" applyProtection="1">
      <alignment horizontal="center" vertical="center"/>
      <protection locked="0"/>
    </xf>
    <xf numFmtId="0" fontId="16" fillId="4" borderId="47"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0" fontId="16" fillId="5" borderId="3" xfId="0" applyFont="1" applyFill="1" applyBorder="1" applyAlignment="1" applyProtection="1">
      <alignment horizontal="center" vertical="center" wrapText="1"/>
    </xf>
    <xf numFmtId="0" fontId="16" fillId="5" borderId="21" xfId="0" applyFont="1" applyFill="1" applyBorder="1" applyAlignment="1" applyProtection="1">
      <alignment horizontal="center" vertical="center"/>
    </xf>
    <xf numFmtId="0" fontId="16" fillId="5" borderId="57" xfId="0" applyFont="1" applyFill="1" applyBorder="1" applyAlignment="1" applyProtection="1">
      <alignment horizontal="center" vertical="center" wrapText="1"/>
    </xf>
    <xf numFmtId="0" fontId="16" fillId="5" borderId="23" xfId="0" applyFont="1" applyFill="1" applyBorder="1" applyAlignment="1" applyProtection="1">
      <alignment horizontal="center" vertical="center"/>
    </xf>
    <xf numFmtId="176" fontId="16" fillId="5" borderId="51" xfId="0" applyNumberFormat="1" applyFont="1" applyFill="1" applyBorder="1" applyAlignment="1" applyProtection="1">
      <alignment horizontal="right" vertical="center" wrapText="1" indent="2"/>
    </xf>
    <xf numFmtId="0" fontId="16" fillId="5" borderId="24" xfId="0" applyFont="1" applyFill="1" applyBorder="1" applyAlignment="1" applyProtection="1">
      <alignment horizontal="center" vertical="center" wrapText="1"/>
    </xf>
    <xf numFmtId="0" fontId="16" fillId="5" borderId="25" xfId="0" applyFont="1" applyFill="1" applyBorder="1" applyAlignment="1" applyProtection="1">
      <alignment horizontal="center" vertical="center" wrapText="1"/>
    </xf>
    <xf numFmtId="0" fontId="16" fillId="5" borderId="52" xfId="0" applyFont="1" applyFill="1" applyBorder="1" applyAlignment="1" applyProtection="1">
      <alignment horizontal="center" vertical="center" wrapText="1"/>
    </xf>
    <xf numFmtId="0" fontId="16" fillId="5" borderId="53" xfId="0" applyFont="1" applyFill="1" applyBorder="1" applyAlignment="1" applyProtection="1">
      <alignment horizontal="center" vertical="center" wrapText="1"/>
    </xf>
    <xf numFmtId="0" fontId="14" fillId="5" borderId="26"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xf>
    <xf numFmtId="38" fontId="21" fillId="4" borderId="28" xfId="1" applyFont="1" applyFill="1" applyBorder="1" applyAlignment="1" applyProtection="1">
      <alignment horizontal="right" vertical="center" wrapText="1"/>
    </xf>
    <xf numFmtId="38" fontId="21" fillId="4" borderId="30" xfId="1" applyFont="1" applyFill="1" applyBorder="1" applyAlignment="1" applyProtection="1">
      <alignment horizontal="right" vertical="center" wrapText="1"/>
    </xf>
    <xf numFmtId="38" fontId="21" fillId="4" borderId="31" xfId="1" applyFont="1" applyFill="1" applyBorder="1" applyAlignment="1" applyProtection="1">
      <alignment horizontal="right" vertical="center" wrapText="1"/>
    </xf>
    <xf numFmtId="38" fontId="21" fillId="4" borderId="43" xfId="1" applyFont="1" applyFill="1" applyBorder="1" applyAlignment="1" applyProtection="1">
      <alignment horizontal="right" vertical="center" wrapText="1"/>
    </xf>
    <xf numFmtId="38" fontId="21" fillId="4" borderId="32" xfId="1" applyFont="1" applyFill="1" applyBorder="1" applyAlignment="1" applyProtection="1">
      <alignment horizontal="right" vertical="center" wrapText="1"/>
    </xf>
    <xf numFmtId="38" fontId="21" fillId="4" borderId="30" xfId="1" applyFont="1" applyFill="1" applyBorder="1" applyAlignment="1" applyProtection="1">
      <alignment vertical="center" wrapText="1"/>
    </xf>
    <xf numFmtId="38" fontId="21" fillId="4" borderId="34" xfId="1" applyFont="1" applyFill="1" applyBorder="1" applyAlignment="1" applyProtection="1">
      <alignment vertical="center" wrapText="1"/>
    </xf>
    <xf numFmtId="38" fontId="21" fillId="4" borderId="31" xfId="1" applyFont="1" applyFill="1" applyBorder="1" applyAlignment="1" applyProtection="1">
      <alignment vertical="center" wrapText="1"/>
    </xf>
    <xf numFmtId="38" fontId="21" fillId="4" borderId="56" xfId="1" applyFont="1" applyFill="1" applyBorder="1" applyAlignment="1" applyProtection="1">
      <alignment vertical="center"/>
    </xf>
    <xf numFmtId="38" fontId="22" fillId="4" borderId="34" xfId="1" applyFont="1" applyFill="1" applyBorder="1" applyAlignment="1" applyProtection="1">
      <alignment vertical="center"/>
    </xf>
    <xf numFmtId="38" fontId="17" fillId="4" borderId="31" xfId="1" applyFont="1" applyFill="1" applyBorder="1" applyAlignment="1" applyProtection="1">
      <alignment vertical="center"/>
    </xf>
    <xf numFmtId="38" fontId="17" fillId="4" borderId="33" xfId="1" applyFont="1" applyFill="1" applyBorder="1" applyAlignment="1" applyProtection="1">
      <alignment vertical="center"/>
    </xf>
    <xf numFmtId="38" fontId="17" fillId="4" borderId="28" xfId="1" applyFont="1" applyFill="1" applyBorder="1" applyAlignment="1" applyProtection="1">
      <alignment vertical="center"/>
    </xf>
    <xf numFmtId="0" fontId="14" fillId="5" borderId="17" xfId="0" applyFont="1" applyFill="1" applyBorder="1" applyAlignment="1" applyProtection="1">
      <alignment vertical="center"/>
    </xf>
    <xf numFmtId="0" fontId="14" fillId="5" borderId="51" xfId="0" applyFont="1" applyFill="1" applyBorder="1" applyAlignment="1" applyProtection="1">
      <alignment vertical="center"/>
    </xf>
    <xf numFmtId="38" fontId="17" fillId="4" borderId="28" xfId="1" applyFont="1" applyFill="1" applyBorder="1" applyAlignment="1" applyProtection="1">
      <alignment horizontal="center" vertical="center"/>
    </xf>
    <xf numFmtId="0" fontId="7" fillId="0" borderId="0" xfId="0" applyFont="1" applyProtection="1">
      <alignment vertical="center"/>
    </xf>
    <xf numFmtId="0" fontId="7" fillId="0" borderId="0" xfId="0" applyFont="1" applyAlignment="1" applyProtection="1">
      <alignment vertical="center"/>
    </xf>
    <xf numFmtId="0" fontId="9" fillId="0" borderId="0" xfId="0" applyFont="1" applyFill="1" applyBorder="1" applyAlignment="1" applyProtection="1">
      <alignment horizontal="left"/>
    </xf>
    <xf numFmtId="0" fontId="3" fillId="0" borderId="0" xfId="0" applyFont="1" applyProtection="1">
      <alignment vertical="center"/>
    </xf>
    <xf numFmtId="0" fontId="9" fillId="0" borderId="0" xfId="0" applyFont="1" applyAlignment="1" applyProtection="1">
      <alignment horizontal="left" indent="3"/>
    </xf>
    <xf numFmtId="0" fontId="2" fillId="0" borderId="0" xfId="0" applyFont="1" applyBorder="1" applyProtection="1">
      <alignment vertical="center"/>
    </xf>
    <xf numFmtId="0" fontId="10" fillId="0"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38" fontId="11" fillId="0" borderId="0" xfId="1" applyFont="1" applyFill="1" applyBorder="1" applyAlignment="1" applyProtection="1">
      <alignment horizontal="right" vertical="center" wrapText="1"/>
    </xf>
    <xf numFmtId="38" fontId="15" fillId="2" borderId="0" xfId="1" applyFont="1" applyFill="1" applyBorder="1" applyAlignment="1" applyProtection="1">
      <alignment horizontal="right" vertical="center"/>
    </xf>
    <xf numFmtId="38" fontId="23" fillId="0" borderId="37" xfId="1" applyFont="1" applyFill="1" applyBorder="1" applyAlignment="1" applyProtection="1">
      <alignment vertical="center" wrapText="1"/>
      <protection locked="0"/>
    </xf>
    <xf numFmtId="38" fontId="23" fillId="0" borderId="3" xfId="1" applyFont="1" applyFill="1" applyBorder="1" applyAlignment="1" applyProtection="1">
      <alignment vertical="center" wrapText="1"/>
      <protection locked="0"/>
    </xf>
    <xf numFmtId="0" fontId="18" fillId="0" borderId="0" xfId="0" applyFont="1" applyBorder="1" applyAlignment="1" applyProtection="1">
      <alignment vertical="center"/>
    </xf>
    <xf numFmtId="0" fontId="24" fillId="0" borderId="51" xfId="0" applyFont="1" applyFill="1" applyBorder="1" applyAlignment="1" applyProtection="1">
      <alignment horizontal="center" vertical="center"/>
      <protection locked="0"/>
    </xf>
    <xf numFmtId="0" fontId="25" fillId="4" borderId="37" xfId="1" applyNumberFormat="1" applyFont="1" applyFill="1" applyBorder="1" applyAlignment="1" applyProtection="1">
      <alignment horizontal="center" vertical="center" wrapText="1"/>
    </xf>
    <xf numFmtId="38" fontId="25" fillId="4" borderId="38" xfId="1" applyFont="1" applyFill="1" applyBorder="1" applyAlignment="1" applyProtection="1">
      <alignment horizontal="center" vertical="center" wrapText="1"/>
    </xf>
    <xf numFmtId="38" fontId="25" fillId="4" borderId="37" xfId="1" applyFont="1" applyFill="1" applyBorder="1" applyAlignment="1" applyProtection="1">
      <alignment horizontal="center" vertical="center" wrapText="1"/>
    </xf>
    <xf numFmtId="38" fontId="25" fillId="4" borderId="39" xfId="1" applyFont="1" applyFill="1" applyBorder="1" applyAlignment="1" applyProtection="1">
      <alignment horizontal="center" vertical="center" wrapText="1"/>
    </xf>
    <xf numFmtId="38" fontId="25" fillId="4" borderId="40" xfId="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protection locked="0"/>
    </xf>
    <xf numFmtId="0" fontId="25" fillId="4" borderId="3" xfId="1" applyNumberFormat="1" applyFont="1" applyFill="1" applyBorder="1" applyAlignment="1" applyProtection="1">
      <alignment horizontal="center" vertical="center" wrapText="1"/>
    </xf>
    <xf numFmtId="38" fontId="25" fillId="4" borderId="12" xfId="1" applyFont="1" applyFill="1" applyBorder="1" applyAlignment="1" applyProtection="1">
      <alignment horizontal="center" vertical="center" wrapText="1"/>
    </xf>
    <xf numFmtId="38" fontId="25" fillId="4" borderId="3" xfId="1" applyFont="1" applyFill="1" applyBorder="1" applyAlignment="1" applyProtection="1">
      <alignment horizontal="center" vertical="center" wrapText="1"/>
    </xf>
    <xf numFmtId="38" fontId="25" fillId="4" borderId="8" xfId="1" applyFont="1" applyFill="1" applyBorder="1" applyAlignment="1" applyProtection="1">
      <alignment horizontal="center" vertical="center" wrapText="1"/>
    </xf>
    <xf numFmtId="38" fontId="25" fillId="4" borderId="7" xfId="1" applyFont="1" applyFill="1" applyBorder="1" applyAlignment="1" applyProtection="1">
      <alignment horizontal="center" vertical="center" wrapText="1"/>
    </xf>
    <xf numFmtId="0" fontId="24" fillId="4" borderId="41" xfId="0" applyFont="1" applyFill="1" applyBorder="1" applyAlignment="1" applyProtection="1">
      <alignment horizontal="center" vertical="center"/>
    </xf>
    <xf numFmtId="0" fontId="26" fillId="0" borderId="0" xfId="0" applyFont="1" applyFill="1" applyProtection="1">
      <alignment vertical="center"/>
    </xf>
    <xf numFmtId="0" fontId="24" fillId="4" borderId="4" xfId="0" applyFont="1" applyFill="1" applyBorder="1" applyAlignment="1" applyProtection="1">
      <alignment horizontal="center" vertical="center"/>
    </xf>
    <xf numFmtId="0" fontId="19" fillId="4" borderId="16" xfId="0" applyFont="1" applyFill="1" applyBorder="1" applyAlignment="1" applyProtection="1">
      <alignment horizontal="center" vertical="center"/>
    </xf>
    <xf numFmtId="38" fontId="21" fillId="4" borderId="16" xfId="1" applyFont="1" applyFill="1" applyBorder="1" applyAlignment="1" applyProtection="1">
      <alignment vertical="center" wrapText="1"/>
    </xf>
    <xf numFmtId="38" fontId="17" fillId="4" borderId="16" xfId="1" applyFont="1" applyFill="1" applyBorder="1" applyAlignment="1">
      <alignment vertical="center"/>
    </xf>
    <xf numFmtId="38" fontId="21" fillId="4" borderId="3" xfId="1" applyFont="1" applyFill="1" applyBorder="1" applyAlignment="1" applyProtection="1">
      <alignment vertical="center" wrapText="1"/>
    </xf>
    <xf numFmtId="38" fontId="21" fillId="4" borderId="4" xfId="1" applyFont="1" applyFill="1" applyBorder="1" applyAlignment="1" applyProtection="1">
      <alignment vertical="center" wrapText="1"/>
    </xf>
    <xf numFmtId="38" fontId="21" fillId="4" borderId="12" xfId="1" applyFont="1" applyFill="1" applyBorder="1" applyAlignment="1" applyProtection="1">
      <alignment vertical="center" wrapText="1"/>
    </xf>
    <xf numFmtId="38" fontId="21" fillId="4" borderId="8" xfId="1" applyFont="1" applyFill="1" applyBorder="1" applyAlignment="1" applyProtection="1">
      <alignment vertical="center" wrapText="1"/>
    </xf>
    <xf numFmtId="38" fontId="21" fillId="4" borderId="11" xfId="1" applyFont="1" applyFill="1" applyBorder="1" applyAlignment="1" applyProtection="1">
      <alignment vertical="center" wrapText="1"/>
    </xf>
    <xf numFmtId="38" fontId="17" fillId="4" borderId="3" xfId="1" applyFont="1" applyFill="1" applyBorder="1" applyAlignment="1" applyProtection="1">
      <alignment horizontal="right" vertical="center"/>
    </xf>
    <xf numFmtId="38" fontId="17" fillId="4" borderId="8" xfId="1" applyFont="1" applyFill="1" applyBorder="1" applyAlignment="1" applyProtection="1">
      <alignment horizontal="right" vertical="center"/>
    </xf>
    <xf numFmtId="38" fontId="17" fillId="4" borderId="12" xfId="1" applyFont="1" applyFill="1" applyBorder="1" applyAlignment="1" applyProtection="1">
      <alignment horizontal="right" vertical="center"/>
    </xf>
    <xf numFmtId="38" fontId="17" fillId="4" borderId="7" xfId="1" applyFont="1" applyFill="1" applyBorder="1" applyAlignment="1" applyProtection="1">
      <alignment horizontal="right" vertical="center"/>
    </xf>
    <xf numFmtId="0" fontId="19" fillId="4" borderId="16" xfId="0" applyFont="1" applyFill="1" applyBorder="1" applyAlignment="1" applyProtection="1">
      <alignment horizontal="center" vertical="center" wrapText="1"/>
    </xf>
    <xf numFmtId="0" fontId="19" fillId="4" borderId="28" xfId="0" applyFont="1" applyFill="1" applyBorder="1" applyAlignment="1" applyProtection="1">
      <alignment horizontal="center" vertical="center"/>
    </xf>
    <xf numFmtId="38" fontId="21" fillId="4" borderId="33" xfId="1" applyFont="1" applyFill="1" applyBorder="1" applyAlignment="1" applyProtection="1">
      <alignment horizontal="right" vertical="center" wrapText="1"/>
    </xf>
    <xf numFmtId="38" fontId="22" fillId="4" borderId="30" xfId="1" applyFont="1" applyFill="1" applyBorder="1" applyAlignment="1" applyProtection="1">
      <alignment vertical="center"/>
    </xf>
    <xf numFmtId="38" fontId="17" fillId="4" borderId="32" xfId="1" applyFont="1" applyFill="1" applyBorder="1" applyAlignment="1" applyProtection="1">
      <alignment vertical="center"/>
    </xf>
    <xf numFmtId="0" fontId="16" fillId="5" borderId="23" xfId="0" applyFont="1" applyFill="1" applyBorder="1" applyAlignment="1" applyProtection="1">
      <alignment horizontal="center" vertical="center" wrapText="1"/>
    </xf>
    <xf numFmtId="0" fontId="14" fillId="5" borderId="17" xfId="0" applyFont="1" applyFill="1" applyBorder="1" applyAlignment="1">
      <alignment horizontal="center" vertical="center"/>
    </xf>
    <xf numFmtId="0" fontId="14" fillId="5" borderId="52" xfId="0" applyFont="1" applyFill="1" applyBorder="1" applyAlignment="1" applyProtection="1">
      <alignment horizontal="center" vertical="center" wrapText="1"/>
    </xf>
    <xf numFmtId="0" fontId="9" fillId="0" borderId="0" xfId="0" applyFont="1" applyFill="1" applyBorder="1" applyAlignment="1" applyProtection="1">
      <alignment horizontal="left" indent="3"/>
    </xf>
    <xf numFmtId="0" fontId="16" fillId="5" borderId="58" xfId="0" applyFont="1" applyFill="1" applyBorder="1" applyAlignment="1" applyProtection="1">
      <alignment horizontal="center" vertical="center" wrapText="1"/>
    </xf>
    <xf numFmtId="0" fontId="17" fillId="4" borderId="3" xfId="0" applyFont="1" applyFill="1" applyBorder="1" applyAlignment="1">
      <alignment vertical="center"/>
    </xf>
    <xf numFmtId="0" fontId="17" fillId="4" borderId="12" xfId="0" applyFont="1" applyFill="1" applyBorder="1" applyAlignment="1">
      <alignment vertical="center"/>
    </xf>
    <xf numFmtId="0" fontId="17" fillId="4" borderId="30" xfId="0" applyFont="1" applyFill="1" applyBorder="1" applyAlignment="1">
      <alignment vertical="center"/>
    </xf>
    <xf numFmtId="0" fontId="17" fillId="4" borderId="31" xfId="0" applyFont="1" applyFill="1" applyBorder="1" applyAlignment="1">
      <alignment vertical="center"/>
    </xf>
    <xf numFmtId="0" fontId="0" fillId="4" borderId="0" xfId="0" applyFill="1">
      <alignment vertical="center"/>
    </xf>
    <xf numFmtId="0" fontId="5" fillId="0" borderId="0" xfId="0" applyFont="1" applyAlignment="1" applyProtection="1">
      <alignment vertical="center"/>
    </xf>
    <xf numFmtId="0" fontId="14" fillId="6" borderId="67" xfId="0" applyFont="1" applyFill="1" applyBorder="1" applyAlignment="1" applyProtection="1">
      <alignment horizontal="center" vertical="center" wrapText="1"/>
    </xf>
    <xf numFmtId="0" fontId="14" fillId="6" borderId="68" xfId="0" applyFont="1" applyFill="1" applyBorder="1" applyAlignment="1" applyProtection="1">
      <alignment horizontal="center" vertical="center" wrapText="1"/>
    </xf>
    <xf numFmtId="0" fontId="14" fillId="6" borderId="69" xfId="0" applyFont="1" applyFill="1" applyBorder="1" applyAlignment="1" applyProtection="1">
      <alignment horizontal="center" vertical="center" wrapText="1"/>
    </xf>
    <xf numFmtId="0" fontId="14" fillId="0" borderId="48" xfId="0" applyFont="1" applyBorder="1" applyAlignment="1" applyProtection="1">
      <alignment horizontal="center" vertical="center"/>
    </xf>
    <xf numFmtId="0" fontId="14" fillId="0" borderId="70" xfId="0" applyFont="1" applyBorder="1" applyAlignment="1" applyProtection="1">
      <alignment horizontal="center" vertical="center"/>
    </xf>
    <xf numFmtId="0" fontId="14" fillId="0" borderId="47" xfId="0" applyFont="1" applyBorder="1" applyAlignment="1" applyProtection="1">
      <alignment horizontal="center" vertical="center"/>
    </xf>
    <xf numFmtId="0" fontId="14" fillId="4" borderId="47" xfId="0" applyFont="1" applyFill="1" applyBorder="1" applyAlignment="1" applyProtection="1">
      <alignment horizontal="center" vertical="center"/>
    </xf>
    <xf numFmtId="0" fontId="14" fillId="4" borderId="70" xfId="0" applyFont="1" applyFill="1" applyBorder="1" applyAlignment="1" applyProtection="1">
      <alignment horizontal="center" vertical="center"/>
    </xf>
    <xf numFmtId="0" fontId="14" fillId="0" borderId="44" xfId="0" applyFont="1" applyBorder="1" applyAlignment="1" applyProtection="1">
      <alignment horizontal="center" vertical="center"/>
    </xf>
    <xf numFmtId="38" fontId="17" fillId="0" borderId="71" xfId="1" applyFont="1" applyFill="1" applyBorder="1" applyAlignment="1" applyProtection="1">
      <alignment vertical="center"/>
      <protection locked="0"/>
    </xf>
    <xf numFmtId="38" fontId="17" fillId="0" borderId="72" xfId="1" applyFont="1" applyFill="1" applyBorder="1" applyAlignment="1" applyProtection="1">
      <alignment vertical="center"/>
      <protection locked="0"/>
    </xf>
    <xf numFmtId="38" fontId="17" fillId="0" borderId="73" xfId="1" applyFont="1" applyFill="1" applyBorder="1" applyAlignment="1" applyProtection="1">
      <alignment vertical="center"/>
      <protection locked="0"/>
    </xf>
    <xf numFmtId="38" fontId="17" fillId="0" borderId="74" xfId="1" applyFont="1" applyFill="1" applyBorder="1" applyAlignment="1" applyProtection="1">
      <alignment horizontal="center" vertical="center"/>
      <protection locked="0"/>
    </xf>
    <xf numFmtId="0" fontId="24" fillId="4" borderId="75" xfId="0" applyFont="1" applyFill="1" applyBorder="1" applyAlignment="1" applyProtection="1">
      <alignment horizontal="center" vertical="center"/>
    </xf>
    <xf numFmtId="0" fontId="24" fillId="4" borderId="76" xfId="0" applyFont="1" applyFill="1" applyBorder="1" applyAlignment="1" applyProtection="1">
      <alignment horizontal="center" vertical="center"/>
    </xf>
    <xf numFmtId="38" fontId="17" fillId="0" borderId="7" xfId="1" applyFont="1" applyFill="1" applyBorder="1" applyAlignment="1" applyProtection="1">
      <alignment vertical="center"/>
      <protection locked="0"/>
    </xf>
    <xf numFmtId="38" fontId="17" fillId="0" borderId="77" xfId="1" applyFont="1" applyFill="1" applyBorder="1" applyAlignment="1" applyProtection="1">
      <alignment vertical="center"/>
      <protection locked="0"/>
    </xf>
    <xf numFmtId="38" fontId="17" fillId="0" borderId="58" xfId="1" applyFont="1" applyFill="1" applyBorder="1" applyAlignment="1" applyProtection="1">
      <alignment vertical="center"/>
      <protection locked="0"/>
    </xf>
    <xf numFmtId="38" fontId="17" fillId="0" borderId="11" xfId="1" applyFont="1" applyFill="1" applyBorder="1" applyAlignment="1" applyProtection="1">
      <alignment horizontal="center" vertical="center"/>
      <protection locked="0"/>
    </xf>
    <xf numFmtId="0" fontId="24" fillId="4" borderId="58" xfId="0" applyFont="1" applyFill="1" applyBorder="1" applyAlignment="1" applyProtection="1">
      <alignment horizontal="center" vertical="center"/>
    </xf>
    <xf numFmtId="0" fontId="24" fillId="4" borderId="16" xfId="0" applyFont="1" applyFill="1" applyBorder="1" applyAlignment="1" applyProtection="1">
      <alignment horizontal="center" vertical="center"/>
    </xf>
    <xf numFmtId="0" fontId="16" fillId="5" borderId="21" xfId="0" applyFont="1" applyFill="1" applyBorder="1" applyAlignment="1" applyProtection="1">
      <alignment horizontal="center" vertical="center" wrapText="1"/>
    </xf>
    <xf numFmtId="0" fontId="14" fillId="6" borderId="79" xfId="0" applyFont="1" applyFill="1" applyBorder="1" applyAlignment="1" applyProtection="1">
      <alignment horizontal="center" vertical="center" wrapText="1"/>
    </xf>
    <xf numFmtId="38" fontId="17" fillId="4" borderId="80" xfId="1" applyFont="1" applyFill="1" applyBorder="1" applyAlignment="1" applyProtection="1">
      <alignment vertical="center"/>
    </xf>
    <xf numFmtId="38" fontId="17" fillId="4" borderId="81" xfId="1" applyFont="1" applyFill="1" applyBorder="1" applyAlignment="1" applyProtection="1">
      <alignment vertical="center"/>
    </xf>
    <xf numFmtId="38" fontId="17" fillId="4" borderId="82" xfId="1" applyFont="1" applyFill="1" applyBorder="1" applyAlignment="1" applyProtection="1">
      <alignment vertical="center"/>
    </xf>
    <xf numFmtId="38" fontId="17" fillId="4" borderId="83" xfId="1" applyFont="1" applyFill="1" applyBorder="1" applyAlignment="1" applyProtection="1">
      <alignment vertical="center"/>
    </xf>
    <xf numFmtId="38" fontId="17" fillId="4" borderId="84" xfId="1" applyFont="1" applyFill="1" applyBorder="1" applyAlignment="1" applyProtection="1">
      <alignment horizontal="center" vertical="center"/>
    </xf>
    <xf numFmtId="0" fontId="9" fillId="4" borderId="76" xfId="0" applyFont="1" applyFill="1" applyBorder="1" applyAlignment="1" applyProtection="1">
      <alignment horizontal="center" vertical="center"/>
    </xf>
    <xf numFmtId="0" fontId="16" fillId="4" borderId="44" xfId="0" applyFont="1" applyFill="1" applyBorder="1" applyAlignment="1" applyProtection="1">
      <alignment horizontal="center" vertical="center"/>
    </xf>
    <xf numFmtId="0" fontId="16" fillId="4" borderId="42"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xf>
    <xf numFmtId="38" fontId="24" fillId="4" borderId="36" xfId="1" applyFont="1" applyFill="1" applyBorder="1" applyAlignment="1" applyProtection="1">
      <alignment horizontal="center" vertical="center"/>
    </xf>
    <xf numFmtId="38" fontId="24" fillId="4" borderId="11" xfId="1" applyFont="1" applyFill="1" applyBorder="1" applyAlignment="1" applyProtection="1">
      <alignment horizontal="center" vertical="center"/>
    </xf>
    <xf numFmtId="0" fontId="9" fillId="4" borderId="76" xfId="0" applyFont="1" applyFill="1" applyBorder="1" applyAlignment="1" applyProtection="1">
      <alignment horizontal="center" vertical="center" wrapText="1"/>
    </xf>
    <xf numFmtId="38" fontId="9" fillId="4" borderId="76" xfId="1"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38" fontId="9" fillId="4" borderId="16" xfId="1" applyFont="1" applyFill="1" applyBorder="1" applyAlignment="1" applyProtection="1">
      <alignment horizontal="center" vertical="center" wrapText="1"/>
    </xf>
    <xf numFmtId="38" fontId="26" fillId="0" borderId="0" xfId="0" applyNumberFormat="1" applyFont="1" applyFill="1" applyProtection="1">
      <alignment vertical="center"/>
    </xf>
    <xf numFmtId="177" fontId="17" fillId="4" borderId="72" xfId="1" applyNumberFormat="1" applyFont="1" applyFill="1" applyBorder="1" applyAlignment="1" applyProtection="1">
      <alignment vertical="center"/>
    </xf>
    <xf numFmtId="38" fontId="27" fillId="0" borderId="0" xfId="0" applyNumberFormat="1" applyFont="1" applyFill="1" applyProtection="1">
      <alignment vertical="center"/>
    </xf>
    <xf numFmtId="177" fontId="17" fillId="4" borderId="58" xfId="1" applyNumberFormat="1" applyFont="1" applyFill="1" applyBorder="1" applyAlignment="1" applyProtection="1">
      <alignment horizontal="right" vertical="center"/>
    </xf>
    <xf numFmtId="177" fontId="17" fillId="4" borderId="77" xfId="1" applyNumberFormat="1" applyFont="1" applyFill="1" applyBorder="1" applyAlignment="1" applyProtection="1">
      <alignment vertical="center"/>
    </xf>
    <xf numFmtId="177" fontId="17" fillId="4" borderId="73" xfId="1" applyNumberFormat="1" applyFont="1" applyFill="1" applyBorder="1" applyAlignment="1" applyProtection="1">
      <alignment vertical="center"/>
    </xf>
    <xf numFmtId="177" fontId="17" fillId="4" borderId="77" xfId="1" applyNumberFormat="1" applyFont="1" applyFill="1" applyBorder="1" applyAlignment="1" applyProtection="1">
      <alignment horizontal="right" vertical="center"/>
    </xf>
    <xf numFmtId="177" fontId="17" fillId="4" borderId="72" xfId="1" applyNumberFormat="1" applyFont="1" applyFill="1" applyBorder="1" applyAlignment="1" applyProtection="1">
      <alignment horizontal="right" vertical="center"/>
    </xf>
    <xf numFmtId="177" fontId="17" fillId="4" borderId="73" xfId="1" applyNumberFormat="1" applyFont="1" applyFill="1" applyBorder="1" applyAlignment="1" applyProtection="1">
      <alignment horizontal="right" vertical="center"/>
    </xf>
    <xf numFmtId="0" fontId="16" fillId="5" borderId="22" xfId="0" applyFont="1" applyFill="1" applyBorder="1" applyAlignment="1" applyProtection="1">
      <alignment vertical="center"/>
    </xf>
    <xf numFmtId="0" fontId="2" fillId="0" borderId="0" xfId="0" applyFont="1" applyAlignment="1" applyProtection="1">
      <alignment horizontal="center" vertical="center"/>
    </xf>
    <xf numFmtId="0" fontId="7" fillId="0" borderId="0" xfId="0" applyFont="1" applyAlignment="1" applyProtection="1"/>
    <xf numFmtId="0" fontId="7" fillId="0" borderId="13" xfId="0" applyFont="1" applyBorder="1" applyAlignment="1" applyProtection="1">
      <alignment vertical="center"/>
    </xf>
    <xf numFmtId="0" fontId="14" fillId="5" borderId="27" xfId="0" applyFont="1" applyFill="1" applyBorder="1" applyAlignment="1" applyProtection="1">
      <alignment vertical="center" wrapText="1"/>
    </xf>
    <xf numFmtId="0" fontId="14" fillId="5" borderId="85" xfId="0" applyFont="1" applyFill="1" applyBorder="1" applyAlignment="1" applyProtection="1">
      <alignment vertical="center" wrapText="1"/>
    </xf>
    <xf numFmtId="38" fontId="17" fillId="4" borderId="65" xfId="1" applyFont="1" applyFill="1" applyBorder="1" applyAlignment="1" applyProtection="1">
      <alignment horizontal="right" vertical="center"/>
    </xf>
    <xf numFmtId="38" fontId="17" fillId="4" borderId="87" xfId="1" applyFont="1" applyFill="1" applyBorder="1" applyAlignment="1" applyProtection="1">
      <alignment vertical="center"/>
    </xf>
    <xf numFmtId="0" fontId="14" fillId="5" borderId="68" xfId="0" applyFont="1" applyFill="1" applyBorder="1" applyAlignment="1" applyProtection="1">
      <alignment horizontal="center" vertical="center" wrapText="1"/>
    </xf>
    <xf numFmtId="38" fontId="17" fillId="4" borderId="77" xfId="1" applyFont="1" applyFill="1" applyBorder="1" applyAlignment="1" applyProtection="1">
      <alignment horizontal="right" vertical="center"/>
    </xf>
    <xf numFmtId="38" fontId="17" fillId="4" borderId="78" xfId="1" applyFont="1" applyFill="1" applyBorder="1" applyAlignment="1" applyProtection="1">
      <alignment vertical="center"/>
    </xf>
    <xf numFmtId="38" fontId="17" fillId="4" borderId="11" xfId="1" applyFont="1" applyFill="1" applyBorder="1" applyAlignment="1">
      <alignment vertical="center"/>
    </xf>
    <xf numFmtId="38" fontId="17" fillId="4" borderId="29" xfId="1" applyFont="1" applyFill="1" applyBorder="1" applyAlignment="1">
      <alignment vertical="center"/>
    </xf>
    <xf numFmtId="0" fontId="14" fillId="5" borderId="88" xfId="0" applyFont="1" applyFill="1" applyBorder="1" applyAlignment="1" applyProtection="1">
      <alignment horizontal="center" vertical="center" wrapText="1"/>
    </xf>
    <xf numFmtId="38" fontId="17" fillId="4" borderId="89" xfId="1" applyFont="1" applyFill="1" applyBorder="1" applyAlignment="1" applyProtection="1">
      <alignment horizontal="right" vertical="center"/>
    </xf>
    <xf numFmtId="38" fontId="17" fillId="4" borderId="90" xfId="1" applyFont="1" applyFill="1" applyBorder="1" applyAlignment="1" applyProtection="1">
      <alignment vertical="center"/>
    </xf>
    <xf numFmtId="0" fontId="14" fillId="5" borderId="67" xfId="0" applyFont="1" applyFill="1" applyBorder="1" applyAlignment="1" applyProtection="1">
      <alignment horizontal="center" vertical="center" wrapText="1"/>
    </xf>
    <xf numFmtId="0" fontId="14" fillId="5" borderId="86" xfId="0" applyFont="1" applyFill="1" applyBorder="1" applyAlignment="1" applyProtection="1">
      <alignment horizontal="center" vertical="center" wrapText="1"/>
    </xf>
    <xf numFmtId="0" fontId="14" fillId="5" borderId="57" xfId="0" applyFont="1" applyFill="1" applyBorder="1" applyAlignment="1" applyProtection="1">
      <alignment vertical="center" wrapText="1"/>
    </xf>
    <xf numFmtId="0" fontId="9" fillId="0" borderId="15" xfId="0" applyFont="1" applyFill="1" applyBorder="1" applyAlignment="1" applyProtection="1"/>
    <xf numFmtId="0" fontId="9" fillId="0" borderId="0" xfId="0" applyFont="1" applyFill="1" applyBorder="1" applyAlignment="1" applyProtection="1"/>
    <xf numFmtId="0" fontId="9" fillId="0" borderId="0" xfId="0" applyFont="1" applyAlignment="1" applyProtection="1">
      <alignment vertical="center"/>
    </xf>
    <xf numFmtId="0" fontId="14" fillId="5" borderId="21" xfId="0" applyFont="1" applyFill="1" applyBorder="1" applyAlignment="1" applyProtection="1">
      <alignment vertical="center" wrapText="1"/>
    </xf>
    <xf numFmtId="0" fontId="14" fillId="5" borderId="55" xfId="0" applyFont="1" applyFill="1" applyBorder="1" applyAlignment="1" applyProtection="1">
      <alignment vertical="center" wrapText="1"/>
    </xf>
    <xf numFmtId="0" fontId="0" fillId="0" borderId="0" xfId="0" applyAlignment="1">
      <alignment horizontal="left" vertical="center"/>
    </xf>
    <xf numFmtId="38" fontId="17" fillId="4" borderId="3" xfId="1" applyFont="1" applyFill="1" applyBorder="1" applyAlignment="1">
      <alignment vertical="center"/>
    </xf>
    <xf numFmtId="38" fontId="17" fillId="4" borderId="30" xfId="1" applyFont="1" applyFill="1" applyBorder="1" applyAlignment="1">
      <alignment vertical="center"/>
    </xf>
    <xf numFmtId="0" fontId="24" fillId="4" borderId="35" xfId="0" applyFont="1" applyFill="1" applyBorder="1" applyAlignment="1" applyProtection="1">
      <alignment horizontal="center" vertical="center"/>
    </xf>
    <xf numFmtId="0" fontId="12" fillId="6" borderId="79" xfId="0" applyFont="1" applyFill="1" applyBorder="1" applyAlignment="1" applyProtection="1">
      <alignment horizontal="center" vertical="center" wrapText="1"/>
    </xf>
    <xf numFmtId="0" fontId="24" fillId="4" borderId="93" xfId="0" applyFont="1" applyFill="1" applyBorder="1" applyAlignment="1" applyProtection="1">
      <alignment horizontal="center" vertical="center"/>
    </xf>
    <xf numFmtId="0" fontId="17" fillId="4" borderId="33" xfId="0" applyFont="1" applyFill="1" applyBorder="1" applyAlignment="1">
      <alignment vertical="center"/>
    </xf>
    <xf numFmtId="0" fontId="14" fillId="5" borderId="0"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6" fillId="5" borderId="9" xfId="0"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6" fillId="5" borderId="10" xfId="0" applyFont="1" applyFill="1" applyBorder="1" applyAlignment="1" applyProtection="1">
      <alignment horizontal="center" vertical="center" wrapText="1"/>
    </xf>
    <xf numFmtId="0" fontId="16" fillId="5" borderId="55" xfId="0" applyFont="1" applyFill="1" applyBorder="1" applyAlignment="1" applyProtection="1">
      <alignment horizontal="center" vertical="center" wrapText="1"/>
    </xf>
    <xf numFmtId="0" fontId="16" fillId="5" borderId="19"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56" fontId="14" fillId="5" borderId="5" xfId="0" applyNumberFormat="1" applyFont="1" applyFill="1" applyBorder="1" applyAlignment="1" applyProtection="1">
      <alignment horizontal="center" vertical="center" wrapText="1"/>
    </xf>
    <xf numFmtId="0" fontId="14" fillId="5" borderId="18" xfId="0" applyFont="1" applyFill="1" applyBorder="1" applyAlignment="1" applyProtection="1">
      <alignment horizontal="center" vertical="center" wrapText="1"/>
    </xf>
    <xf numFmtId="0" fontId="14" fillId="5" borderId="19" xfId="0" applyFont="1" applyFill="1" applyBorder="1" applyAlignment="1" applyProtection="1">
      <alignment horizontal="center" vertical="center" wrapText="1"/>
    </xf>
    <xf numFmtId="0" fontId="14" fillId="5" borderId="55" xfId="0" applyFont="1" applyFill="1" applyBorder="1" applyAlignment="1" applyProtection="1">
      <alignment horizontal="center" vertical="center" wrapText="1"/>
    </xf>
    <xf numFmtId="0" fontId="9" fillId="0" borderId="0" xfId="0" applyFont="1" applyFill="1" applyBorder="1" applyAlignment="1" applyProtection="1">
      <alignment horizontal="left" indent="4"/>
    </xf>
    <xf numFmtId="0" fontId="14" fillId="5" borderId="17"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xf>
    <xf numFmtId="0" fontId="16" fillId="5" borderId="17" xfId="0" applyFont="1" applyFill="1" applyBorder="1" applyAlignment="1" applyProtection="1">
      <alignment horizontal="center" vertical="center" wrapText="1"/>
    </xf>
    <xf numFmtId="0" fontId="14" fillId="5" borderId="53" xfId="0" applyFont="1" applyFill="1" applyBorder="1" applyAlignment="1" applyProtection="1">
      <alignment horizontal="center" vertical="center" wrapText="1"/>
    </xf>
    <xf numFmtId="0" fontId="14" fillId="5" borderId="25" xfId="0" applyFont="1" applyFill="1" applyBorder="1" applyAlignment="1" applyProtection="1">
      <alignment horizontal="center" vertical="center" wrapText="1"/>
    </xf>
    <xf numFmtId="0" fontId="14" fillId="5" borderId="51" xfId="0" applyFont="1" applyFill="1" applyBorder="1" applyAlignment="1" applyProtection="1">
      <alignment horizontal="center" vertical="center" wrapText="1"/>
    </xf>
    <xf numFmtId="0" fontId="7" fillId="0" borderId="0" xfId="0" applyFont="1" applyAlignment="1" applyProtection="1">
      <alignment horizontal="left" indent="4"/>
    </xf>
    <xf numFmtId="0" fontId="14" fillId="5" borderId="57" xfId="0" applyFont="1" applyFill="1" applyBorder="1" applyAlignment="1" applyProtection="1">
      <alignment horizontal="center" vertical="center" wrapText="1"/>
    </xf>
    <xf numFmtId="0" fontId="14" fillId="5" borderId="27" xfId="0" applyFont="1" applyFill="1" applyBorder="1" applyAlignment="1" applyProtection="1">
      <alignment horizontal="center" vertical="center" wrapText="1"/>
    </xf>
    <xf numFmtId="0" fontId="14" fillId="5" borderId="51"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5" borderId="2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xf>
    <xf numFmtId="0" fontId="12" fillId="5" borderId="68" xfId="0" applyFont="1" applyFill="1" applyBorder="1" applyAlignment="1" applyProtection="1">
      <alignment horizontal="center" vertical="center" wrapText="1"/>
    </xf>
    <xf numFmtId="0" fontId="14" fillId="5" borderId="5" xfId="0" applyFont="1" applyFill="1" applyBorder="1" applyAlignment="1">
      <alignment horizontal="center" vertical="center"/>
    </xf>
    <xf numFmtId="0" fontId="14" fillId="5" borderId="18" xfId="0" applyFont="1" applyFill="1" applyBorder="1" applyAlignment="1">
      <alignment horizontal="center" vertical="center"/>
    </xf>
    <xf numFmtId="0" fontId="19" fillId="4" borderId="94" xfId="0" applyFont="1" applyFill="1" applyBorder="1" applyAlignment="1" applyProtection="1">
      <alignment horizontal="center" vertical="center"/>
    </xf>
    <xf numFmtId="38" fontId="21" fillId="4" borderId="94" xfId="1" applyFont="1" applyFill="1" applyBorder="1" applyAlignment="1" applyProtection="1">
      <alignment vertical="center" wrapText="1"/>
    </xf>
    <xf numFmtId="38" fontId="17" fillId="4" borderId="94" xfId="1" applyFont="1" applyFill="1" applyBorder="1" applyAlignment="1">
      <alignment vertical="center"/>
    </xf>
    <xf numFmtId="38" fontId="21" fillId="4" borderId="95" xfId="1" applyFont="1" applyFill="1" applyBorder="1" applyAlignment="1" applyProtection="1">
      <alignment vertical="center" wrapText="1"/>
    </xf>
    <xf numFmtId="38" fontId="21" fillId="4" borderId="96" xfId="1" applyFont="1" applyFill="1" applyBorder="1" applyAlignment="1" applyProtection="1">
      <alignment vertical="center" wrapText="1"/>
    </xf>
    <xf numFmtId="38" fontId="21" fillId="4" borderId="97" xfId="1" applyFont="1" applyFill="1" applyBorder="1" applyAlignment="1" applyProtection="1">
      <alignment vertical="center" wrapText="1"/>
    </xf>
    <xf numFmtId="38" fontId="21" fillId="4" borderId="98" xfId="1" applyFont="1" applyFill="1" applyBorder="1" applyAlignment="1" applyProtection="1">
      <alignment vertical="center" wrapText="1"/>
    </xf>
    <xf numFmtId="38" fontId="21" fillId="4" borderId="99" xfId="1" applyFont="1" applyFill="1" applyBorder="1" applyAlignment="1" applyProtection="1">
      <alignment vertical="center" wrapText="1"/>
    </xf>
    <xf numFmtId="38" fontId="17" fillId="4" borderId="95" xfId="1" applyFont="1" applyFill="1" applyBorder="1" applyAlignment="1">
      <alignment vertical="center"/>
    </xf>
    <xf numFmtId="38" fontId="17" fillId="4" borderId="99" xfId="1" applyFont="1" applyFill="1" applyBorder="1" applyAlignment="1">
      <alignment vertical="center"/>
    </xf>
    <xf numFmtId="38" fontId="17" fillId="4" borderId="95" xfId="1" applyFont="1" applyFill="1" applyBorder="1" applyAlignment="1" applyProtection="1">
      <alignment horizontal="right" vertical="center"/>
    </xf>
    <xf numFmtId="38" fontId="17" fillId="4" borderId="98" xfId="1" applyFont="1" applyFill="1" applyBorder="1" applyAlignment="1" applyProtection="1">
      <alignment horizontal="right" vertical="center"/>
    </xf>
    <xf numFmtId="38" fontId="17" fillId="4" borderId="97" xfId="1" applyFont="1" applyFill="1" applyBorder="1" applyAlignment="1" applyProtection="1">
      <alignment horizontal="right" vertical="center"/>
    </xf>
    <xf numFmtId="38" fontId="17" fillId="4" borderId="100" xfId="1" applyFont="1" applyFill="1" applyBorder="1" applyAlignment="1" applyProtection="1">
      <alignment horizontal="right" vertical="center"/>
    </xf>
    <xf numFmtId="38" fontId="17" fillId="4" borderId="101" xfId="1" applyFont="1" applyFill="1" applyBorder="1" applyAlignment="1" applyProtection="1">
      <alignment horizontal="right" vertical="center"/>
    </xf>
    <xf numFmtId="38" fontId="17" fillId="4" borderId="102" xfId="1" applyFont="1" applyFill="1" applyBorder="1" applyAlignment="1" applyProtection="1">
      <alignment horizontal="right" vertical="center"/>
    </xf>
    <xf numFmtId="38" fontId="17" fillId="4" borderId="103" xfId="1" applyFont="1" applyFill="1" applyBorder="1" applyAlignment="1" applyProtection="1">
      <alignment horizontal="right" vertical="center"/>
    </xf>
    <xf numFmtId="0" fontId="17" fillId="4" borderId="95" xfId="0" applyFont="1" applyFill="1" applyBorder="1" applyAlignment="1">
      <alignment vertical="center"/>
    </xf>
    <xf numFmtId="0" fontId="17" fillId="4" borderId="97" xfId="0" applyFont="1" applyFill="1" applyBorder="1" applyAlignment="1">
      <alignment vertical="center"/>
    </xf>
    <xf numFmtId="0" fontId="17" fillId="4" borderId="104" xfId="0" applyFont="1" applyFill="1" applyBorder="1" applyAlignment="1">
      <alignment vertical="center"/>
    </xf>
    <xf numFmtId="0" fontId="17" fillId="4" borderId="105" xfId="0" applyFont="1" applyFill="1" applyBorder="1" applyAlignment="1">
      <alignment vertical="center"/>
    </xf>
    <xf numFmtId="0" fontId="19" fillId="4" borderId="106" xfId="0" applyFont="1" applyFill="1" applyBorder="1" applyAlignment="1" applyProtection="1">
      <alignment horizontal="center" vertical="center"/>
    </xf>
    <xf numFmtId="38" fontId="21" fillId="4" borderId="106" xfId="1" applyFont="1" applyFill="1" applyBorder="1" applyAlignment="1" applyProtection="1">
      <alignment vertical="center" wrapText="1"/>
    </xf>
    <xf numFmtId="38" fontId="17" fillId="4" borderId="106" xfId="1" applyFont="1" applyFill="1" applyBorder="1" applyAlignment="1">
      <alignment vertical="center"/>
    </xf>
    <xf numFmtId="38" fontId="21" fillId="4" borderId="107" xfId="1" applyFont="1" applyFill="1" applyBorder="1" applyAlignment="1" applyProtection="1">
      <alignment vertical="center" wrapText="1"/>
    </xf>
    <xf numFmtId="38" fontId="21" fillId="4" borderId="108" xfId="1" applyFont="1" applyFill="1" applyBorder="1" applyAlignment="1" applyProtection="1">
      <alignment vertical="center" wrapText="1"/>
    </xf>
    <xf numFmtId="38" fontId="21" fillId="4" borderId="109" xfId="1" applyFont="1" applyFill="1" applyBorder="1" applyAlignment="1" applyProtection="1">
      <alignment vertical="center" wrapText="1"/>
    </xf>
    <xf numFmtId="38" fontId="21" fillId="4" borderId="110" xfId="1" applyFont="1" applyFill="1" applyBorder="1" applyAlignment="1" applyProtection="1">
      <alignment vertical="center" wrapText="1"/>
    </xf>
    <xf numFmtId="38" fontId="21" fillId="4" borderId="111" xfId="1" applyFont="1" applyFill="1" applyBorder="1" applyAlignment="1" applyProtection="1">
      <alignment vertical="center" wrapText="1"/>
    </xf>
    <xf numFmtId="38" fontId="17" fillId="4" borderId="107" xfId="1" applyFont="1" applyFill="1" applyBorder="1" applyAlignment="1">
      <alignment vertical="center"/>
    </xf>
    <xf numFmtId="38" fontId="17" fillId="4" borderId="111" xfId="1" applyFont="1" applyFill="1" applyBorder="1" applyAlignment="1">
      <alignment vertical="center"/>
    </xf>
    <xf numFmtId="38" fontId="17" fillId="4" borderId="107" xfId="1" applyFont="1" applyFill="1" applyBorder="1" applyAlignment="1" applyProtection="1">
      <alignment horizontal="right" vertical="center"/>
    </xf>
    <xf numFmtId="38" fontId="17" fillId="4" borderId="110" xfId="1" applyFont="1" applyFill="1" applyBorder="1" applyAlignment="1" applyProtection="1">
      <alignment horizontal="right" vertical="center"/>
    </xf>
    <xf numFmtId="38" fontId="17" fillId="4" borderId="109" xfId="1" applyFont="1" applyFill="1" applyBorder="1" applyAlignment="1" applyProtection="1">
      <alignment horizontal="right" vertical="center"/>
    </xf>
    <xf numFmtId="38" fontId="17" fillId="4" borderId="112" xfId="1" applyFont="1" applyFill="1" applyBorder="1" applyAlignment="1" applyProtection="1">
      <alignment horizontal="right" vertical="center"/>
    </xf>
    <xf numFmtId="38" fontId="17" fillId="4" borderId="113" xfId="1" applyFont="1" applyFill="1" applyBorder="1" applyAlignment="1" applyProtection="1">
      <alignment horizontal="right" vertical="center"/>
    </xf>
    <xf numFmtId="38" fontId="17" fillId="4" borderId="114" xfId="1" applyFont="1" applyFill="1" applyBorder="1" applyAlignment="1" applyProtection="1">
      <alignment horizontal="right" vertical="center"/>
    </xf>
    <xf numFmtId="38" fontId="17" fillId="4" borderId="115" xfId="1" applyFont="1" applyFill="1" applyBorder="1" applyAlignment="1" applyProtection="1">
      <alignment horizontal="right" vertical="center"/>
    </xf>
    <xf numFmtId="0" fontId="17" fillId="4" borderId="107" xfId="0" applyFont="1" applyFill="1" applyBorder="1" applyAlignment="1">
      <alignment vertical="center"/>
    </xf>
    <xf numFmtId="0" fontId="17" fillId="4" borderId="109" xfId="0" applyFont="1" applyFill="1" applyBorder="1" applyAlignment="1">
      <alignment vertical="center"/>
    </xf>
    <xf numFmtId="0" fontId="17" fillId="4" borderId="116" xfId="0" applyFont="1" applyFill="1" applyBorder="1" applyAlignment="1">
      <alignment vertical="center"/>
    </xf>
    <xf numFmtId="0" fontId="14" fillId="5" borderId="13" xfId="0"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6" fillId="5" borderId="55"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56" fontId="14" fillId="5" borderId="10" xfId="0" applyNumberFormat="1" applyFont="1" applyFill="1" applyBorder="1" applyAlignment="1" applyProtection="1">
      <alignment horizontal="center" vertical="center" wrapText="1"/>
    </xf>
    <xf numFmtId="0" fontId="14" fillId="5" borderId="19" xfId="0" applyFont="1" applyFill="1" applyBorder="1" applyAlignment="1" applyProtection="1">
      <alignment horizontal="center" vertical="center" wrapText="1"/>
    </xf>
    <xf numFmtId="0" fontId="14" fillId="5" borderId="63" xfId="0" applyFont="1" applyFill="1" applyBorder="1" applyAlignment="1" applyProtection="1">
      <alignment horizontal="center" vertical="center" wrapText="1"/>
    </xf>
    <xf numFmtId="0" fontId="14" fillId="5" borderId="55"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xf>
    <xf numFmtId="0" fontId="14" fillId="5" borderId="57" xfId="0" applyFont="1" applyFill="1" applyBorder="1" applyAlignment="1" applyProtection="1">
      <alignment horizontal="center" vertical="center" wrapText="1"/>
    </xf>
    <xf numFmtId="0" fontId="9" fillId="0" borderId="0" xfId="0" applyFont="1" applyFill="1" applyBorder="1" applyAlignment="1" applyProtection="1">
      <alignment horizontal="left" indent="4"/>
    </xf>
    <xf numFmtId="38" fontId="17" fillId="4" borderId="96" xfId="1" applyFont="1" applyFill="1" applyBorder="1" applyAlignment="1" applyProtection="1">
      <alignment horizontal="right" vertical="center"/>
    </xf>
    <xf numFmtId="38" fontId="17" fillId="4" borderId="4" xfId="1" applyFont="1" applyFill="1" applyBorder="1" applyAlignment="1" applyProtection="1">
      <alignment horizontal="right" vertical="center"/>
    </xf>
    <xf numFmtId="38" fontId="17" fillId="4" borderId="108" xfId="1" applyFont="1" applyFill="1" applyBorder="1" applyAlignment="1" applyProtection="1">
      <alignment horizontal="right" vertical="center"/>
    </xf>
    <xf numFmtId="0" fontId="20" fillId="4" borderId="117" xfId="0" applyFont="1" applyFill="1" applyBorder="1" applyAlignment="1" applyProtection="1">
      <alignment horizontal="center" vertical="center"/>
    </xf>
    <xf numFmtId="0" fontId="20" fillId="4" borderId="118" xfId="0" applyFont="1" applyFill="1" applyBorder="1" applyAlignment="1" applyProtection="1">
      <alignment horizontal="center" vertical="center"/>
    </xf>
    <xf numFmtId="0" fontId="20" fillId="4" borderId="119" xfId="0" applyFont="1" applyFill="1" applyBorder="1" applyAlignment="1" applyProtection="1">
      <alignment horizontal="center" vertical="center"/>
    </xf>
    <xf numFmtId="0" fontId="20" fillId="4" borderId="87"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9" fillId="4" borderId="17" xfId="0" applyFont="1" applyFill="1" applyBorder="1" applyAlignment="1" applyProtection="1">
      <alignment horizontal="center" vertical="center"/>
    </xf>
    <xf numFmtId="0" fontId="9" fillId="0" borderId="21" xfId="0" applyFont="1" applyFill="1" applyBorder="1" applyAlignment="1" applyProtection="1">
      <alignment horizontal="center" vertical="center" wrapText="1"/>
      <protection locked="0"/>
    </xf>
    <xf numFmtId="38" fontId="9" fillId="0" borderId="17" xfId="1"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protection locked="0"/>
    </xf>
    <xf numFmtId="38" fontId="23" fillId="0" borderId="55" xfId="1" applyFont="1" applyFill="1" applyBorder="1" applyAlignment="1" applyProtection="1">
      <alignment vertical="center" wrapText="1"/>
      <protection locked="0"/>
    </xf>
    <xf numFmtId="38" fontId="17" fillId="0" borderId="57" xfId="1" quotePrefix="1" applyFont="1" applyFill="1" applyBorder="1" applyAlignment="1" applyProtection="1">
      <alignment vertical="center"/>
      <protection locked="0"/>
    </xf>
    <xf numFmtId="38" fontId="17" fillId="0" borderId="10" xfId="1" applyFont="1" applyFill="1" applyBorder="1" applyAlignment="1" applyProtection="1">
      <alignment vertical="center"/>
      <protection locked="0"/>
    </xf>
    <xf numFmtId="38" fontId="17" fillId="0" borderId="19" xfId="1" applyFont="1" applyFill="1" applyBorder="1" applyAlignment="1" applyProtection="1">
      <alignment vertical="center"/>
      <protection locked="0"/>
    </xf>
    <xf numFmtId="0" fontId="25" fillId="4" borderId="55" xfId="1" applyNumberFormat="1" applyFont="1" applyFill="1" applyBorder="1" applyAlignment="1" applyProtection="1">
      <alignment horizontal="center" vertical="center" wrapText="1"/>
    </xf>
    <xf numFmtId="38" fontId="25" fillId="4" borderId="10" xfId="1" applyFont="1" applyFill="1" applyBorder="1" applyAlignment="1" applyProtection="1">
      <alignment horizontal="center" vertical="center" wrapText="1"/>
    </xf>
    <xf numFmtId="38" fontId="25" fillId="4" borderId="55" xfId="1" applyFont="1" applyFill="1" applyBorder="1" applyAlignment="1" applyProtection="1">
      <alignment horizontal="center" vertical="center" wrapText="1"/>
    </xf>
    <xf numFmtId="38" fontId="25" fillId="4" borderId="57" xfId="1" applyFont="1" applyFill="1" applyBorder="1" applyAlignment="1" applyProtection="1">
      <alignment horizontal="center" vertical="center" wrapText="1"/>
    </xf>
    <xf numFmtId="38" fontId="25" fillId="4" borderId="9" xfId="1" applyFont="1" applyFill="1" applyBorder="1" applyAlignment="1" applyProtection="1">
      <alignment horizontal="center" vertical="center" wrapText="1"/>
    </xf>
    <xf numFmtId="0" fontId="24" fillId="4" borderId="59" xfId="0" applyFont="1" applyFill="1" applyBorder="1" applyAlignment="1" applyProtection="1">
      <alignment horizontal="center" vertical="center"/>
    </xf>
    <xf numFmtId="38" fontId="24" fillId="4" borderId="85" xfId="1"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2" fillId="0" borderId="66" xfId="0" applyFont="1" applyBorder="1" applyAlignment="1" applyProtection="1">
      <alignment horizontal="center" vertical="center"/>
    </xf>
    <xf numFmtId="0" fontId="2" fillId="0" borderId="66" xfId="0" applyFont="1" applyFill="1" applyBorder="1" applyAlignment="1" applyProtection="1">
      <alignment horizontal="center" vertical="center"/>
    </xf>
    <xf numFmtId="0" fontId="24" fillId="4" borderId="66" xfId="0" applyFont="1" applyFill="1" applyBorder="1" applyAlignment="1" applyProtection="1">
      <alignment horizontal="center" vertical="center"/>
    </xf>
    <xf numFmtId="38" fontId="24" fillId="4" borderId="66" xfId="1" applyFont="1" applyFill="1" applyBorder="1" applyAlignment="1" applyProtection="1">
      <alignment horizontal="center" vertical="center"/>
    </xf>
    <xf numFmtId="38" fontId="27" fillId="0" borderId="0" xfId="0" applyNumberFormat="1" applyFont="1" applyFill="1" applyBorder="1" applyAlignment="1" applyProtection="1">
      <alignment horizontal="center" vertical="center"/>
    </xf>
    <xf numFmtId="38" fontId="27" fillId="0" borderId="13" xfId="0" applyNumberFormat="1" applyFont="1" applyFill="1" applyBorder="1" applyProtection="1">
      <alignment vertical="center"/>
    </xf>
    <xf numFmtId="0" fontId="9" fillId="4" borderId="85" xfId="0" applyFont="1" applyFill="1" applyBorder="1" applyAlignment="1" applyProtection="1">
      <alignment horizontal="center" vertical="center" wrapText="1"/>
    </xf>
    <xf numFmtId="38" fontId="9" fillId="4" borderId="17" xfId="1" applyFont="1" applyFill="1" applyBorder="1" applyAlignment="1" applyProtection="1">
      <alignment horizontal="center" vertical="center" wrapText="1"/>
    </xf>
    <xf numFmtId="177" fontId="17" fillId="4" borderId="66" xfId="1" applyNumberFormat="1" applyFont="1" applyFill="1" applyBorder="1" applyAlignment="1" applyProtection="1">
      <alignment horizontal="right" vertical="center"/>
    </xf>
    <xf numFmtId="177" fontId="17" fillId="4" borderId="120" xfId="1" applyNumberFormat="1" applyFont="1" applyFill="1" applyBorder="1" applyAlignment="1" applyProtection="1">
      <alignment horizontal="right" vertical="center"/>
    </xf>
    <xf numFmtId="177" fontId="17" fillId="4" borderId="120" xfId="1" applyNumberFormat="1" applyFont="1" applyFill="1" applyBorder="1" applyAlignment="1" applyProtection="1">
      <alignment vertical="center"/>
    </xf>
    <xf numFmtId="38" fontId="17" fillId="0" borderId="9" xfId="1" applyFont="1" applyFill="1" applyBorder="1" applyAlignment="1" applyProtection="1">
      <alignment vertical="center"/>
      <protection locked="0"/>
    </xf>
    <xf numFmtId="38" fontId="17" fillId="0" borderId="68" xfId="1" applyFont="1" applyFill="1" applyBorder="1" applyAlignment="1" applyProtection="1">
      <alignment vertical="center"/>
      <protection locked="0"/>
    </xf>
    <xf numFmtId="38" fontId="17" fillId="0" borderId="0" xfId="1" applyFont="1" applyFill="1" applyBorder="1" applyAlignment="1" applyProtection="1">
      <alignment vertical="center"/>
      <protection locked="0"/>
    </xf>
    <xf numFmtId="38" fontId="17" fillId="0" borderId="21" xfId="1" applyFont="1" applyFill="1" applyBorder="1" applyAlignment="1" applyProtection="1">
      <alignment horizontal="center" vertical="center"/>
      <protection locked="0"/>
    </xf>
    <xf numFmtId="0" fontId="2" fillId="0" borderId="66" xfId="0" applyFont="1" applyBorder="1" applyProtection="1">
      <alignment vertical="center"/>
    </xf>
    <xf numFmtId="0" fontId="20" fillId="4" borderId="28" xfId="0" applyFont="1" applyFill="1" applyBorder="1" applyAlignment="1" applyProtection="1">
      <alignment horizontal="center" vertical="center"/>
    </xf>
    <xf numFmtId="0" fontId="16" fillId="5" borderId="14" xfId="0" applyFont="1" applyFill="1" applyBorder="1" applyAlignment="1" applyProtection="1">
      <alignment horizontal="center" vertical="center" wrapText="1"/>
    </xf>
    <xf numFmtId="0" fontId="16" fillId="5" borderId="2" xfId="0" applyFont="1" applyFill="1" applyBorder="1" applyAlignment="1" applyProtection="1">
      <alignment horizontal="center" vertical="center" wrapText="1"/>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5" fillId="0" borderId="0" xfId="0" applyFont="1" applyAlignment="1" applyProtection="1">
      <alignment horizontal="center" vertical="center"/>
    </xf>
    <xf numFmtId="0" fontId="14" fillId="5" borderId="60"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6" fillId="5" borderId="20"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wrapText="1"/>
    </xf>
    <xf numFmtId="0" fontId="14" fillId="5" borderId="20"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14" fillId="5" borderId="60" xfId="0" applyFont="1" applyFill="1" applyBorder="1" applyAlignment="1" applyProtection="1">
      <alignment horizontal="center" vertical="center" wrapText="1"/>
    </xf>
    <xf numFmtId="0" fontId="14" fillId="5" borderId="15" xfId="0" applyFont="1" applyFill="1" applyBorder="1" applyAlignment="1" applyProtection="1">
      <alignment horizontal="center" vertical="center" wrapText="1"/>
    </xf>
    <xf numFmtId="0" fontId="14" fillId="5" borderId="61"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21" xfId="0" applyFont="1" applyFill="1" applyBorder="1" applyAlignment="1" applyProtection="1">
      <alignment horizontal="center" vertical="center" wrapText="1"/>
    </xf>
    <xf numFmtId="0" fontId="14" fillId="5" borderId="62"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6" fillId="5" borderId="63" xfId="0" applyFont="1" applyFill="1" applyBorder="1" applyAlignment="1" applyProtection="1">
      <alignment horizontal="center" vertical="center" wrapText="1"/>
    </xf>
    <xf numFmtId="0" fontId="16" fillId="5" borderId="55" xfId="0" applyFont="1" applyFill="1" applyBorder="1" applyAlignment="1" applyProtection="1">
      <alignment horizontal="center" vertical="center" wrapText="1"/>
    </xf>
    <xf numFmtId="0" fontId="16" fillId="5" borderId="18" xfId="0" applyFont="1" applyFill="1" applyBorder="1" applyAlignment="1" applyProtection="1">
      <alignment horizontal="center" vertical="center" wrapText="1"/>
    </xf>
    <xf numFmtId="0" fontId="16" fillId="5" borderId="19" xfId="0" applyFont="1" applyFill="1" applyBorder="1" applyAlignment="1" applyProtection="1">
      <alignment horizontal="center" vertical="center" wrapText="1"/>
    </xf>
    <xf numFmtId="0" fontId="16" fillId="5" borderId="64"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6" fillId="5" borderId="9" xfId="0" applyFont="1" applyFill="1" applyBorder="1" applyAlignment="1" applyProtection="1">
      <alignment horizontal="center" vertical="center" wrapText="1"/>
    </xf>
    <xf numFmtId="0" fontId="16" fillId="5" borderId="58" xfId="0" applyFont="1" applyFill="1" applyBorder="1" applyAlignment="1" applyProtection="1">
      <alignment horizontal="center" vertical="center"/>
    </xf>
    <xf numFmtId="0" fontId="16" fillId="5" borderId="8" xfId="0" applyFont="1" applyFill="1" applyBorder="1" applyAlignment="1" applyProtection="1">
      <alignment horizontal="center" vertical="center"/>
    </xf>
    <xf numFmtId="0" fontId="14" fillId="5" borderId="63" xfId="0" applyFont="1" applyFill="1" applyBorder="1" applyAlignment="1" applyProtection="1">
      <alignment horizontal="center" vertical="center" wrapText="1"/>
    </xf>
    <xf numFmtId="0" fontId="14" fillId="5" borderId="55"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14" fillId="5" borderId="14"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4" fillId="5" borderId="15" xfId="0" applyFont="1" applyFill="1" applyBorder="1" applyAlignment="1" applyProtection="1">
      <alignment horizontal="center" vertical="center"/>
    </xf>
    <xf numFmtId="0" fontId="14" fillId="5" borderId="61" xfId="0" applyFont="1" applyFill="1" applyBorder="1" applyAlignment="1" applyProtection="1">
      <alignment horizontal="center" vertical="center"/>
    </xf>
    <xf numFmtId="0" fontId="16" fillId="5" borderId="5" xfId="0" applyFont="1" applyFill="1" applyBorder="1" applyAlignment="1" applyProtection="1">
      <alignment horizontal="center" vertical="center" wrapText="1"/>
    </xf>
    <xf numFmtId="0" fontId="16" fillId="5" borderId="10" xfId="0"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4" fillId="5" borderId="85"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xf>
    <xf numFmtId="0" fontId="14" fillId="5" borderId="91" xfId="0" applyFont="1" applyFill="1" applyBorder="1" applyAlignment="1" applyProtection="1">
      <alignment horizontal="center" vertical="center"/>
    </xf>
    <xf numFmtId="0" fontId="14" fillId="5" borderId="92" xfId="0" applyFont="1" applyFill="1" applyBorder="1" applyAlignment="1" applyProtection="1">
      <alignment horizontal="center" vertical="center"/>
    </xf>
    <xf numFmtId="0" fontId="14" fillId="5" borderId="58"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65"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7" xfId="0" applyFont="1" applyFill="1" applyBorder="1" applyAlignment="1" applyProtection="1">
      <alignment horizontal="center" vertical="center" wrapText="1"/>
    </xf>
    <xf numFmtId="0" fontId="14" fillId="5" borderId="58" xfId="0" applyFont="1" applyFill="1" applyBorder="1" applyAlignment="1" applyProtection="1">
      <alignment horizontal="center" vertical="center" wrapText="1"/>
    </xf>
    <xf numFmtId="0" fontId="14" fillId="5" borderId="65" xfId="0" applyFont="1" applyFill="1" applyBorder="1" applyAlignment="1" applyProtection="1">
      <alignment horizontal="center" vertical="center"/>
    </xf>
    <xf numFmtId="56" fontId="14" fillId="5" borderId="5" xfId="0" applyNumberFormat="1" applyFont="1" applyFill="1" applyBorder="1" applyAlignment="1" applyProtection="1">
      <alignment horizontal="center" vertical="center" wrapText="1"/>
    </xf>
    <xf numFmtId="56" fontId="14" fillId="5" borderId="10" xfId="0" applyNumberFormat="1" applyFont="1" applyFill="1" applyBorder="1" applyAlignment="1" applyProtection="1">
      <alignment horizontal="center" vertical="center" wrapText="1"/>
    </xf>
    <xf numFmtId="0" fontId="14" fillId="5" borderId="18" xfId="0" applyFont="1" applyFill="1" applyBorder="1" applyAlignment="1" applyProtection="1">
      <alignment horizontal="center" vertical="center" wrapText="1"/>
    </xf>
    <xf numFmtId="0" fontId="14" fillId="5" borderId="19"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6" xfId="0" applyFont="1" applyFill="1" applyBorder="1" applyAlignment="1" applyProtection="1">
      <alignment horizontal="center" vertical="center" wrapText="1"/>
    </xf>
    <xf numFmtId="0" fontId="14" fillId="5" borderId="7" xfId="0" applyFont="1" applyFill="1" applyBorder="1" applyAlignment="1">
      <alignment horizontal="center" vertical="center"/>
    </xf>
    <xf numFmtId="0" fontId="14" fillId="5" borderId="58"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59" xfId="0" applyFont="1" applyFill="1" applyBorder="1" applyAlignment="1" applyProtection="1">
      <alignment horizontal="center" vertical="center" wrapText="1"/>
    </xf>
    <xf numFmtId="0" fontId="14" fillId="5" borderId="20"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14" fillId="5" borderId="21" xfId="0" applyFont="1" applyFill="1" applyBorder="1" applyAlignment="1" applyProtection="1">
      <alignment horizontal="center" vertical="center"/>
    </xf>
    <xf numFmtId="0" fontId="14" fillId="5" borderId="6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23" xfId="0" applyFont="1" applyFill="1" applyBorder="1" applyAlignment="1" applyProtection="1">
      <alignment horizontal="center" vertical="center"/>
    </xf>
    <xf numFmtId="0" fontId="14" fillId="5" borderId="53" xfId="0" applyFont="1" applyFill="1" applyBorder="1" applyAlignment="1" applyProtection="1">
      <alignment horizontal="center" vertical="center" wrapText="1"/>
    </xf>
    <xf numFmtId="0" fontId="14" fillId="5" borderId="25" xfId="0" applyFont="1" applyFill="1" applyBorder="1" applyAlignment="1" applyProtection="1">
      <alignment horizontal="center" vertical="center" wrapText="1"/>
    </xf>
    <xf numFmtId="0" fontId="14" fillId="5" borderId="53" xfId="0" applyFont="1" applyFill="1" applyBorder="1" applyAlignment="1" applyProtection="1">
      <alignment horizontal="center" vertical="center"/>
    </xf>
    <xf numFmtId="0" fontId="14" fillId="5" borderId="25"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0" fontId="14" fillId="5" borderId="16" xfId="0" applyFont="1" applyFill="1" applyBorder="1" applyAlignment="1" applyProtection="1">
      <alignment horizontal="center" vertical="center" wrapText="1"/>
    </xf>
    <xf numFmtId="0" fontId="14" fillId="5" borderId="57" xfId="0" applyFont="1" applyFill="1" applyBorder="1" applyAlignment="1" applyProtection="1">
      <alignment horizontal="center" vertical="center"/>
    </xf>
    <xf numFmtId="0" fontId="14" fillId="5" borderId="51" xfId="0" applyFont="1" applyFill="1" applyBorder="1" applyAlignment="1" applyProtection="1">
      <alignment horizontal="center" vertical="center" wrapText="1"/>
    </xf>
    <xf numFmtId="0" fontId="14" fillId="5" borderId="6" xfId="0" applyFont="1" applyFill="1" applyBorder="1" applyAlignment="1" applyProtection="1">
      <alignment horizontal="center" vertical="center"/>
    </xf>
    <xf numFmtId="0" fontId="14" fillId="5" borderId="66" xfId="0" applyFont="1" applyFill="1" applyBorder="1" applyAlignment="1" applyProtection="1">
      <alignment horizontal="center" vertical="center"/>
    </xf>
    <xf numFmtId="0" fontId="14" fillId="5" borderId="85" xfId="0" applyFont="1" applyFill="1" applyBorder="1" applyAlignment="1" applyProtection="1">
      <alignment horizontal="center" vertical="center"/>
    </xf>
    <xf numFmtId="0" fontId="14" fillId="5" borderId="52" xfId="0" applyFont="1" applyFill="1" applyBorder="1" applyAlignment="1" applyProtection="1">
      <alignment horizontal="center" vertical="center"/>
    </xf>
    <xf numFmtId="0" fontId="14" fillId="5" borderId="57" xfId="0" applyFont="1" applyFill="1" applyBorder="1" applyAlignment="1" applyProtection="1">
      <alignment horizontal="center" vertical="center" wrapText="1"/>
    </xf>
    <xf numFmtId="0" fontId="7" fillId="0" borderId="0" xfId="0" applyFont="1" applyAlignment="1" applyProtection="1">
      <alignment horizontal="left" indent="4"/>
    </xf>
    <xf numFmtId="0" fontId="14" fillId="5" borderId="66" xfId="0" applyFont="1" applyFill="1" applyBorder="1" applyAlignment="1" applyProtection="1">
      <alignment horizontal="center" vertical="center" wrapText="1"/>
    </xf>
    <xf numFmtId="0" fontId="14" fillId="5" borderId="27" xfId="0" applyFont="1" applyFill="1" applyBorder="1" applyAlignment="1" applyProtection="1">
      <alignment horizontal="center" vertical="center" wrapText="1"/>
    </xf>
  </cellXfs>
  <cellStyles count="2">
    <cellStyle name="桁区切り" xfId="1" builtinId="6"/>
    <cellStyle name="標準" xfId="0" builtinId="0"/>
  </cellStyles>
  <dxfs count="21">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ont>
        <b/>
        <i val="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font>
      <fill>
        <patternFill>
          <bgColor rgb="FFFF0000"/>
        </patternFill>
      </fill>
    </dxf>
    <dxf>
      <fill>
        <patternFill>
          <bgColor rgb="FFFFC000"/>
        </patternFill>
      </fill>
    </dxf>
  </dxfs>
  <tableStyles count="0" defaultTableStyle="TableStyleMedium2" defaultPivotStyle="PivotStyleLight16"/>
  <colors>
    <mruColors>
      <color rgb="FFFFCCCC"/>
      <color rgb="FFCC0000"/>
      <color rgb="FFFF5050"/>
      <color rgb="FFFF7C80"/>
      <color rgb="FFFF0000"/>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88373</xdr:colOff>
      <xdr:row>14</xdr:row>
      <xdr:rowOff>279740</xdr:rowOff>
    </xdr:from>
    <xdr:to>
      <xdr:col>21</xdr:col>
      <xdr:colOff>145596</xdr:colOff>
      <xdr:row>17</xdr:row>
      <xdr:rowOff>64000</xdr:rowOff>
    </xdr:to>
    <xdr:sp macro="" textlink="">
      <xdr:nvSpPr>
        <xdr:cNvPr id="8" name="吹き出し: 角を丸めた四角形 6">
          <a:extLst>
            <a:ext uri="{FF2B5EF4-FFF2-40B4-BE49-F238E27FC236}">
              <a16:creationId xmlns:a16="http://schemas.microsoft.com/office/drawing/2014/main" id="{5E46856C-87EA-4044-A51C-87991A548C54}"/>
            </a:ext>
          </a:extLst>
        </xdr:cNvPr>
        <xdr:cNvSpPr/>
      </xdr:nvSpPr>
      <xdr:spPr>
        <a:xfrm>
          <a:off x="8375123" y="6966290"/>
          <a:ext cx="6743773" cy="1098710"/>
        </a:xfrm>
        <a:prstGeom prst="wedgeRoundRectCallout">
          <a:avLst>
            <a:gd name="adj1" fmla="val -17184"/>
            <a:gd name="adj2" fmla="val 48957"/>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注記</a:t>
          </a:r>
          <a:endParaRPr kumimoji="1" lang="en-US" altLang="ja-JP" sz="1100"/>
        </a:p>
        <a:p>
          <a:pPr algn="l"/>
          <a:r>
            <a:rPr kumimoji="1" lang="ja-JP" altLang="en-US" sz="1100"/>
            <a:t>　数値は参考であり、</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シート名：調査票</a:t>
          </a:r>
          <a:r>
            <a:rPr kumimoji="1" lang="ja-JP" altLang="en-US" sz="1100">
              <a:solidFill>
                <a:schemeClr val="lt1"/>
              </a:solidFill>
              <a:effectLst/>
              <a:latin typeface="+mn-lt"/>
              <a:ea typeface="+mn-ea"/>
              <a:cs typeface="+mn-cs"/>
            </a:rPr>
            <a:t>（記入例）</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及び</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シート名：補足調査票</a:t>
          </a:r>
          <a:r>
            <a:rPr kumimoji="1" lang="ja-JP" altLang="en-US" sz="1100">
              <a:solidFill>
                <a:schemeClr val="lt1"/>
              </a:solidFill>
              <a:effectLst/>
              <a:latin typeface="+mn-lt"/>
              <a:ea typeface="+mn-ea"/>
              <a:cs typeface="+mn-cs"/>
            </a:rPr>
            <a:t>（記入例）</a:t>
          </a:r>
          <a:r>
            <a:rPr kumimoji="1" lang="en-US" altLang="ja-JP" sz="1100">
              <a:solidFill>
                <a:schemeClr val="lt1"/>
              </a:solidFill>
              <a:effectLst/>
              <a:latin typeface="+mn-lt"/>
              <a:ea typeface="+mn-ea"/>
              <a:cs typeface="+mn-cs"/>
            </a:rPr>
            <a:t>]</a:t>
          </a:r>
          <a:r>
            <a:rPr kumimoji="1" lang="ja-JP" altLang="en-US" sz="1100"/>
            <a:t>のＮＧが含まれた数値を貼り付けを行っているので誤記も含まれる</a:t>
          </a:r>
        </a:p>
      </xdr:txBody>
    </xdr:sp>
    <xdr:clientData/>
  </xdr:twoCellAnchor>
  <xdr:twoCellAnchor>
    <xdr:from>
      <xdr:col>8</xdr:col>
      <xdr:colOff>429077</xdr:colOff>
      <xdr:row>11</xdr:row>
      <xdr:rowOff>68036</xdr:rowOff>
    </xdr:from>
    <xdr:to>
      <xdr:col>23</xdr:col>
      <xdr:colOff>580117</xdr:colOff>
      <xdr:row>14</xdr:row>
      <xdr:rowOff>54428</xdr:rowOff>
    </xdr:to>
    <xdr:sp macro="" textlink="">
      <xdr:nvSpPr>
        <xdr:cNvPr id="9" name="吹き出し: 角を丸めた四角形 3">
          <a:extLst>
            <a:ext uri="{FF2B5EF4-FFF2-40B4-BE49-F238E27FC236}">
              <a16:creationId xmlns:a16="http://schemas.microsoft.com/office/drawing/2014/main" id="{AC1B5218-B57C-4C63-9AB1-49E0A5085731}"/>
            </a:ext>
          </a:extLst>
        </xdr:cNvPr>
        <xdr:cNvSpPr/>
      </xdr:nvSpPr>
      <xdr:spPr>
        <a:xfrm>
          <a:off x="6715577" y="5440136"/>
          <a:ext cx="10190390" cy="1300842"/>
        </a:xfrm>
        <a:prstGeom prst="wedgeRoundRectCallout">
          <a:avLst>
            <a:gd name="adj1" fmla="val -27924"/>
            <a:gd name="adj2" fmla="val 47257"/>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・集計表については、</a:t>
          </a:r>
          <a:r>
            <a:rPr kumimoji="1" lang="en-US" altLang="ja-JP" sz="1100"/>
            <a:t>[</a:t>
          </a:r>
          <a:r>
            <a:rPr kumimoji="1" lang="ja-JP" altLang="en-US" sz="1100"/>
            <a:t>シート名：調査票</a:t>
          </a:r>
          <a:r>
            <a:rPr kumimoji="1" lang="en-US" altLang="ja-JP" sz="1100"/>
            <a:t>]</a:t>
          </a:r>
          <a:r>
            <a:rPr kumimoji="1" lang="ja-JP" altLang="en-US" sz="1100"/>
            <a:t>及び</a:t>
          </a:r>
          <a:r>
            <a:rPr kumimoji="1" lang="en-US" altLang="ja-JP" sz="1100"/>
            <a:t>[</a:t>
          </a:r>
          <a:r>
            <a:rPr kumimoji="1" lang="ja-JP" altLang="en-US" sz="1100"/>
            <a:t>シート名：補足調査票</a:t>
          </a:r>
          <a:r>
            <a:rPr kumimoji="1" lang="en-US" altLang="ja-JP" sz="1100"/>
            <a:t>]</a:t>
          </a:r>
          <a:r>
            <a:rPr kumimoji="1" lang="ja-JP" altLang="en-US" sz="1100"/>
            <a:t>を入力することで自動入力される</a:t>
          </a:r>
          <a:endParaRPr kumimoji="1" lang="en-US" altLang="ja-JP" sz="1100"/>
        </a:p>
        <a:p>
          <a:pPr algn="l"/>
          <a:r>
            <a:rPr kumimoji="1" lang="ja-JP" altLang="en-US" sz="1100"/>
            <a:t>・学校設置者のデータの入力が完了後に、集計表と</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シート名：調査票</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及び</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シート名：補足調査票</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の</a:t>
          </a:r>
          <a:r>
            <a:rPr kumimoji="1" lang="ja-JP" altLang="en-US" sz="1100"/>
            <a:t>データ集計に、</a:t>
          </a:r>
          <a:endParaRPr kumimoji="1" lang="en-US" altLang="ja-JP" sz="1100"/>
        </a:p>
        <a:p>
          <a:pPr algn="l"/>
          <a:r>
            <a:rPr kumimoji="1" lang="ja-JP" altLang="en-US" sz="1100"/>
            <a:t>　数値の相違がないかなどを確認する</a:t>
          </a:r>
          <a:endParaRPr kumimoji="1" lang="en-US" altLang="ja-JP" sz="1100"/>
        </a:p>
        <a:p>
          <a:pPr algn="l"/>
          <a:r>
            <a:rPr kumimoji="1" lang="ja-JP" altLang="en-US" sz="1100"/>
            <a:t>・相違がないことを確認後に、赤枠で示した範囲を選択し、</a:t>
          </a:r>
          <a:r>
            <a:rPr kumimoji="1" lang="en-US" altLang="ja-JP" sz="1100"/>
            <a:t>【</a:t>
          </a:r>
          <a:r>
            <a:rPr kumimoji="1" lang="ja-JP" altLang="en-US" sz="1100"/>
            <a:t>調査票２</a:t>
          </a:r>
          <a:r>
            <a:rPr kumimoji="1" lang="en-US" altLang="ja-JP" sz="1100"/>
            <a:t>】</a:t>
          </a:r>
          <a:r>
            <a:rPr kumimoji="1" lang="ja-JP" altLang="en-US" sz="1100"/>
            <a:t>学校設置者データ集計用（取りまとめ先へ提出）の同一範囲に「値」で貼付を行う</a:t>
          </a:r>
          <a:endParaRPr kumimoji="1" lang="en-US" altLang="ja-JP" sz="1100"/>
        </a:p>
      </xdr:txBody>
    </xdr:sp>
    <xdr:clientData/>
  </xdr:twoCellAnchor>
  <xdr:oneCellAnchor>
    <xdr:from>
      <xdr:col>2</xdr:col>
      <xdr:colOff>333375</xdr:colOff>
      <xdr:row>7</xdr:row>
      <xdr:rowOff>1920875</xdr:rowOff>
    </xdr:from>
    <xdr:ext cx="389850" cy="264047"/>
    <xdr:sp macro="" textlink="">
      <xdr:nvSpPr>
        <xdr:cNvPr id="4" name="テキスト ボックス 3">
          <a:extLst>
            <a:ext uri="{FF2B5EF4-FFF2-40B4-BE49-F238E27FC236}">
              <a16:creationId xmlns:a16="http://schemas.microsoft.com/office/drawing/2014/main" id="{D9D31ED2-D580-41FB-86E3-E7898E17D6F7}"/>
            </a:ext>
          </a:extLst>
        </xdr:cNvPr>
        <xdr:cNvSpPr txBox="1"/>
      </xdr:nvSpPr>
      <xdr:spPr>
        <a:xfrm>
          <a:off x="2270125" y="3921125"/>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２</a:t>
          </a:r>
        </a:p>
      </xdr:txBody>
    </xdr:sp>
    <xdr:clientData/>
  </xdr:oneCellAnchor>
  <xdr:oneCellAnchor>
    <xdr:from>
      <xdr:col>7</xdr:col>
      <xdr:colOff>143769</xdr:colOff>
      <xdr:row>7</xdr:row>
      <xdr:rowOff>1920875</xdr:rowOff>
    </xdr:from>
    <xdr:ext cx="389850" cy="264047"/>
    <xdr:sp macro="" textlink="">
      <xdr:nvSpPr>
        <xdr:cNvPr id="5" name="テキスト ボックス 4">
          <a:extLst>
            <a:ext uri="{FF2B5EF4-FFF2-40B4-BE49-F238E27FC236}">
              <a16:creationId xmlns:a16="http://schemas.microsoft.com/office/drawing/2014/main" id="{C106D1F3-2350-4650-B0EE-F7DB28FC0A76}"/>
            </a:ext>
          </a:extLst>
        </xdr:cNvPr>
        <xdr:cNvSpPr txBox="1"/>
      </xdr:nvSpPr>
      <xdr:spPr>
        <a:xfrm>
          <a:off x="5763519" y="3921125"/>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３</a:t>
          </a:r>
        </a:p>
      </xdr:txBody>
    </xdr:sp>
    <xdr:clientData/>
  </xdr:oneCellAnchor>
  <xdr:oneCellAnchor>
    <xdr:from>
      <xdr:col>18</xdr:col>
      <xdr:colOff>129267</xdr:colOff>
      <xdr:row>1</xdr:row>
      <xdr:rowOff>15875</xdr:rowOff>
    </xdr:from>
    <xdr:ext cx="389850" cy="264047"/>
    <xdr:sp macro="" textlink="">
      <xdr:nvSpPr>
        <xdr:cNvPr id="6" name="テキスト ボックス 5">
          <a:extLst>
            <a:ext uri="{FF2B5EF4-FFF2-40B4-BE49-F238E27FC236}">
              <a16:creationId xmlns:a16="http://schemas.microsoft.com/office/drawing/2014/main" id="{D9D31ED2-D580-41FB-86E3-E7898E17D6F7}"/>
            </a:ext>
          </a:extLst>
        </xdr:cNvPr>
        <xdr:cNvSpPr txBox="1"/>
      </xdr:nvSpPr>
      <xdr:spPr>
        <a:xfrm>
          <a:off x="13083267" y="381000"/>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１</a:t>
          </a:r>
        </a:p>
      </xdr:txBody>
    </xdr:sp>
    <xdr:clientData/>
  </xdr:oneCellAnchor>
  <xdr:oneCellAnchor>
    <xdr:from>
      <xdr:col>16</xdr:col>
      <xdr:colOff>170984</xdr:colOff>
      <xdr:row>7</xdr:row>
      <xdr:rowOff>1920875</xdr:rowOff>
    </xdr:from>
    <xdr:ext cx="389850" cy="264047"/>
    <xdr:sp macro="" textlink="">
      <xdr:nvSpPr>
        <xdr:cNvPr id="7" name="テキスト ボックス 6">
          <a:extLst>
            <a:ext uri="{FF2B5EF4-FFF2-40B4-BE49-F238E27FC236}">
              <a16:creationId xmlns:a16="http://schemas.microsoft.com/office/drawing/2014/main" id="{C106D1F3-2350-4650-B0EE-F7DB28FC0A76}"/>
            </a:ext>
          </a:extLst>
        </xdr:cNvPr>
        <xdr:cNvSpPr txBox="1"/>
      </xdr:nvSpPr>
      <xdr:spPr>
        <a:xfrm>
          <a:off x="11791484" y="3921125"/>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３</a:t>
          </a:r>
        </a:p>
      </xdr:txBody>
    </xdr:sp>
    <xdr:clientData/>
  </xdr:oneCellAnchor>
  <xdr:oneCellAnchor>
    <xdr:from>
      <xdr:col>17</xdr:col>
      <xdr:colOff>184591</xdr:colOff>
      <xdr:row>7</xdr:row>
      <xdr:rowOff>1920875</xdr:rowOff>
    </xdr:from>
    <xdr:ext cx="389850" cy="264047"/>
    <xdr:sp macro="" textlink="">
      <xdr:nvSpPr>
        <xdr:cNvPr id="10" name="テキスト ボックス 9">
          <a:extLst>
            <a:ext uri="{FF2B5EF4-FFF2-40B4-BE49-F238E27FC236}">
              <a16:creationId xmlns:a16="http://schemas.microsoft.com/office/drawing/2014/main" id="{C106D1F3-2350-4650-B0EE-F7DB28FC0A76}"/>
            </a:ext>
          </a:extLst>
        </xdr:cNvPr>
        <xdr:cNvSpPr txBox="1"/>
      </xdr:nvSpPr>
      <xdr:spPr>
        <a:xfrm>
          <a:off x="12471841" y="3921125"/>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432859</xdr:colOff>
      <xdr:row>33</xdr:row>
      <xdr:rowOff>72152</xdr:rowOff>
    </xdr:from>
    <xdr:to>
      <xdr:col>32</xdr:col>
      <xdr:colOff>770516</xdr:colOff>
      <xdr:row>34</xdr:row>
      <xdr:rowOff>97582</xdr:rowOff>
    </xdr:to>
    <xdr:sp macro="" textlink="">
      <xdr:nvSpPr>
        <xdr:cNvPr id="14" name="二等辺三角形 13"/>
        <xdr:cNvSpPr/>
      </xdr:nvSpPr>
      <xdr:spPr>
        <a:xfrm rot="14815980">
          <a:off x="22918294" y="13210217"/>
          <a:ext cx="460858" cy="1018014"/>
        </a:xfrm>
        <a:prstGeom prst="triangle">
          <a:avLst/>
        </a:prstGeom>
        <a:solidFill>
          <a:srgbClr val="FF5050"/>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xdr:row>
      <xdr:rowOff>199889</xdr:rowOff>
    </xdr:from>
    <xdr:to>
      <xdr:col>1</xdr:col>
      <xdr:colOff>354087</xdr:colOff>
      <xdr:row>9</xdr:row>
      <xdr:rowOff>185095</xdr:rowOff>
    </xdr:to>
    <xdr:sp macro="" textlink="">
      <xdr:nvSpPr>
        <xdr:cNvPr id="6" name="吹き出し: 角を丸めた四角形 30">
          <a:extLst>
            <a:ext uri="{FF2B5EF4-FFF2-40B4-BE49-F238E27FC236}">
              <a16:creationId xmlns:a16="http://schemas.microsoft.com/office/drawing/2014/main" id="{3A16806C-A565-4249-A468-BC48C4D33AFD}"/>
            </a:ext>
          </a:extLst>
        </xdr:cNvPr>
        <xdr:cNvSpPr/>
      </xdr:nvSpPr>
      <xdr:spPr>
        <a:xfrm>
          <a:off x="95250" y="4495664"/>
          <a:ext cx="1173237" cy="280481"/>
        </a:xfrm>
        <a:prstGeom prst="wedgeRoundRectCallout">
          <a:avLst>
            <a:gd name="adj1" fmla="val -21681"/>
            <a:gd name="adj2" fmla="val 10326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a:t>学校設置者名を記入</a:t>
          </a:r>
        </a:p>
      </xdr:txBody>
    </xdr:sp>
    <xdr:clientData/>
  </xdr:twoCellAnchor>
  <xdr:twoCellAnchor>
    <xdr:from>
      <xdr:col>10</xdr:col>
      <xdr:colOff>40820</xdr:colOff>
      <xdr:row>19</xdr:row>
      <xdr:rowOff>62007</xdr:rowOff>
    </xdr:from>
    <xdr:to>
      <xdr:col>14</xdr:col>
      <xdr:colOff>449035</xdr:colOff>
      <xdr:row>21</xdr:row>
      <xdr:rowOff>68036</xdr:rowOff>
    </xdr:to>
    <xdr:sp macro="" textlink="">
      <xdr:nvSpPr>
        <xdr:cNvPr id="8" name="吹き出し: 角を丸めた四角形 33">
          <a:extLst>
            <a:ext uri="{FF2B5EF4-FFF2-40B4-BE49-F238E27FC236}">
              <a16:creationId xmlns:a16="http://schemas.microsoft.com/office/drawing/2014/main" id="{3A2EBFFB-89BE-4587-9BDF-E206227A55C5}"/>
            </a:ext>
          </a:extLst>
        </xdr:cNvPr>
        <xdr:cNvSpPr/>
      </xdr:nvSpPr>
      <xdr:spPr>
        <a:xfrm>
          <a:off x="8014606" y="7382650"/>
          <a:ext cx="3129643" cy="876886"/>
        </a:xfrm>
        <a:prstGeom prst="wedgeRoundRectCallout">
          <a:avLst>
            <a:gd name="adj1" fmla="val -36658"/>
            <a:gd name="adj2" fmla="val -7281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latin typeface="+mn-ea"/>
              <a:ea typeface="+mn-ea"/>
            </a:rPr>
            <a:t>①</a:t>
          </a:r>
          <a:r>
            <a:rPr kumimoji="1" lang="en-US" altLang="ja-JP" sz="900" b="0" i="0">
              <a:latin typeface="+mn-ea"/>
              <a:ea typeface="+mn-ea"/>
            </a:rPr>
            <a:t>-5</a:t>
          </a:r>
          <a:r>
            <a:rPr kumimoji="1" lang="ja-JP" altLang="en-US" sz="900" b="0" i="0">
              <a:latin typeface="+mn-ea"/>
              <a:ea typeface="+mn-ea"/>
            </a:rPr>
            <a:t>～①</a:t>
          </a:r>
          <a:r>
            <a:rPr kumimoji="1" lang="en-US" altLang="ja-JP" sz="900" b="0" i="0">
              <a:latin typeface="+mn-ea"/>
              <a:ea typeface="+mn-ea"/>
            </a:rPr>
            <a:t>-8</a:t>
          </a:r>
          <a:r>
            <a:rPr kumimoji="1" lang="ja-JP" altLang="en-US" sz="900" b="0" i="0">
              <a:latin typeface="+mn-ea"/>
              <a:ea typeface="+mn-ea"/>
            </a:rPr>
            <a:t>のカテゴリのいずれかに数値を記入した場合</a:t>
          </a:r>
          <a:r>
            <a:rPr kumimoji="1" lang="en-US" altLang="ja-JP" sz="900" b="0" i="0">
              <a:latin typeface="+mn-ea"/>
              <a:ea typeface="+mn-ea"/>
            </a:rPr>
            <a:t>AE</a:t>
          </a:r>
          <a:r>
            <a:rPr kumimoji="1" lang="ja-JP" altLang="en-US" sz="900" b="0" i="0">
              <a:latin typeface="+mn-ea"/>
              <a:ea typeface="+mn-ea"/>
            </a:rPr>
            <a:t>列（補足調査票記入対象学校）に「●」と表示される</a:t>
          </a:r>
          <a:endParaRPr kumimoji="1" lang="en-US" altLang="ja-JP" sz="900" b="0" i="0">
            <a:latin typeface="+mn-ea"/>
            <a:ea typeface="+mn-ea"/>
          </a:endParaRPr>
        </a:p>
        <a:p>
          <a:pPr algn="l"/>
          <a:r>
            <a:rPr kumimoji="1" lang="ja-JP" altLang="en-US" sz="1100" b="1" i="0">
              <a:latin typeface="+mn-ea"/>
              <a:ea typeface="+mn-ea"/>
            </a:rPr>
            <a:t>➡別シート</a:t>
          </a:r>
          <a:r>
            <a:rPr kumimoji="1" lang="en-US" altLang="ja-JP" sz="1100" b="1" i="0">
              <a:latin typeface="+mn-ea"/>
              <a:ea typeface="+mn-ea"/>
            </a:rPr>
            <a:t>[</a:t>
          </a:r>
          <a:r>
            <a:rPr kumimoji="1" lang="ja-JP" altLang="en-US" sz="1100" b="1" i="0">
              <a:latin typeface="+mn-ea"/>
              <a:ea typeface="+mn-ea"/>
            </a:rPr>
            <a:t>補足調査票</a:t>
          </a:r>
          <a:r>
            <a:rPr kumimoji="1" lang="en-US" altLang="ja-JP" sz="1100" b="1" i="0">
              <a:latin typeface="+mn-ea"/>
              <a:ea typeface="+mn-ea"/>
            </a:rPr>
            <a:t>]</a:t>
          </a:r>
          <a:r>
            <a:rPr kumimoji="1" lang="ja-JP" altLang="en-US" sz="1100" b="1" i="0">
              <a:latin typeface="+mn-ea"/>
              <a:ea typeface="+mn-ea"/>
            </a:rPr>
            <a:t>へ必要事項を記入する</a:t>
          </a:r>
        </a:p>
      </xdr:txBody>
    </xdr:sp>
    <xdr:clientData/>
  </xdr:twoCellAnchor>
  <xdr:twoCellAnchor>
    <xdr:from>
      <xdr:col>12</xdr:col>
      <xdr:colOff>31449</xdr:colOff>
      <xdr:row>25</xdr:row>
      <xdr:rowOff>146364</xdr:rowOff>
    </xdr:from>
    <xdr:to>
      <xdr:col>15</xdr:col>
      <xdr:colOff>612322</xdr:colOff>
      <xdr:row>27</xdr:row>
      <xdr:rowOff>326572</xdr:rowOff>
    </xdr:to>
    <xdr:sp macro="" textlink="">
      <xdr:nvSpPr>
        <xdr:cNvPr id="9" name="吹き出し: 角を丸めた四角形 34">
          <a:extLst>
            <a:ext uri="{FF2B5EF4-FFF2-40B4-BE49-F238E27FC236}">
              <a16:creationId xmlns:a16="http://schemas.microsoft.com/office/drawing/2014/main" id="{A993851A-6F84-4A69-8445-B0867FEC93CC}"/>
            </a:ext>
          </a:extLst>
        </xdr:cNvPr>
        <xdr:cNvSpPr/>
      </xdr:nvSpPr>
      <xdr:spPr>
        <a:xfrm>
          <a:off x="9365949" y="10079578"/>
          <a:ext cx="2608337" cy="1051065"/>
        </a:xfrm>
        <a:prstGeom prst="wedgeRoundRectCallout">
          <a:avLst>
            <a:gd name="adj1" fmla="val -33812"/>
            <a:gd name="adj2" fmla="val -78596"/>
            <a:gd name="adj3" fmla="val 16667"/>
          </a:avLst>
        </a:prstGeom>
        <a:solidFill>
          <a:srgbClr val="FF5050"/>
        </a:solidFill>
        <a:ln>
          <a:solidFill>
            <a:srgbClr val="CC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latin typeface="+mn-ea"/>
              <a:ea typeface="+mn-ea"/>
            </a:rPr>
            <a:t>廃校に”○”が入力されているが、</a:t>
          </a:r>
          <a:r>
            <a:rPr kumimoji="1" lang="ja-JP" altLang="ja-JP" sz="900" b="0" i="0">
              <a:solidFill>
                <a:schemeClr val="lt1"/>
              </a:solidFill>
              <a:effectLst/>
              <a:latin typeface="+mn-lt"/>
              <a:ea typeface="+mn-ea"/>
              <a:cs typeface="+mn-cs"/>
            </a:rPr>
            <a:t>ブロック塀等の安全対策等の全長</a:t>
          </a:r>
          <a:r>
            <a:rPr kumimoji="1" lang="ja-JP" altLang="en-US" sz="900" b="0" i="0">
              <a:solidFill>
                <a:schemeClr val="lt1"/>
              </a:solidFill>
              <a:effectLst/>
              <a:latin typeface="+mn-lt"/>
              <a:ea typeface="+mn-ea"/>
              <a:cs typeface="+mn-cs"/>
            </a:rPr>
            <a:t>が入力されているためＮＧ</a:t>
          </a:r>
          <a:endParaRPr kumimoji="1" lang="en-US" altLang="ja-JP" sz="900" b="0" i="0">
            <a:solidFill>
              <a:schemeClr val="lt1"/>
            </a:solidFill>
            <a:effectLst/>
            <a:latin typeface="+mn-lt"/>
            <a:ea typeface="+mn-ea"/>
            <a:cs typeface="+mn-cs"/>
          </a:endParaRPr>
        </a:p>
        <a:p>
          <a:pPr algn="l"/>
          <a:r>
            <a:rPr kumimoji="1" lang="en-US" altLang="ja-JP" sz="900" b="0" i="0">
              <a:solidFill>
                <a:schemeClr val="lt1"/>
              </a:solidFill>
              <a:effectLst/>
              <a:latin typeface="+mn-lt"/>
              <a:ea typeface="+mn-ea"/>
              <a:cs typeface="+mn-cs"/>
            </a:rPr>
            <a:t>※</a:t>
          </a:r>
          <a:r>
            <a:rPr kumimoji="1" lang="ja-JP" altLang="en-US" sz="900" b="0" i="0">
              <a:solidFill>
                <a:schemeClr val="lt1"/>
              </a:solidFill>
              <a:effectLst/>
              <a:latin typeface="+mn-lt"/>
              <a:ea typeface="+mn-ea"/>
              <a:cs typeface="+mn-cs"/>
            </a:rPr>
            <a:t>入力が不要なセルに数値を入力するとセルはピンク色に変わる。</a:t>
          </a:r>
          <a:endParaRPr kumimoji="1" lang="ja-JP" altLang="en-US" sz="900" b="0" i="0">
            <a:latin typeface="+mn-ea"/>
            <a:ea typeface="+mn-ea"/>
          </a:endParaRPr>
        </a:p>
      </xdr:txBody>
    </xdr:sp>
    <xdr:clientData/>
  </xdr:twoCellAnchor>
  <xdr:twoCellAnchor>
    <xdr:from>
      <xdr:col>1</xdr:col>
      <xdr:colOff>778025</xdr:colOff>
      <xdr:row>20</xdr:row>
      <xdr:rowOff>104648</xdr:rowOff>
    </xdr:from>
    <xdr:to>
      <xdr:col>3</xdr:col>
      <xdr:colOff>436932</xdr:colOff>
      <xdr:row>22</xdr:row>
      <xdr:rowOff>81642</xdr:rowOff>
    </xdr:to>
    <xdr:sp macro="" textlink="">
      <xdr:nvSpPr>
        <xdr:cNvPr id="10" name="吹き出し: 角を丸めた四角形 39">
          <a:extLst>
            <a:ext uri="{FF2B5EF4-FFF2-40B4-BE49-F238E27FC236}">
              <a16:creationId xmlns:a16="http://schemas.microsoft.com/office/drawing/2014/main" id="{83DA13F5-707D-4DB9-B6CA-B48B8EB313DF}"/>
            </a:ext>
          </a:extLst>
        </xdr:cNvPr>
        <xdr:cNvSpPr/>
      </xdr:nvSpPr>
      <xdr:spPr>
        <a:xfrm>
          <a:off x="1689704" y="7860719"/>
          <a:ext cx="2012942" cy="847852"/>
        </a:xfrm>
        <a:prstGeom prst="wedgeRoundRectCallout">
          <a:avLst>
            <a:gd name="adj1" fmla="val 36466"/>
            <a:gd name="adj2" fmla="val -75652"/>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latin typeface="+mn-ea"/>
              <a:ea typeface="+mn-ea"/>
            </a:rPr>
            <a:t>前回調査以降に廃校となった学校はプルダウンよりチェックを入力</a:t>
          </a:r>
          <a:endParaRPr kumimoji="1" lang="en-US" altLang="ja-JP" sz="900" b="0" i="0">
            <a:latin typeface="+mn-ea"/>
            <a:ea typeface="+mn-ea"/>
          </a:endParaRPr>
        </a:p>
        <a:p>
          <a:pPr algn="l"/>
          <a:r>
            <a:rPr kumimoji="1" lang="ja-JP" altLang="en-US" sz="1100" b="1" i="0">
              <a:latin typeface="+mn-ea"/>
              <a:ea typeface="+mn-ea"/>
            </a:rPr>
            <a:t>➡作業完了</a:t>
          </a:r>
        </a:p>
      </xdr:txBody>
    </xdr:sp>
    <xdr:clientData/>
  </xdr:twoCellAnchor>
  <xdr:twoCellAnchor>
    <xdr:from>
      <xdr:col>4</xdr:col>
      <xdr:colOff>614742</xdr:colOff>
      <xdr:row>18</xdr:row>
      <xdr:rowOff>50219</xdr:rowOff>
    </xdr:from>
    <xdr:to>
      <xdr:col>7</xdr:col>
      <xdr:colOff>613826</xdr:colOff>
      <xdr:row>20</xdr:row>
      <xdr:rowOff>272143</xdr:rowOff>
    </xdr:to>
    <xdr:sp macro="" textlink="">
      <xdr:nvSpPr>
        <xdr:cNvPr id="11" name="吹き出し: 角を丸めた四角形 39">
          <a:extLst>
            <a:ext uri="{FF2B5EF4-FFF2-40B4-BE49-F238E27FC236}">
              <a16:creationId xmlns:a16="http://schemas.microsoft.com/office/drawing/2014/main" id="{83DA13F5-707D-4DB9-B6CA-B48B8EB313DF}"/>
            </a:ext>
          </a:extLst>
        </xdr:cNvPr>
        <xdr:cNvSpPr/>
      </xdr:nvSpPr>
      <xdr:spPr>
        <a:xfrm>
          <a:off x="4560813" y="6935433"/>
          <a:ext cx="2012942" cy="1092781"/>
        </a:xfrm>
        <a:prstGeom prst="wedgeRoundRectCallout">
          <a:avLst>
            <a:gd name="adj1" fmla="val -60876"/>
            <a:gd name="adj2" fmla="val 4115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latin typeface="+mn-ea"/>
              <a:ea typeface="+mn-ea"/>
            </a:rPr>
            <a:t>前回調査以降に保有する全てのブロック塀等が調査対象外となった学校はプルダウンよりチェックを入力</a:t>
          </a:r>
          <a:endParaRPr kumimoji="1" lang="en-US" altLang="ja-JP" sz="900" b="0" i="0">
            <a:latin typeface="+mn-ea"/>
            <a:ea typeface="+mn-ea"/>
          </a:endParaRPr>
        </a:p>
        <a:p>
          <a:pPr algn="l"/>
          <a:r>
            <a:rPr kumimoji="1" lang="ja-JP" altLang="en-US" sz="1100" b="1" i="0">
              <a:latin typeface="+mn-ea"/>
              <a:ea typeface="+mn-ea"/>
            </a:rPr>
            <a:t>➡作業完了</a:t>
          </a:r>
        </a:p>
      </xdr:txBody>
    </xdr:sp>
    <xdr:clientData/>
  </xdr:twoCellAnchor>
  <xdr:twoCellAnchor>
    <xdr:from>
      <xdr:col>32</xdr:col>
      <xdr:colOff>149679</xdr:colOff>
      <xdr:row>30</xdr:row>
      <xdr:rowOff>323255</xdr:rowOff>
    </xdr:from>
    <xdr:to>
      <xdr:col>32</xdr:col>
      <xdr:colOff>1905000</xdr:colOff>
      <xdr:row>33</xdr:row>
      <xdr:rowOff>380999</xdr:rowOff>
    </xdr:to>
    <xdr:sp macro="" textlink="">
      <xdr:nvSpPr>
        <xdr:cNvPr id="12" name="吹き出し: 角を丸めた四角形 34">
          <a:extLst>
            <a:ext uri="{FF2B5EF4-FFF2-40B4-BE49-F238E27FC236}">
              <a16:creationId xmlns:a16="http://schemas.microsoft.com/office/drawing/2014/main" id="{A993851A-6F84-4A69-8445-B0867FEC93CC}"/>
            </a:ext>
          </a:extLst>
        </xdr:cNvPr>
        <xdr:cNvSpPr/>
      </xdr:nvSpPr>
      <xdr:spPr>
        <a:xfrm>
          <a:off x="23036893" y="12433612"/>
          <a:ext cx="1755321" cy="1364030"/>
        </a:xfrm>
        <a:prstGeom prst="wedgeRoundRectCallout">
          <a:avLst>
            <a:gd name="adj1" fmla="val -66732"/>
            <a:gd name="adj2" fmla="val -48541"/>
            <a:gd name="adj3" fmla="val 16667"/>
          </a:avLst>
        </a:prstGeom>
        <a:solidFill>
          <a:srgbClr val="FF5050"/>
        </a:solidFill>
        <a:ln>
          <a:solidFill>
            <a:srgbClr val="CC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latin typeface="+mn-ea"/>
              <a:ea typeface="+mn-ea"/>
            </a:rPr>
            <a:t>別シート</a:t>
          </a:r>
          <a:r>
            <a:rPr kumimoji="1" lang="en-US" altLang="ja-JP" sz="900" b="0" i="0">
              <a:latin typeface="+mn-ea"/>
              <a:ea typeface="+mn-ea"/>
            </a:rPr>
            <a:t>[</a:t>
          </a:r>
          <a:r>
            <a:rPr kumimoji="1" lang="ja-JP" altLang="en-US" sz="900" b="0" i="0">
              <a:latin typeface="+mn-ea"/>
              <a:ea typeface="+mn-ea"/>
            </a:rPr>
            <a:t>補足調査票</a:t>
          </a:r>
          <a:r>
            <a:rPr kumimoji="1" lang="en-US" altLang="ja-JP" sz="900" b="0" i="0">
              <a:latin typeface="+mn-ea"/>
              <a:ea typeface="+mn-ea"/>
            </a:rPr>
            <a:t>]</a:t>
          </a:r>
          <a:r>
            <a:rPr kumimoji="1" lang="ja-JP" altLang="en-US" sz="900" b="0" i="0">
              <a:latin typeface="+mn-ea"/>
              <a:ea typeface="+mn-ea"/>
            </a:rPr>
            <a:t>に必要事項が記入されていないため</a:t>
          </a:r>
          <a:r>
            <a:rPr kumimoji="1" lang="en-US" altLang="ja-JP" sz="900" b="0" i="0">
              <a:latin typeface="+mn-ea"/>
              <a:ea typeface="+mn-ea"/>
            </a:rPr>
            <a:t>NG</a:t>
          </a:r>
        </a:p>
        <a:p>
          <a:pPr algn="l"/>
          <a:r>
            <a:rPr kumimoji="1" lang="en-US" altLang="ja-JP" sz="900" b="0" i="0">
              <a:latin typeface="+mn-ea"/>
              <a:ea typeface="+mn-ea"/>
            </a:rPr>
            <a:t>※</a:t>
          </a:r>
          <a:r>
            <a:rPr kumimoji="1" lang="ja-JP" altLang="en-US" sz="900" b="0" i="0">
              <a:latin typeface="+mn-ea"/>
              <a:ea typeface="+mn-ea"/>
            </a:rPr>
            <a:t>別シート</a:t>
          </a:r>
          <a:r>
            <a:rPr kumimoji="1" lang="en-US" altLang="ja-JP" sz="900" b="0" i="0">
              <a:latin typeface="+mn-ea"/>
              <a:ea typeface="+mn-ea"/>
            </a:rPr>
            <a:t>[</a:t>
          </a:r>
          <a:r>
            <a:rPr kumimoji="1" lang="ja-JP" altLang="en-US" sz="900" b="0" i="0">
              <a:latin typeface="+mn-ea"/>
              <a:ea typeface="+mn-ea"/>
            </a:rPr>
            <a:t>補足調査票</a:t>
          </a:r>
          <a:r>
            <a:rPr kumimoji="1" lang="en-US" altLang="ja-JP" sz="900" b="0" i="0">
              <a:latin typeface="+mn-ea"/>
              <a:ea typeface="+mn-ea"/>
            </a:rPr>
            <a:t>]</a:t>
          </a:r>
          <a:r>
            <a:rPr kumimoji="1" lang="ja-JP" altLang="en-US" sz="900" b="0" i="0">
              <a:latin typeface="+mn-ea"/>
              <a:ea typeface="+mn-ea"/>
            </a:rPr>
            <a:t>参照</a:t>
          </a:r>
        </a:p>
      </xdr:txBody>
    </xdr:sp>
    <xdr:clientData/>
  </xdr:twoCellAnchor>
  <xdr:twoCellAnchor>
    <xdr:from>
      <xdr:col>5</xdr:col>
      <xdr:colOff>639536</xdr:colOff>
      <xdr:row>24</xdr:row>
      <xdr:rowOff>81643</xdr:rowOff>
    </xdr:from>
    <xdr:to>
      <xdr:col>10</xdr:col>
      <xdr:colOff>367393</xdr:colOff>
      <xdr:row>26</xdr:row>
      <xdr:rowOff>54428</xdr:rowOff>
    </xdr:to>
    <xdr:sp macro="" textlink="">
      <xdr:nvSpPr>
        <xdr:cNvPr id="13" name="吹き出し: 角を丸めた四角形 33">
          <a:extLst>
            <a:ext uri="{FF2B5EF4-FFF2-40B4-BE49-F238E27FC236}">
              <a16:creationId xmlns:a16="http://schemas.microsoft.com/office/drawing/2014/main" id="{3A2EBFFB-89BE-4587-9BDF-E206227A55C5}"/>
            </a:ext>
          </a:extLst>
        </xdr:cNvPr>
        <xdr:cNvSpPr/>
      </xdr:nvSpPr>
      <xdr:spPr>
        <a:xfrm>
          <a:off x="5265965" y="9579429"/>
          <a:ext cx="3075214" cy="843642"/>
        </a:xfrm>
        <a:prstGeom prst="wedgeRoundRectCallout">
          <a:avLst>
            <a:gd name="adj1" fmla="val -33559"/>
            <a:gd name="adj2" fmla="val -75713"/>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latin typeface="+mn-ea"/>
              <a:ea typeface="+mn-ea"/>
            </a:rPr>
            <a:t>①</a:t>
          </a:r>
          <a:r>
            <a:rPr kumimoji="1" lang="en-US" altLang="ja-JP" sz="900" b="0" i="0">
              <a:latin typeface="+mn-ea"/>
              <a:ea typeface="+mn-ea"/>
            </a:rPr>
            <a:t>-1</a:t>
          </a:r>
          <a:r>
            <a:rPr kumimoji="1" lang="ja-JP" altLang="en-US" sz="900" b="0" i="0">
              <a:latin typeface="+mn-ea"/>
              <a:ea typeface="+mn-ea"/>
            </a:rPr>
            <a:t>～①</a:t>
          </a:r>
          <a:r>
            <a:rPr kumimoji="1" lang="en-US" altLang="ja-JP" sz="900" b="0" i="0">
              <a:latin typeface="+mn-ea"/>
              <a:ea typeface="+mn-ea"/>
            </a:rPr>
            <a:t>-4</a:t>
          </a:r>
          <a:r>
            <a:rPr kumimoji="1" lang="ja-JP" altLang="en-US" sz="900" b="0" i="0">
              <a:latin typeface="+mn-ea"/>
              <a:ea typeface="+mn-ea"/>
            </a:rPr>
            <a:t>のカテゴリにのみ数値を記入した場合</a:t>
          </a:r>
          <a:endParaRPr kumimoji="1" lang="en-US" altLang="ja-JP" sz="900" b="0" i="0">
            <a:latin typeface="+mn-ea"/>
            <a:ea typeface="+mn-ea"/>
          </a:endParaRPr>
        </a:p>
        <a:p>
          <a:pPr algn="l"/>
          <a:r>
            <a:rPr kumimoji="1" lang="en-US" altLang="ja-JP" sz="900" b="0" i="0">
              <a:latin typeface="+mn-ea"/>
              <a:ea typeface="+mn-ea"/>
            </a:rPr>
            <a:t>AE</a:t>
          </a:r>
          <a:r>
            <a:rPr kumimoji="1" lang="ja-JP" altLang="en-US" sz="900" b="0" i="0">
              <a:latin typeface="+mn-ea"/>
              <a:ea typeface="+mn-ea"/>
            </a:rPr>
            <a:t>列（補足調査票記入対象学校）は空白のまま</a:t>
          </a:r>
          <a:endParaRPr kumimoji="1" lang="en-US" altLang="ja-JP" sz="900" b="0" i="0">
            <a:latin typeface="+mn-ea"/>
            <a:ea typeface="+mn-ea"/>
          </a:endParaRPr>
        </a:p>
        <a:p>
          <a:pPr algn="l"/>
          <a:r>
            <a:rPr kumimoji="1" lang="ja-JP" altLang="en-US" sz="1100" b="1" i="0">
              <a:latin typeface="+mn-ea"/>
              <a:ea typeface="+mn-ea"/>
            </a:rPr>
            <a:t>➡作業完了</a:t>
          </a:r>
        </a:p>
      </xdr:txBody>
    </xdr:sp>
    <xdr:clientData/>
  </xdr:twoCellAnchor>
  <xdr:twoCellAnchor>
    <xdr:from>
      <xdr:col>31</xdr:col>
      <xdr:colOff>490010</xdr:colOff>
      <xdr:row>33</xdr:row>
      <xdr:rowOff>47659</xdr:rowOff>
    </xdr:from>
    <xdr:to>
      <xdr:col>32</xdr:col>
      <xdr:colOff>827667</xdr:colOff>
      <xdr:row>34</xdr:row>
      <xdr:rowOff>73089</xdr:rowOff>
    </xdr:to>
    <xdr:sp macro="" textlink="">
      <xdr:nvSpPr>
        <xdr:cNvPr id="15" name="二等辺三角形 14"/>
        <xdr:cNvSpPr/>
      </xdr:nvSpPr>
      <xdr:spPr>
        <a:xfrm rot="14815980">
          <a:off x="22975445" y="13185724"/>
          <a:ext cx="460858" cy="1018014"/>
        </a:xfrm>
        <a:prstGeom prst="triangle">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260935</xdr:colOff>
      <xdr:row>1</xdr:row>
      <xdr:rowOff>18677</xdr:rowOff>
    </xdr:from>
    <xdr:ext cx="389850" cy="264047"/>
    <xdr:sp macro="" textlink="">
      <xdr:nvSpPr>
        <xdr:cNvPr id="18" name="テキスト ボックス 17">
          <a:extLst>
            <a:ext uri="{FF2B5EF4-FFF2-40B4-BE49-F238E27FC236}">
              <a16:creationId xmlns:a16="http://schemas.microsoft.com/office/drawing/2014/main" id="{D9D31ED2-D580-41FB-86E3-E7898E17D6F7}"/>
            </a:ext>
          </a:extLst>
        </xdr:cNvPr>
        <xdr:cNvSpPr txBox="1"/>
      </xdr:nvSpPr>
      <xdr:spPr>
        <a:xfrm>
          <a:off x="13745347" y="392206"/>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１</a:t>
          </a:r>
        </a:p>
      </xdr:txBody>
    </xdr:sp>
    <xdr:clientData/>
  </xdr:oneCellAnchor>
  <xdr:oneCellAnchor>
    <xdr:from>
      <xdr:col>2</xdr:col>
      <xdr:colOff>503465</xdr:colOff>
      <xdr:row>7</xdr:row>
      <xdr:rowOff>2111144</xdr:rowOff>
    </xdr:from>
    <xdr:ext cx="389850" cy="264047"/>
    <xdr:sp macro="" textlink="">
      <xdr:nvSpPr>
        <xdr:cNvPr id="21" name="テキスト ボックス 20">
          <a:extLst>
            <a:ext uri="{FF2B5EF4-FFF2-40B4-BE49-F238E27FC236}">
              <a16:creationId xmlns:a16="http://schemas.microsoft.com/office/drawing/2014/main" id="{D9D31ED2-D580-41FB-86E3-E7898E17D6F7}"/>
            </a:ext>
          </a:extLst>
        </xdr:cNvPr>
        <xdr:cNvSpPr txBox="1"/>
      </xdr:nvSpPr>
      <xdr:spPr>
        <a:xfrm>
          <a:off x="2422072" y="4125001"/>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２</a:t>
          </a:r>
        </a:p>
      </xdr:txBody>
    </xdr:sp>
    <xdr:clientData/>
  </xdr:oneCellAnchor>
  <xdr:oneCellAnchor>
    <xdr:from>
      <xdr:col>25</xdr:col>
      <xdr:colOff>156783</xdr:colOff>
      <xdr:row>7</xdr:row>
      <xdr:rowOff>2111144</xdr:rowOff>
    </xdr:from>
    <xdr:ext cx="389850" cy="264047"/>
    <xdr:sp macro="" textlink="">
      <xdr:nvSpPr>
        <xdr:cNvPr id="22" name="テキスト ボックス 21">
          <a:extLst>
            <a:ext uri="{FF2B5EF4-FFF2-40B4-BE49-F238E27FC236}">
              <a16:creationId xmlns:a16="http://schemas.microsoft.com/office/drawing/2014/main" id="{C106D1F3-2350-4650-B0EE-F7DB28FC0A76}"/>
            </a:ext>
          </a:extLst>
        </xdr:cNvPr>
        <xdr:cNvSpPr txBox="1"/>
      </xdr:nvSpPr>
      <xdr:spPr>
        <a:xfrm>
          <a:off x="18186247" y="4125001"/>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３</a:t>
          </a:r>
        </a:p>
      </xdr:txBody>
    </xdr:sp>
    <xdr:clientData/>
  </xdr:oneCellAnchor>
  <xdr:oneCellAnchor>
    <xdr:from>
      <xdr:col>16</xdr:col>
      <xdr:colOff>169833</xdr:colOff>
      <xdr:row>7</xdr:row>
      <xdr:rowOff>2111144</xdr:rowOff>
    </xdr:from>
    <xdr:ext cx="389850" cy="264047"/>
    <xdr:sp macro="" textlink="">
      <xdr:nvSpPr>
        <xdr:cNvPr id="23" name="テキスト ボックス 22">
          <a:extLst>
            <a:ext uri="{FF2B5EF4-FFF2-40B4-BE49-F238E27FC236}">
              <a16:creationId xmlns:a16="http://schemas.microsoft.com/office/drawing/2014/main" id="{C106D1F3-2350-4650-B0EE-F7DB28FC0A76}"/>
            </a:ext>
          </a:extLst>
        </xdr:cNvPr>
        <xdr:cNvSpPr txBox="1"/>
      </xdr:nvSpPr>
      <xdr:spPr>
        <a:xfrm>
          <a:off x="12198547" y="4125001"/>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３</a:t>
          </a:r>
        </a:p>
      </xdr:txBody>
    </xdr:sp>
    <xdr:clientData/>
  </xdr:oneCellAnchor>
  <xdr:oneCellAnchor>
    <xdr:from>
      <xdr:col>26</xdr:col>
      <xdr:colOff>176648</xdr:colOff>
      <xdr:row>7</xdr:row>
      <xdr:rowOff>2111144</xdr:rowOff>
    </xdr:from>
    <xdr:ext cx="389850" cy="264047"/>
    <xdr:sp macro="" textlink="">
      <xdr:nvSpPr>
        <xdr:cNvPr id="24" name="テキスト ボックス 23">
          <a:extLst>
            <a:ext uri="{FF2B5EF4-FFF2-40B4-BE49-F238E27FC236}">
              <a16:creationId xmlns:a16="http://schemas.microsoft.com/office/drawing/2014/main" id="{C106D1F3-2350-4650-B0EE-F7DB28FC0A76}"/>
            </a:ext>
          </a:extLst>
        </xdr:cNvPr>
        <xdr:cNvSpPr txBox="1"/>
      </xdr:nvSpPr>
      <xdr:spPr>
        <a:xfrm>
          <a:off x="18872862" y="4125001"/>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３</a:t>
          </a:r>
        </a:p>
      </xdr:txBody>
    </xdr:sp>
    <xdr:clientData/>
  </xdr:oneCellAnchor>
  <xdr:oneCellAnchor>
    <xdr:from>
      <xdr:col>5</xdr:col>
      <xdr:colOff>379396</xdr:colOff>
      <xdr:row>6</xdr:row>
      <xdr:rowOff>81643</xdr:rowOff>
    </xdr:from>
    <xdr:ext cx="389850" cy="264047"/>
    <xdr:sp macro="" textlink="">
      <xdr:nvSpPr>
        <xdr:cNvPr id="25" name="テキスト ボックス 24">
          <a:extLst>
            <a:ext uri="{FF2B5EF4-FFF2-40B4-BE49-F238E27FC236}">
              <a16:creationId xmlns:a16="http://schemas.microsoft.com/office/drawing/2014/main" id="{C106D1F3-2350-4650-B0EE-F7DB28FC0A76}"/>
            </a:ext>
          </a:extLst>
        </xdr:cNvPr>
        <xdr:cNvSpPr txBox="1"/>
      </xdr:nvSpPr>
      <xdr:spPr>
        <a:xfrm>
          <a:off x="5005825" y="1836964"/>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３</a:t>
          </a:r>
        </a:p>
      </xdr:txBody>
    </xdr:sp>
    <xdr:clientData/>
  </xdr:oneCellAnchor>
  <xdr:oneCellAnchor>
    <xdr:from>
      <xdr:col>8</xdr:col>
      <xdr:colOff>158843</xdr:colOff>
      <xdr:row>6</xdr:row>
      <xdr:rowOff>81643</xdr:rowOff>
    </xdr:from>
    <xdr:ext cx="389850" cy="264047"/>
    <xdr:sp macro="" textlink="">
      <xdr:nvSpPr>
        <xdr:cNvPr id="26" name="テキスト ボックス 25">
          <a:extLst>
            <a:ext uri="{FF2B5EF4-FFF2-40B4-BE49-F238E27FC236}">
              <a16:creationId xmlns:a16="http://schemas.microsoft.com/office/drawing/2014/main" id="{C106D1F3-2350-4650-B0EE-F7DB28FC0A76}"/>
            </a:ext>
          </a:extLst>
        </xdr:cNvPr>
        <xdr:cNvSpPr txBox="1"/>
      </xdr:nvSpPr>
      <xdr:spPr>
        <a:xfrm>
          <a:off x="6785522" y="1836964"/>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３</a:t>
          </a:r>
        </a:p>
      </xdr:txBody>
    </xdr:sp>
    <xdr:clientData/>
  </xdr:oneCellAnchor>
  <xdr:twoCellAnchor>
    <xdr:from>
      <xdr:col>21</xdr:col>
      <xdr:colOff>330221</xdr:colOff>
      <xdr:row>14</xdr:row>
      <xdr:rowOff>123264</xdr:rowOff>
    </xdr:from>
    <xdr:to>
      <xdr:col>25</xdr:col>
      <xdr:colOff>637135</xdr:colOff>
      <xdr:row>15</xdr:row>
      <xdr:rowOff>212492</xdr:rowOff>
    </xdr:to>
    <xdr:sp macro="" textlink="">
      <xdr:nvSpPr>
        <xdr:cNvPr id="27" name="吹き出し: 角を丸めた四角形 32">
          <a:extLst>
            <a:ext uri="{FF2B5EF4-FFF2-40B4-BE49-F238E27FC236}">
              <a16:creationId xmlns:a16="http://schemas.microsoft.com/office/drawing/2014/main" id="{1E4C3EA7-84D2-4ADC-963A-84ACE242FC60}"/>
            </a:ext>
          </a:extLst>
        </xdr:cNvPr>
        <xdr:cNvSpPr/>
      </xdr:nvSpPr>
      <xdr:spPr>
        <a:xfrm>
          <a:off x="15794339" y="6084793"/>
          <a:ext cx="2996325" cy="302140"/>
        </a:xfrm>
        <a:prstGeom prst="wedgeRoundRectCallout">
          <a:avLst>
            <a:gd name="adj1" fmla="val -25587"/>
            <a:gd name="adj2" fmla="val -50020"/>
            <a:gd name="adj3" fmla="val 16667"/>
          </a:avLst>
        </a:prstGeom>
        <a:solidFill>
          <a:schemeClr val="accent4">
            <a:lumMod val="20000"/>
            <a:lumOff val="80000"/>
          </a:schemeClr>
        </a:solidFill>
        <a:ln>
          <a:solidFill>
            <a:schemeClr val="accent4">
              <a:lumMod val="40000"/>
              <a:lumOff val="6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en-US" altLang="ja-JP" sz="900" b="0" i="0">
              <a:solidFill>
                <a:sysClr val="windowText" lastClr="000000"/>
              </a:solidFill>
              <a:latin typeface="+mn-ea"/>
              <a:ea typeface="+mn-ea"/>
            </a:rPr>
            <a:t>B</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N</a:t>
          </a:r>
          <a:r>
            <a:rPr kumimoji="1" lang="ja-JP" altLang="en-US" sz="900" b="0" i="0">
              <a:solidFill>
                <a:sysClr val="windowText" lastClr="000000"/>
              </a:solidFill>
              <a:latin typeface="+mn-ea"/>
              <a:ea typeface="+mn-ea"/>
            </a:rPr>
            <a:t>列を入力すると自動入力される（</a:t>
          </a:r>
          <a:r>
            <a:rPr kumimoji="1" lang="en-US" altLang="ja-JP" sz="900" b="0" i="0">
              <a:solidFill>
                <a:sysClr val="windowText" lastClr="000000"/>
              </a:solidFill>
              <a:latin typeface="+mn-ea"/>
              <a:ea typeface="+mn-ea"/>
            </a:rPr>
            <a:t>O</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AF</a:t>
          </a:r>
          <a:r>
            <a:rPr kumimoji="1" lang="ja-JP" altLang="en-US" sz="900" b="0" i="0">
              <a:solidFill>
                <a:sysClr val="windowText" lastClr="000000"/>
              </a:solidFill>
              <a:latin typeface="+mn-ea"/>
              <a:ea typeface="+mn-ea"/>
            </a:rPr>
            <a:t>列）</a:t>
          </a:r>
        </a:p>
      </xdr:txBody>
    </xdr:sp>
    <xdr:clientData/>
  </xdr:twoCellAnchor>
  <xdr:twoCellAnchor>
    <xdr:from>
      <xdr:col>5</xdr:col>
      <xdr:colOff>27215</xdr:colOff>
      <xdr:row>16</xdr:row>
      <xdr:rowOff>55922</xdr:rowOff>
    </xdr:from>
    <xdr:to>
      <xdr:col>13</xdr:col>
      <xdr:colOff>625932</xdr:colOff>
      <xdr:row>16</xdr:row>
      <xdr:rowOff>149680</xdr:rowOff>
    </xdr:to>
    <xdr:sp macro="" textlink="">
      <xdr:nvSpPr>
        <xdr:cNvPr id="2" name="右大かっこ 1"/>
        <xdr:cNvSpPr/>
      </xdr:nvSpPr>
      <xdr:spPr>
        <a:xfrm rot="-5400000">
          <a:off x="7600338" y="3463764"/>
          <a:ext cx="93758" cy="5987145"/>
        </a:xfrm>
        <a:prstGeom prst="rightBracket">
          <a:avLst/>
        </a:prstGeom>
        <a:ln w="1270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188176</xdr:colOff>
      <xdr:row>12</xdr:row>
      <xdr:rowOff>98722</xdr:rowOff>
    </xdr:from>
    <xdr:to>
      <xdr:col>11</xdr:col>
      <xdr:colOff>8652</xdr:colOff>
      <xdr:row>16</xdr:row>
      <xdr:rowOff>11205</xdr:rowOff>
    </xdr:to>
    <xdr:sp macro="" textlink="">
      <xdr:nvSpPr>
        <xdr:cNvPr id="7" name="吹き出し: 角を丸めた四角形 32">
          <a:extLst>
            <a:ext uri="{FF2B5EF4-FFF2-40B4-BE49-F238E27FC236}">
              <a16:creationId xmlns:a16="http://schemas.microsoft.com/office/drawing/2014/main" id="{1E4C3EA7-84D2-4ADC-963A-84ACE242FC60}"/>
            </a:ext>
          </a:extLst>
        </xdr:cNvPr>
        <xdr:cNvSpPr/>
      </xdr:nvSpPr>
      <xdr:spPr>
        <a:xfrm>
          <a:off x="6183323" y="5634428"/>
          <a:ext cx="2532300" cy="764130"/>
        </a:xfrm>
        <a:prstGeom prst="wedgeRoundRectCallout">
          <a:avLst>
            <a:gd name="adj1" fmla="val -25587"/>
            <a:gd name="adj2" fmla="val -50020"/>
            <a:gd name="adj3" fmla="val 16667"/>
          </a:avLst>
        </a:prstGeom>
        <a:solidFill>
          <a:schemeClr val="accent4">
            <a:lumMod val="20000"/>
            <a:lumOff val="80000"/>
          </a:schemeClr>
        </a:solidFill>
        <a:ln>
          <a:solidFill>
            <a:schemeClr val="accent4">
              <a:lumMod val="40000"/>
              <a:lumOff val="6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solidFill>
                <a:sysClr val="windowText" lastClr="000000"/>
              </a:solidFill>
              <a:latin typeface="+mn-ea"/>
              <a:ea typeface="+mn-ea"/>
            </a:rPr>
            <a:t>ブロック塀等の安全対策等の全長については、工事の状況により、複数の項目が該当する場合には、複数の項目に記入する</a:t>
          </a:r>
        </a:p>
      </xdr:txBody>
    </xdr:sp>
    <xdr:clientData/>
  </xdr:twoCellAnchor>
  <xdr:twoCellAnchor>
    <xdr:from>
      <xdr:col>14</xdr:col>
      <xdr:colOff>36638</xdr:colOff>
      <xdr:row>16</xdr:row>
      <xdr:rowOff>55922</xdr:rowOff>
    </xdr:from>
    <xdr:to>
      <xdr:col>31</xdr:col>
      <xdr:colOff>672355</xdr:colOff>
      <xdr:row>16</xdr:row>
      <xdr:rowOff>146538</xdr:rowOff>
    </xdr:to>
    <xdr:sp macro="" textlink="">
      <xdr:nvSpPr>
        <xdr:cNvPr id="28" name="右大かっこ 27"/>
        <xdr:cNvSpPr/>
      </xdr:nvSpPr>
      <xdr:spPr>
        <a:xfrm rot="-5400000">
          <a:off x="16838727" y="406160"/>
          <a:ext cx="90616" cy="12153640"/>
        </a:xfrm>
        <a:prstGeom prst="rightBracket">
          <a:avLst/>
        </a:prstGeom>
        <a:ln w="1270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43145</xdr:colOff>
      <xdr:row>18</xdr:row>
      <xdr:rowOff>57978</xdr:rowOff>
    </xdr:from>
    <xdr:to>
      <xdr:col>27</xdr:col>
      <xdr:colOff>647703</xdr:colOff>
      <xdr:row>18</xdr:row>
      <xdr:rowOff>171450</xdr:rowOff>
    </xdr:to>
    <xdr:sp macro="" textlink="">
      <xdr:nvSpPr>
        <xdr:cNvPr id="18" name="右大かっこ 17"/>
        <xdr:cNvSpPr/>
      </xdr:nvSpPr>
      <xdr:spPr>
        <a:xfrm rot="-5400000">
          <a:off x="13471288" y="1031635"/>
          <a:ext cx="113472" cy="10510558"/>
        </a:xfrm>
        <a:prstGeom prst="rightBracket">
          <a:avLst/>
        </a:prstGeom>
        <a:ln w="1270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515470</xdr:colOff>
      <xdr:row>22</xdr:row>
      <xdr:rowOff>145675</xdr:rowOff>
    </xdr:from>
    <xdr:to>
      <xdr:col>23</xdr:col>
      <xdr:colOff>332060</xdr:colOff>
      <xdr:row>25</xdr:row>
      <xdr:rowOff>112058</xdr:rowOff>
    </xdr:to>
    <xdr:sp macro="" textlink="">
      <xdr:nvSpPr>
        <xdr:cNvPr id="3" name="吹き出し: 角を丸めた四角形 39">
          <a:extLst>
            <a:ext uri="{FF2B5EF4-FFF2-40B4-BE49-F238E27FC236}">
              <a16:creationId xmlns:a16="http://schemas.microsoft.com/office/drawing/2014/main" id="{83DA13F5-707D-4DB9-B6CA-B48B8EB313DF}"/>
            </a:ext>
          </a:extLst>
        </xdr:cNvPr>
        <xdr:cNvSpPr/>
      </xdr:nvSpPr>
      <xdr:spPr>
        <a:xfrm>
          <a:off x="13659970" y="7754469"/>
          <a:ext cx="2281884" cy="1277471"/>
        </a:xfrm>
        <a:prstGeom prst="wedgeRoundRectCallout">
          <a:avLst>
            <a:gd name="adj1" fmla="val 63199"/>
            <a:gd name="adj2" fmla="val -3513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latin typeface="+mn-ea"/>
              <a:ea typeface="+mn-ea"/>
            </a:rPr>
            <a:t>外観に基づく点検が未完了の全長のうち、一部（</a:t>
          </a:r>
          <a:r>
            <a:rPr kumimoji="1" lang="en-US" altLang="ja-JP" sz="900" b="0" i="0">
              <a:latin typeface="+mn-ea"/>
              <a:ea typeface="+mn-ea"/>
            </a:rPr>
            <a:t>2</a:t>
          </a:r>
          <a:r>
            <a:rPr kumimoji="1" lang="ja-JP" altLang="en-US" sz="900" b="0" i="0">
              <a:latin typeface="+mn-ea"/>
              <a:ea typeface="+mn-ea"/>
            </a:rPr>
            <a:t>ｍ）が児童生徒が容易に近寄れる場所にあるため、</a:t>
          </a:r>
          <a:r>
            <a:rPr kumimoji="1" lang="en-US" altLang="ja-JP" sz="900" b="0" i="0">
              <a:latin typeface="+mn-ea"/>
              <a:ea typeface="+mn-ea"/>
            </a:rPr>
            <a:t>AD</a:t>
          </a:r>
          <a:r>
            <a:rPr kumimoji="1" lang="ja-JP" altLang="en-US" sz="900" b="0" i="0">
              <a:latin typeface="+mn-ea"/>
              <a:ea typeface="+mn-ea"/>
            </a:rPr>
            <a:t>列（児童生徒が容易に近寄れる場所のブロック塀等の有無）は「有」と表示される</a:t>
          </a:r>
        </a:p>
      </xdr:txBody>
    </xdr:sp>
    <xdr:clientData/>
  </xdr:twoCellAnchor>
  <xdr:twoCellAnchor>
    <xdr:from>
      <xdr:col>13</xdr:col>
      <xdr:colOff>201706</xdr:colOff>
      <xdr:row>21</xdr:row>
      <xdr:rowOff>33617</xdr:rowOff>
    </xdr:from>
    <xdr:to>
      <xdr:col>17</xdr:col>
      <xdr:colOff>253617</xdr:colOff>
      <xdr:row>22</xdr:row>
      <xdr:rowOff>403412</xdr:rowOff>
    </xdr:to>
    <xdr:sp macro="" textlink="">
      <xdr:nvSpPr>
        <xdr:cNvPr id="4" name="吹き出し: 角を丸めた四角形 39">
          <a:extLst>
            <a:ext uri="{FF2B5EF4-FFF2-40B4-BE49-F238E27FC236}">
              <a16:creationId xmlns:a16="http://schemas.microsoft.com/office/drawing/2014/main" id="{83DA13F5-707D-4DB9-B6CA-B48B8EB313DF}"/>
            </a:ext>
          </a:extLst>
        </xdr:cNvPr>
        <xdr:cNvSpPr/>
      </xdr:nvSpPr>
      <xdr:spPr>
        <a:xfrm>
          <a:off x="9648265" y="7205382"/>
          <a:ext cx="2517205" cy="806824"/>
        </a:xfrm>
        <a:prstGeom prst="wedgeRoundRectCallout">
          <a:avLst>
            <a:gd name="adj1" fmla="val 60992"/>
            <a:gd name="adj2" fmla="val 33"/>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en-US" altLang="ja-JP" sz="900" b="0" i="0">
              <a:latin typeface="+mn-ea"/>
              <a:ea typeface="+mn-ea"/>
            </a:rPr>
            <a:t>36</a:t>
          </a:r>
          <a:r>
            <a:rPr kumimoji="1" lang="ja-JP" altLang="en-US" sz="900" b="0" i="0">
              <a:latin typeface="+mn-ea"/>
              <a:ea typeface="+mn-ea"/>
            </a:rPr>
            <a:t>ｍの全長に対し、</a:t>
          </a:r>
          <a:r>
            <a:rPr kumimoji="1" lang="en-US" altLang="ja-JP" sz="900" b="0" i="0">
              <a:latin typeface="+mn-ea"/>
              <a:ea typeface="+mn-ea"/>
            </a:rPr>
            <a:t>30</a:t>
          </a:r>
          <a:r>
            <a:rPr kumimoji="1" lang="ja-JP" altLang="en-US" sz="900" b="0" i="0">
              <a:latin typeface="+mn-ea"/>
              <a:ea typeface="+mn-ea"/>
            </a:rPr>
            <a:t>ｍが注意喚起措置を実施済であるが、</a:t>
          </a:r>
          <a:r>
            <a:rPr kumimoji="1" lang="en-US" altLang="ja-JP" sz="900" b="0" i="0">
              <a:latin typeface="+mn-ea"/>
              <a:ea typeface="+mn-ea"/>
            </a:rPr>
            <a:t>6</a:t>
          </a:r>
          <a:r>
            <a:rPr kumimoji="1" lang="ja-JP" altLang="en-US" sz="900" b="0" i="0">
              <a:latin typeface="+mn-ea"/>
              <a:ea typeface="+mn-ea"/>
            </a:rPr>
            <a:t>ｍは未実施であるため、</a:t>
          </a:r>
          <a:r>
            <a:rPr kumimoji="1" lang="en-US" altLang="ja-JP" sz="900" b="0" i="0">
              <a:latin typeface="+mn-ea"/>
              <a:ea typeface="+mn-ea"/>
            </a:rPr>
            <a:t>AE</a:t>
          </a:r>
          <a:r>
            <a:rPr kumimoji="1" lang="ja-JP" altLang="en-US" sz="900" b="0" i="0">
              <a:latin typeface="+mn-ea"/>
              <a:ea typeface="+mn-ea"/>
            </a:rPr>
            <a:t>列（注意喚起措置の実施状況）は空白となる</a:t>
          </a:r>
        </a:p>
      </xdr:txBody>
    </xdr:sp>
    <xdr:clientData/>
  </xdr:twoCellAnchor>
  <xdr:twoCellAnchor>
    <xdr:from>
      <xdr:col>11</xdr:col>
      <xdr:colOff>377078</xdr:colOff>
      <xdr:row>12</xdr:row>
      <xdr:rowOff>333376</xdr:rowOff>
    </xdr:from>
    <xdr:to>
      <xdr:col>16</xdr:col>
      <xdr:colOff>473815</xdr:colOff>
      <xdr:row>18</xdr:row>
      <xdr:rowOff>9526</xdr:rowOff>
    </xdr:to>
    <xdr:sp macro="" textlink="">
      <xdr:nvSpPr>
        <xdr:cNvPr id="5" name="吹き出し: 角を丸めた四角形 39">
          <a:extLst>
            <a:ext uri="{FF2B5EF4-FFF2-40B4-BE49-F238E27FC236}">
              <a16:creationId xmlns:a16="http://schemas.microsoft.com/office/drawing/2014/main" id="{83DA13F5-707D-4DB9-B6CA-B48B8EB313DF}"/>
            </a:ext>
          </a:extLst>
        </xdr:cNvPr>
        <xdr:cNvSpPr/>
      </xdr:nvSpPr>
      <xdr:spPr>
        <a:xfrm>
          <a:off x="8606678" y="5019676"/>
          <a:ext cx="3192362" cy="1162050"/>
        </a:xfrm>
        <a:prstGeom prst="wedgeRoundRectCallout">
          <a:avLst>
            <a:gd name="adj1" fmla="val -8735"/>
            <a:gd name="adj2" fmla="val 10251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latin typeface="+mn-ea"/>
              <a:ea typeface="+mn-ea"/>
            </a:rPr>
            <a:t>令和</a:t>
          </a:r>
          <a:r>
            <a:rPr kumimoji="1" lang="en-US" altLang="ja-JP" sz="900" b="0" i="0">
              <a:latin typeface="+mn-ea"/>
              <a:ea typeface="+mn-ea"/>
            </a:rPr>
            <a:t>3</a:t>
          </a:r>
          <a:r>
            <a:rPr kumimoji="1" lang="ja-JP" altLang="en-US" sz="900" b="0" i="0">
              <a:latin typeface="+mn-ea"/>
              <a:ea typeface="+mn-ea"/>
            </a:rPr>
            <a:t>年</a:t>
          </a:r>
          <a:r>
            <a:rPr kumimoji="1" lang="en-US" altLang="ja-JP" sz="900" b="0" i="0">
              <a:latin typeface="+mn-ea"/>
              <a:ea typeface="+mn-ea"/>
            </a:rPr>
            <a:t>3</a:t>
          </a:r>
          <a:r>
            <a:rPr kumimoji="1" lang="ja-JP" altLang="en-US" sz="900" b="0" i="0">
              <a:latin typeface="+mn-ea"/>
              <a:ea typeface="+mn-ea"/>
            </a:rPr>
            <a:t>月末までに完了予定の全長が全て児童生徒が容易に近寄れない場所にあり、注意喚起措置を実施済であるため、</a:t>
          </a:r>
          <a:r>
            <a:rPr kumimoji="1" lang="en-US" altLang="ja-JP" sz="900" b="0" i="0">
              <a:latin typeface="+mn-ea"/>
              <a:ea typeface="+mn-ea"/>
            </a:rPr>
            <a:t>AD</a:t>
          </a:r>
          <a:r>
            <a:rPr kumimoji="1" lang="ja-JP" altLang="en-US" sz="900" b="0" i="0">
              <a:latin typeface="+mn-ea"/>
              <a:ea typeface="+mn-ea"/>
            </a:rPr>
            <a:t>列（児童生徒が容易に近寄れる場所のブロック塀等の有無）は「無」、</a:t>
          </a:r>
          <a:r>
            <a:rPr kumimoji="1" lang="en-US" altLang="ja-JP" sz="900" b="0" i="0">
              <a:latin typeface="+mn-ea"/>
              <a:ea typeface="+mn-ea"/>
            </a:rPr>
            <a:t>AE</a:t>
          </a:r>
          <a:r>
            <a:rPr kumimoji="1" lang="ja-JP" altLang="en-US" sz="900" b="0" i="0">
              <a:latin typeface="+mn-ea"/>
              <a:ea typeface="+mn-ea"/>
            </a:rPr>
            <a:t>列（注意喚起措置の実施状況）は「○」と表示される</a:t>
          </a:r>
        </a:p>
      </xdr:txBody>
    </xdr:sp>
    <xdr:clientData/>
  </xdr:twoCellAnchor>
  <xdr:twoCellAnchor>
    <xdr:from>
      <xdr:col>23</xdr:col>
      <xdr:colOff>112057</xdr:colOff>
      <xdr:row>25</xdr:row>
      <xdr:rowOff>168088</xdr:rowOff>
    </xdr:from>
    <xdr:to>
      <xdr:col>27</xdr:col>
      <xdr:colOff>11205</xdr:colOff>
      <xdr:row>27</xdr:row>
      <xdr:rowOff>313765</xdr:rowOff>
    </xdr:to>
    <xdr:sp macro="" textlink="">
      <xdr:nvSpPr>
        <xdr:cNvPr id="6" name="吹き出し: 角を丸めた四角形 39">
          <a:extLst>
            <a:ext uri="{FF2B5EF4-FFF2-40B4-BE49-F238E27FC236}">
              <a16:creationId xmlns:a16="http://schemas.microsoft.com/office/drawing/2014/main" id="{83DA13F5-707D-4DB9-B6CA-B48B8EB313DF}"/>
            </a:ext>
          </a:extLst>
        </xdr:cNvPr>
        <xdr:cNvSpPr/>
      </xdr:nvSpPr>
      <xdr:spPr>
        <a:xfrm>
          <a:off x="15721851" y="9087970"/>
          <a:ext cx="2364442" cy="1019736"/>
        </a:xfrm>
        <a:prstGeom prst="wedgeRoundRectCallout">
          <a:avLst>
            <a:gd name="adj1" fmla="val 8175"/>
            <a:gd name="adj2" fmla="val -82222"/>
            <a:gd name="adj3" fmla="val 16667"/>
          </a:avLst>
        </a:prstGeom>
        <a:solidFill>
          <a:srgbClr val="FF5050"/>
        </a:solidFill>
        <a:ln>
          <a:solidFill>
            <a:srgbClr val="CC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en-US" altLang="ja-JP" sz="900" b="0" i="0">
              <a:latin typeface="+mn-ea"/>
              <a:ea typeface="+mn-ea"/>
            </a:rPr>
            <a:t>J</a:t>
          </a:r>
          <a:r>
            <a:rPr kumimoji="1" lang="ja-JP" altLang="en-US" sz="900" b="0" i="0">
              <a:latin typeface="+mn-ea"/>
              <a:ea typeface="+mn-ea"/>
            </a:rPr>
            <a:t>列（外観に基づく点検が未完了の全長）が</a:t>
          </a:r>
          <a:r>
            <a:rPr kumimoji="1" lang="en-US" altLang="ja-JP" sz="900" b="0" i="0">
              <a:latin typeface="+mn-ea"/>
              <a:ea typeface="+mn-ea"/>
            </a:rPr>
            <a:t>17</a:t>
          </a:r>
          <a:r>
            <a:rPr kumimoji="1" lang="ja-JP" altLang="en-US" sz="900" b="0" i="0">
              <a:latin typeface="+mn-ea"/>
              <a:ea typeface="+mn-ea"/>
            </a:rPr>
            <a:t>ｍに対して、</a:t>
          </a:r>
          <a:r>
            <a:rPr kumimoji="1" lang="en-US" altLang="ja-JP" sz="900" b="0" i="0">
              <a:latin typeface="+mn-ea"/>
              <a:ea typeface="+mn-ea"/>
            </a:rPr>
            <a:t>10</a:t>
          </a:r>
          <a:r>
            <a:rPr kumimoji="1" lang="ja-JP" altLang="en-US" sz="900" b="0" i="0">
              <a:latin typeface="+mn-ea"/>
              <a:ea typeface="+mn-ea"/>
            </a:rPr>
            <a:t>ｍと記入され、</a:t>
          </a:r>
          <a:r>
            <a:rPr kumimoji="1" lang="en-US" altLang="ja-JP" sz="900" b="0" i="0">
              <a:latin typeface="+mn-ea"/>
              <a:ea typeface="+mn-ea"/>
            </a:rPr>
            <a:t>7</a:t>
          </a:r>
          <a:r>
            <a:rPr kumimoji="1" lang="ja-JP" altLang="en-US" sz="900" b="0" i="0">
              <a:latin typeface="+mn-ea"/>
              <a:ea typeface="+mn-ea"/>
            </a:rPr>
            <a:t>ｍ分が未記入であるため</a:t>
          </a:r>
          <a:r>
            <a:rPr kumimoji="1" lang="en-US" altLang="ja-JP" sz="900" b="0" i="0">
              <a:latin typeface="+mn-ea"/>
              <a:ea typeface="+mn-ea"/>
            </a:rPr>
            <a:t>NG</a:t>
          </a:r>
          <a:r>
            <a:rPr kumimoji="1" lang="ja-JP" altLang="en-US" sz="900" b="0" i="0">
              <a:latin typeface="+mn-ea"/>
              <a:ea typeface="+mn-ea"/>
            </a:rPr>
            <a:t>（セルは水色表示のまま）</a:t>
          </a:r>
        </a:p>
      </xdr:txBody>
    </xdr:sp>
    <xdr:clientData/>
  </xdr:twoCellAnchor>
  <xdr:twoCellAnchor>
    <xdr:from>
      <xdr:col>25</xdr:col>
      <xdr:colOff>324971</xdr:colOff>
      <xdr:row>28</xdr:row>
      <xdr:rowOff>156882</xdr:rowOff>
    </xdr:from>
    <xdr:to>
      <xdr:col>29</xdr:col>
      <xdr:colOff>89648</xdr:colOff>
      <xdr:row>29</xdr:row>
      <xdr:rowOff>302559</xdr:rowOff>
    </xdr:to>
    <xdr:sp macro="" textlink="">
      <xdr:nvSpPr>
        <xdr:cNvPr id="7" name="吹き出し: 角を丸めた四角形 39">
          <a:extLst>
            <a:ext uri="{FF2B5EF4-FFF2-40B4-BE49-F238E27FC236}">
              <a16:creationId xmlns:a16="http://schemas.microsoft.com/office/drawing/2014/main" id="{83DA13F5-707D-4DB9-B6CA-B48B8EB313DF}"/>
            </a:ext>
          </a:extLst>
        </xdr:cNvPr>
        <xdr:cNvSpPr/>
      </xdr:nvSpPr>
      <xdr:spPr>
        <a:xfrm>
          <a:off x="17222321" y="10367682"/>
          <a:ext cx="2374527" cy="583827"/>
        </a:xfrm>
        <a:prstGeom prst="wedgeRoundRectCallout">
          <a:avLst>
            <a:gd name="adj1" fmla="val -6043"/>
            <a:gd name="adj2" fmla="val -77826"/>
            <a:gd name="adj3" fmla="val 16667"/>
          </a:avLst>
        </a:prstGeom>
        <a:solidFill>
          <a:srgbClr val="FF5050"/>
        </a:solidFill>
        <a:ln>
          <a:solidFill>
            <a:srgbClr val="CC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latin typeface="+mn-ea"/>
              <a:ea typeface="+mn-ea"/>
            </a:rPr>
            <a:t>未完了の理由がプルダウンから選択されていないため</a:t>
          </a:r>
          <a:r>
            <a:rPr kumimoji="1" lang="en-US" altLang="ja-JP" sz="900" b="0" i="0">
              <a:latin typeface="+mn-ea"/>
              <a:ea typeface="+mn-ea"/>
            </a:rPr>
            <a:t>NG</a:t>
          </a:r>
          <a:endParaRPr kumimoji="1" lang="ja-JP" altLang="en-US" sz="900" b="0" i="0">
            <a:latin typeface="+mn-ea"/>
            <a:ea typeface="+mn-ea"/>
          </a:endParaRPr>
        </a:p>
      </xdr:txBody>
    </xdr:sp>
    <xdr:clientData/>
  </xdr:twoCellAnchor>
  <xdr:twoCellAnchor>
    <xdr:from>
      <xdr:col>12</xdr:col>
      <xdr:colOff>156882</xdr:colOff>
      <xdr:row>27</xdr:row>
      <xdr:rowOff>156882</xdr:rowOff>
    </xdr:from>
    <xdr:to>
      <xdr:col>16</xdr:col>
      <xdr:colOff>56030</xdr:colOff>
      <xdr:row>29</xdr:row>
      <xdr:rowOff>78440</xdr:rowOff>
    </xdr:to>
    <xdr:sp macro="" textlink="">
      <xdr:nvSpPr>
        <xdr:cNvPr id="8" name="吹き出し: 角を丸めた四角形 39">
          <a:extLst>
            <a:ext uri="{FF2B5EF4-FFF2-40B4-BE49-F238E27FC236}">
              <a16:creationId xmlns:a16="http://schemas.microsoft.com/office/drawing/2014/main" id="{83DA13F5-707D-4DB9-B6CA-B48B8EB313DF}"/>
            </a:ext>
          </a:extLst>
        </xdr:cNvPr>
        <xdr:cNvSpPr/>
      </xdr:nvSpPr>
      <xdr:spPr>
        <a:xfrm>
          <a:off x="8987117" y="9950823"/>
          <a:ext cx="2364442" cy="795617"/>
        </a:xfrm>
        <a:prstGeom prst="wedgeRoundRectCallout">
          <a:avLst>
            <a:gd name="adj1" fmla="val -34479"/>
            <a:gd name="adj2" fmla="val -85518"/>
            <a:gd name="adj3" fmla="val 16667"/>
          </a:avLst>
        </a:prstGeom>
        <a:solidFill>
          <a:srgbClr val="FF5050"/>
        </a:solidFill>
        <a:ln>
          <a:solidFill>
            <a:srgbClr val="CC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en-US" altLang="ja-JP" sz="900" b="0" i="0">
              <a:latin typeface="+mn-ea"/>
              <a:ea typeface="+mn-ea"/>
            </a:rPr>
            <a:t>D</a:t>
          </a:r>
          <a:r>
            <a:rPr kumimoji="1" lang="ja-JP" altLang="en-US" sz="900" b="0" i="0">
              <a:latin typeface="+mn-ea"/>
              <a:ea typeface="+mn-ea"/>
            </a:rPr>
            <a:t>列（令和</a:t>
          </a:r>
          <a:r>
            <a:rPr kumimoji="1" lang="en-US" altLang="ja-JP" sz="900" b="0" i="0">
              <a:latin typeface="+mn-ea"/>
              <a:ea typeface="+mn-ea"/>
            </a:rPr>
            <a:t>3</a:t>
          </a:r>
          <a:r>
            <a:rPr kumimoji="1" lang="ja-JP" altLang="en-US" sz="900" b="0" i="0">
              <a:latin typeface="+mn-ea"/>
              <a:ea typeface="+mn-ea"/>
            </a:rPr>
            <a:t>年</a:t>
          </a:r>
          <a:r>
            <a:rPr kumimoji="1" lang="en-US" altLang="ja-JP" sz="900" b="0" i="0">
              <a:latin typeface="+mn-ea"/>
              <a:ea typeface="+mn-ea"/>
            </a:rPr>
            <a:t>3</a:t>
          </a:r>
          <a:r>
            <a:rPr kumimoji="1" lang="ja-JP" altLang="en-US" sz="900" b="0" i="0">
              <a:latin typeface="+mn-ea"/>
              <a:ea typeface="+mn-ea"/>
            </a:rPr>
            <a:t>月末までに完了予定の全長）は空白であるが、数値が記入されているため</a:t>
          </a:r>
          <a:r>
            <a:rPr kumimoji="1" lang="en-US" altLang="ja-JP" sz="900" b="0" i="0">
              <a:latin typeface="+mn-ea"/>
              <a:ea typeface="+mn-ea"/>
            </a:rPr>
            <a:t>NG</a:t>
          </a:r>
          <a:r>
            <a:rPr kumimoji="1" lang="ja-JP" altLang="en-US" sz="900" b="0" i="0">
              <a:latin typeface="+mn-ea"/>
              <a:ea typeface="+mn-ea"/>
            </a:rPr>
            <a:t>（セルはピンク色表示）</a:t>
          </a:r>
        </a:p>
      </xdr:txBody>
    </xdr:sp>
    <xdr:clientData/>
  </xdr:twoCellAnchor>
  <xdr:twoCellAnchor>
    <xdr:from>
      <xdr:col>7</xdr:col>
      <xdr:colOff>291353</xdr:colOff>
      <xdr:row>26</xdr:row>
      <xdr:rowOff>33617</xdr:rowOff>
    </xdr:from>
    <xdr:to>
      <xdr:col>11</xdr:col>
      <xdr:colOff>298440</xdr:colOff>
      <xdr:row>28</xdr:row>
      <xdr:rowOff>168088</xdr:rowOff>
    </xdr:to>
    <xdr:sp macro="" textlink="">
      <xdr:nvSpPr>
        <xdr:cNvPr id="9" name="吹き出し: 角を丸めた四角形 39">
          <a:extLst>
            <a:ext uri="{FF2B5EF4-FFF2-40B4-BE49-F238E27FC236}">
              <a16:creationId xmlns:a16="http://schemas.microsoft.com/office/drawing/2014/main" id="{83DA13F5-707D-4DB9-B6CA-B48B8EB313DF}"/>
            </a:ext>
          </a:extLst>
        </xdr:cNvPr>
        <xdr:cNvSpPr/>
      </xdr:nvSpPr>
      <xdr:spPr>
        <a:xfrm>
          <a:off x="6044453" y="9368117"/>
          <a:ext cx="2483587" cy="1010771"/>
        </a:xfrm>
        <a:prstGeom prst="wedgeRoundRectCallout">
          <a:avLst>
            <a:gd name="adj1" fmla="val 41199"/>
            <a:gd name="adj2" fmla="val -7705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en-US" altLang="ja-JP" sz="900" b="0" i="0">
              <a:latin typeface="+mn-ea"/>
              <a:ea typeface="+mn-ea"/>
            </a:rPr>
            <a:t>L</a:t>
          </a:r>
          <a:r>
            <a:rPr kumimoji="1" lang="ja-JP" altLang="en-US" sz="900" b="0" i="0">
              <a:latin typeface="+mn-ea"/>
              <a:ea typeface="+mn-ea"/>
            </a:rPr>
            <a:t>列（児童生徒が容易に近寄れる場所の全長）と</a:t>
          </a:r>
          <a:r>
            <a:rPr kumimoji="1" lang="en-US" altLang="ja-JP" sz="900" b="0" i="0">
              <a:latin typeface="+mn-ea"/>
              <a:ea typeface="+mn-ea"/>
            </a:rPr>
            <a:t>N</a:t>
          </a:r>
          <a:r>
            <a:rPr kumimoji="1" lang="ja-JP" altLang="en-US" sz="900" b="0" i="0">
              <a:latin typeface="+mn-ea"/>
              <a:ea typeface="+mn-ea"/>
            </a:rPr>
            <a:t>列（近寄れない場所の全長）の合計が</a:t>
          </a:r>
          <a:r>
            <a:rPr kumimoji="1" lang="en-US" altLang="ja-JP" sz="900" b="0" i="0">
              <a:latin typeface="+mn-ea"/>
              <a:ea typeface="+mn-ea"/>
            </a:rPr>
            <a:t>D</a:t>
          </a:r>
          <a:r>
            <a:rPr kumimoji="1" lang="ja-JP" altLang="en-US" sz="900" b="0" i="0">
              <a:latin typeface="+mn-ea"/>
              <a:ea typeface="+mn-ea"/>
            </a:rPr>
            <a:t>列（令和</a:t>
          </a:r>
          <a:r>
            <a:rPr kumimoji="1" lang="en-US" altLang="ja-JP" sz="900" b="0" i="0">
              <a:latin typeface="+mn-ea"/>
              <a:ea typeface="+mn-ea"/>
            </a:rPr>
            <a:t>3</a:t>
          </a:r>
          <a:r>
            <a:rPr kumimoji="1" lang="ja-JP" altLang="en-US" sz="900" b="0" i="0">
              <a:latin typeface="+mn-ea"/>
              <a:ea typeface="+mn-ea"/>
            </a:rPr>
            <a:t>年</a:t>
          </a:r>
          <a:r>
            <a:rPr kumimoji="1" lang="en-US" altLang="ja-JP" sz="900" b="0" i="0">
              <a:latin typeface="+mn-ea"/>
              <a:ea typeface="+mn-ea"/>
            </a:rPr>
            <a:t>3</a:t>
          </a:r>
          <a:r>
            <a:rPr kumimoji="1" lang="ja-JP" altLang="en-US" sz="900" b="0" i="0">
              <a:latin typeface="+mn-ea"/>
              <a:ea typeface="+mn-ea"/>
            </a:rPr>
            <a:t>月末までに完了予定の全長）</a:t>
          </a:r>
          <a:r>
            <a:rPr kumimoji="1" lang="en-US" altLang="ja-JP" sz="900" b="0" i="0">
              <a:latin typeface="+mn-ea"/>
              <a:ea typeface="+mn-ea"/>
            </a:rPr>
            <a:t>42</a:t>
          </a:r>
          <a:r>
            <a:rPr kumimoji="1" lang="ja-JP" altLang="en-US" sz="900" b="0" i="0">
              <a:latin typeface="+mn-ea"/>
              <a:ea typeface="+mn-ea"/>
            </a:rPr>
            <a:t>ｍとなるように数値を記入する</a:t>
          </a:r>
        </a:p>
      </xdr:txBody>
    </xdr:sp>
    <xdr:clientData/>
  </xdr:twoCellAnchor>
  <xdr:twoCellAnchor>
    <xdr:from>
      <xdr:col>17</xdr:col>
      <xdr:colOff>0</xdr:colOff>
      <xdr:row>28</xdr:row>
      <xdr:rowOff>123265</xdr:rowOff>
    </xdr:from>
    <xdr:to>
      <xdr:col>20</xdr:col>
      <xdr:colOff>163971</xdr:colOff>
      <xdr:row>30</xdr:row>
      <xdr:rowOff>11207</xdr:rowOff>
    </xdr:to>
    <xdr:sp macro="" textlink="">
      <xdr:nvSpPr>
        <xdr:cNvPr id="10" name="吹き出し: 角を丸めた四角形 39">
          <a:extLst>
            <a:ext uri="{FF2B5EF4-FFF2-40B4-BE49-F238E27FC236}">
              <a16:creationId xmlns:a16="http://schemas.microsoft.com/office/drawing/2014/main" id="{83DA13F5-707D-4DB9-B6CA-B48B8EB313DF}"/>
            </a:ext>
          </a:extLst>
        </xdr:cNvPr>
        <xdr:cNvSpPr/>
      </xdr:nvSpPr>
      <xdr:spPr>
        <a:xfrm>
          <a:off x="11944350" y="10334065"/>
          <a:ext cx="2021346" cy="764242"/>
        </a:xfrm>
        <a:prstGeom prst="wedgeRoundRectCallout">
          <a:avLst>
            <a:gd name="adj1" fmla="val 2786"/>
            <a:gd name="adj2" fmla="val -81362"/>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en-US" altLang="ja-JP" sz="900" b="0" i="0">
              <a:latin typeface="+mn-ea"/>
              <a:ea typeface="+mn-ea"/>
            </a:rPr>
            <a:t>83</a:t>
          </a:r>
          <a:r>
            <a:rPr kumimoji="1" lang="ja-JP" altLang="en-US" sz="900" b="0" i="0">
              <a:latin typeface="+mn-ea"/>
              <a:ea typeface="+mn-ea"/>
            </a:rPr>
            <a:t>ｍの全長に対し、注意喚起措置済の全長が</a:t>
          </a:r>
          <a:r>
            <a:rPr kumimoji="1" lang="en-US" altLang="ja-JP" sz="900" b="0" i="0">
              <a:latin typeface="+mn-ea"/>
              <a:ea typeface="+mn-ea"/>
            </a:rPr>
            <a:t>83</a:t>
          </a:r>
          <a:r>
            <a:rPr kumimoji="1" lang="ja-JP" altLang="en-US" sz="900" b="0" i="0">
              <a:latin typeface="+mn-ea"/>
              <a:ea typeface="+mn-ea"/>
            </a:rPr>
            <a:t>ｍを超えないように数値を記入する</a:t>
          </a:r>
        </a:p>
      </xdr:txBody>
    </xdr:sp>
    <xdr:clientData/>
  </xdr:twoCellAnchor>
  <xdr:twoCellAnchor>
    <xdr:from>
      <xdr:col>3</xdr:col>
      <xdr:colOff>597835</xdr:colOff>
      <xdr:row>14</xdr:row>
      <xdr:rowOff>74543</xdr:rowOff>
    </xdr:from>
    <xdr:to>
      <xdr:col>8</xdr:col>
      <xdr:colOff>141632</xdr:colOff>
      <xdr:row>18</xdr:row>
      <xdr:rowOff>16672</xdr:rowOff>
    </xdr:to>
    <xdr:sp macro="" textlink="">
      <xdr:nvSpPr>
        <xdr:cNvPr id="11" name="吹き出し: 角を丸めた四角形 32">
          <a:extLst>
            <a:ext uri="{FF2B5EF4-FFF2-40B4-BE49-F238E27FC236}">
              <a16:creationId xmlns:a16="http://schemas.microsoft.com/office/drawing/2014/main" id="{1E4C3EA7-84D2-4ADC-963A-84ACE242FC60}"/>
            </a:ext>
          </a:extLst>
        </xdr:cNvPr>
        <xdr:cNvSpPr/>
      </xdr:nvSpPr>
      <xdr:spPr>
        <a:xfrm>
          <a:off x="3874435" y="5408543"/>
          <a:ext cx="2639422" cy="780329"/>
        </a:xfrm>
        <a:prstGeom prst="wedgeRoundRectCallout">
          <a:avLst>
            <a:gd name="adj1" fmla="val -25587"/>
            <a:gd name="adj2" fmla="val -50020"/>
            <a:gd name="adj3" fmla="val 16667"/>
          </a:avLst>
        </a:prstGeom>
        <a:solidFill>
          <a:schemeClr val="accent4">
            <a:lumMod val="20000"/>
            <a:lumOff val="80000"/>
          </a:schemeClr>
        </a:solidFill>
        <a:ln>
          <a:solidFill>
            <a:schemeClr val="accent4">
              <a:lumMod val="40000"/>
              <a:lumOff val="6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en-US" altLang="ja-JP" sz="900" b="0" i="0">
              <a:solidFill>
                <a:sysClr val="windowText" lastClr="000000"/>
              </a:solidFill>
              <a:latin typeface="+mn-ea"/>
              <a:ea typeface="+mn-ea"/>
            </a:rPr>
            <a:t>M</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O</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Q</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S</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U</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W</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Y</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AA</a:t>
          </a:r>
          <a:r>
            <a:rPr kumimoji="1" lang="ja-JP" altLang="en-US" sz="900" b="0" i="0">
              <a:solidFill>
                <a:sysClr val="windowText" lastClr="000000"/>
              </a:solidFill>
              <a:latin typeface="+mn-ea"/>
              <a:ea typeface="+mn-ea"/>
            </a:rPr>
            <a:t>列のいずれかを入力すると自動入力される</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a:t>
          </a:r>
          <a:r>
            <a:rPr kumimoji="1" lang="en-US" altLang="ja-JP" sz="900" b="0" i="0">
              <a:solidFill>
                <a:sysClr val="windowText" lastClr="000000"/>
              </a:solidFill>
              <a:latin typeface="+mn-ea"/>
              <a:ea typeface="+mn-ea"/>
            </a:rPr>
            <a:t>E</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G</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I</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K</a:t>
          </a:r>
          <a:r>
            <a:rPr kumimoji="1" lang="ja-JP" altLang="en-US" sz="900" b="0" i="0">
              <a:solidFill>
                <a:sysClr val="windowText" lastClr="000000"/>
              </a:solidFill>
              <a:latin typeface="+mn-ea"/>
              <a:ea typeface="+mn-ea"/>
            </a:rPr>
            <a:t>列）</a:t>
          </a:r>
        </a:p>
      </xdr:txBody>
    </xdr:sp>
    <xdr:clientData/>
  </xdr:twoCellAnchor>
  <xdr:twoCellAnchor>
    <xdr:from>
      <xdr:col>16</xdr:col>
      <xdr:colOff>605115</xdr:colOff>
      <xdr:row>14</xdr:row>
      <xdr:rowOff>105724</xdr:rowOff>
    </xdr:from>
    <xdr:to>
      <xdr:col>22</xdr:col>
      <xdr:colOff>382738</xdr:colOff>
      <xdr:row>18</xdr:row>
      <xdr:rowOff>10718</xdr:rowOff>
    </xdr:to>
    <xdr:sp macro="" textlink="">
      <xdr:nvSpPr>
        <xdr:cNvPr id="12" name="吹き出し: 角を丸めた四角形 32">
          <a:extLst>
            <a:ext uri="{FF2B5EF4-FFF2-40B4-BE49-F238E27FC236}">
              <a16:creationId xmlns:a16="http://schemas.microsoft.com/office/drawing/2014/main" id="{1E4C3EA7-84D2-4ADC-963A-84ACE242FC60}"/>
            </a:ext>
          </a:extLst>
        </xdr:cNvPr>
        <xdr:cNvSpPr/>
      </xdr:nvSpPr>
      <xdr:spPr>
        <a:xfrm>
          <a:off x="11952289" y="5448007"/>
          <a:ext cx="3504797" cy="733254"/>
        </a:xfrm>
        <a:prstGeom prst="wedgeRoundRectCallout">
          <a:avLst>
            <a:gd name="adj1" fmla="val -25587"/>
            <a:gd name="adj2" fmla="val -50020"/>
            <a:gd name="adj3" fmla="val 16667"/>
          </a:avLst>
        </a:prstGeom>
        <a:solidFill>
          <a:schemeClr val="accent4">
            <a:lumMod val="20000"/>
            <a:lumOff val="80000"/>
          </a:schemeClr>
        </a:solidFill>
        <a:ln>
          <a:solidFill>
            <a:schemeClr val="accent4">
              <a:lumMod val="40000"/>
              <a:lumOff val="6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solidFill>
                <a:sysClr val="windowText" lastClr="000000"/>
              </a:solidFill>
              <a:latin typeface="+mn-ea"/>
              <a:ea typeface="+mn-ea"/>
            </a:rPr>
            <a:t>入力が必要なセルは水色で表示される</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（正しく入力されればセルの色は水色から白色に変わる）</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入力が不要なセルに数値を入力するとセルはピンク色に変わる</a:t>
          </a:r>
        </a:p>
      </xdr:txBody>
    </xdr:sp>
    <xdr:clientData/>
  </xdr:twoCellAnchor>
  <xdr:twoCellAnchor>
    <xdr:from>
      <xdr:col>24</xdr:col>
      <xdr:colOff>212912</xdr:colOff>
      <xdr:row>12</xdr:row>
      <xdr:rowOff>318249</xdr:rowOff>
    </xdr:from>
    <xdr:to>
      <xdr:col>31</xdr:col>
      <xdr:colOff>448235</xdr:colOff>
      <xdr:row>17</xdr:row>
      <xdr:rowOff>76201</xdr:rowOff>
    </xdr:to>
    <xdr:sp macro="" textlink="">
      <xdr:nvSpPr>
        <xdr:cNvPr id="13" name="吹き出し: 角を丸めた四角形 39">
          <a:extLst>
            <a:ext uri="{FF2B5EF4-FFF2-40B4-BE49-F238E27FC236}">
              <a16:creationId xmlns:a16="http://schemas.microsoft.com/office/drawing/2014/main" id="{83DA13F5-707D-4DB9-B6CA-B48B8EB313DF}"/>
            </a:ext>
          </a:extLst>
        </xdr:cNvPr>
        <xdr:cNvSpPr/>
      </xdr:nvSpPr>
      <xdr:spPr>
        <a:xfrm>
          <a:off x="16491137" y="5004549"/>
          <a:ext cx="4978773" cy="1034302"/>
        </a:xfrm>
        <a:prstGeom prst="wedgeRoundRectCallout">
          <a:avLst>
            <a:gd name="adj1" fmla="val -9407"/>
            <a:gd name="adj2" fmla="val 9102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en-US" altLang="ja-JP" sz="900" b="0" i="0">
              <a:latin typeface="+mn-ea"/>
              <a:ea typeface="+mn-ea"/>
            </a:rPr>
            <a:t>Ⅰ</a:t>
          </a:r>
          <a:r>
            <a:rPr kumimoji="1" lang="ja-JP" altLang="en-US" sz="900" b="0" i="0">
              <a:latin typeface="+mn-ea"/>
              <a:ea typeface="+mn-ea"/>
            </a:rPr>
            <a:t>．建物に挟まれている、隣地が崖地であるなど、工事（点検）が困難であるため</a:t>
          </a:r>
        </a:p>
        <a:p>
          <a:pPr algn="l"/>
          <a:r>
            <a:rPr kumimoji="1" lang="en-US" altLang="ja-JP" sz="900" b="0" i="0">
              <a:latin typeface="+mn-ea"/>
              <a:ea typeface="+mn-ea"/>
            </a:rPr>
            <a:t>Ⅱ</a:t>
          </a:r>
          <a:r>
            <a:rPr kumimoji="1" lang="ja-JP" altLang="en-US" sz="900" b="0" i="0">
              <a:latin typeface="+mn-ea"/>
              <a:ea typeface="+mn-ea"/>
            </a:rPr>
            <a:t>．民有地や公道等との境界にあり、工事（点検）の調整に時間を有するため</a:t>
          </a:r>
        </a:p>
        <a:p>
          <a:pPr algn="l"/>
          <a:r>
            <a:rPr kumimoji="1" lang="en-US" altLang="ja-JP" sz="900" b="0" i="0">
              <a:latin typeface="+mn-ea"/>
              <a:ea typeface="+mn-ea"/>
            </a:rPr>
            <a:t>Ⅲ</a:t>
          </a:r>
          <a:r>
            <a:rPr kumimoji="1" lang="ja-JP" altLang="en-US" sz="900" b="0" i="0">
              <a:latin typeface="+mn-ea"/>
              <a:ea typeface="+mn-ea"/>
            </a:rPr>
            <a:t>．新型コロナウイルス感染症により、予定していた工事（点検）に遅れが生じているため</a:t>
          </a:r>
        </a:p>
        <a:p>
          <a:pPr algn="l"/>
          <a:r>
            <a:rPr kumimoji="1" lang="en-US" altLang="ja-JP" sz="900" b="0" i="0">
              <a:latin typeface="+mn-ea"/>
              <a:ea typeface="+mn-ea"/>
            </a:rPr>
            <a:t>Ⅳ</a:t>
          </a:r>
          <a:r>
            <a:rPr kumimoji="1" lang="ja-JP" altLang="en-US" sz="900" b="0" i="0">
              <a:latin typeface="+mn-ea"/>
              <a:ea typeface="+mn-ea"/>
            </a:rPr>
            <a:t>．その他（後日、聞き取り調査をさせていただく場合があります。）</a:t>
          </a:r>
        </a:p>
      </xdr:txBody>
    </xdr:sp>
    <xdr:clientData/>
  </xdr:twoCellAnchor>
  <xdr:oneCellAnchor>
    <xdr:from>
      <xdr:col>2</xdr:col>
      <xdr:colOff>484909</xdr:colOff>
      <xdr:row>9</xdr:row>
      <xdr:rowOff>781441</xdr:rowOff>
    </xdr:from>
    <xdr:ext cx="389850" cy="264047"/>
    <xdr:sp macro="" textlink="">
      <xdr:nvSpPr>
        <xdr:cNvPr id="14" name="テキスト ボックス 13">
          <a:extLst>
            <a:ext uri="{FF2B5EF4-FFF2-40B4-BE49-F238E27FC236}">
              <a16:creationId xmlns:a16="http://schemas.microsoft.com/office/drawing/2014/main" id="{D9D31ED2-D580-41FB-86E3-E7898E17D6F7}"/>
            </a:ext>
          </a:extLst>
        </xdr:cNvPr>
        <xdr:cNvSpPr txBox="1"/>
      </xdr:nvSpPr>
      <xdr:spPr>
        <a:xfrm>
          <a:off x="2407227" y="3846759"/>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２</a:t>
          </a:r>
        </a:p>
      </xdr:txBody>
    </xdr:sp>
    <xdr:clientData/>
  </xdr:oneCellAnchor>
  <xdr:oneCellAnchor>
    <xdr:from>
      <xdr:col>22</xdr:col>
      <xdr:colOff>337678</xdr:colOff>
      <xdr:row>1</xdr:row>
      <xdr:rowOff>17317</xdr:rowOff>
    </xdr:from>
    <xdr:ext cx="389850" cy="264047"/>
    <xdr:sp macro="" textlink="">
      <xdr:nvSpPr>
        <xdr:cNvPr id="16" name="テキスト ボックス 15">
          <a:extLst>
            <a:ext uri="{FF2B5EF4-FFF2-40B4-BE49-F238E27FC236}">
              <a16:creationId xmlns:a16="http://schemas.microsoft.com/office/drawing/2014/main" id="{D9D31ED2-D580-41FB-86E3-E7898E17D6F7}"/>
            </a:ext>
          </a:extLst>
        </xdr:cNvPr>
        <xdr:cNvSpPr txBox="1"/>
      </xdr:nvSpPr>
      <xdr:spPr>
        <a:xfrm>
          <a:off x="15456451" y="380999"/>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0" i="0">
              <a:latin typeface="+mn-ea"/>
              <a:ea typeface="+mn-ea"/>
            </a:rPr>
            <a:t>※</a:t>
          </a:r>
          <a:r>
            <a:rPr kumimoji="1" lang="ja-JP" altLang="en-US" sz="800" b="0" i="0">
              <a:latin typeface="+mn-ea"/>
              <a:ea typeface="+mn-ea"/>
            </a:rPr>
            <a:t>１</a:t>
          </a:r>
        </a:p>
      </xdr:txBody>
    </xdr:sp>
    <xdr:clientData/>
  </xdr:oneCellAnchor>
  <xdr:twoCellAnchor>
    <xdr:from>
      <xdr:col>1</xdr:col>
      <xdr:colOff>378760</xdr:colOff>
      <xdr:row>15</xdr:row>
      <xdr:rowOff>65578</xdr:rowOff>
    </xdr:from>
    <xdr:to>
      <xdr:col>3</xdr:col>
      <xdr:colOff>550830</xdr:colOff>
      <xdr:row>18</xdr:row>
      <xdr:rowOff>7147</xdr:rowOff>
    </xdr:to>
    <xdr:sp macro="" textlink="">
      <xdr:nvSpPr>
        <xdr:cNvPr id="15" name="吹き出し: 角を丸めた四角形 32">
          <a:extLst>
            <a:ext uri="{FF2B5EF4-FFF2-40B4-BE49-F238E27FC236}">
              <a16:creationId xmlns:a16="http://schemas.microsoft.com/office/drawing/2014/main" id="{1E4C3EA7-84D2-4ADC-963A-84ACE242FC60}"/>
            </a:ext>
          </a:extLst>
        </xdr:cNvPr>
        <xdr:cNvSpPr/>
      </xdr:nvSpPr>
      <xdr:spPr>
        <a:xfrm>
          <a:off x="1293160" y="5609128"/>
          <a:ext cx="2534270" cy="570219"/>
        </a:xfrm>
        <a:prstGeom prst="wedgeRoundRectCallout">
          <a:avLst>
            <a:gd name="adj1" fmla="val -25587"/>
            <a:gd name="adj2" fmla="val -50020"/>
            <a:gd name="adj3" fmla="val 16667"/>
          </a:avLst>
        </a:prstGeom>
        <a:solidFill>
          <a:schemeClr val="accent4">
            <a:lumMod val="20000"/>
            <a:lumOff val="80000"/>
          </a:schemeClr>
        </a:solidFill>
        <a:ln>
          <a:solidFill>
            <a:schemeClr val="accent4">
              <a:lumMod val="40000"/>
              <a:lumOff val="6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36000" tIns="36000" rIns="36000" bIns="36000" rtlCol="0" anchor="t"/>
        <a:lstStyle/>
        <a:p>
          <a:pPr algn="l"/>
          <a:r>
            <a:rPr kumimoji="1" lang="ja-JP" altLang="en-US" sz="900" b="0" i="0">
              <a:solidFill>
                <a:sysClr val="windowText" lastClr="000000"/>
              </a:solidFill>
              <a:latin typeface="+mn-ea"/>
              <a:ea typeface="+mn-ea"/>
            </a:rPr>
            <a:t>別シート</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調査票</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より自動転記される</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a:t>
          </a:r>
          <a:r>
            <a:rPr kumimoji="1" lang="en-US" altLang="ja-JP" sz="900" b="0" i="0">
              <a:solidFill>
                <a:sysClr val="windowText" lastClr="000000"/>
              </a:solidFill>
              <a:latin typeface="+mn-ea"/>
              <a:ea typeface="+mn-ea"/>
            </a:rPr>
            <a:t>A</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B</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C</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D</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F</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H</a:t>
          </a:r>
          <a:r>
            <a:rPr kumimoji="1" lang="ja-JP" altLang="en-US" sz="900" b="0" i="0">
              <a:solidFill>
                <a:sysClr val="windowText" lastClr="000000"/>
              </a:solidFill>
              <a:latin typeface="+mn-ea"/>
              <a:ea typeface="+mn-ea"/>
            </a:rPr>
            <a:t>列、</a:t>
          </a:r>
          <a:r>
            <a:rPr kumimoji="1" lang="en-US" altLang="ja-JP" sz="900" b="0" i="0">
              <a:solidFill>
                <a:sysClr val="windowText" lastClr="000000"/>
              </a:solidFill>
              <a:latin typeface="+mn-ea"/>
              <a:ea typeface="+mn-ea"/>
            </a:rPr>
            <a:t>J</a:t>
          </a:r>
          <a:r>
            <a:rPr kumimoji="1" lang="ja-JP" altLang="en-US" sz="900" b="0" i="0">
              <a:solidFill>
                <a:sysClr val="windowText" lastClr="000000"/>
              </a:solidFill>
              <a:latin typeface="+mn-ea"/>
              <a:ea typeface="+mn-ea"/>
            </a:rPr>
            <a:t>列）</a:t>
          </a:r>
        </a:p>
      </xdr:txBody>
    </xdr:sp>
    <xdr:clientData/>
  </xdr:twoCellAnchor>
  <xdr:twoCellAnchor>
    <xdr:from>
      <xdr:col>0</xdr:col>
      <xdr:colOff>33618</xdr:colOff>
      <xdr:row>18</xdr:row>
      <xdr:rowOff>57978</xdr:rowOff>
    </xdr:from>
    <xdr:to>
      <xdr:col>10</xdr:col>
      <xdr:colOff>612322</xdr:colOff>
      <xdr:row>18</xdr:row>
      <xdr:rowOff>145676</xdr:rowOff>
    </xdr:to>
    <xdr:sp macro="" textlink="">
      <xdr:nvSpPr>
        <xdr:cNvPr id="17" name="右大かっこ 16"/>
        <xdr:cNvSpPr/>
      </xdr:nvSpPr>
      <xdr:spPr>
        <a:xfrm rot="-5400000">
          <a:off x="4077915" y="2210534"/>
          <a:ext cx="87698" cy="8176292"/>
        </a:xfrm>
        <a:prstGeom prst="rightBracket">
          <a:avLst/>
        </a:prstGeom>
        <a:ln w="12700">
          <a:solidFill>
            <a:schemeClr val="accent4">
              <a:lumMod val="40000"/>
              <a:lumOff val="6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C47"/>
  <sheetViews>
    <sheetView view="pageBreakPreview" zoomScale="55" zoomScaleNormal="100" zoomScaleSheetLayoutView="55" workbookViewId="0">
      <selection activeCell="N5" sqref="N5:N8"/>
    </sheetView>
  </sheetViews>
  <sheetFormatPr defaultRowHeight="15.75" x14ac:dyDescent="0.4"/>
  <cols>
    <col min="1" max="1" width="12" style="1" customWidth="1"/>
    <col min="2" max="2" width="13.25" style="3" customWidth="1"/>
    <col min="3" max="3" width="12.875" style="3" customWidth="1"/>
    <col min="4" max="5" width="9" style="1"/>
    <col min="6" max="20" width="8.75" style="3" customWidth="1"/>
    <col min="21" max="22" width="9" style="1" customWidth="1"/>
    <col min="23" max="26" width="8.75" style="1" customWidth="1"/>
    <col min="27" max="29" width="9" style="1"/>
    <col min="30" max="30" width="9" style="1" customWidth="1"/>
    <col min="31" max="16384" width="9" style="1"/>
  </cols>
  <sheetData>
    <row r="1" spans="1:81" ht="29.25" customHeight="1" x14ac:dyDescent="0.4">
      <c r="A1" s="15"/>
      <c r="B1" s="16"/>
      <c r="C1" s="16"/>
      <c r="F1" s="16"/>
      <c r="G1" s="16"/>
      <c r="H1" s="17"/>
      <c r="I1" s="17"/>
      <c r="J1" s="17"/>
      <c r="K1" s="16"/>
      <c r="L1" s="18"/>
      <c r="M1" s="19"/>
      <c r="N1" s="20"/>
      <c r="O1" s="20"/>
      <c r="P1" s="20"/>
      <c r="Q1" s="20"/>
      <c r="R1" s="20"/>
      <c r="S1" s="20"/>
      <c r="T1" s="20"/>
      <c r="U1" s="20"/>
      <c r="V1" s="20"/>
      <c r="W1" s="21"/>
      <c r="X1" s="21"/>
      <c r="Y1" s="21"/>
      <c r="Z1" s="21"/>
      <c r="AD1" s="345" t="s">
        <v>31</v>
      </c>
      <c r="AE1" s="346"/>
      <c r="AF1" s="96"/>
      <c r="AG1" s="96"/>
      <c r="AH1" s="96"/>
      <c r="AI1" s="96"/>
      <c r="AJ1" s="96"/>
      <c r="AK1" s="96"/>
      <c r="AL1" s="96"/>
      <c r="AM1" s="96"/>
      <c r="AN1" s="96"/>
      <c r="AO1" s="96"/>
      <c r="AP1" s="96"/>
      <c r="AQ1" s="96"/>
      <c r="AR1" s="96"/>
      <c r="AS1" s="96"/>
      <c r="AT1" s="96"/>
      <c r="AU1" s="96"/>
      <c r="AV1" s="96"/>
      <c r="AW1" s="96"/>
      <c r="AX1" s="96"/>
      <c r="AY1" s="96"/>
      <c r="AZ1" s="96"/>
      <c r="BA1" s="96"/>
      <c r="BB1" s="345" t="s">
        <v>31</v>
      </c>
      <c r="BC1" s="346"/>
      <c r="BR1" s="345" t="s">
        <v>31</v>
      </c>
      <c r="BS1" s="346"/>
    </row>
    <row r="2" spans="1:81" ht="22.5" customHeight="1" x14ac:dyDescent="0.4">
      <c r="A2" s="347" t="s">
        <v>207</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t="s">
        <v>239</v>
      </c>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t="s">
        <v>286</v>
      </c>
      <c r="BE2" s="347"/>
      <c r="BF2" s="347"/>
      <c r="BG2" s="347"/>
      <c r="BH2" s="347"/>
      <c r="BI2" s="347"/>
      <c r="BJ2" s="347"/>
      <c r="BK2" s="347"/>
      <c r="BL2" s="347"/>
      <c r="BM2" s="347"/>
      <c r="BN2" s="347"/>
      <c r="BO2" s="347"/>
      <c r="BP2" s="347"/>
      <c r="BQ2" s="347"/>
      <c r="BR2" s="347"/>
      <c r="BS2" s="347"/>
      <c r="BT2" s="139"/>
      <c r="BU2" s="139"/>
      <c r="BV2" s="139"/>
      <c r="BW2" s="139"/>
      <c r="BX2" s="139"/>
      <c r="BY2" s="139"/>
      <c r="BZ2" s="139"/>
      <c r="CA2" s="139"/>
      <c r="CB2" s="139"/>
      <c r="CC2" s="139"/>
    </row>
    <row r="3" spans="1:81" ht="10.5" customHeight="1" thickBot="1" x14ac:dyDescent="0.4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1:81" s="5" customFormat="1" ht="27" customHeight="1" x14ac:dyDescent="0.4">
      <c r="A4" s="348" t="s">
        <v>18</v>
      </c>
      <c r="B4" s="350" t="s">
        <v>0</v>
      </c>
      <c r="C4" s="350" t="s">
        <v>36</v>
      </c>
      <c r="D4" s="352" t="s">
        <v>48</v>
      </c>
      <c r="E4" s="352" t="s">
        <v>70</v>
      </c>
      <c r="F4" s="343" t="s">
        <v>226</v>
      </c>
      <c r="G4" s="344"/>
      <c r="H4" s="343" t="s">
        <v>238</v>
      </c>
      <c r="I4" s="375"/>
      <c r="J4" s="375"/>
      <c r="K4" s="375"/>
      <c r="L4" s="375"/>
      <c r="M4" s="375"/>
      <c r="N4" s="375"/>
      <c r="O4" s="375"/>
      <c r="P4" s="344"/>
      <c r="Q4" s="343" t="s">
        <v>228</v>
      </c>
      <c r="R4" s="375"/>
      <c r="S4" s="375"/>
      <c r="T4" s="344"/>
      <c r="U4" s="376" t="s">
        <v>267</v>
      </c>
      <c r="V4" s="377"/>
      <c r="W4" s="348" t="s">
        <v>225</v>
      </c>
      <c r="X4" s="378"/>
      <c r="Y4" s="378"/>
      <c r="Z4" s="378"/>
      <c r="AA4" s="378"/>
      <c r="AB4" s="378"/>
      <c r="AC4" s="378"/>
      <c r="AD4" s="378"/>
      <c r="AE4" s="379"/>
      <c r="AF4" s="376" t="s">
        <v>237</v>
      </c>
      <c r="AG4" s="385"/>
      <c r="AH4" s="385"/>
      <c r="AI4" s="385"/>
      <c r="AJ4" s="385"/>
      <c r="AK4" s="385"/>
      <c r="AL4" s="385"/>
      <c r="AM4" s="386"/>
      <c r="AN4" s="387" t="s">
        <v>268</v>
      </c>
      <c r="AO4" s="385"/>
      <c r="AP4" s="385"/>
      <c r="AQ4" s="385"/>
      <c r="AR4" s="385"/>
      <c r="AS4" s="385"/>
      <c r="AT4" s="385"/>
      <c r="AU4" s="385"/>
      <c r="AV4" s="385"/>
      <c r="AW4" s="385"/>
      <c r="AX4" s="385"/>
      <c r="AY4" s="385"/>
      <c r="AZ4" s="385"/>
      <c r="BA4" s="385"/>
      <c r="BB4" s="385"/>
      <c r="BC4" s="377"/>
      <c r="BD4" s="354" t="s">
        <v>154</v>
      </c>
      <c r="BE4" s="355"/>
      <c r="BF4" s="355"/>
      <c r="BG4" s="355"/>
      <c r="BH4" s="355"/>
      <c r="BI4" s="355"/>
      <c r="BJ4" s="355"/>
      <c r="BK4" s="355"/>
      <c r="BL4" s="355"/>
      <c r="BM4" s="355"/>
      <c r="BN4" s="355"/>
      <c r="BO4" s="355"/>
      <c r="BP4" s="355"/>
      <c r="BQ4" s="355"/>
      <c r="BR4" s="355"/>
      <c r="BS4" s="356"/>
    </row>
    <row r="5" spans="1:81" s="5" customFormat="1" ht="20.25" customHeight="1" x14ac:dyDescent="0.4">
      <c r="A5" s="349"/>
      <c r="B5" s="351"/>
      <c r="C5" s="351"/>
      <c r="D5" s="353"/>
      <c r="E5" s="353"/>
      <c r="F5" s="363" t="s">
        <v>155</v>
      </c>
      <c r="G5" s="365" t="s">
        <v>37</v>
      </c>
      <c r="H5" s="367" t="s">
        <v>38</v>
      </c>
      <c r="I5" s="53"/>
      <c r="J5" s="53"/>
      <c r="K5" s="369" t="s">
        <v>40</v>
      </c>
      <c r="L5" s="371"/>
      <c r="M5" s="372"/>
      <c r="N5" s="369" t="s">
        <v>41</v>
      </c>
      <c r="O5" s="242"/>
      <c r="P5" s="58"/>
      <c r="Q5" s="363" t="s">
        <v>141</v>
      </c>
      <c r="R5" s="369" t="s">
        <v>156</v>
      </c>
      <c r="S5" s="54"/>
      <c r="T5" s="129"/>
      <c r="U5" s="373" t="s">
        <v>241</v>
      </c>
      <c r="V5" s="384" t="s">
        <v>240</v>
      </c>
      <c r="W5" s="55" t="s">
        <v>62</v>
      </c>
      <c r="X5" s="394" t="s">
        <v>50</v>
      </c>
      <c r="Y5" s="395"/>
      <c r="Z5" s="395"/>
      <c r="AA5" s="391"/>
      <c r="AB5" s="388" t="s">
        <v>204</v>
      </c>
      <c r="AC5" s="389"/>
      <c r="AD5" s="392" t="s">
        <v>51</v>
      </c>
      <c r="AE5" s="393"/>
      <c r="AF5" s="396" t="s">
        <v>204</v>
      </c>
      <c r="AG5" s="388"/>
      <c r="AH5" s="388"/>
      <c r="AI5" s="389"/>
      <c r="AJ5" s="388" t="s">
        <v>209</v>
      </c>
      <c r="AK5" s="388"/>
      <c r="AL5" s="388"/>
      <c r="AM5" s="389"/>
      <c r="AN5" s="392" t="s">
        <v>204</v>
      </c>
      <c r="AO5" s="388"/>
      <c r="AP5" s="388"/>
      <c r="AQ5" s="388"/>
      <c r="AR5" s="388"/>
      <c r="AS5" s="388"/>
      <c r="AT5" s="388"/>
      <c r="AU5" s="389"/>
      <c r="AV5" s="392" t="s">
        <v>209</v>
      </c>
      <c r="AW5" s="388"/>
      <c r="AX5" s="388"/>
      <c r="AY5" s="388"/>
      <c r="AZ5" s="388"/>
      <c r="BA5" s="388"/>
      <c r="BB5" s="388"/>
      <c r="BC5" s="393"/>
      <c r="BD5" s="357"/>
      <c r="BE5" s="358"/>
      <c r="BF5" s="358"/>
      <c r="BG5" s="358"/>
      <c r="BH5" s="358"/>
      <c r="BI5" s="358"/>
      <c r="BJ5" s="358"/>
      <c r="BK5" s="358"/>
      <c r="BL5" s="358"/>
      <c r="BM5" s="358"/>
      <c r="BN5" s="358"/>
      <c r="BO5" s="358"/>
      <c r="BP5" s="358"/>
      <c r="BQ5" s="358"/>
      <c r="BR5" s="358"/>
      <c r="BS5" s="359"/>
    </row>
    <row r="6" spans="1:81" s="6" customFormat="1" ht="28.5" customHeight="1" x14ac:dyDescent="0.4">
      <c r="A6" s="349"/>
      <c r="B6" s="351"/>
      <c r="C6" s="351"/>
      <c r="D6" s="353"/>
      <c r="E6" s="353"/>
      <c r="F6" s="364"/>
      <c r="G6" s="366"/>
      <c r="H6" s="368"/>
      <c r="I6" s="380" t="s">
        <v>39</v>
      </c>
      <c r="J6" s="380" t="s">
        <v>60</v>
      </c>
      <c r="K6" s="370"/>
      <c r="L6" s="382" t="s">
        <v>157</v>
      </c>
      <c r="M6" s="382" t="s">
        <v>158</v>
      </c>
      <c r="N6" s="370"/>
      <c r="O6" s="380" t="s">
        <v>43</v>
      </c>
      <c r="P6" s="365" t="s">
        <v>42</v>
      </c>
      <c r="Q6" s="364"/>
      <c r="R6" s="370"/>
      <c r="S6" s="380" t="s">
        <v>159</v>
      </c>
      <c r="T6" s="365" t="s">
        <v>160</v>
      </c>
      <c r="U6" s="374"/>
      <c r="V6" s="359"/>
      <c r="W6" s="363" t="s">
        <v>61</v>
      </c>
      <c r="X6" s="382" t="s">
        <v>49</v>
      </c>
      <c r="Y6" s="382" t="s">
        <v>161</v>
      </c>
      <c r="Z6" s="382" t="s">
        <v>162</v>
      </c>
      <c r="AA6" s="397" t="s">
        <v>58</v>
      </c>
      <c r="AB6" s="382" t="s">
        <v>163</v>
      </c>
      <c r="AC6" s="382" t="s">
        <v>164</v>
      </c>
      <c r="AD6" s="382" t="s">
        <v>44</v>
      </c>
      <c r="AE6" s="399" t="s">
        <v>45</v>
      </c>
      <c r="AF6" s="390" t="s">
        <v>221</v>
      </c>
      <c r="AG6" s="391"/>
      <c r="AH6" s="394" t="s">
        <v>222</v>
      </c>
      <c r="AI6" s="391"/>
      <c r="AJ6" s="394" t="s">
        <v>223</v>
      </c>
      <c r="AK6" s="391"/>
      <c r="AL6" s="394" t="s">
        <v>224</v>
      </c>
      <c r="AM6" s="391"/>
      <c r="AN6" s="394" t="s">
        <v>212</v>
      </c>
      <c r="AO6" s="395"/>
      <c r="AP6" s="395"/>
      <c r="AQ6" s="391"/>
      <c r="AR6" s="394" t="s">
        <v>213</v>
      </c>
      <c r="AS6" s="395"/>
      <c r="AT6" s="395"/>
      <c r="AU6" s="391"/>
      <c r="AV6" s="394" t="s">
        <v>214</v>
      </c>
      <c r="AW6" s="395"/>
      <c r="AX6" s="395"/>
      <c r="AY6" s="391"/>
      <c r="AZ6" s="394" t="s">
        <v>215</v>
      </c>
      <c r="BA6" s="395"/>
      <c r="BB6" s="395"/>
      <c r="BC6" s="401"/>
      <c r="BD6" s="360"/>
      <c r="BE6" s="361"/>
      <c r="BF6" s="361"/>
      <c r="BG6" s="361"/>
      <c r="BH6" s="361"/>
      <c r="BI6" s="361"/>
      <c r="BJ6" s="361"/>
      <c r="BK6" s="361"/>
      <c r="BL6" s="361"/>
      <c r="BM6" s="361"/>
      <c r="BN6" s="361"/>
      <c r="BO6" s="361"/>
      <c r="BP6" s="361"/>
      <c r="BQ6" s="361"/>
      <c r="BR6" s="361"/>
      <c r="BS6" s="362"/>
    </row>
    <row r="7" spans="1:81" s="6" customFormat="1" ht="20.25" customHeight="1" x14ac:dyDescent="0.4">
      <c r="A7" s="349"/>
      <c r="B7" s="351"/>
      <c r="C7" s="351"/>
      <c r="D7" s="353"/>
      <c r="E7" s="353"/>
      <c r="F7" s="364"/>
      <c r="G7" s="366"/>
      <c r="H7" s="368"/>
      <c r="I7" s="381"/>
      <c r="J7" s="381"/>
      <c r="K7" s="370"/>
      <c r="L7" s="383"/>
      <c r="M7" s="383"/>
      <c r="N7" s="370"/>
      <c r="O7" s="381"/>
      <c r="P7" s="366"/>
      <c r="Q7" s="364"/>
      <c r="R7" s="370"/>
      <c r="S7" s="381"/>
      <c r="T7" s="366"/>
      <c r="U7" s="374"/>
      <c r="V7" s="359"/>
      <c r="W7" s="364"/>
      <c r="X7" s="383"/>
      <c r="Y7" s="383"/>
      <c r="Z7" s="383"/>
      <c r="AA7" s="398"/>
      <c r="AB7" s="383"/>
      <c r="AC7" s="383"/>
      <c r="AD7" s="383"/>
      <c r="AE7" s="400"/>
      <c r="AF7" s="357" t="s">
        <v>218</v>
      </c>
      <c r="AG7" s="205"/>
      <c r="AH7" s="402" t="s">
        <v>218</v>
      </c>
      <c r="AI7" s="205"/>
      <c r="AJ7" s="402" t="s">
        <v>218</v>
      </c>
      <c r="AK7" s="205"/>
      <c r="AL7" s="402" t="s">
        <v>218</v>
      </c>
      <c r="AM7" s="205"/>
      <c r="AN7" s="403" t="s">
        <v>216</v>
      </c>
      <c r="AO7" s="191"/>
      <c r="AP7" s="403" t="s">
        <v>217</v>
      </c>
      <c r="AQ7" s="191"/>
      <c r="AR7" s="403" t="s">
        <v>216</v>
      </c>
      <c r="AS7" s="191"/>
      <c r="AT7" s="403" t="s">
        <v>217</v>
      </c>
      <c r="AU7" s="191"/>
      <c r="AV7" s="403" t="s">
        <v>216</v>
      </c>
      <c r="AW7" s="191"/>
      <c r="AX7" s="403" t="s">
        <v>217</v>
      </c>
      <c r="AY7" s="191"/>
      <c r="AZ7" s="403" t="s">
        <v>216</v>
      </c>
      <c r="BA7" s="191"/>
      <c r="BB7" s="403" t="s">
        <v>217</v>
      </c>
      <c r="BC7" s="192"/>
      <c r="BD7" s="357" t="s">
        <v>153</v>
      </c>
      <c r="BE7" s="358"/>
      <c r="BF7" s="358"/>
      <c r="BG7" s="358"/>
      <c r="BH7" s="358"/>
      <c r="BI7" s="358"/>
      <c r="BJ7" s="358"/>
      <c r="BK7" s="358"/>
      <c r="BL7" s="358"/>
      <c r="BM7" s="358"/>
      <c r="BN7" s="358"/>
      <c r="BO7" s="358"/>
      <c r="BP7" s="358"/>
      <c r="BQ7" s="358"/>
      <c r="BR7" s="358"/>
      <c r="BS7" s="359"/>
    </row>
    <row r="8" spans="1:81" s="6" customFormat="1" ht="180" customHeight="1" x14ac:dyDescent="0.4">
      <c r="A8" s="349"/>
      <c r="B8" s="351"/>
      <c r="C8" s="351"/>
      <c r="D8" s="353"/>
      <c r="E8" s="353"/>
      <c r="F8" s="364"/>
      <c r="G8" s="366"/>
      <c r="H8" s="368"/>
      <c r="I8" s="381"/>
      <c r="J8" s="381"/>
      <c r="K8" s="370"/>
      <c r="L8" s="383"/>
      <c r="M8" s="383"/>
      <c r="N8" s="370"/>
      <c r="O8" s="381"/>
      <c r="P8" s="366"/>
      <c r="Q8" s="364"/>
      <c r="R8" s="370"/>
      <c r="S8" s="381"/>
      <c r="T8" s="366"/>
      <c r="U8" s="374"/>
      <c r="V8" s="359"/>
      <c r="W8" s="364"/>
      <c r="X8" s="383"/>
      <c r="Y8" s="383"/>
      <c r="Z8" s="383"/>
      <c r="AA8" s="398"/>
      <c r="AB8" s="383"/>
      <c r="AC8" s="383"/>
      <c r="AD8" s="383"/>
      <c r="AE8" s="400"/>
      <c r="AF8" s="357"/>
      <c r="AG8" s="203" t="s">
        <v>219</v>
      </c>
      <c r="AH8" s="402"/>
      <c r="AI8" s="203" t="s">
        <v>219</v>
      </c>
      <c r="AJ8" s="402"/>
      <c r="AK8" s="203" t="s">
        <v>219</v>
      </c>
      <c r="AL8" s="402"/>
      <c r="AM8" s="203" t="s">
        <v>219</v>
      </c>
      <c r="AN8" s="402"/>
      <c r="AO8" s="203" t="s">
        <v>219</v>
      </c>
      <c r="AP8" s="402"/>
      <c r="AQ8" s="203" t="s">
        <v>219</v>
      </c>
      <c r="AR8" s="402"/>
      <c r="AS8" s="203" t="s">
        <v>219</v>
      </c>
      <c r="AT8" s="402"/>
      <c r="AU8" s="203" t="s">
        <v>219</v>
      </c>
      <c r="AV8" s="402"/>
      <c r="AW8" s="203" t="s">
        <v>219</v>
      </c>
      <c r="AX8" s="402"/>
      <c r="AY8" s="203" t="s">
        <v>219</v>
      </c>
      <c r="AZ8" s="402"/>
      <c r="BA8" s="203" t="s">
        <v>219</v>
      </c>
      <c r="BB8" s="402"/>
      <c r="BC8" s="204" t="s">
        <v>219</v>
      </c>
      <c r="BD8" s="360"/>
      <c r="BE8" s="361"/>
      <c r="BF8" s="361"/>
      <c r="BG8" s="361"/>
      <c r="BH8" s="361"/>
      <c r="BI8" s="361"/>
      <c r="BJ8" s="361"/>
      <c r="BK8" s="361"/>
      <c r="BL8" s="361"/>
      <c r="BM8" s="361"/>
      <c r="BN8" s="361"/>
      <c r="BO8" s="361"/>
      <c r="BP8" s="361"/>
      <c r="BQ8" s="361"/>
      <c r="BR8" s="361"/>
      <c r="BS8" s="362"/>
    </row>
    <row r="9" spans="1:81" s="6" customFormat="1" ht="23.25" customHeight="1" x14ac:dyDescent="0.4">
      <c r="A9" s="299"/>
      <c r="B9" s="298"/>
      <c r="C9" s="234" t="s">
        <v>203</v>
      </c>
      <c r="D9" s="232" t="s">
        <v>46</v>
      </c>
      <c r="E9" s="232" t="s">
        <v>65</v>
      </c>
      <c r="F9" s="224" t="s">
        <v>197</v>
      </c>
      <c r="G9" s="225" t="s">
        <v>198</v>
      </c>
      <c r="H9" s="224" t="s">
        <v>199</v>
      </c>
      <c r="I9" s="53" t="s">
        <v>200</v>
      </c>
      <c r="J9" s="220" t="s">
        <v>201</v>
      </c>
      <c r="K9" s="220" t="s">
        <v>202</v>
      </c>
      <c r="L9" s="226" t="s">
        <v>170</v>
      </c>
      <c r="M9" s="226" t="s">
        <v>171</v>
      </c>
      <c r="N9" s="220" t="s">
        <v>172</v>
      </c>
      <c r="O9" s="220" t="s">
        <v>173</v>
      </c>
      <c r="P9" s="225" t="s">
        <v>174</v>
      </c>
      <c r="Q9" s="224" t="s">
        <v>175</v>
      </c>
      <c r="R9" s="57" t="s">
        <v>176</v>
      </c>
      <c r="S9" s="223" t="s">
        <v>177</v>
      </c>
      <c r="T9" s="225" t="s">
        <v>169</v>
      </c>
      <c r="U9" s="230" t="s">
        <v>288</v>
      </c>
      <c r="V9" s="243" t="s">
        <v>220</v>
      </c>
      <c r="W9" s="292" t="s">
        <v>229</v>
      </c>
      <c r="X9" s="300" t="s">
        <v>230</v>
      </c>
      <c r="Y9" s="300" t="s">
        <v>231</v>
      </c>
      <c r="Z9" s="300" t="s">
        <v>232</v>
      </c>
      <c r="AA9" s="294" t="s">
        <v>287</v>
      </c>
      <c r="AB9" s="291" t="s">
        <v>233</v>
      </c>
      <c r="AC9" s="291" t="s">
        <v>234</v>
      </c>
      <c r="AD9" s="291" t="s">
        <v>235</v>
      </c>
      <c r="AE9" s="295" t="s">
        <v>236</v>
      </c>
      <c r="AF9" s="289" t="s">
        <v>233</v>
      </c>
      <c r="AG9" s="195" t="s">
        <v>270</v>
      </c>
      <c r="AH9" s="293" t="s">
        <v>234</v>
      </c>
      <c r="AI9" s="195" t="s">
        <v>271</v>
      </c>
      <c r="AJ9" s="293" t="s">
        <v>235</v>
      </c>
      <c r="AK9" s="195" t="s">
        <v>272</v>
      </c>
      <c r="AL9" s="293" t="s">
        <v>236</v>
      </c>
      <c r="AM9" s="195" t="s">
        <v>273</v>
      </c>
      <c r="AN9" s="293" t="s">
        <v>245</v>
      </c>
      <c r="AO9" s="195" t="s">
        <v>278</v>
      </c>
      <c r="AP9" s="293" t="s">
        <v>247</v>
      </c>
      <c r="AQ9" s="195" t="s">
        <v>279</v>
      </c>
      <c r="AR9" s="293" t="s">
        <v>249</v>
      </c>
      <c r="AS9" s="195" t="s">
        <v>280</v>
      </c>
      <c r="AT9" s="293" t="s">
        <v>251</v>
      </c>
      <c r="AU9" s="195" t="s">
        <v>281</v>
      </c>
      <c r="AV9" s="293" t="s">
        <v>253</v>
      </c>
      <c r="AW9" s="195" t="s">
        <v>282</v>
      </c>
      <c r="AX9" s="293" t="s">
        <v>255</v>
      </c>
      <c r="AY9" s="195" t="s">
        <v>283</v>
      </c>
      <c r="AZ9" s="293" t="s">
        <v>257</v>
      </c>
      <c r="BA9" s="195" t="s">
        <v>284</v>
      </c>
      <c r="BB9" s="293" t="s">
        <v>259</v>
      </c>
      <c r="BC9" s="200" t="s">
        <v>285</v>
      </c>
      <c r="BD9" s="390" t="s">
        <v>78</v>
      </c>
      <c r="BE9" s="395"/>
      <c r="BF9" s="395"/>
      <c r="BG9" s="395"/>
      <c r="BH9" s="404" t="s">
        <v>79</v>
      </c>
      <c r="BI9" s="405"/>
      <c r="BJ9" s="405"/>
      <c r="BK9" s="405"/>
      <c r="BL9" s="404" t="s">
        <v>195</v>
      </c>
      <c r="BM9" s="405"/>
      <c r="BN9" s="405"/>
      <c r="BO9" s="405"/>
      <c r="BP9" s="404" t="s">
        <v>80</v>
      </c>
      <c r="BQ9" s="405"/>
      <c r="BR9" s="405"/>
      <c r="BS9" s="406"/>
    </row>
    <row r="10" spans="1:81" s="6" customFormat="1" ht="23.25" customHeight="1" thickBot="1" x14ac:dyDescent="0.45">
      <c r="A10" s="299"/>
      <c r="B10" s="244"/>
      <c r="C10" s="234"/>
      <c r="D10" s="130"/>
      <c r="E10" s="130"/>
      <c r="F10" s="224" t="s">
        <v>178</v>
      </c>
      <c r="G10" s="225" t="s">
        <v>180</v>
      </c>
      <c r="H10" s="224" t="s">
        <v>74</v>
      </c>
      <c r="I10" s="53"/>
      <c r="J10" s="220"/>
      <c r="K10" s="223" t="s">
        <v>182</v>
      </c>
      <c r="L10" s="220"/>
      <c r="M10" s="220"/>
      <c r="N10" s="220" t="s">
        <v>184</v>
      </c>
      <c r="O10" s="220"/>
      <c r="P10" s="225"/>
      <c r="Q10" s="224"/>
      <c r="R10" s="57" t="s">
        <v>186</v>
      </c>
      <c r="S10" s="223"/>
      <c r="T10" s="225"/>
      <c r="U10" s="210"/>
      <c r="V10" s="209"/>
      <c r="W10" s="297" t="s">
        <v>75</v>
      </c>
      <c r="X10" s="300" t="s">
        <v>81</v>
      </c>
      <c r="Y10" s="300" t="s">
        <v>189</v>
      </c>
      <c r="Z10" s="300" t="s">
        <v>76</v>
      </c>
      <c r="AA10" s="291" t="s">
        <v>77</v>
      </c>
      <c r="AB10" s="291" t="s">
        <v>78</v>
      </c>
      <c r="AC10" s="291" t="s">
        <v>79</v>
      </c>
      <c r="AD10" s="291" t="s">
        <v>194</v>
      </c>
      <c r="AE10" s="295" t="s">
        <v>80</v>
      </c>
      <c r="AF10" s="289" t="s">
        <v>78</v>
      </c>
      <c r="AG10" s="245" t="s">
        <v>274</v>
      </c>
      <c r="AH10" s="293" t="s">
        <v>79</v>
      </c>
      <c r="AI10" s="245" t="s">
        <v>275</v>
      </c>
      <c r="AJ10" s="293" t="s">
        <v>194</v>
      </c>
      <c r="AK10" s="245" t="s">
        <v>276</v>
      </c>
      <c r="AL10" s="293" t="s">
        <v>80</v>
      </c>
      <c r="AM10" s="245" t="s">
        <v>277</v>
      </c>
      <c r="AN10" s="293"/>
      <c r="AO10" s="195"/>
      <c r="AP10" s="293"/>
      <c r="AQ10" s="195"/>
      <c r="AR10" s="293"/>
      <c r="AS10" s="195"/>
      <c r="AT10" s="293"/>
      <c r="AU10" s="195"/>
      <c r="AV10" s="293"/>
      <c r="AW10" s="195"/>
      <c r="AX10" s="293"/>
      <c r="AY10" s="195"/>
      <c r="AZ10" s="293"/>
      <c r="BA10" s="195"/>
      <c r="BB10" s="293"/>
      <c r="BC10" s="200"/>
      <c r="BD10" s="296" t="s">
        <v>144</v>
      </c>
      <c r="BE10" s="246" t="s">
        <v>146</v>
      </c>
      <c r="BF10" s="246" t="s">
        <v>147</v>
      </c>
      <c r="BG10" s="246" t="s">
        <v>149</v>
      </c>
      <c r="BH10" s="290" t="s">
        <v>144</v>
      </c>
      <c r="BI10" s="246" t="s">
        <v>146</v>
      </c>
      <c r="BJ10" s="246" t="s">
        <v>147</v>
      </c>
      <c r="BK10" s="246" t="s">
        <v>149</v>
      </c>
      <c r="BL10" s="290" t="s">
        <v>144</v>
      </c>
      <c r="BM10" s="246" t="s">
        <v>146</v>
      </c>
      <c r="BN10" s="246" t="s">
        <v>147</v>
      </c>
      <c r="BO10" s="246" t="s">
        <v>149</v>
      </c>
      <c r="BP10" s="290" t="s">
        <v>144</v>
      </c>
      <c r="BQ10" s="246" t="s">
        <v>146</v>
      </c>
      <c r="BR10" s="246" t="s">
        <v>147</v>
      </c>
      <c r="BS10" s="247" t="s">
        <v>149</v>
      </c>
    </row>
    <row r="11" spans="1:81" s="6" customFormat="1" ht="34.5" customHeight="1" x14ac:dyDescent="0.4">
      <c r="A11" s="305" t="str">
        <f>IF('調査票 (記入例)'!$A$11="","",'調査票 (記入例)'!$A$11)</f>
        <v>○○学園</v>
      </c>
      <c r="B11" s="248" t="s">
        <v>10</v>
      </c>
      <c r="C11" s="249">
        <f>DCOUNTA('調査票 (記入例)'!$A$18:$AG$718,3,条件!A1:B2)</f>
        <v>2</v>
      </c>
      <c r="D11" s="250">
        <f>DCOUNTA('調査票 (記入例)'!$A$18:$AG$718,4,条件!D1:E2)</f>
        <v>1</v>
      </c>
      <c r="E11" s="250">
        <f>DCOUNTA('調査票 (記入例)'!$A$18:$AG$718,5,条件!G1:H2)</f>
        <v>0</v>
      </c>
      <c r="F11" s="251">
        <f>DCOUNTA('調査票 (記入例)'!$A$18:$AG$718,15,条件!J1:K2)</f>
        <v>1</v>
      </c>
      <c r="G11" s="252">
        <f>DCOUNTA('調査票 (記入例)'!$A$18:$AG$718,16,条件!M1:N2)</f>
        <v>0</v>
      </c>
      <c r="H11" s="251">
        <f>DCOUNTA('調査票 (記入例)'!$A$18:$AG$718,17,条件!P1:Q2)</f>
        <v>0</v>
      </c>
      <c r="I11" s="253">
        <f>DCOUNTA('調査票 (記入例)'!$A$18:$AG$718,18,条件!S1:T2)</f>
        <v>0</v>
      </c>
      <c r="J11" s="253">
        <f>DCOUNTA('調査票 (記入例)'!$A$18:$AG$718,19,条件!V1:W2)</f>
        <v>0</v>
      </c>
      <c r="K11" s="253">
        <f>DCOUNTA('調査票 (記入例)'!$A$18:$AG$718,20,条件!Y1:Z2)</f>
        <v>0</v>
      </c>
      <c r="L11" s="253">
        <f>DCOUNTA('調査票 (記入例)'!$A$18:$AG$718,21,条件!AB1:AC2)</f>
        <v>0</v>
      </c>
      <c r="M11" s="253">
        <f>DCOUNTA('調査票 (記入例)'!$A$18:$AG$718,22,条件!AE1:AF2)</f>
        <v>0</v>
      </c>
      <c r="N11" s="253">
        <f>DCOUNTA('調査票 (記入例)'!$A$18:$AG$718,23,条件!AH1:AI2)</f>
        <v>1</v>
      </c>
      <c r="O11" s="253">
        <f>DCOUNTA('調査票 (記入例)'!$A$18:$AG$718,24,条件!AK1:AL2)</f>
        <v>0</v>
      </c>
      <c r="P11" s="252">
        <f>DCOUNTA('調査票 (記入例)'!$A$18:$AG$718,25,条件!AN1:AO2)</f>
        <v>1</v>
      </c>
      <c r="Q11" s="251">
        <f>DCOUNTA('調査票 (記入例)'!$A$18:$AG$718,26,条件!AQ1:AR2)</f>
        <v>0</v>
      </c>
      <c r="R11" s="254">
        <f>DCOUNTA('調査票 (記入例)'!$A$18:$AG$718,27,条件!AT1:AU2)</f>
        <v>0</v>
      </c>
      <c r="S11" s="254">
        <f>DCOUNTA('調査票 (記入例)'!$A$18:$AG$718,28,条件!AW1:AX2)</f>
        <v>0</v>
      </c>
      <c r="T11" s="255">
        <f>DCOUNTA('調査票 (記入例)'!$A$18:$AG$718,29,条件!AZ1:BA2)</f>
        <v>0</v>
      </c>
      <c r="U11" s="256">
        <f>DCOUNTA('補足調査票 (記入例)'!$A$20:$AF$720,30,条件!BE1:BF2)</f>
        <v>0</v>
      </c>
      <c r="V11" s="257">
        <f>DCOUNTA('補足調査票 (記入例)'!$A$20:$AF$720,31,条件!BH1:BI2)</f>
        <v>0</v>
      </c>
      <c r="W11" s="258">
        <f>DSUM('調査票 (記入例)'!$A$18:$AG$718,6,条件!BC1:BC2)</f>
        <v>0</v>
      </c>
      <c r="X11" s="259">
        <f>DSUM('調査票 (記入例)'!$A$18:$AG$718,7,条件!BC1:BC2)</f>
        <v>0</v>
      </c>
      <c r="Y11" s="259">
        <f>DSUM('調査票 (記入例)'!$A$18:$AG$718,8,条件!BC1:BC2)</f>
        <v>0</v>
      </c>
      <c r="Z11" s="259">
        <f>DSUM('調査票 (記入例)'!$A$18:$AG$718,9,条件!BC1:BC2)</f>
        <v>0</v>
      </c>
      <c r="AA11" s="260">
        <f>DSUM('調査票 (記入例)'!$A$18:$AG$718,10,条件!BC1:BC2)</f>
        <v>36</v>
      </c>
      <c r="AB11" s="260">
        <f>DSUM('調査票 (記入例)'!$A$18:$AG$718,11,条件!BC1:BC2)</f>
        <v>0</v>
      </c>
      <c r="AC11" s="260">
        <f>DSUM('調査票 (記入例)'!$A$18:$AG$718,12,条件!BC1:BC2)</f>
        <v>82</v>
      </c>
      <c r="AD11" s="260">
        <f>DSUM('調査票 (記入例)'!$A$18:$AG$718,13,条件!BC1:BC2)</f>
        <v>0</v>
      </c>
      <c r="AE11" s="302">
        <f>DSUM('調査票 (記入例)'!$A$18:$AG$718,14,条件!BC1:BC2)</f>
        <v>17</v>
      </c>
      <c r="AF11" s="262">
        <f>DSUM('補足調査票 (記入例)'!$A$20:$AF$720,4,条件!$BC$1:$BC$2)</f>
        <v>0</v>
      </c>
      <c r="AG11" s="263">
        <f>DSUM('補足調査票 (記入例)'!$A$20:$AF$720,5,条件!$BC$1:$BC$2)</f>
        <v>0</v>
      </c>
      <c r="AH11" s="261">
        <f>DSUM('補足調査票 (記入例)'!$A$20:$AF$720,6,条件!$BC$1:$BC$2)</f>
        <v>82</v>
      </c>
      <c r="AI11" s="263">
        <f>DSUM('補足調査票 (記入例)'!$A$20:$AF$720,7,条件!$BC$1:$BC$2)</f>
        <v>82</v>
      </c>
      <c r="AJ11" s="261">
        <f>DSUM('補足調査票 (記入例)'!$A$20:$AF$720,8,条件!$BC$1:$BC$2)</f>
        <v>0</v>
      </c>
      <c r="AK11" s="263">
        <f>DSUM('補足調査票 (記入例)'!$A$20:$AF$720,9,条件!$BC$1:$BC$2)</f>
        <v>0</v>
      </c>
      <c r="AL11" s="261">
        <f>DSUM('補足調査票 (記入例)'!$A$20:$AF$720,10,条件!$BC$1:$BC$2)</f>
        <v>17</v>
      </c>
      <c r="AM11" s="263">
        <f>DSUM('補足調査票 (記入例)'!$A$20:$AF$720,11,条件!$BC$1:$BC$2)</f>
        <v>10</v>
      </c>
      <c r="AN11" s="261">
        <f>DSUM('補足調査票 (記入例)'!$A$20:$AF$720,12,条件!$BC$1:$BC$2)</f>
        <v>0</v>
      </c>
      <c r="AO11" s="263">
        <f>DSUM('補足調査票 (記入例)'!$A$20:$AF$720,13,条件!$BC$1:$BC$2)</f>
        <v>0</v>
      </c>
      <c r="AP11" s="261">
        <f>DSUM('補足調査票 (記入例)'!$A$20:$AF$720,14,条件!$BC$1:$BC$2)</f>
        <v>0</v>
      </c>
      <c r="AQ11" s="263">
        <f>DSUM('補足調査票 (記入例)'!$A$20:$AF$720,15,条件!$BC$1:$BC$2)</f>
        <v>0</v>
      </c>
      <c r="AR11" s="261">
        <f>DSUM('補足調査票 (記入例)'!$A$20:$AF$720,16,条件!$BC$1:$BC$2)</f>
        <v>0</v>
      </c>
      <c r="AS11" s="263">
        <f>DSUM('補足調査票 (記入例)'!$A$20:$AF$720,17,条件!$BC$1:$BC$2)</f>
        <v>0</v>
      </c>
      <c r="AT11" s="261">
        <f>DSUM('補足調査票 (記入例)'!$A$20:$AF$720,18,条件!$BC$1:$BC$2)</f>
        <v>82</v>
      </c>
      <c r="AU11" s="263">
        <f>DSUM('補足調査票 (記入例)'!$A$20:$AF$720,19,条件!$BC$1:$BC$2)</f>
        <v>82</v>
      </c>
      <c r="AV11" s="261">
        <f>DSUM('補足調査票 (記入例)'!$A$20:$AF$720,20,条件!$BC$1:$BC$2)</f>
        <v>0</v>
      </c>
      <c r="AW11" s="263">
        <f>DSUM('補足調査票 (記入例)'!$A$20:$AF$720,21,条件!$BC$1:$BC$2)</f>
        <v>0</v>
      </c>
      <c r="AX11" s="261">
        <f>DSUM('補足調査票 (記入例)'!$A$20:$AF$720,22,条件!$BC$1:$BC$2)</f>
        <v>0</v>
      </c>
      <c r="AY11" s="263">
        <f>DSUM('補足調査票 (記入例)'!$A$20:$AF$720,23,条件!$BC$1:$BC$2)</f>
        <v>0</v>
      </c>
      <c r="AZ11" s="261">
        <f>DSUM('補足調査票 (記入例)'!$A$20:$AF$720,24,条件!$BC$1:$BC$2)</f>
        <v>0</v>
      </c>
      <c r="BA11" s="263">
        <f>DSUM('補足調査票 (記入例)'!$A$20:$AF$720,25,条件!$BC$1:$BC$2)</f>
        <v>0</v>
      </c>
      <c r="BB11" s="261">
        <f>DSUM('補足調査票 (記入例)'!$A$20:$AF$720,26,条件!$BC$1:$BC$2)</f>
        <v>10</v>
      </c>
      <c r="BC11" s="264">
        <f>DSUM('補足調査票 (記入例)'!$A$20:$AF$720,27,条件!$BC$1:$BC$2)</f>
        <v>10</v>
      </c>
      <c r="BD11" s="265">
        <f>DCOUNTA('補足調査票 (記入例)'!$A$20:$AF$720,,条件２!A1:C2)</f>
        <v>0</v>
      </c>
      <c r="BE11" s="266">
        <f>DCOUNTA('補足調査票 (記入例)'!$A$20:$AF$720,,条件２!E1:G2)</f>
        <v>0</v>
      </c>
      <c r="BF11" s="266">
        <f>DCOUNTA('補足調査票 (記入例)'!$A$20:$AF$720,,条件２!I1:K2)</f>
        <v>0</v>
      </c>
      <c r="BG11" s="266">
        <f>DCOUNTA('補足調査票 (記入例)'!$A$20:$AF$720,,条件２!M1:O2)</f>
        <v>0</v>
      </c>
      <c r="BH11" s="266">
        <f>DCOUNTA('補足調査票 (記入例)'!$A$20:$AF$720,,条件２!Q1:S2)</f>
        <v>0</v>
      </c>
      <c r="BI11" s="266">
        <f>DCOUNTA('補足調査票 (記入例)'!$A$20:$AF$720,,条件２!U1:W2)</f>
        <v>0</v>
      </c>
      <c r="BJ11" s="266">
        <f>DCOUNTA('補足調査票 (記入例)'!$A$20:$AF$720,,条件２!Y1:AA2)</f>
        <v>0</v>
      </c>
      <c r="BK11" s="266">
        <f>DCOUNTA('補足調査票 (記入例)'!$A$20:$AF$720,,条件２!AC1:AE2)</f>
        <v>0</v>
      </c>
      <c r="BL11" s="266">
        <f>DCOUNTA('補足調査票 (記入例)'!$A$20:$AF$720,,条件２!AG1:AI2)</f>
        <v>0</v>
      </c>
      <c r="BM11" s="266">
        <f>DCOUNTA('補足調査票 (記入例)'!$A$20:$AF$720,,条件２!AK1:AM2)</f>
        <v>0</v>
      </c>
      <c r="BN11" s="266">
        <f>DCOUNTA('補足調査票 (記入例)'!$A$20:$AF$720,,条件２!AO1:AQ2)</f>
        <v>0</v>
      </c>
      <c r="BO11" s="266">
        <f>DCOUNTA('補足調査票 (記入例)'!$A$20:$AF$720,,条件２!AS1:AU2)</f>
        <v>0</v>
      </c>
      <c r="BP11" s="266">
        <f>DCOUNTA('補足調査票 (記入例)'!$A$20:$AF$720,,条件２!AW1:AY2)</f>
        <v>0</v>
      </c>
      <c r="BQ11" s="266">
        <f>DCOUNTA('補足調査票 (記入例)'!$A$20:$AF$720,,条件２!BA1:BC2)</f>
        <v>0</v>
      </c>
      <c r="BR11" s="266">
        <f>DCOUNTA('補足調査票 (記入例)'!$A$20:$AF$720,,条件２!BE1:BG2)</f>
        <v>0</v>
      </c>
      <c r="BS11" s="267">
        <f>DCOUNTA('補足調査票 (記入例)'!$A$20:$AF$720,,条件２!BI1:BK2)</f>
        <v>1</v>
      </c>
    </row>
    <row r="12" spans="1:81" s="6" customFormat="1" ht="34.5" customHeight="1" x14ac:dyDescent="0.4">
      <c r="A12" s="306" t="str">
        <f>A11</f>
        <v>○○学園</v>
      </c>
      <c r="B12" s="124" t="s">
        <v>27</v>
      </c>
      <c r="C12" s="113">
        <f>DCOUNTA('調査票 (記入例)'!$A$18:$AG$718,3,条件!A4:B5)</f>
        <v>2</v>
      </c>
      <c r="D12" s="114">
        <f>DCOUNTA('調査票 (記入例)'!$A$18:$AG$718,4,条件!D4:E5)</f>
        <v>0</v>
      </c>
      <c r="E12" s="114">
        <f>DCOUNTA('調査票 (記入例)'!$A$18:$AG$718,5,条件!G4:H5)</f>
        <v>1</v>
      </c>
      <c r="F12" s="115">
        <f>DCOUNTA('調査票 (記入例)'!$A$18:$AG$718,15,条件!J4:K5)</f>
        <v>0</v>
      </c>
      <c r="G12" s="116">
        <f>DCOUNTA('調査票 (記入例)'!$A$18:$AG$718,16,条件!M4:N5)</f>
        <v>1</v>
      </c>
      <c r="H12" s="115">
        <f>DCOUNTA('調査票 (記入例)'!$A$18:$AG$718,17,条件!P4:Q5)</f>
        <v>0</v>
      </c>
      <c r="I12" s="117">
        <f>DCOUNTA('調査票 (記入例)'!$A$18:$AG$718,18,条件!S4:T5)</f>
        <v>0</v>
      </c>
      <c r="J12" s="117">
        <f>DCOUNTA('調査票 (記入例)'!$A$18:$AG$718,19,条件!V4:W5)</f>
        <v>0</v>
      </c>
      <c r="K12" s="117">
        <f>DCOUNTA('調査票 (記入例)'!$A$18:$AG$718,20,条件!Y4:Z5)</f>
        <v>0</v>
      </c>
      <c r="L12" s="117">
        <f>DCOUNTA('調査票 (記入例)'!$A$18:$AG$718,21,条件!AB4:AC5)</f>
        <v>0</v>
      </c>
      <c r="M12" s="117">
        <f>DCOUNTA('調査票 (記入例)'!$A$18:$AG$718,22,条件!AE4:AF5)</f>
        <v>0</v>
      </c>
      <c r="N12" s="117">
        <f>DCOUNTA('調査票 (記入例)'!$A$18:$AG$718,23,条件!AH4:AI5)</f>
        <v>0</v>
      </c>
      <c r="O12" s="117">
        <f>DCOUNTA('調査票 (記入例)'!$A$18:$AG$718,24,条件!AK4:AL5)</f>
        <v>0</v>
      </c>
      <c r="P12" s="116">
        <f>DCOUNTA('調査票 (記入例)'!$A$18:$AG$718,25,条件!AN4:AO5)</f>
        <v>0</v>
      </c>
      <c r="Q12" s="115">
        <f>DCOUNTA('調査票 (記入例)'!$A$18:$AG$718,26,条件!AQ4:AR5)</f>
        <v>0</v>
      </c>
      <c r="R12" s="118">
        <f>DCOUNTA('調査票 (記入例)'!$A$18:$AG$718,27,条件!AT4:AU5)</f>
        <v>1</v>
      </c>
      <c r="S12" s="118">
        <f>DCOUNTA('調査票 (記入例)'!$A$18:$AG$718,28,条件!AW4:AX5)</f>
        <v>1</v>
      </c>
      <c r="T12" s="119">
        <f>DCOUNTA('調査票 (記入例)'!$A$18:$AG$718,29,条件!AZ4:BA5)</f>
        <v>0</v>
      </c>
      <c r="U12" s="212">
        <f>DCOUNTA('補足調査票 (記入例)'!$A$20:$AF$720,30,条件!BE4:BF5)</f>
        <v>0</v>
      </c>
      <c r="V12" s="198">
        <f>DCOUNTA('補足調査票 (記入例)'!$A$20:$AF$720,31,条件!BH4:BI5)</f>
        <v>0</v>
      </c>
      <c r="W12" s="120">
        <f>DSUM('調査票 (記入例)'!$A$18:$AG$718,6,条件!BC4:BC5)</f>
        <v>0</v>
      </c>
      <c r="X12" s="121">
        <f>DSUM('調査票 (記入例)'!$A$18:$AG$718,7,条件!BC4:BC5)</f>
        <v>0</v>
      </c>
      <c r="Y12" s="121">
        <f>DSUM('調査票 (記入例)'!$A$18:$AG$718,8,条件!BC4:BC5)</f>
        <v>18</v>
      </c>
      <c r="Z12" s="121">
        <f>DSUM('調査票 (記入例)'!$A$18:$AG$718,9,条件!BC4:BC5)</f>
        <v>0</v>
      </c>
      <c r="AA12" s="122">
        <f>DSUM('調査票 (記入例)'!$A$18:$AG$718,10,条件!BC4:BC5)</f>
        <v>0</v>
      </c>
      <c r="AB12" s="122">
        <f>DSUM('調査票 (記入例)'!$A$18:$AG$718,11,条件!BC4:BC5)</f>
        <v>0</v>
      </c>
      <c r="AC12" s="122">
        <f>DSUM('調査票 (記入例)'!$A$18:$AG$718,12,条件!BC4:BC5)</f>
        <v>0</v>
      </c>
      <c r="AD12" s="122">
        <f>DSUM('調査票 (記入例)'!$A$18:$AG$718,13,条件!BC4:BC5)</f>
        <v>0</v>
      </c>
      <c r="AE12" s="303">
        <f>DSUM('調査票 (記入例)'!$A$18:$AG$718,14,条件!BC4:BC5)</f>
        <v>0</v>
      </c>
      <c r="AF12" s="193">
        <f>DSUM('補足調査票 (記入例)'!$A$20:$AF$720,4,条件!$BC$4:$BC$5)</f>
        <v>0</v>
      </c>
      <c r="AG12" s="196">
        <f>DSUM('補足調査票 (記入例)'!$A$20:$AF$720,5,条件!$BC$4:$BC$5)</f>
        <v>0</v>
      </c>
      <c r="AH12" s="123">
        <f>DSUM('補足調査票 (記入例)'!$A$20:$AF$720,6,条件!$BC$4:$BC$5)</f>
        <v>0</v>
      </c>
      <c r="AI12" s="196">
        <f>DSUM('補足調査票 (記入例)'!$A$20:$AF$720,7,条件!$BC$4:$BC$5)</f>
        <v>0</v>
      </c>
      <c r="AJ12" s="123">
        <f>DSUM('補足調査票 (記入例)'!$A$20:$AF$720,8,条件!$BC$4:$BC$5)</f>
        <v>0</v>
      </c>
      <c r="AK12" s="196">
        <f>DSUM('補足調査票 (記入例)'!$A$20:$AF$720,9,条件!$BC$4:$BC$5)</f>
        <v>0</v>
      </c>
      <c r="AL12" s="123">
        <f>DSUM('補足調査票 (記入例)'!$A$20:$AF$720,10,条件!$BC$4:$BC$5)</f>
        <v>0</v>
      </c>
      <c r="AM12" s="196">
        <f>DSUM('補足調査票 (記入例)'!$A$20:$AF$720,11,条件!$BC$4:$BC$5)</f>
        <v>0</v>
      </c>
      <c r="AN12" s="123">
        <f>DSUM('補足調査票 (記入例)'!$A$20:$AF$720,12,条件!$BC$4:$BC$5)</f>
        <v>0</v>
      </c>
      <c r="AO12" s="196">
        <f>DSUM('補足調査票 (記入例)'!$A$20:$AF$720,13,条件!$BC$4:$BC$5)</f>
        <v>0</v>
      </c>
      <c r="AP12" s="123">
        <f>DSUM('補足調査票 (記入例)'!$A$20:$AF$720,14,条件!$BC$4:$BC$5)</f>
        <v>0</v>
      </c>
      <c r="AQ12" s="196">
        <f>DSUM('補足調査票 (記入例)'!$A$20:$AF$720,15,条件!$BC$4:$BC$5)</f>
        <v>0</v>
      </c>
      <c r="AR12" s="123">
        <f>DSUM('補足調査票 (記入例)'!$A$20:$AF$720,16,条件!$BC$4:$BC$5)</f>
        <v>0</v>
      </c>
      <c r="AS12" s="196">
        <f>DSUM('補足調査票 (記入例)'!$A$20:$AF$720,17,条件!$BC$4:$BC$5)</f>
        <v>0</v>
      </c>
      <c r="AT12" s="123">
        <f>DSUM('補足調査票 (記入例)'!$A$20:$AF$720,18,条件!$BC$4:$BC$5)</f>
        <v>0</v>
      </c>
      <c r="AU12" s="196">
        <f>DSUM('補足調査票 (記入例)'!$A$20:$AF$720,19,条件!$BC$4:$BC$5)</f>
        <v>0</v>
      </c>
      <c r="AV12" s="123">
        <f>DSUM('補足調査票 (記入例)'!$A$20:$AF$720,20,条件!$BC$4:$BC$5)</f>
        <v>0</v>
      </c>
      <c r="AW12" s="196">
        <f>DSUM('補足調査票 (記入例)'!$A$20:$AF$720,21,条件!$BC$4:$BC$5)</f>
        <v>0</v>
      </c>
      <c r="AX12" s="123">
        <f>DSUM('補足調査票 (記入例)'!$A$20:$AF$720,22,条件!$BC$4:$BC$5)</f>
        <v>0</v>
      </c>
      <c r="AY12" s="196">
        <f>DSUM('補足調査票 (記入例)'!$A$20:$AF$720,23,条件!$BC$4:$BC$5)</f>
        <v>0</v>
      </c>
      <c r="AZ12" s="123">
        <f>DSUM('補足調査票 (記入例)'!$A$20:$AF$720,24,条件!$BC$4:$BC$5)</f>
        <v>0</v>
      </c>
      <c r="BA12" s="196">
        <f>DSUM('補足調査票 (記入例)'!$A$20:$AF$720,25,条件!$BC$4:$BC$5)</f>
        <v>0</v>
      </c>
      <c r="BB12" s="123">
        <f>DSUM('補足調査票 (記入例)'!$A$20:$AF$720,26,条件!$BC$4:$BC$5)</f>
        <v>0</v>
      </c>
      <c r="BC12" s="201">
        <f>DSUM('補足調査票 (記入例)'!$A$20:$AF$720,27,条件!$BC$4:$BC$5)</f>
        <v>0</v>
      </c>
      <c r="BD12" s="134">
        <f>DCOUNTA('補足調査票 (記入例)'!$A$20:$AF$720,,条件２!A4:C5)</f>
        <v>0</v>
      </c>
      <c r="BE12" s="135">
        <f>DCOUNTA('補足調査票 (記入例)'!$A$20:$AF$720,,条件２!E4:G5)</f>
        <v>0</v>
      </c>
      <c r="BF12" s="135">
        <f>DCOUNTA('補足調査票 (記入例)'!$A$20:$AF$720,,条件２!I4:K5)</f>
        <v>0</v>
      </c>
      <c r="BG12" s="135">
        <f>DCOUNTA('補足調査票 (記入例)'!$A$20:$AF$720,,条件２!M4:O5)</f>
        <v>0</v>
      </c>
      <c r="BH12" s="135">
        <f>DCOUNTA('補足調査票 (記入例)'!$A$20:$AF$720,,条件２!Q4:S5)</f>
        <v>0</v>
      </c>
      <c r="BI12" s="135">
        <f>DCOUNTA('補足調査票 (記入例)'!$A$20:$AF$720,,条件２!U4:W5)</f>
        <v>0</v>
      </c>
      <c r="BJ12" s="135">
        <f>DCOUNTA('補足調査票 (記入例)'!$A$20:$AF$720,,条件２!Y4:AA5)</f>
        <v>0</v>
      </c>
      <c r="BK12" s="135">
        <f>DCOUNTA('補足調査票 (記入例)'!$A$20:$AF$720,,条件２!AC4:AE5)</f>
        <v>0</v>
      </c>
      <c r="BL12" s="135">
        <f>DCOUNTA('補足調査票 (記入例)'!$A$20:$AF$720,,条件２!AG4:AI5)</f>
        <v>0</v>
      </c>
      <c r="BM12" s="135">
        <f>DCOUNTA('補足調査票 (記入例)'!$A$20:$AF$720,,条件２!AK4:AM5)</f>
        <v>0</v>
      </c>
      <c r="BN12" s="135">
        <f>DCOUNTA('補足調査票 (記入例)'!$A$20:$AF$720,,条件２!AO4:AQ5)</f>
        <v>0</v>
      </c>
      <c r="BO12" s="135">
        <f>DCOUNTA('補足調査票 (記入例)'!$A$20:$AF$720,,条件２!AS4:AU5)</f>
        <v>0</v>
      </c>
      <c r="BP12" s="135">
        <f>DCOUNTA('補足調査票 (記入例)'!$A$20:$AF$720,,条件２!AW4:AY5)</f>
        <v>0</v>
      </c>
      <c r="BQ12" s="135">
        <f>DCOUNTA('補足調査票 (記入例)'!$A$20:$AF$720,,条件２!BA4:BC5)</f>
        <v>0</v>
      </c>
      <c r="BR12" s="135">
        <f>DCOUNTA('補足調査票 (記入例)'!$A$20:$AF$720,,条件２!BE4:BG5)</f>
        <v>0</v>
      </c>
      <c r="BS12" s="268">
        <f>DCOUNTA('補足調査票 (記入例)'!$A$20:$AF$720,,条件２!BI4:BK5)</f>
        <v>0</v>
      </c>
    </row>
    <row r="13" spans="1:81" s="6" customFormat="1" ht="34.5" customHeight="1" x14ac:dyDescent="0.4">
      <c r="A13" s="306" t="str">
        <f t="shared" ref="A13:A18" si="0">A12</f>
        <v>○○学園</v>
      </c>
      <c r="B13" s="112" t="s">
        <v>12</v>
      </c>
      <c r="C13" s="113">
        <f>DCOUNTA('調査票 (記入例)'!$A$18:$AG$718,3,条件!A7:B8)</f>
        <v>2</v>
      </c>
      <c r="D13" s="114">
        <f>DCOUNTA('調査票 (記入例)'!$A$18:$AG$718,4,条件!D7:E8)</f>
        <v>0</v>
      </c>
      <c r="E13" s="114">
        <f>DCOUNTA('調査票 (記入例)'!$A$18:$AG$718,5,条件!G7:H8)</f>
        <v>0</v>
      </c>
      <c r="F13" s="115">
        <f>DCOUNTA('調査票 (記入例)'!$A$18:$AG$718,15,条件!J7:K8)</f>
        <v>2</v>
      </c>
      <c r="G13" s="116">
        <f>DCOUNTA('調査票 (記入例)'!$A$18:$AG$718,16,条件!M7:N8)</f>
        <v>0</v>
      </c>
      <c r="H13" s="115">
        <f>DCOUNTA('調査票 (記入例)'!$A$18:$AG$718,17,条件!P7:Q8)</f>
        <v>1</v>
      </c>
      <c r="I13" s="117">
        <f>DCOUNTA('調査票 (記入例)'!$A$18:$AG$718,18,条件!S7:T8)</f>
        <v>1</v>
      </c>
      <c r="J13" s="117">
        <f>DCOUNTA('調査票 (記入例)'!$A$18:$AG$718,19,条件!V7:W8)</f>
        <v>0</v>
      </c>
      <c r="K13" s="117">
        <f>DCOUNTA('調査票 (記入例)'!$A$18:$AG$718,20,条件!Y7:Z8)</f>
        <v>1</v>
      </c>
      <c r="L13" s="117">
        <f>DCOUNTA('調査票 (記入例)'!$A$18:$AG$718,21,条件!AB7:AC8)</f>
        <v>1</v>
      </c>
      <c r="M13" s="117">
        <f>DCOUNTA('調査票 (記入例)'!$A$18:$AG$718,22,条件!AE7:AF8)</f>
        <v>0</v>
      </c>
      <c r="N13" s="117">
        <f>DCOUNTA('調査票 (記入例)'!$A$18:$AG$718,23,条件!AH7:AI8)</f>
        <v>0</v>
      </c>
      <c r="O13" s="117">
        <f>DCOUNTA('調査票 (記入例)'!$A$18:$AG$718,24,条件!AK7:AL8)</f>
        <v>0</v>
      </c>
      <c r="P13" s="116">
        <f>DCOUNTA('調査票 (記入例)'!$A$18:$AG$718,25,条件!AN7:AO8)</f>
        <v>0</v>
      </c>
      <c r="Q13" s="115">
        <f>DCOUNTA('調査票 (記入例)'!$A$18:$AG$718,26,条件!AQ7:AR8)</f>
        <v>0</v>
      </c>
      <c r="R13" s="118">
        <f>DCOUNTA('調査票 (記入例)'!$A$18:$AG$718,27,条件!AT7:AU8)</f>
        <v>0</v>
      </c>
      <c r="S13" s="118">
        <f>DCOUNTA('調査票 (記入例)'!$A$18:$AG$718,28,条件!AW7:AX8)</f>
        <v>0</v>
      </c>
      <c r="T13" s="119">
        <f>DCOUNTA('調査票 (記入例)'!$A$18:$AG$718,29,条件!AZ7:BA8)</f>
        <v>0</v>
      </c>
      <c r="U13" s="212">
        <f>DCOUNTA('補足調査票 (記入例)'!$A$20:$AF$720,30,条件!BE7:BF8)</f>
        <v>0</v>
      </c>
      <c r="V13" s="198">
        <f>DCOUNTA('補足調査票 (記入例)'!$A$20:$AF$720,31,条件!BH7:BI8)</f>
        <v>1</v>
      </c>
      <c r="W13" s="120">
        <f>DSUM('調査票 (記入例)'!$A$18:$AG$718,6,条件!BC7:BC8)</f>
        <v>17</v>
      </c>
      <c r="X13" s="121">
        <f>DSUM('調査票 (記入例)'!$A$18:$AG$718,7,条件!BC7:BC8)</f>
        <v>0</v>
      </c>
      <c r="Y13" s="121">
        <f>DSUM('調査票 (記入例)'!$A$18:$AG$718,8,条件!BC7:BC8)</f>
        <v>0</v>
      </c>
      <c r="Z13" s="121">
        <f>DSUM('調査票 (記入例)'!$A$18:$AG$718,9,条件!BC7:BC8)</f>
        <v>0</v>
      </c>
      <c r="AA13" s="122">
        <f>DSUM('調査票 (記入例)'!$A$18:$AG$718,10,条件!BC7:BC8)</f>
        <v>10</v>
      </c>
      <c r="AB13" s="122">
        <f>DSUM('調査票 (記入例)'!$A$18:$AG$718,11,条件!BC7:BC8)</f>
        <v>10</v>
      </c>
      <c r="AC13" s="122">
        <f>DSUM('調査票 (記入例)'!$A$18:$AG$718,12,条件!BC7:BC8)</f>
        <v>0</v>
      </c>
      <c r="AD13" s="122">
        <f>DSUM('調査票 (記入例)'!$A$18:$AG$718,13,条件!BC7:BC8)</f>
        <v>0</v>
      </c>
      <c r="AE13" s="303">
        <f>DSUM('調査票 (記入例)'!$A$18:$AG$718,14,条件!BC7:BC8)</f>
        <v>0</v>
      </c>
      <c r="AF13" s="193">
        <f>DSUM('補足調査票 (記入例)'!$A$20:$AF$720,4,条件!$BC$7:$BC$8)</f>
        <v>10</v>
      </c>
      <c r="AG13" s="196">
        <f>DSUM('補足調査票 (記入例)'!$A$20:$AF$720,5,条件!$BC$7:$BC$8)</f>
        <v>10</v>
      </c>
      <c r="AH13" s="123">
        <f>DSUM('補足調査票 (記入例)'!$A$20:$AF$720,6,条件!$BC$7:$BC$8)</f>
        <v>0</v>
      </c>
      <c r="AI13" s="196">
        <f>DSUM('補足調査票 (記入例)'!$A$20:$AF$720,7,条件!$BC$7:$BC$8)</f>
        <v>0</v>
      </c>
      <c r="AJ13" s="123">
        <f>DSUM('補足調査票 (記入例)'!$A$20:$AF$720,8,条件!$BC$7:$BC$8)</f>
        <v>0</v>
      </c>
      <c r="AK13" s="196">
        <f>DSUM('補足調査票 (記入例)'!$A$20:$AF$720,9,条件!$BC$7:$BC$8)</f>
        <v>0</v>
      </c>
      <c r="AL13" s="123">
        <f>DSUM('補足調査票 (記入例)'!$A$20:$AF$720,10,条件!$BC$7:$BC$8)</f>
        <v>0</v>
      </c>
      <c r="AM13" s="196">
        <f>DSUM('補足調査票 (記入例)'!$A$20:$AF$720,11,条件!$BC$7:$BC$8)</f>
        <v>0</v>
      </c>
      <c r="AN13" s="123">
        <f>DSUM('補足調査票 (記入例)'!$A$20:$AF$720,12,条件!$BC$7:$BC$8)</f>
        <v>0</v>
      </c>
      <c r="AO13" s="196">
        <f>DSUM('補足調査票 (記入例)'!$A$20:$AF$720,13,条件!$BC$7:$BC$8)</f>
        <v>0</v>
      </c>
      <c r="AP13" s="123">
        <f>DSUM('補足調査票 (記入例)'!$A$20:$AF$720,14,条件!$BC$7:$BC$8)</f>
        <v>10</v>
      </c>
      <c r="AQ13" s="196">
        <f>DSUM('補足調査票 (記入例)'!$A$20:$AF$720,15,条件!$BC$7:$BC$8)</f>
        <v>10</v>
      </c>
      <c r="AR13" s="123">
        <f>DSUM('補足調査票 (記入例)'!$A$20:$AF$720,16,条件!$BC$7:$BC$8)</f>
        <v>0</v>
      </c>
      <c r="AS13" s="196">
        <f>DSUM('補足調査票 (記入例)'!$A$20:$AF$720,17,条件!$BC$7:$BC$8)</f>
        <v>0</v>
      </c>
      <c r="AT13" s="123">
        <f>DSUM('補足調査票 (記入例)'!$A$20:$AF$720,18,条件!$BC$7:$BC$8)</f>
        <v>0</v>
      </c>
      <c r="AU13" s="196">
        <f>DSUM('補足調査票 (記入例)'!$A$20:$AF$720,19,条件!$BC$7:$BC$8)</f>
        <v>0</v>
      </c>
      <c r="AV13" s="123">
        <f>DSUM('補足調査票 (記入例)'!$A$20:$AF$720,20,条件!$BC$7:$BC$8)</f>
        <v>0</v>
      </c>
      <c r="AW13" s="196">
        <f>DSUM('補足調査票 (記入例)'!$A$20:$AF$720,21,条件!$BC$7:$BC$8)</f>
        <v>0</v>
      </c>
      <c r="AX13" s="123">
        <f>DSUM('補足調査票 (記入例)'!$A$20:$AF$720,22,条件!$BC$7:$BC$8)</f>
        <v>0</v>
      </c>
      <c r="AY13" s="196">
        <f>DSUM('補足調査票 (記入例)'!$A$20:$AF$720,23,条件!$BC$7:$BC$8)</f>
        <v>0</v>
      </c>
      <c r="AZ13" s="123">
        <f>DSUM('補足調査票 (記入例)'!$A$20:$AF$720,24,条件!$BC$7:$BC$8)</f>
        <v>0</v>
      </c>
      <c r="BA13" s="196">
        <f>DSUM('補足調査票 (記入例)'!$A$20:$AF$720,25,条件!$BC$7:$BC$8)</f>
        <v>0</v>
      </c>
      <c r="BB13" s="123">
        <f>DSUM('補足調査票 (記入例)'!$A$20:$AF$720,26,条件!$BC$7:$BC$8)</f>
        <v>0</v>
      </c>
      <c r="BC13" s="201">
        <f>DSUM('補足調査票 (記入例)'!$A$20:$AF$720,27,条件!$BC$7:$BC$8)</f>
        <v>0</v>
      </c>
      <c r="BD13" s="134">
        <f>DCOUNTA('補足調査票 (記入例)'!$A$20:$AF$720,,条件２!A7:C8)</f>
        <v>1</v>
      </c>
      <c r="BE13" s="135">
        <f>DCOUNTA('補足調査票 (記入例)'!$A$20:$AF$720,,条件２!E7:G8)</f>
        <v>0</v>
      </c>
      <c r="BF13" s="135">
        <f>DCOUNTA('補足調査票 (記入例)'!$A$20:$AF$720,,条件２!I7:K8)</f>
        <v>0</v>
      </c>
      <c r="BG13" s="135">
        <f>DCOUNTA('補足調査票 (記入例)'!$A$20:$AF$720,,条件２!M7:O8)</f>
        <v>0</v>
      </c>
      <c r="BH13" s="135">
        <f>DCOUNTA('補足調査票 (記入例)'!$A$20:$AF$720,,条件２!Q7:S8)</f>
        <v>0</v>
      </c>
      <c r="BI13" s="135">
        <f>DCOUNTA('補足調査票 (記入例)'!$A$20:$AF$720,,条件２!U7:W8)</f>
        <v>0</v>
      </c>
      <c r="BJ13" s="135">
        <f>DCOUNTA('補足調査票 (記入例)'!$A$20:$AF$720,,条件２!Y7:AA8)</f>
        <v>0</v>
      </c>
      <c r="BK13" s="135">
        <f>DCOUNTA('補足調査票 (記入例)'!$A$20:$AF$720,,条件２!AC7:AE8)</f>
        <v>0</v>
      </c>
      <c r="BL13" s="135">
        <f>DCOUNTA('補足調査票 (記入例)'!$A$20:$AF$720,,条件２!AG7:AI8)</f>
        <v>0</v>
      </c>
      <c r="BM13" s="135">
        <f>DCOUNTA('補足調査票 (記入例)'!$A$20:$AF$720,,条件２!AK7:AM8)</f>
        <v>0</v>
      </c>
      <c r="BN13" s="135">
        <f>DCOUNTA('補足調査票 (記入例)'!$A$20:$AF$720,,条件２!AO7:AQ8)</f>
        <v>0</v>
      </c>
      <c r="BO13" s="135">
        <f>DCOUNTA('補足調査票 (記入例)'!$A$20:$AF$720,,条件２!AS7:AU8)</f>
        <v>0</v>
      </c>
      <c r="BP13" s="135">
        <f>DCOUNTA('補足調査票 (記入例)'!$A$20:$AF$720,,条件２!AW7:AY8)</f>
        <v>0</v>
      </c>
      <c r="BQ13" s="135">
        <f>DCOUNTA('補足調査票 (記入例)'!$A$20:$AF$720,,条件２!BA7:BC8)</f>
        <v>0</v>
      </c>
      <c r="BR13" s="135">
        <f>DCOUNTA('補足調査票 (記入例)'!$A$20:$AF$720,,条件２!BE7:BG8)</f>
        <v>0</v>
      </c>
      <c r="BS13" s="268">
        <f>DCOUNTA('補足調査票 (記入例)'!$A$20:$AF$720,,条件２!BI7:BK8)</f>
        <v>0</v>
      </c>
    </row>
    <row r="14" spans="1:81" s="6" customFormat="1" ht="34.5" customHeight="1" x14ac:dyDescent="0.4">
      <c r="A14" s="306" t="str">
        <f t="shared" si="0"/>
        <v>○○学園</v>
      </c>
      <c r="B14" s="112" t="s">
        <v>13</v>
      </c>
      <c r="C14" s="113">
        <f>DCOUNTA('調査票 (記入例)'!$A$18:$AG$718,3,条件!A10:B11)</f>
        <v>4</v>
      </c>
      <c r="D14" s="114">
        <f>DCOUNTA('調査票 (記入例)'!$A$18:$AG$718,4,条件!D10:E11)</f>
        <v>0</v>
      </c>
      <c r="E14" s="114">
        <f>DCOUNTA('調査票 (記入例)'!$A$18:$AG$718,5,条件!G10:H11)</f>
        <v>0</v>
      </c>
      <c r="F14" s="115">
        <f>DCOUNTA('調査票 (記入例)'!$A$18:$AG$718,15,条件!J10:K11)</f>
        <v>4</v>
      </c>
      <c r="G14" s="116">
        <f>DCOUNTA('調査票 (記入例)'!$A$18:$AG$718,16,条件!M10:N11)</f>
        <v>0</v>
      </c>
      <c r="H14" s="115">
        <f>DCOUNTA('調査票 (記入例)'!$A$18:$AG$718,17,条件!P10:Q11)</f>
        <v>1</v>
      </c>
      <c r="I14" s="117">
        <f>DCOUNTA('調査票 (記入例)'!$A$18:$AG$718,18,条件!S10:T11)</f>
        <v>0</v>
      </c>
      <c r="J14" s="117">
        <f>DCOUNTA('調査票 (記入例)'!$A$18:$AG$718,19,条件!V10:W11)</f>
        <v>1</v>
      </c>
      <c r="K14" s="117">
        <f>DCOUNTA('調査票 (記入例)'!$A$18:$AG$718,20,条件!Y10:Z11)</f>
        <v>1</v>
      </c>
      <c r="L14" s="117">
        <f>DCOUNTA('調査票 (記入例)'!$A$18:$AG$718,21,条件!AB10:AC11)</f>
        <v>1</v>
      </c>
      <c r="M14" s="117">
        <f>DCOUNTA('調査票 (記入例)'!$A$18:$AG$718,22,条件!AE10:AF11)</f>
        <v>0</v>
      </c>
      <c r="N14" s="117">
        <f>DCOUNTA('調査票 (記入例)'!$A$18:$AG$718,23,条件!AH10:AI11)</f>
        <v>2</v>
      </c>
      <c r="O14" s="117">
        <f>DCOUNTA('調査票 (記入例)'!$A$18:$AG$718,24,条件!AK10:AL11)</f>
        <v>2</v>
      </c>
      <c r="P14" s="116">
        <f>DCOUNTA('調査票 (記入例)'!$A$18:$AG$718,25,条件!AN10:AO11)</f>
        <v>0</v>
      </c>
      <c r="Q14" s="115">
        <f>DCOUNTA('調査票 (記入例)'!$A$18:$AG$718,26,条件!AQ10:AR11)</f>
        <v>0</v>
      </c>
      <c r="R14" s="118">
        <f>DCOUNTA('調査票 (記入例)'!$A$18:$AG$718,27,条件!AT10:AU11)</f>
        <v>0</v>
      </c>
      <c r="S14" s="118">
        <f>DCOUNTA('調査票 (記入例)'!$A$18:$AG$718,28,条件!AW10:AX11)</f>
        <v>0</v>
      </c>
      <c r="T14" s="119">
        <f>DCOUNTA('調査票 (記入例)'!$A$18:$AG$718,29,条件!AZ10:BA11)</f>
        <v>0</v>
      </c>
      <c r="U14" s="212">
        <f>DCOUNTA('補足調査票 (記入例)'!$A$20:$AF$720,30,条件!BE10:BF11)</f>
        <v>2</v>
      </c>
      <c r="V14" s="198">
        <f>DCOUNTA('補足調査票 (記入例)'!$A$20:$AF$720,31,条件!BH10:BI11)</f>
        <v>1</v>
      </c>
      <c r="W14" s="120">
        <f>DSUM('調査票 (記入例)'!$A$18:$AG$718,6,条件!BC10:BC11)</f>
        <v>0</v>
      </c>
      <c r="X14" s="121">
        <f>DSUM('調査票 (記入例)'!$A$18:$AG$718,7,条件!BC10:BC11)</f>
        <v>2</v>
      </c>
      <c r="Y14" s="121">
        <f>DSUM('調査票 (記入例)'!$A$18:$AG$718,8,条件!BC10:BC11)</f>
        <v>0</v>
      </c>
      <c r="Z14" s="121">
        <f>DSUM('調査票 (記入例)'!$A$18:$AG$718,9,条件!BC10:BC11)</f>
        <v>0</v>
      </c>
      <c r="AA14" s="122">
        <f>DSUM('調査票 (記入例)'!$A$18:$AG$718,10,条件!BC10:BC11)</f>
        <v>78</v>
      </c>
      <c r="AB14" s="122">
        <f>DSUM('調査票 (記入例)'!$A$18:$AG$718,11,条件!BC10:BC11)</f>
        <v>42</v>
      </c>
      <c r="AC14" s="122">
        <f>DSUM('調査票 (記入例)'!$A$18:$AG$718,12,条件!BC10:BC11)</f>
        <v>36</v>
      </c>
      <c r="AD14" s="122">
        <f>DSUM('調査票 (記入例)'!$A$18:$AG$718,13,条件!BC10:BC11)</f>
        <v>42</v>
      </c>
      <c r="AE14" s="303">
        <f>DSUM('調査票 (記入例)'!$A$18:$AG$718,14,条件!BC10:BC11)</f>
        <v>0</v>
      </c>
      <c r="AF14" s="193">
        <f>DSUM('補足調査票 (記入例)'!$A$20:$AF$720,4,条件!$BC$10:$BC$11)</f>
        <v>42</v>
      </c>
      <c r="AG14" s="196">
        <f>DSUM('補足調査票 (記入例)'!$A$20:$AF$720,5,条件!$BC$10:$BC$11)</f>
        <v>53</v>
      </c>
      <c r="AH14" s="123">
        <f>DSUM('補足調査票 (記入例)'!$A$20:$AF$720,6,条件!$BC$10:$BC$11)</f>
        <v>36</v>
      </c>
      <c r="AI14" s="196">
        <f>DSUM('補足調査票 (記入例)'!$A$20:$AF$720,7,条件!$BC$10:$BC$11)</f>
        <v>30</v>
      </c>
      <c r="AJ14" s="123">
        <f>DSUM('補足調査票 (記入例)'!$A$20:$AF$720,8,条件!$BC$10:$BC$11)</f>
        <v>42</v>
      </c>
      <c r="AK14" s="196">
        <f>DSUM('補足調査票 (記入例)'!$A$20:$AF$720,9,条件!$BC$10:$BC$11)</f>
        <v>42</v>
      </c>
      <c r="AL14" s="123">
        <f>DSUM('補足調査票 (記入例)'!$A$20:$AF$720,10,条件!$BC$10:$BC$11)</f>
        <v>0</v>
      </c>
      <c r="AM14" s="196">
        <f>DSUM('補足調査票 (記入例)'!$A$20:$AF$720,11,条件!$BC$10:$BC$11)</f>
        <v>0</v>
      </c>
      <c r="AN14" s="123">
        <f>DSUM('補足調査票 (記入例)'!$A$20:$AF$720,12,条件!$BC$10:$BC$11)</f>
        <v>23</v>
      </c>
      <c r="AO14" s="196">
        <f>DSUM('補足調査票 (記入例)'!$A$20:$AF$720,13,条件!$BC$10:$BC$11)</f>
        <v>23</v>
      </c>
      <c r="AP14" s="123">
        <f>DSUM('補足調査票 (記入例)'!$A$20:$AF$720,14,条件!$BC$10:$BC$11)</f>
        <v>30</v>
      </c>
      <c r="AQ14" s="196">
        <f>DSUM('補足調査票 (記入例)'!$A$20:$AF$720,15,条件!$BC$10:$BC$11)</f>
        <v>30</v>
      </c>
      <c r="AR14" s="123">
        <f>DSUM('補足調査票 (記入例)'!$A$20:$AF$720,16,条件!$BC$10:$BC$11)</f>
        <v>0</v>
      </c>
      <c r="AS14" s="196">
        <f>DSUM('補足調査票 (記入例)'!$A$20:$AF$720,17,条件!$BC$10:$BC$11)</f>
        <v>0</v>
      </c>
      <c r="AT14" s="123">
        <f>DSUM('補足調査票 (記入例)'!$A$20:$AF$720,18,条件!$BC$10:$BC$11)</f>
        <v>36</v>
      </c>
      <c r="AU14" s="196">
        <f>DSUM('補足調査票 (記入例)'!$A$20:$AF$720,19,条件!$BC$10:$BC$11)</f>
        <v>30</v>
      </c>
      <c r="AV14" s="123">
        <f>DSUM('補足調査票 (記入例)'!$A$20:$AF$720,20,条件!$BC$10:$BC$11)</f>
        <v>10</v>
      </c>
      <c r="AW14" s="196">
        <f>DSUM('補足調査票 (記入例)'!$A$20:$AF$720,21,条件!$BC$10:$BC$11)</f>
        <v>10</v>
      </c>
      <c r="AX14" s="123">
        <f>DSUM('補足調査票 (記入例)'!$A$20:$AF$720,22,条件!$BC$10:$BC$11)</f>
        <v>32</v>
      </c>
      <c r="AY14" s="196">
        <f>DSUM('補足調査票 (記入例)'!$A$20:$AF$720,23,条件!$BC$10:$BC$11)</f>
        <v>32</v>
      </c>
      <c r="AZ14" s="123">
        <f>DSUM('補足調査票 (記入例)'!$A$20:$AF$720,24,条件!$BC$10:$BC$11)</f>
        <v>0</v>
      </c>
      <c r="BA14" s="196">
        <f>DSUM('補足調査票 (記入例)'!$A$20:$AF$720,25,条件!$BC$10:$BC$11)</f>
        <v>0</v>
      </c>
      <c r="BB14" s="123">
        <f>DSUM('補足調査票 (記入例)'!$A$20:$AF$720,26,条件!$BC$10:$BC$11)</f>
        <v>0</v>
      </c>
      <c r="BC14" s="201">
        <f>DSUM('補足調査票 (記入例)'!$A$20:$AF$720,27,条件!$BC$10:$BC$11)</f>
        <v>0</v>
      </c>
      <c r="BD14" s="134">
        <f>DCOUNTA('補足調査票 (記入例)'!$A$20:$AF$720,,条件２!A10:C11)</f>
        <v>0</v>
      </c>
      <c r="BE14" s="135">
        <f>DCOUNTA('補足調査票 (記入例)'!$A$20:$AF$720,,条件２!E10:G11)</f>
        <v>1</v>
      </c>
      <c r="BF14" s="135">
        <f>DCOUNTA('補足調査票 (記入例)'!$A$20:$AF$720,,条件２!I10:K11)</f>
        <v>0</v>
      </c>
      <c r="BG14" s="135">
        <f>DCOUNTA('補足調査票 (記入例)'!$A$20:$AF$720,,条件２!M10:O11)</f>
        <v>0</v>
      </c>
      <c r="BH14" s="135">
        <f>DCOUNTA('補足調査票 (記入例)'!$A$20:$AF$720,,条件２!Q10:S11)</f>
        <v>0</v>
      </c>
      <c r="BI14" s="135">
        <f>DCOUNTA('補足調査票 (記入例)'!$A$20:$AF$720,,条件２!U10:W11)</f>
        <v>0</v>
      </c>
      <c r="BJ14" s="135">
        <f>DCOUNTA('補足調査票 (記入例)'!$A$20:$AF$720,,条件２!Y10:AA11)</f>
        <v>0</v>
      </c>
      <c r="BK14" s="135">
        <f>DCOUNTA('補足調査票 (記入例)'!$A$20:$AF$720,,条件２!AC10:AE11)</f>
        <v>0</v>
      </c>
      <c r="BL14" s="135">
        <f>DCOUNTA('補足調査票 (記入例)'!$A$20:$AF$720,,条件２!AG10:AI11)</f>
        <v>0</v>
      </c>
      <c r="BM14" s="135">
        <f>DCOUNTA('補足調査票 (記入例)'!$A$20:$AF$720,,条件２!AK10:AM11)</f>
        <v>0</v>
      </c>
      <c r="BN14" s="135">
        <f>DCOUNTA('補足調査票 (記入例)'!$A$20:$AF$720,,条件２!AO10:AQ11)</f>
        <v>2</v>
      </c>
      <c r="BO14" s="135">
        <f>DCOUNTA('補足調査票 (記入例)'!$A$20:$AF$720,,条件２!AS10:AU11)</f>
        <v>0</v>
      </c>
      <c r="BP14" s="135">
        <f>DCOUNTA('補足調査票 (記入例)'!$A$20:$AF$720,,条件２!AW10:AY11)</f>
        <v>0</v>
      </c>
      <c r="BQ14" s="135">
        <f>DCOUNTA('補足調査票 (記入例)'!$A$20:$AF$720,,条件２!BA10:BC11)</f>
        <v>0</v>
      </c>
      <c r="BR14" s="135">
        <f>DCOUNTA('補足調査票 (記入例)'!$A$20:$AF$720,,条件２!BE10:BG11)</f>
        <v>0</v>
      </c>
      <c r="BS14" s="268">
        <f>DCOUNTA('補足調査票 (記入例)'!$A$20:$AF$720,,条件２!BI10:BK11)</f>
        <v>0</v>
      </c>
    </row>
    <row r="15" spans="1:81" s="6" customFormat="1" ht="34.5" customHeight="1" x14ac:dyDescent="0.4">
      <c r="A15" s="306" t="str">
        <f t="shared" si="0"/>
        <v>○○学園</v>
      </c>
      <c r="B15" s="112" t="s">
        <v>14</v>
      </c>
      <c r="C15" s="113">
        <f>DCOUNTA('調査票 (記入例)'!$A$18:$AG$718,3,条件!A13:B14)</f>
        <v>1</v>
      </c>
      <c r="D15" s="114">
        <f>DCOUNTA('調査票 (記入例)'!$A$18:$AG$718,4,条件!D13:E14)</f>
        <v>0</v>
      </c>
      <c r="E15" s="114">
        <f>DCOUNTA('調査票 (記入例)'!$A$18:$AG$718,5,条件!G13:H14)</f>
        <v>0</v>
      </c>
      <c r="F15" s="115">
        <f>DCOUNTA('調査票 (記入例)'!$A$18:$AG$718,15,条件!J13:K14)</f>
        <v>1</v>
      </c>
      <c r="G15" s="116">
        <f>DCOUNTA('調査票 (記入例)'!$A$18:$AG$718,16,条件!M13:N14)</f>
        <v>0</v>
      </c>
      <c r="H15" s="115">
        <f>DCOUNTA('調査票 (記入例)'!$A$18:$AG$718,17,条件!P13:Q14)</f>
        <v>0</v>
      </c>
      <c r="I15" s="117">
        <f>DCOUNTA('調査票 (記入例)'!$A$18:$AG$718,18,条件!S13:T14)</f>
        <v>0</v>
      </c>
      <c r="J15" s="117">
        <f>DCOUNTA('調査票 (記入例)'!$A$18:$AG$718,19,条件!V13:W14)</f>
        <v>0</v>
      </c>
      <c r="K15" s="117">
        <f>DCOUNTA('調査票 (記入例)'!$A$18:$AG$718,20,条件!Y13:Z14)</f>
        <v>0</v>
      </c>
      <c r="L15" s="117">
        <f>DCOUNTA('調査票 (記入例)'!$A$18:$AG$718,21,条件!AB13:AC14)</f>
        <v>0</v>
      </c>
      <c r="M15" s="117">
        <f>DCOUNTA('調査票 (記入例)'!$A$18:$AG$718,22,条件!AE13:AF14)</f>
        <v>0</v>
      </c>
      <c r="N15" s="117">
        <f>DCOUNTA('調査票 (記入例)'!$A$18:$AG$718,23,条件!AH13:AI14)</f>
        <v>1</v>
      </c>
      <c r="O15" s="117">
        <f>DCOUNTA('調査票 (記入例)'!$A$18:$AG$718,24,条件!AK13:AL14)</f>
        <v>0</v>
      </c>
      <c r="P15" s="116">
        <f>DCOUNTA('調査票 (記入例)'!$A$18:$AG$718,25,条件!AN13:AO14)</f>
        <v>1</v>
      </c>
      <c r="Q15" s="115">
        <f>DCOUNTA('調査票 (記入例)'!$A$18:$AG$718,26,条件!AQ13:AR14)</f>
        <v>0</v>
      </c>
      <c r="R15" s="118">
        <f>DCOUNTA('調査票 (記入例)'!$A$18:$AG$718,27,条件!AT13:AU14)</f>
        <v>0</v>
      </c>
      <c r="S15" s="118">
        <f>DCOUNTA('調査票 (記入例)'!$A$18:$AG$718,28,条件!AW13:AX14)</f>
        <v>0</v>
      </c>
      <c r="T15" s="119">
        <f>DCOUNTA('調査票 (記入例)'!$A$18:$AG$718,29,条件!AZ13:BA14)</f>
        <v>0</v>
      </c>
      <c r="U15" s="212">
        <f>DCOUNTA('補足調査票 (記入例)'!$A$20:$AF$720,30,条件!BE13:BF14)</f>
        <v>1</v>
      </c>
      <c r="V15" s="198">
        <f>DCOUNTA('補足調査票 (記入例)'!$A$20:$AF$720,31,条件!BH13:BI14)</f>
        <v>1</v>
      </c>
      <c r="W15" s="120">
        <f>DSUM('調査票 (記入例)'!$A$18:$AG$718,6,条件!BC13:BC14)</f>
        <v>0</v>
      </c>
      <c r="X15" s="121">
        <f>DSUM('調査票 (記入例)'!$A$18:$AG$718,7,条件!BC13:BC14)</f>
        <v>0</v>
      </c>
      <c r="Y15" s="121">
        <f>DSUM('調査票 (記入例)'!$A$18:$AG$718,8,条件!BC13:BC14)</f>
        <v>0</v>
      </c>
      <c r="Z15" s="121">
        <f>DSUM('調査票 (記入例)'!$A$18:$AG$718,9,条件!BC13:BC14)</f>
        <v>0</v>
      </c>
      <c r="AA15" s="122">
        <f>DSUM('調査票 (記入例)'!$A$18:$AG$718,10,条件!BC13:BC14)</f>
        <v>0</v>
      </c>
      <c r="AB15" s="122">
        <f>DSUM('調査票 (記入例)'!$A$18:$AG$718,11,条件!BC13:BC14)</f>
        <v>0</v>
      </c>
      <c r="AC15" s="122">
        <f>DSUM('調査票 (記入例)'!$A$18:$AG$718,12,条件!BC13:BC14)</f>
        <v>0</v>
      </c>
      <c r="AD15" s="122">
        <f>DSUM('調査票 (記入例)'!$A$18:$AG$718,13,条件!BC13:BC14)</f>
        <v>0</v>
      </c>
      <c r="AE15" s="303">
        <f>DSUM('調査票 (記入例)'!$A$18:$AG$718,14,条件!BC13:BC14)</f>
        <v>8</v>
      </c>
      <c r="AF15" s="193">
        <f>DSUM('補足調査票 (記入例)'!$A$20:$AF$720,4,条件!$BC$13:$BC$14)</f>
        <v>0</v>
      </c>
      <c r="AG15" s="196">
        <f>DSUM('補足調査票 (記入例)'!$A$20:$AF$720,5,条件!$BC$13:$BC$14)</f>
        <v>0</v>
      </c>
      <c r="AH15" s="123">
        <f>DSUM('補足調査票 (記入例)'!$A$20:$AF$720,6,条件!$BC$13:$BC$14)</f>
        <v>0</v>
      </c>
      <c r="AI15" s="196">
        <f>DSUM('補足調査票 (記入例)'!$A$20:$AF$720,7,条件!$BC$13:$BC$14)</f>
        <v>0</v>
      </c>
      <c r="AJ15" s="123">
        <f>DSUM('補足調査票 (記入例)'!$A$20:$AF$720,8,条件!$BC$13:$BC$14)</f>
        <v>0</v>
      </c>
      <c r="AK15" s="196">
        <f>DSUM('補足調査票 (記入例)'!$A$20:$AF$720,9,条件!$BC$13:$BC$14)</f>
        <v>0</v>
      </c>
      <c r="AL15" s="123">
        <f>DSUM('補足調査票 (記入例)'!$A$20:$AF$720,10,条件!$BC$13:$BC$14)</f>
        <v>8</v>
      </c>
      <c r="AM15" s="196">
        <f>DSUM('補足調査票 (記入例)'!$A$20:$AF$720,11,条件!$BC$13:$BC$14)</f>
        <v>8</v>
      </c>
      <c r="AN15" s="123">
        <f>DSUM('補足調査票 (記入例)'!$A$20:$AF$720,12,条件!$BC$13:$BC$14)</f>
        <v>0</v>
      </c>
      <c r="AO15" s="196">
        <f>DSUM('補足調査票 (記入例)'!$A$20:$AF$720,13,条件!$BC$13:$BC$14)</f>
        <v>0</v>
      </c>
      <c r="AP15" s="123">
        <f>DSUM('補足調査票 (記入例)'!$A$20:$AF$720,14,条件!$BC$13:$BC$14)</f>
        <v>0</v>
      </c>
      <c r="AQ15" s="196">
        <f>DSUM('補足調査票 (記入例)'!$A$20:$AF$720,15,条件!$BC$13:$BC$14)</f>
        <v>0</v>
      </c>
      <c r="AR15" s="123">
        <f>DSUM('補足調査票 (記入例)'!$A$20:$AF$720,16,条件!$BC$13:$BC$14)</f>
        <v>0</v>
      </c>
      <c r="AS15" s="196">
        <f>DSUM('補足調査票 (記入例)'!$A$20:$AF$720,17,条件!$BC$13:$BC$14)</f>
        <v>0</v>
      </c>
      <c r="AT15" s="123">
        <f>DSUM('補足調査票 (記入例)'!$A$20:$AF$720,18,条件!$BC$13:$BC$14)</f>
        <v>0</v>
      </c>
      <c r="AU15" s="196">
        <f>DSUM('補足調査票 (記入例)'!$A$20:$AF$720,19,条件!$BC$13:$BC$14)</f>
        <v>0</v>
      </c>
      <c r="AV15" s="123">
        <f>DSUM('補足調査票 (記入例)'!$A$20:$AF$720,20,条件!$BC$13:$BC$14)</f>
        <v>0</v>
      </c>
      <c r="AW15" s="196">
        <f>DSUM('補足調査票 (記入例)'!$A$20:$AF$720,21,条件!$BC$13:$BC$14)</f>
        <v>0</v>
      </c>
      <c r="AX15" s="123">
        <f>DSUM('補足調査票 (記入例)'!$A$20:$AF$720,22,条件!$BC$13:$BC$14)</f>
        <v>0</v>
      </c>
      <c r="AY15" s="196">
        <f>DSUM('補足調査票 (記入例)'!$A$20:$AF$720,23,条件!$BC$13:$BC$14)</f>
        <v>0</v>
      </c>
      <c r="AZ15" s="123">
        <f>DSUM('補足調査票 (記入例)'!$A$20:$AF$720,24,条件!$BC$13:$BC$14)</f>
        <v>2</v>
      </c>
      <c r="BA15" s="196">
        <f>DSUM('補足調査票 (記入例)'!$A$20:$AF$720,25,条件!$BC$13:$BC$14)</f>
        <v>2</v>
      </c>
      <c r="BB15" s="123">
        <f>DSUM('補足調査票 (記入例)'!$A$20:$AF$720,26,条件!$BC$13:$BC$14)</f>
        <v>6</v>
      </c>
      <c r="BC15" s="201">
        <f>DSUM('補足調査票 (記入例)'!$A$20:$AF$720,27,条件!$BC$13:$BC$14)</f>
        <v>6</v>
      </c>
      <c r="BD15" s="134">
        <f>DCOUNTA('補足調査票 (記入例)'!$A$20:$AF$720,,条件２!A13:C14)</f>
        <v>0</v>
      </c>
      <c r="BE15" s="135">
        <f>DCOUNTA('補足調査票 (記入例)'!$A$20:$AF$720,,条件２!E13:G14)</f>
        <v>0</v>
      </c>
      <c r="BF15" s="135">
        <f>DCOUNTA('補足調査票 (記入例)'!$A$20:$AF$720,,条件２!I13:K14)</f>
        <v>0</v>
      </c>
      <c r="BG15" s="135">
        <f>DCOUNTA('補足調査票 (記入例)'!$A$20:$AF$720,,条件２!M13:O14)</f>
        <v>0</v>
      </c>
      <c r="BH15" s="135">
        <f>DCOUNTA('補足調査票 (記入例)'!$A$20:$AF$720,,条件２!Q13:S14)</f>
        <v>0</v>
      </c>
      <c r="BI15" s="135">
        <f>DCOUNTA('補足調査票 (記入例)'!$A$20:$AF$720,,条件２!U13:W14)</f>
        <v>0</v>
      </c>
      <c r="BJ15" s="135">
        <f>DCOUNTA('補足調査票 (記入例)'!$A$20:$AF$720,,条件２!Y13:AA14)</f>
        <v>0</v>
      </c>
      <c r="BK15" s="135">
        <f>DCOUNTA('補足調査票 (記入例)'!$A$20:$AF$720,,条件２!AC13:AE14)</f>
        <v>0</v>
      </c>
      <c r="BL15" s="135">
        <f>DCOUNTA('補足調査票 (記入例)'!$A$20:$AF$720,,条件２!AG13:AI14)</f>
        <v>0</v>
      </c>
      <c r="BM15" s="135">
        <f>DCOUNTA('補足調査票 (記入例)'!$A$20:$AF$720,,条件２!AK13:AM14)</f>
        <v>0</v>
      </c>
      <c r="BN15" s="135">
        <f>DCOUNTA('補足調査票 (記入例)'!$A$20:$AF$720,,条件２!AO13:AQ14)</f>
        <v>0</v>
      </c>
      <c r="BO15" s="135">
        <f>DCOUNTA('補足調査票 (記入例)'!$A$20:$AF$720,,条件２!AS13:AU14)</f>
        <v>0</v>
      </c>
      <c r="BP15" s="135">
        <f>DCOUNTA('補足調査票 (記入例)'!$A$20:$AF$720,,条件２!AW13:AY14)</f>
        <v>1</v>
      </c>
      <c r="BQ15" s="135">
        <f>DCOUNTA('補足調査票 (記入例)'!$A$20:$AF$720,,条件２!BA13:BC14)</f>
        <v>0</v>
      </c>
      <c r="BR15" s="135">
        <f>DCOUNTA('補足調査票 (記入例)'!$A$20:$AF$720,,条件２!BE13:BG14)</f>
        <v>0</v>
      </c>
      <c r="BS15" s="268">
        <f>DCOUNTA('補足調査票 (記入例)'!$A$20:$AF$720,,条件２!BI13:BK14)</f>
        <v>0</v>
      </c>
    </row>
    <row r="16" spans="1:81" s="6" customFormat="1" ht="34.5" customHeight="1" x14ac:dyDescent="0.4">
      <c r="A16" s="306" t="str">
        <f t="shared" si="0"/>
        <v>○○学園</v>
      </c>
      <c r="B16" s="112" t="s">
        <v>15</v>
      </c>
      <c r="C16" s="113">
        <f>DCOUNTA('調査票 (記入例)'!$A$18:$AG$718,3,条件!A16:B17)</f>
        <v>3</v>
      </c>
      <c r="D16" s="114">
        <f>DCOUNTA('調査票 (記入例)'!$A$18:$AG$718,4,条件!D16:E17)</f>
        <v>0</v>
      </c>
      <c r="E16" s="114">
        <f>DCOUNTA('調査票 (記入例)'!$A$18:$AG$718,5,条件!G16:H17)</f>
        <v>0</v>
      </c>
      <c r="F16" s="115">
        <f>DCOUNTA('調査票 (記入例)'!$A$18:$AG$718,15,条件!J16:K17)</f>
        <v>1</v>
      </c>
      <c r="G16" s="116">
        <f>DCOUNTA('調査票 (記入例)'!$A$18:$AG$718,16,条件!M16:N17)</f>
        <v>2</v>
      </c>
      <c r="H16" s="115">
        <f>DCOUNTA('調査票 (記入例)'!$A$18:$AG$718,17,条件!P16:Q17)</f>
        <v>0</v>
      </c>
      <c r="I16" s="117">
        <f>DCOUNTA('調査票 (記入例)'!$A$18:$AG$718,18,条件!S16:T17)</f>
        <v>0</v>
      </c>
      <c r="J16" s="117">
        <f>DCOUNTA('調査票 (記入例)'!$A$18:$AG$718,19,条件!V16:W17)</f>
        <v>0</v>
      </c>
      <c r="K16" s="117">
        <f>DCOUNTA('調査票 (記入例)'!$A$18:$AG$718,20,条件!Y16:Z17)</f>
        <v>1</v>
      </c>
      <c r="L16" s="117">
        <f>DCOUNTA('調査票 (記入例)'!$A$18:$AG$718,21,条件!AB16:AC17)</f>
        <v>0</v>
      </c>
      <c r="M16" s="117">
        <f>DCOUNTA('調査票 (記入例)'!$A$18:$AG$718,22,条件!AE16:AF17)</f>
        <v>1</v>
      </c>
      <c r="N16" s="117">
        <f>DCOUNTA('調査票 (記入例)'!$A$18:$AG$718,23,条件!AH16:AI17)</f>
        <v>0</v>
      </c>
      <c r="O16" s="117">
        <f>DCOUNTA('調査票 (記入例)'!$A$18:$AG$718,24,条件!AK16:AL17)</f>
        <v>0</v>
      </c>
      <c r="P16" s="116">
        <f>DCOUNTA('調査票 (記入例)'!$A$18:$AG$718,25,条件!AN16:AO17)</f>
        <v>0</v>
      </c>
      <c r="Q16" s="115">
        <f>DCOUNTA('調査票 (記入例)'!$A$18:$AG$718,26,条件!AQ16:AR17)</f>
        <v>1</v>
      </c>
      <c r="R16" s="118">
        <f>DCOUNTA('調査票 (記入例)'!$A$18:$AG$718,27,条件!AT16:AU17)</f>
        <v>1</v>
      </c>
      <c r="S16" s="118">
        <f>DCOUNTA('調査票 (記入例)'!$A$18:$AG$718,28,条件!AW16:AX17)</f>
        <v>0</v>
      </c>
      <c r="T16" s="119">
        <f>DCOUNTA('調査票 (記入例)'!$A$18:$AG$718,29,条件!AZ16:BA17)</f>
        <v>1</v>
      </c>
      <c r="U16" s="212">
        <f>DCOUNTA('補足調査票 (記入例)'!$A$20:$AF$720,30,条件!BE16:BF17)</f>
        <v>0</v>
      </c>
      <c r="V16" s="198">
        <f>DCOUNTA('補足調査票 (記入例)'!$A$20:$AF$720,31,条件!BH16:BI17)</f>
        <v>1</v>
      </c>
      <c r="W16" s="120">
        <f>DSUM('調査票 (記入例)'!$A$18:$AG$718,6,条件!BC16:BC17)</f>
        <v>0</v>
      </c>
      <c r="X16" s="121">
        <f>DSUM('調査票 (記入例)'!$A$18:$AG$718,7,条件!BC16:BC17)</f>
        <v>9</v>
      </c>
      <c r="Y16" s="121">
        <f>DSUM('調査票 (記入例)'!$A$18:$AG$718,8,条件!BC16:BC17)</f>
        <v>0</v>
      </c>
      <c r="Z16" s="121">
        <f>DSUM('調査票 (記入例)'!$A$18:$AG$718,9,条件!BC16:BC17)</f>
        <v>41</v>
      </c>
      <c r="AA16" s="122">
        <f>DSUM('調査票 (記入例)'!$A$18:$AG$718,10,条件!BC16:BC17)</f>
        <v>0</v>
      </c>
      <c r="AB16" s="122">
        <f>DSUM('調査票 (記入例)'!$A$18:$AG$718,11,条件!BC16:BC17)</f>
        <v>0</v>
      </c>
      <c r="AC16" s="122">
        <f>DSUM('調査票 (記入例)'!$A$18:$AG$718,12,条件!BC16:BC17)</f>
        <v>83</v>
      </c>
      <c r="AD16" s="122">
        <f>DSUM('調査票 (記入例)'!$A$18:$AG$718,13,条件!BC16:BC17)</f>
        <v>0</v>
      </c>
      <c r="AE16" s="303">
        <f>DSUM('調査票 (記入例)'!$A$18:$AG$718,14,条件!BC16:BC17)</f>
        <v>0</v>
      </c>
      <c r="AF16" s="193">
        <f>DSUM('補足調査票 (記入例)'!$A$20:$AF$720,4,条件!$BC$16:$BC$17)</f>
        <v>0</v>
      </c>
      <c r="AG16" s="196">
        <f>DSUM('補足調査票 (記入例)'!$A$20:$AF$720,5,条件!$BC$16:$BC$17)</f>
        <v>0</v>
      </c>
      <c r="AH16" s="123">
        <f>DSUM('補足調査票 (記入例)'!$A$20:$AF$720,6,条件!$BC$16:$BC$17)</f>
        <v>83</v>
      </c>
      <c r="AI16" s="196">
        <f>DSUM('補足調査票 (記入例)'!$A$20:$AF$720,7,条件!$BC$16:$BC$17)</f>
        <v>83</v>
      </c>
      <c r="AJ16" s="123">
        <f>DSUM('補足調査票 (記入例)'!$A$20:$AF$720,8,条件!$BC$16:$BC$17)</f>
        <v>0</v>
      </c>
      <c r="AK16" s="196">
        <f>DSUM('補足調査票 (記入例)'!$A$20:$AF$720,9,条件!$BC$16:$BC$17)</f>
        <v>0</v>
      </c>
      <c r="AL16" s="123">
        <f>DSUM('補足調査票 (記入例)'!$A$20:$AF$720,10,条件!$BC$16:$BC$17)</f>
        <v>0</v>
      </c>
      <c r="AM16" s="196">
        <f>DSUM('補足調査票 (記入例)'!$A$20:$AF$720,11,条件!$BC$16:$BC$17)</f>
        <v>0</v>
      </c>
      <c r="AN16" s="123">
        <f>DSUM('補足調査票 (記入例)'!$A$20:$AF$720,12,条件!$BC$16:$BC$17)</f>
        <v>0</v>
      </c>
      <c r="AO16" s="196">
        <f>DSUM('補足調査票 (記入例)'!$A$20:$AF$720,13,条件!$BC$16:$BC$17)</f>
        <v>0</v>
      </c>
      <c r="AP16" s="123">
        <f>DSUM('補足調査票 (記入例)'!$A$20:$AF$720,14,条件!$BC$16:$BC$17)</f>
        <v>0</v>
      </c>
      <c r="AQ16" s="196">
        <f>DSUM('補足調査票 (記入例)'!$A$20:$AF$720,15,条件!$BC$16:$BC$17)</f>
        <v>0</v>
      </c>
      <c r="AR16" s="123">
        <f>DSUM('補足調査票 (記入例)'!$A$20:$AF$720,16,条件!$BC$16:$BC$17)</f>
        <v>0</v>
      </c>
      <c r="AS16" s="196">
        <f>DSUM('補足調査票 (記入例)'!$A$20:$AF$720,17,条件!$BC$16:$BC$17)</f>
        <v>0</v>
      </c>
      <c r="AT16" s="123">
        <f>DSUM('補足調査票 (記入例)'!$A$20:$AF$720,18,条件!$BC$16:$BC$17)</f>
        <v>83</v>
      </c>
      <c r="AU16" s="196">
        <f>DSUM('補足調査票 (記入例)'!$A$20:$AF$720,19,条件!$BC$16:$BC$17)</f>
        <v>83</v>
      </c>
      <c r="AV16" s="123">
        <f>DSUM('補足調査票 (記入例)'!$A$20:$AF$720,20,条件!$BC$16:$BC$17)</f>
        <v>0</v>
      </c>
      <c r="AW16" s="196">
        <f>DSUM('補足調査票 (記入例)'!$A$20:$AF$720,21,条件!$BC$16:$BC$17)</f>
        <v>0</v>
      </c>
      <c r="AX16" s="123">
        <f>DSUM('補足調査票 (記入例)'!$A$20:$AF$720,22,条件!$BC$16:$BC$17)</f>
        <v>0</v>
      </c>
      <c r="AY16" s="196">
        <f>DSUM('補足調査票 (記入例)'!$A$20:$AF$720,23,条件!$BC$16:$BC$17)</f>
        <v>0</v>
      </c>
      <c r="AZ16" s="123">
        <f>DSUM('補足調査票 (記入例)'!$A$20:$AF$720,24,条件!$BC$16:$BC$17)</f>
        <v>0</v>
      </c>
      <c r="BA16" s="196">
        <f>DSUM('補足調査票 (記入例)'!$A$20:$AF$720,25,条件!$BC$16:$BC$17)</f>
        <v>0</v>
      </c>
      <c r="BB16" s="123">
        <f>DSUM('補足調査票 (記入例)'!$A$20:$AF$720,26,条件!$BC$16:$BC$17)</f>
        <v>0</v>
      </c>
      <c r="BC16" s="201">
        <f>DSUM('補足調査票 (記入例)'!$A$20:$AF$720,27,条件!$BC$16:$BC$17)</f>
        <v>0</v>
      </c>
      <c r="BD16" s="134">
        <f>DCOUNTA('補足調査票 (記入例)'!$A$20:$AF$720,,条件２!A16:C17)</f>
        <v>0</v>
      </c>
      <c r="BE16" s="135">
        <f>DCOUNTA('補足調査票 (記入例)'!$A$20:$AF$720,,条件２!E16:G17)</f>
        <v>0</v>
      </c>
      <c r="BF16" s="135">
        <f>DCOUNTA('補足調査票 (記入例)'!$A$20:$AF$720,,条件２!I16:K17)</f>
        <v>0</v>
      </c>
      <c r="BG16" s="135">
        <f>DCOUNTA('補足調査票 (記入例)'!$A$20:$AF$720,,条件２!M16:O17)</f>
        <v>0</v>
      </c>
      <c r="BH16" s="135">
        <f>DCOUNTA('補足調査票 (記入例)'!$A$20:$AF$720,,条件２!Q16:S17)</f>
        <v>0</v>
      </c>
      <c r="BI16" s="135">
        <f>DCOUNTA('補足調査票 (記入例)'!$A$20:$AF$720,,条件２!U16:W17)</f>
        <v>0</v>
      </c>
      <c r="BJ16" s="135">
        <f>DCOUNTA('補足調査票 (記入例)'!$A$20:$AF$720,,条件２!Y16:AA17)</f>
        <v>0</v>
      </c>
      <c r="BK16" s="135">
        <f>DCOUNTA('補足調査票 (記入例)'!$A$20:$AF$720,,条件２!AC16:AE17)</f>
        <v>0</v>
      </c>
      <c r="BL16" s="135">
        <f>DCOUNTA('補足調査票 (記入例)'!$A$20:$AF$720,,条件２!AG16:AI17)</f>
        <v>0</v>
      </c>
      <c r="BM16" s="135">
        <f>DCOUNTA('補足調査票 (記入例)'!$A$20:$AF$720,,条件２!AK16:AM17)</f>
        <v>0</v>
      </c>
      <c r="BN16" s="135">
        <f>DCOUNTA('補足調査票 (記入例)'!$A$20:$AF$720,,条件２!AO16:AQ17)</f>
        <v>0</v>
      </c>
      <c r="BO16" s="135">
        <f>DCOUNTA('補足調査票 (記入例)'!$A$20:$AF$720,,条件２!AS16:AU17)</f>
        <v>0</v>
      </c>
      <c r="BP16" s="135">
        <f>DCOUNTA('補足調査票 (記入例)'!$A$20:$AF$720,,条件２!AW16:AY17)</f>
        <v>0</v>
      </c>
      <c r="BQ16" s="135">
        <f>DCOUNTA('補足調査票 (記入例)'!$A$20:$AF$720,,条件２!BA16:BC17)</f>
        <v>0</v>
      </c>
      <c r="BR16" s="135">
        <f>DCOUNTA('補足調査票 (記入例)'!$A$20:$AF$720,,条件２!BE16:BG17)</f>
        <v>0</v>
      </c>
      <c r="BS16" s="268">
        <f>DCOUNTA('補足調査票 (記入例)'!$A$20:$AF$720,,条件２!BI16:BK17)</f>
        <v>0</v>
      </c>
    </row>
    <row r="17" spans="1:71" s="6" customFormat="1" ht="34.5" customHeight="1" x14ac:dyDescent="0.4">
      <c r="A17" s="306" t="str">
        <f t="shared" si="0"/>
        <v>○○学園</v>
      </c>
      <c r="B17" s="112" t="s">
        <v>16</v>
      </c>
      <c r="C17" s="113">
        <f>DCOUNTA('調査票 (記入例)'!$A$18:$AG$718,3,条件!A19:B20)</f>
        <v>2</v>
      </c>
      <c r="D17" s="114">
        <f>DCOUNTA('調査票 (記入例)'!$A$18:$AG$718,4,条件!D19:E20)</f>
        <v>1</v>
      </c>
      <c r="E17" s="114">
        <f>DCOUNTA('調査票 (記入例)'!$A$18:$AG$718,5,条件!G19:H20)</f>
        <v>0</v>
      </c>
      <c r="F17" s="115">
        <f>DCOUNTA('調査票 (記入例)'!$A$18:$AG$718,15,条件!J19:K20)</f>
        <v>2</v>
      </c>
      <c r="G17" s="116">
        <f>DCOUNTA('調査票 (記入例)'!$A$18:$AG$718,16,条件!M19:N20)</f>
        <v>0</v>
      </c>
      <c r="H17" s="115">
        <f>DCOUNTA('調査票 (記入例)'!$A$18:$AG$718,17,条件!P19:Q20)</f>
        <v>1</v>
      </c>
      <c r="I17" s="117">
        <f>DCOUNTA('調査票 (記入例)'!$A$18:$AG$718,18,条件!S19:T20)</f>
        <v>1</v>
      </c>
      <c r="J17" s="117">
        <f>DCOUNTA('調査票 (記入例)'!$A$18:$AG$718,19,条件!V19:W20)</f>
        <v>0</v>
      </c>
      <c r="K17" s="117">
        <f>DCOUNTA('調査票 (記入例)'!$A$18:$AG$718,20,条件!Y19:Z20)</f>
        <v>0</v>
      </c>
      <c r="L17" s="117">
        <f>DCOUNTA('調査票 (記入例)'!$A$18:$AG$718,21,条件!AB19:AC20)</f>
        <v>0</v>
      </c>
      <c r="M17" s="117">
        <f>DCOUNTA('調査票 (記入例)'!$A$18:$AG$718,22,条件!AE19:AF20)</f>
        <v>0</v>
      </c>
      <c r="N17" s="117">
        <f>DCOUNTA('調査票 (記入例)'!$A$18:$AG$718,23,条件!AH19:AI20)</f>
        <v>1</v>
      </c>
      <c r="O17" s="117">
        <f>DCOUNTA('調査票 (記入例)'!$A$18:$AG$718,24,条件!AK19:AL20)</f>
        <v>1</v>
      </c>
      <c r="P17" s="116">
        <f>DCOUNTA('調査票 (記入例)'!$A$18:$AG$718,25,条件!AN19:AO20)</f>
        <v>0</v>
      </c>
      <c r="Q17" s="115">
        <f>DCOUNTA('調査票 (記入例)'!$A$18:$AG$718,26,条件!AQ19:AR20)</f>
        <v>0</v>
      </c>
      <c r="R17" s="118">
        <f>DCOUNTA('調査票 (記入例)'!$A$18:$AG$718,27,条件!AT19:AU20)</f>
        <v>0</v>
      </c>
      <c r="S17" s="118">
        <f>DCOUNTA('調査票 (記入例)'!$A$18:$AG$718,28,条件!AW19:AX20)</f>
        <v>0</v>
      </c>
      <c r="T17" s="119">
        <f>DCOUNTA('調査票 (記入例)'!$A$18:$AG$718,29,条件!AZ19:BA20)</f>
        <v>0</v>
      </c>
      <c r="U17" s="212">
        <f>DCOUNTA('補足調査票 (記入例)'!$A$20:$AF$720,30,条件!BE19:BF20)</f>
        <v>0</v>
      </c>
      <c r="V17" s="198">
        <f>DCOUNTA('補足調査票 (記入例)'!$A$20:$AF$720,31,条件!BH19:BI20)</f>
        <v>0</v>
      </c>
      <c r="W17" s="120">
        <f>DSUM('調査票 (記入例)'!$A$18:$AG$718,6,条件!BC19:BC20)</f>
        <v>12</v>
      </c>
      <c r="X17" s="121">
        <f>DSUM('調査票 (記入例)'!$A$18:$AG$718,7,条件!BC19:BC20)</f>
        <v>45</v>
      </c>
      <c r="Y17" s="121">
        <f>DSUM('調査票 (記入例)'!$A$18:$AG$718,8,条件!BC19:BC20)</f>
        <v>0</v>
      </c>
      <c r="Z17" s="121">
        <f>DSUM('調査票 (記入例)'!$A$18:$AG$718,9,条件!BC19:BC20)</f>
        <v>0</v>
      </c>
      <c r="AA17" s="122">
        <f>DSUM('調査票 (記入例)'!$A$18:$AG$718,10,条件!BC19:BC20)</f>
        <v>0</v>
      </c>
      <c r="AB17" s="122">
        <f>DSUM('調査票 (記入例)'!$A$18:$AG$718,11,条件!BC19:BC20)</f>
        <v>0</v>
      </c>
      <c r="AC17" s="122">
        <f>DSUM('調査票 (記入例)'!$A$18:$AG$718,12,条件!BC19:BC20)</f>
        <v>0</v>
      </c>
      <c r="AD17" s="122">
        <f>DSUM('調査票 (記入例)'!$A$18:$AG$718,13,条件!BC19:BC20)</f>
        <v>10</v>
      </c>
      <c r="AE17" s="303">
        <f>DSUM('調査票 (記入例)'!$A$18:$AG$718,14,条件!BC19:BC20)</f>
        <v>0</v>
      </c>
      <c r="AF17" s="193">
        <f>DSUM('補足調査票 (記入例)'!$A$20:$AF$720,4,条件!$BC$19:$BC$20)</f>
        <v>0</v>
      </c>
      <c r="AG17" s="196">
        <f>DSUM('補足調査票 (記入例)'!$A$20:$AF$720,5,条件!$BC$19:$BC$20)</f>
        <v>0</v>
      </c>
      <c r="AH17" s="123">
        <f>DSUM('補足調査票 (記入例)'!$A$20:$AF$720,6,条件!$BC$19:$BC$20)</f>
        <v>0</v>
      </c>
      <c r="AI17" s="196">
        <f>DSUM('補足調査票 (記入例)'!$A$20:$AF$720,7,条件!$BC$19:$BC$20)</f>
        <v>0</v>
      </c>
      <c r="AJ17" s="123">
        <f>DSUM('補足調査票 (記入例)'!$A$20:$AF$720,8,条件!$BC$19:$BC$20)</f>
        <v>0</v>
      </c>
      <c r="AK17" s="196">
        <f>DSUM('補足調査票 (記入例)'!$A$20:$AF$720,9,条件!$BC$19:$BC$20)</f>
        <v>0</v>
      </c>
      <c r="AL17" s="123">
        <f>DSUM('補足調査票 (記入例)'!$A$20:$AF$720,10,条件!$BC$19:$BC$20)</f>
        <v>0</v>
      </c>
      <c r="AM17" s="196">
        <f>DSUM('補足調査票 (記入例)'!$A$20:$AF$720,11,条件!$BC$19:$BC$20)</f>
        <v>0</v>
      </c>
      <c r="AN17" s="123">
        <f>DSUM('補足調査票 (記入例)'!$A$20:$AF$720,12,条件!$BC$19:$BC$20)</f>
        <v>0</v>
      </c>
      <c r="AO17" s="196">
        <f>DSUM('補足調査票 (記入例)'!$A$20:$AF$720,13,条件!$BC$19:$BC$20)</f>
        <v>0</v>
      </c>
      <c r="AP17" s="123">
        <f>DSUM('補足調査票 (記入例)'!$A$20:$AF$720,14,条件!$BC$19:$BC$20)</f>
        <v>0</v>
      </c>
      <c r="AQ17" s="196">
        <f>DSUM('補足調査票 (記入例)'!$A$20:$AF$720,15,条件!$BC$19:$BC$20)</f>
        <v>0</v>
      </c>
      <c r="AR17" s="123">
        <f>DSUM('補足調査票 (記入例)'!$A$20:$AF$720,16,条件!$BC$19:$BC$20)</f>
        <v>0</v>
      </c>
      <c r="AS17" s="196">
        <f>DSUM('補足調査票 (記入例)'!$A$20:$AF$720,17,条件!$BC$19:$BC$20)</f>
        <v>0</v>
      </c>
      <c r="AT17" s="123">
        <f>DSUM('補足調査票 (記入例)'!$A$20:$AF$720,18,条件!$BC$19:$BC$20)</f>
        <v>0</v>
      </c>
      <c r="AU17" s="196">
        <f>DSUM('補足調査票 (記入例)'!$A$20:$AF$720,19,条件!$BC$19:$BC$20)</f>
        <v>0</v>
      </c>
      <c r="AV17" s="123">
        <f>DSUM('補足調査票 (記入例)'!$A$20:$AF$720,20,条件!$BC$19:$BC$20)</f>
        <v>0</v>
      </c>
      <c r="AW17" s="196">
        <f>DSUM('補足調査票 (記入例)'!$A$20:$AF$720,21,条件!$BC$19:$BC$20)</f>
        <v>0</v>
      </c>
      <c r="AX17" s="123">
        <f>DSUM('補足調査票 (記入例)'!$A$20:$AF$720,22,条件!$BC$19:$BC$20)</f>
        <v>0</v>
      </c>
      <c r="AY17" s="196">
        <f>DSUM('補足調査票 (記入例)'!$A$20:$AF$720,23,条件!$BC$19:$BC$20)</f>
        <v>0</v>
      </c>
      <c r="AZ17" s="123">
        <f>DSUM('補足調査票 (記入例)'!$A$20:$AF$720,24,条件!$BC$19:$BC$20)</f>
        <v>0</v>
      </c>
      <c r="BA17" s="196">
        <f>DSUM('補足調査票 (記入例)'!$A$20:$AF$720,25,条件!$BC$19:$BC$20)</f>
        <v>0</v>
      </c>
      <c r="BB17" s="123">
        <f>DSUM('補足調査票 (記入例)'!$A$20:$AF$720,26,条件!$BC$19:$BC$20)</f>
        <v>0</v>
      </c>
      <c r="BC17" s="201">
        <f>DSUM('補足調査票 (記入例)'!$A$20:$AF$720,27,条件!$BC$19:$BC$20)</f>
        <v>0</v>
      </c>
      <c r="BD17" s="134">
        <f>DCOUNTA('補足調査票 (記入例)'!$A$20:$AF$720,,条件２!A19:C20)</f>
        <v>0</v>
      </c>
      <c r="BE17" s="135">
        <f>DCOUNTA('補足調査票 (記入例)'!$A$20:$AF$720,,条件２!E19:G20)</f>
        <v>0</v>
      </c>
      <c r="BF17" s="135">
        <f>DCOUNTA('補足調査票 (記入例)'!$A$20:$AF$720,,条件２!I19:K20)</f>
        <v>0</v>
      </c>
      <c r="BG17" s="135">
        <f>DCOUNTA('補足調査票 (記入例)'!$A$20:$AF$720,,条件２!M19:O20)</f>
        <v>0</v>
      </c>
      <c r="BH17" s="135">
        <f>DCOUNTA('補足調査票 (記入例)'!$A$20:$AF$720,,条件２!Q19:S20)</f>
        <v>0</v>
      </c>
      <c r="BI17" s="135">
        <f>DCOUNTA('補足調査票 (記入例)'!$A$20:$AF$720,,条件２!U19:W20)</f>
        <v>0</v>
      </c>
      <c r="BJ17" s="135">
        <f>DCOUNTA('補足調査票 (記入例)'!$A$20:$AF$720,,条件２!Y19:AA20)</f>
        <v>0</v>
      </c>
      <c r="BK17" s="135">
        <f>DCOUNTA('補足調査票 (記入例)'!$A$20:$AF$720,,条件２!AC19:AE20)</f>
        <v>0</v>
      </c>
      <c r="BL17" s="135">
        <f>DCOUNTA('補足調査票 (記入例)'!$A$20:$AF$720,,条件２!AG19:AI20)</f>
        <v>0</v>
      </c>
      <c r="BM17" s="135">
        <f>DCOUNTA('補足調査票 (記入例)'!$A$20:$AF$720,,条件２!AK19:AM20)</f>
        <v>0</v>
      </c>
      <c r="BN17" s="135">
        <f>DCOUNTA('補足調査票 (記入例)'!$A$20:$AF$720,,条件２!AO19:AQ20)</f>
        <v>0</v>
      </c>
      <c r="BO17" s="135">
        <f>DCOUNTA('補足調査票 (記入例)'!$A$20:$AF$720,,条件２!AS19:AU20)</f>
        <v>0</v>
      </c>
      <c r="BP17" s="135">
        <f>DCOUNTA('補足調査票 (記入例)'!$A$20:$AF$720,,条件２!AW19:AY20)</f>
        <v>0</v>
      </c>
      <c r="BQ17" s="135">
        <f>DCOUNTA('補足調査票 (記入例)'!$A$20:$AF$720,,条件２!BA19:BC20)</f>
        <v>0</v>
      </c>
      <c r="BR17" s="135">
        <f>DCOUNTA('補足調査票 (記入例)'!$A$20:$AF$720,,条件２!BE19:BG20)</f>
        <v>0</v>
      </c>
      <c r="BS17" s="268">
        <f>DCOUNTA('補足調査票 (記入例)'!$A$20:$AF$720,,条件２!BI19:BK20)</f>
        <v>0</v>
      </c>
    </row>
    <row r="18" spans="1:71" s="6" customFormat="1" ht="34.5" customHeight="1" thickBot="1" x14ac:dyDescent="0.45">
      <c r="A18" s="307" t="str">
        <f t="shared" si="0"/>
        <v>○○学園</v>
      </c>
      <c r="B18" s="269" t="s">
        <v>17</v>
      </c>
      <c r="C18" s="270">
        <f>DCOUNTA('調査票 (記入例)'!$A$18:$AG$718,3,条件!A22:B23)</f>
        <v>1</v>
      </c>
      <c r="D18" s="271">
        <f>DCOUNTA('調査票 (記入例)'!$A$18:$AG$718,4,条件!D22:E23)</f>
        <v>0</v>
      </c>
      <c r="E18" s="271">
        <f>DCOUNTA('調査票 (記入例)'!$A$18:$AG$718,5,条件!G22:H23)</f>
        <v>0</v>
      </c>
      <c r="F18" s="272">
        <f>DCOUNTA('調査票 (記入例)'!$A$18:$AG$718,15,条件!J22:K23)</f>
        <v>1</v>
      </c>
      <c r="G18" s="273">
        <f>DCOUNTA('調査票 (記入例)'!$A$18:$AG$718,16,条件!M22:N23)</f>
        <v>0</v>
      </c>
      <c r="H18" s="272">
        <f>DCOUNTA('調査票 (記入例)'!$A$18:$AG$718,17,条件!P22:Q23)</f>
        <v>0</v>
      </c>
      <c r="I18" s="274">
        <f>DCOUNTA('調査票 (記入例)'!$A$18:$AG$718,18,条件!S22:T23)</f>
        <v>0</v>
      </c>
      <c r="J18" s="274">
        <f>DCOUNTA('調査票 (記入例)'!$A$18:$AG$718,19,条件!V22:W23)</f>
        <v>0</v>
      </c>
      <c r="K18" s="274">
        <f>DCOUNTA('調査票 (記入例)'!$A$18:$AG$718,20,条件!Y22:Z23)</f>
        <v>1</v>
      </c>
      <c r="L18" s="274">
        <f>DCOUNTA('調査票 (記入例)'!$A$18:$AG$718,21,条件!AB22:AC23)</f>
        <v>0</v>
      </c>
      <c r="M18" s="274">
        <f>DCOUNTA('調査票 (記入例)'!$A$18:$AG$718,22,条件!AE22:AF23)</f>
        <v>1</v>
      </c>
      <c r="N18" s="274">
        <f>DCOUNTA('調査票 (記入例)'!$A$18:$AG$718,23,条件!AH22:AI23)</f>
        <v>0</v>
      </c>
      <c r="O18" s="274">
        <f>DCOUNTA('調査票 (記入例)'!$A$18:$AG$718,24,条件!AK22:AL23)</f>
        <v>0</v>
      </c>
      <c r="P18" s="273">
        <f>DCOUNTA('調査票 (記入例)'!$A$18:$AG$718,25,条件!AN22:AO23)</f>
        <v>0</v>
      </c>
      <c r="Q18" s="272">
        <f>DCOUNTA('調査票 (記入例)'!$A$18:$AG$718,26,条件!AQ22:AR23)</f>
        <v>0</v>
      </c>
      <c r="R18" s="275">
        <f>DCOUNTA('調査票 (記入例)'!$A$18:$AG$718,27,条件!AT22:AU23)</f>
        <v>0</v>
      </c>
      <c r="S18" s="275">
        <f>DCOUNTA('調査票 (記入例)'!$A$18:$AG$718,28,条件!AW22:AX23)</f>
        <v>0</v>
      </c>
      <c r="T18" s="276">
        <f>DCOUNTA('調査票 (記入例)'!$A$18:$AG$718,29,条件!AZ22:BA23)</f>
        <v>0</v>
      </c>
      <c r="U18" s="277">
        <f>DCOUNTA('補足調査票 (記入例)'!$A$20:$AF$720,30,条件!BE22:BE23)</f>
        <v>1</v>
      </c>
      <c r="V18" s="278">
        <f>DCOUNTA('補足調査票 (記入例)'!$A$20:$AF$720,31,条件!BH22:BI23)</f>
        <v>1</v>
      </c>
      <c r="W18" s="279">
        <f>DSUM('調査票 (記入例)'!$A$18:$AG$718,6,条件!BC22:BC23)</f>
        <v>0</v>
      </c>
      <c r="X18" s="280">
        <f>DSUM('調査票 (記入例)'!$A$18:$AG$718,7,条件!BC22:BC23)</f>
        <v>0</v>
      </c>
      <c r="Y18" s="280">
        <f>DSUM('調査票 (記入例)'!$A$18:$AG$718,8,条件!BC22:BC23)</f>
        <v>0</v>
      </c>
      <c r="Z18" s="280">
        <f>DSUM('調査票 (記入例)'!$A$18:$AG$718,9,条件!BC22:BC23)</f>
        <v>0</v>
      </c>
      <c r="AA18" s="281">
        <f>DSUM('調査票 (記入例)'!$A$18:$AG$718,10,条件!BC22:BC23)</f>
        <v>0</v>
      </c>
      <c r="AB18" s="281">
        <f>DSUM('調査票 (記入例)'!$A$18:$AG$718,11,条件!BC22:BC23)</f>
        <v>0</v>
      </c>
      <c r="AC18" s="281">
        <f>DSUM('調査票 (記入例)'!$A$18:$AG$718,12,条件!BC22:BC23)</f>
        <v>37</v>
      </c>
      <c r="AD18" s="281">
        <f>DSUM('調査票 (記入例)'!$A$18:$AG$718,13,条件!BC22:BC23)</f>
        <v>0</v>
      </c>
      <c r="AE18" s="304">
        <f>DSUM('調査票 (記入例)'!$A$18:$AG$718,14,条件!BC22:BC23)</f>
        <v>0</v>
      </c>
      <c r="AF18" s="283">
        <f>DSUM('補足調査票 (記入例)'!$A$20:$AF$720,4,条件!$BC$22:$BC$23)</f>
        <v>0</v>
      </c>
      <c r="AG18" s="284">
        <f>DSUM('補足調査票 (記入例)'!$A$20:$AF$720,5,条件!$BC$22:$BC$23)</f>
        <v>0</v>
      </c>
      <c r="AH18" s="282">
        <f>DSUM('補足調査票 (記入例)'!$A$20:$AF$720,6,条件!$BC$22:$BC$23)</f>
        <v>37</v>
      </c>
      <c r="AI18" s="284">
        <f>DSUM('補足調査票 (記入例)'!$A$20:$AF$720,7,条件!$BC$22:$BC$23)</f>
        <v>37</v>
      </c>
      <c r="AJ18" s="282">
        <f>DSUM('補足調査票 (記入例)'!$A$20:$AF$720,8,条件!$BC$22:$BC$23)</f>
        <v>0</v>
      </c>
      <c r="AK18" s="284">
        <f>DSUM('補足調査票 (記入例)'!$A$20:$AF$720,9,条件!$BC$22:$BC$23)</f>
        <v>0</v>
      </c>
      <c r="AL18" s="282">
        <f>DSUM('補足調査票 (記入例)'!$A$20:$AF$720,10,条件!$BC$22:$BC$23)</f>
        <v>0</v>
      </c>
      <c r="AM18" s="284">
        <f>DSUM('補足調査票 (記入例)'!$A$20:$AF$720,11,条件!$BC$22:$BC$23)</f>
        <v>0</v>
      </c>
      <c r="AN18" s="282">
        <f>DSUM('補足調査票 (記入例)'!$A$20:$AF$720,12,条件!$BC$22:$BC$23)</f>
        <v>0</v>
      </c>
      <c r="AO18" s="284">
        <f>DSUM('補足調査票 (記入例)'!$A$20:$AF$720,13,条件!$BC$22:$BC$23)</f>
        <v>0</v>
      </c>
      <c r="AP18" s="282">
        <f>DSUM('補足調査票 (記入例)'!$A$20:$AF$720,14,条件!$BC$22:$BC$23)</f>
        <v>0</v>
      </c>
      <c r="AQ18" s="284">
        <f>DSUM('補足調査票 (記入例)'!$A$20:$AF$720,15,条件!$BC$22:$BC$23)</f>
        <v>0</v>
      </c>
      <c r="AR18" s="282">
        <f>DSUM('補足調査票 (記入例)'!$A$20:$AF$720,16,条件!$BC$22:$BC$23)</f>
        <v>37</v>
      </c>
      <c r="AS18" s="284">
        <f>DSUM('補足調査票 (記入例)'!$A$20:$AF$720,17,条件!$BC$22:$BC$23)</f>
        <v>37</v>
      </c>
      <c r="AT18" s="282">
        <f>DSUM('補足調査票 (記入例)'!$A$20:$AF$720,18,条件!$BC$22:$BC$23)</f>
        <v>0</v>
      </c>
      <c r="AU18" s="284">
        <f>DSUM('補足調査票 (記入例)'!$A$20:$AF$720,19,条件!$BC$22:$BC$23)</f>
        <v>0</v>
      </c>
      <c r="AV18" s="282">
        <f>DSUM('補足調査票 (記入例)'!$A$20:$AF$720,20,条件!$BC$22:$BC$23)</f>
        <v>0</v>
      </c>
      <c r="AW18" s="284">
        <f>DSUM('補足調査票 (記入例)'!$A$20:$AF$720,21,条件!$BC$22:$BC$23)</f>
        <v>0</v>
      </c>
      <c r="AX18" s="282">
        <f>DSUM('補足調査票 (記入例)'!$A$20:$AF$720,22,条件!$BC$22:$BC$23)</f>
        <v>0</v>
      </c>
      <c r="AY18" s="284">
        <f>DSUM('補足調査票 (記入例)'!$A$20:$AF$720,23,条件!$BC$22:$BC$23)</f>
        <v>0</v>
      </c>
      <c r="AZ18" s="282">
        <f>DSUM('補足調査票 (記入例)'!$A$20:$AF$720,24,条件!$BC$22:$BC$23)</f>
        <v>0</v>
      </c>
      <c r="BA18" s="284">
        <f>DSUM('補足調査票 (記入例)'!$A$20:$AF$720,25,条件!$BC$22:$BC$23)</f>
        <v>0</v>
      </c>
      <c r="BB18" s="282">
        <f>DSUM('補足調査票 (記入例)'!$A$20:$AF$720,26,条件!$BC$22:$BC$23)</f>
        <v>0</v>
      </c>
      <c r="BC18" s="285">
        <f>DSUM('補足調査票 (記入例)'!$A$20:$AF$720,27,条件!$BC$22:$BC$23)</f>
        <v>0</v>
      </c>
      <c r="BD18" s="286">
        <f>DCOUNTA('補足調査票 (記入例)'!$A$20:$AF$720,,条件２!A22:C23)</f>
        <v>0</v>
      </c>
      <c r="BE18" s="287">
        <f>DCOUNTA('補足調査票 (記入例)'!$A$20:$AF$720,,条件２!E22:G23)</f>
        <v>0</v>
      </c>
      <c r="BF18" s="287">
        <f>DCOUNTA('補足調査票 (記入例)'!$A$20:$AF$720,,条件２!I22:K23)</f>
        <v>0</v>
      </c>
      <c r="BG18" s="287">
        <f>DCOUNTA('補足調査票 (記入例)'!$A$20:$AF$720,,条件２!M22:O23)</f>
        <v>0</v>
      </c>
      <c r="BH18" s="287">
        <f>DCOUNTA('補足調査票 (記入例)'!$A$20:$AF$720,,条件２!Q22:S23)</f>
        <v>0</v>
      </c>
      <c r="BI18" s="287">
        <f>DCOUNTA('補足調査票 (記入例)'!$A$20:$AF$720,,条件２!U22:W23)</f>
        <v>1</v>
      </c>
      <c r="BJ18" s="287">
        <f>DCOUNTA('補足調査票 (記入例)'!$A$20:$AF$720,,条件２!Y22:AA23)</f>
        <v>0</v>
      </c>
      <c r="BK18" s="287">
        <f>DCOUNTA('補足調査票 (記入例)'!$A$20:$AF$720,,条件２!AC22:AE23)</f>
        <v>0</v>
      </c>
      <c r="BL18" s="287">
        <f>DCOUNTA('補足調査票 (記入例)'!$A$20:$AF$720,,条件２!AG22:AI23)</f>
        <v>0</v>
      </c>
      <c r="BM18" s="287">
        <f>DCOUNTA('補足調査票 (記入例)'!$A$20:$AF$720,,条件２!AK22:AM23)</f>
        <v>0</v>
      </c>
      <c r="BN18" s="287">
        <f>DCOUNTA('補足調査票 (記入例)'!$A$20:$AF$720,,条件２!AO22:AQ23)</f>
        <v>0</v>
      </c>
      <c r="BO18" s="287">
        <f>DCOUNTA('補足調査票 (記入例)'!$A$20:$AF$720,,条件２!AS22:AU23)</f>
        <v>0</v>
      </c>
      <c r="BP18" s="287">
        <f>DCOUNTA('補足調査票 (記入例)'!$A$20:$AF$720,,条件２!AW22:AY23)</f>
        <v>0</v>
      </c>
      <c r="BQ18" s="287">
        <f>DCOUNTA('補足調査票 (記入例)'!$A$20:$AF$720,,条件２!BA22:BC23)</f>
        <v>0</v>
      </c>
      <c r="BR18" s="287">
        <f>DCOUNTA('補足調査票 (記入例)'!$A$20:$AF$720,,条件２!BE22:BG23)</f>
        <v>0</v>
      </c>
      <c r="BS18" s="288">
        <f>DCOUNTA('補足調査票 (記入例)'!$A$20:$AF$720,,条件２!BI22:BK23)</f>
        <v>0</v>
      </c>
    </row>
    <row r="19" spans="1:71" s="6" customFormat="1" ht="34.5" customHeight="1" thickBot="1" x14ac:dyDescent="0.45">
      <c r="A19" s="308"/>
      <c r="B19" s="125" t="s">
        <v>21</v>
      </c>
      <c r="C19" s="66">
        <f>SUM(C11:C18)</f>
        <v>17</v>
      </c>
      <c r="D19" s="78">
        <f t="shared" ref="D19:BO19" si="1">SUM(D11:D18)</f>
        <v>2</v>
      </c>
      <c r="E19" s="78">
        <f t="shared" si="1"/>
        <v>1</v>
      </c>
      <c r="F19" s="67">
        <f t="shared" si="1"/>
        <v>12</v>
      </c>
      <c r="G19" s="126">
        <f t="shared" si="1"/>
        <v>3</v>
      </c>
      <c r="H19" s="67">
        <f t="shared" si="1"/>
        <v>3</v>
      </c>
      <c r="I19" s="68">
        <f t="shared" si="1"/>
        <v>2</v>
      </c>
      <c r="J19" s="69">
        <f t="shared" si="1"/>
        <v>1</v>
      </c>
      <c r="K19" s="70">
        <f t="shared" si="1"/>
        <v>4</v>
      </c>
      <c r="L19" s="68">
        <f t="shared" si="1"/>
        <v>2</v>
      </c>
      <c r="M19" s="70">
        <f t="shared" si="1"/>
        <v>2</v>
      </c>
      <c r="N19" s="70">
        <f t="shared" si="1"/>
        <v>5</v>
      </c>
      <c r="O19" s="70">
        <f t="shared" si="1"/>
        <v>3</v>
      </c>
      <c r="P19" s="126">
        <f t="shared" si="1"/>
        <v>2</v>
      </c>
      <c r="Q19" s="67">
        <f t="shared" si="1"/>
        <v>1</v>
      </c>
      <c r="R19" s="68">
        <f t="shared" si="1"/>
        <v>2</v>
      </c>
      <c r="S19" s="68">
        <f t="shared" si="1"/>
        <v>1</v>
      </c>
      <c r="T19" s="126">
        <f t="shared" si="1"/>
        <v>1</v>
      </c>
      <c r="U19" s="213">
        <f t="shared" si="1"/>
        <v>4</v>
      </c>
      <c r="V19" s="199">
        <f t="shared" si="1"/>
        <v>5</v>
      </c>
      <c r="W19" s="127">
        <f t="shared" si="1"/>
        <v>29</v>
      </c>
      <c r="X19" s="75">
        <f t="shared" si="1"/>
        <v>56</v>
      </c>
      <c r="Y19" s="75">
        <f t="shared" si="1"/>
        <v>18</v>
      </c>
      <c r="Z19" s="75">
        <f t="shared" si="1"/>
        <v>41</v>
      </c>
      <c r="AA19" s="76">
        <f t="shared" si="1"/>
        <v>124</v>
      </c>
      <c r="AB19" s="76">
        <f t="shared" si="1"/>
        <v>52</v>
      </c>
      <c r="AC19" s="76">
        <f t="shared" si="1"/>
        <v>238</v>
      </c>
      <c r="AD19" s="76">
        <f t="shared" si="1"/>
        <v>52</v>
      </c>
      <c r="AE19" s="77">
        <f t="shared" si="1"/>
        <v>25</v>
      </c>
      <c r="AF19" s="194">
        <f>SUM(AF11:AF18)</f>
        <v>52</v>
      </c>
      <c r="AG19" s="197">
        <f>SUM(AG11:AG18)</f>
        <v>63</v>
      </c>
      <c r="AH19" s="128">
        <f>SUM(AH11:AH18)</f>
        <v>238</v>
      </c>
      <c r="AI19" s="197">
        <f>SUM(AI11:AI18)</f>
        <v>232</v>
      </c>
      <c r="AJ19" s="128">
        <f t="shared" si="1"/>
        <v>42</v>
      </c>
      <c r="AK19" s="197">
        <f>SUM(AK11:AK18)</f>
        <v>42</v>
      </c>
      <c r="AL19" s="128">
        <f>SUM(AL11:AL18)</f>
        <v>25</v>
      </c>
      <c r="AM19" s="197">
        <f>SUM(AM11:AM18)</f>
        <v>18</v>
      </c>
      <c r="AN19" s="128">
        <f>SUM(AN11:AN18)</f>
        <v>23</v>
      </c>
      <c r="AO19" s="197">
        <f>SUM(AO11:AO18)</f>
        <v>23</v>
      </c>
      <c r="AP19" s="128">
        <f t="shared" si="1"/>
        <v>40</v>
      </c>
      <c r="AQ19" s="197">
        <f>SUM(AQ11:AQ18)</f>
        <v>40</v>
      </c>
      <c r="AR19" s="128">
        <f>SUM(AR11:AR18)</f>
        <v>37</v>
      </c>
      <c r="AS19" s="197">
        <f>SUM(AS11:AS18)</f>
        <v>37</v>
      </c>
      <c r="AT19" s="128">
        <f>SUM(AT11:AT18)</f>
        <v>201</v>
      </c>
      <c r="AU19" s="197">
        <f>SUM(AU11:AU18)</f>
        <v>195</v>
      </c>
      <c r="AV19" s="128">
        <f t="shared" si="1"/>
        <v>10</v>
      </c>
      <c r="AW19" s="197">
        <f t="shared" si="1"/>
        <v>10</v>
      </c>
      <c r="AX19" s="128">
        <f t="shared" si="1"/>
        <v>32</v>
      </c>
      <c r="AY19" s="197">
        <f t="shared" si="1"/>
        <v>32</v>
      </c>
      <c r="AZ19" s="128">
        <f t="shared" si="1"/>
        <v>2</v>
      </c>
      <c r="BA19" s="197">
        <f t="shared" si="1"/>
        <v>2</v>
      </c>
      <c r="BB19" s="128">
        <f t="shared" si="1"/>
        <v>16</v>
      </c>
      <c r="BC19" s="202">
        <f t="shared" si="1"/>
        <v>16</v>
      </c>
      <c r="BD19" s="136">
        <f t="shared" si="1"/>
        <v>1</v>
      </c>
      <c r="BE19" s="137">
        <f t="shared" si="1"/>
        <v>1</v>
      </c>
      <c r="BF19" s="137">
        <f t="shared" si="1"/>
        <v>0</v>
      </c>
      <c r="BG19" s="137">
        <f t="shared" si="1"/>
        <v>0</v>
      </c>
      <c r="BH19" s="137">
        <f t="shared" si="1"/>
        <v>0</v>
      </c>
      <c r="BI19" s="137">
        <f t="shared" si="1"/>
        <v>1</v>
      </c>
      <c r="BJ19" s="137">
        <f t="shared" si="1"/>
        <v>0</v>
      </c>
      <c r="BK19" s="137">
        <f t="shared" si="1"/>
        <v>0</v>
      </c>
      <c r="BL19" s="137">
        <f t="shared" si="1"/>
        <v>0</v>
      </c>
      <c r="BM19" s="137">
        <f t="shared" si="1"/>
        <v>0</v>
      </c>
      <c r="BN19" s="137">
        <f t="shared" si="1"/>
        <v>2</v>
      </c>
      <c r="BO19" s="137">
        <f t="shared" si="1"/>
        <v>0</v>
      </c>
      <c r="BP19" s="137">
        <f t="shared" ref="BP19:BS19" si="2">SUM(BP11:BP18)</f>
        <v>1</v>
      </c>
      <c r="BQ19" s="137">
        <f t="shared" si="2"/>
        <v>0</v>
      </c>
      <c r="BR19" s="137">
        <f t="shared" si="2"/>
        <v>0</v>
      </c>
      <c r="BS19" s="217">
        <f t="shared" si="2"/>
        <v>1</v>
      </c>
    </row>
    <row r="20" spans="1:71" s="2" customFormat="1" ht="16.5" customHeight="1" x14ac:dyDescent="0.35">
      <c r="A20" s="206"/>
      <c r="B20" s="206"/>
      <c r="C20" s="206" t="s">
        <v>292</v>
      </c>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4"/>
    </row>
    <row r="21" spans="1:71" ht="16.5" customHeight="1" x14ac:dyDescent="0.35">
      <c r="A21" s="207"/>
      <c r="B21" s="207"/>
      <c r="C21" s="207" t="s">
        <v>293</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309"/>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15"/>
    </row>
    <row r="22" spans="1:71" ht="16.5" customHeight="1" x14ac:dyDescent="0.35">
      <c r="A22" s="132"/>
      <c r="B22" s="207"/>
      <c r="C22" s="132" t="s">
        <v>290</v>
      </c>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309"/>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15"/>
    </row>
    <row r="23" spans="1:71" ht="16.5" customHeight="1" x14ac:dyDescent="0.35">
      <c r="A23" s="132"/>
      <c r="B23" s="207"/>
      <c r="C23" s="301" t="s">
        <v>291</v>
      </c>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15"/>
    </row>
    <row r="24" spans="1:71" ht="15.75" customHeight="1" x14ac:dyDescent="0.4">
      <c r="A24" s="208"/>
      <c r="B24" s="208"/>
      <c r="C24" s="208" t="s">
        <v>294</v>
      </c>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row>
    <row r="26" spans="1:71" x14ac:dyDescent="0.4">
      <c r="F26" s="4"/>
      <c r="G26" s="4"/>
      <c r="H26" s="4"/>
      <c r="I26" s="4"/>
      <c r="J26" s="4"/>
      <c r="K26" s="4"/>
      <c r="L26" s="4"/>
      <c r="M26" s="4"/>
      <c r="N26" s="4"/>
      <c r="O26" s="4"/>
      <c r="P26" s="4"/>
      <c r="Q26" s="4"/>
      <c r="R26" s="4"/>
      <c r="S26" s="4"/>
      <c r="T26" s="4"/>
      <c r="W26" s="12"/>
      <c r="X26" s="12"/>
      <c r="Y26" s="12"/>
      <c r="Z26" s="12"/>
      <c r="AA26" s="12"/>
      <c r="AB26" s="12"/>
      <c r="AC26" s="12"/>
    </row>
    <row r="27" spans="1:71" x14ac:dyDescent="0.4">
      <c r="F27" s="4"/>
      <c r="G27" s="4"/>
      <c r="H27" s="4"/>
      <c r="I27" s="4"/>
      <c r="J27" s="4"/>
      <c r="K27" s="4"/>
      <c r="L27" s="4"/>
      <c r="M27" s="4"/>
      <c r="N27" s="4"/>
      <c r="O27" s="4"/>
      <c r="P27" s="4"/>
      <c r="Q27" s="4"/>
      <c r="R27" s="4"/>
      <c r="S27" s="4"/>
      <c r="T27" s="4"/>
      <c r="W27" s="12"/>
      <c r="X27" s="12"/>
      <c r="Y27" s="12"/>
      <c r="Z27" s="12"/>
      <c r="AA27" s="12"/>
      <c r="AB27" s="12"/>
      <c r="AC27" s="12"/>
    </row>
    <row r="28" spans="1:71" x14ac:dyDescent="0.4">
      <c r="F28" s="4"/>
      <c r="G28" s="4"/>
      <c r="H28" s="4"/>
      <c r="I28" s="4"/>
      <c r="J28" s="4"/>
      <c r="K28" s="4"/>
      <c r="L28" s="4"/>
      <c r="M28" s="4"/>
      <c r="N28" s="4"/>
      <c r="O28" s="4"/>
      <c r="P28" s="4"/>
      <c r="Q28" s="4"/>
      <c r="R28" s="4"/>
      <c r="S28" s="4"/>
      <c r="T28" s="4"/>
      <c r="W28" s="12"/>
      <c r="X28" s="12"/>
      <c r="Y28" s="12"/>
      <c r="Z28" s="12"/>
      <c r="AA28" s="12"/>
      <c r="AB28" s="12"/>
      <c r="AC28" s="12"/>
    </row>
    <row r="29" spans="1:71" x14ac:dyDescent="0.4">
      <c r="F29" s="4"/>
      <c r="G29" s="4"/>
      <c r="H29" s="4"/>
      <c r="I29" s="4"/>
      <c r="J29" s="4"/>
      <c r="K29" s="4"/>
      <c r="L29" s="4"/>
      <c r="M29" s="4"/>
      <c r="N29" s="4"/>
      <c r="O29" s="4"/>
      <c r="P29" s="4"/>
      <c r="Q29" s="4"/>
      <c r="R29" s="4"/>
      <c r="S29" s="4"/>
      <c r="T29" s="4"/>
      <c r="W29" s="12"/>
      <c r="X29" s="12"/>
      <c r="Y29" s="12"/>
      <c r="Z29" s="12"/>
      <c r="AA29" s="12"/>
      <c r="AB29" s="12"/>
      <c r="AC29" s="12"/>
    </row>
    <row r="30" spans="1:71" x14ac:dyDescent="0.4">
      <c r="F30" s="4"/>
      <c r="G30" s="4"/>
      <c r="H30" s="4"/>
      <c r="I30" s="4"/>
      <c r="J30" s="4"/>
      <c r="K30" s="4"/>
      <c r="L30" s="4"/>
      <c r="M30" s="4"/>
      <c r="N30" s="4"/>
      <c r="O30" s="4"/>
      <c r="P30" s="4"/>
      <c r="Q30" s="4"/>
      <c r="R30" s="4"/>
      <c r="S30" s="4"/>
      <c r="T30" s="4"/>
      <c r="W30" s="12"/>
      <c r="X30" s="12"/>
      <c r="Y30" s="12"/>
      <c r="Z30" s="12"/>
      <c r="AA30" s="12"/>
      <c r="AB30" s="12"/>
      <c r="AC30" s="12"/>
    </row>
    <row r="31" spans="1:71" x14ac:dyDescent="0.4">
      <c r="F31" s="4"/>
      <c r="G31" s="4"/>
      <c r="H31" s="4"/>
      <c r="I31" s="4"/>
      <c r="J31" s="4"/>
      <c r="K31" s="4"/>
      <c r="L31" s="4"/>
      <c r="M31" s="4"/>
      <c r="N31" s="4"/>
      <c r="O31" s="4"/>
      <c r="P31" s="4"/>
      <c r="Q31" s="4"/>
      <c r="R31" s="4"/>
      <c r="S31" s="4"/>
      <c r="T31" s="4"/>
      <c r="W31" s="12"/>
      <c r="X31" s="12"/>
      <c r="Y31" s="12"/>
      <c r="Z31" s="12"/>
      <c r="AA31" s="12"/>
      <c r="AB31" s="12"/>
      <c r="AC31" s="12"/>
    </row>
    <row r="32" spans="1:71" x14ac:dyDescent="0.4">
      <c r="F32" s="4"/>
      <c r="G32" s="4"/>
      <c r="H32" s="4"/>
      <c r="I32" s="4"/>
      <c r="J32" s="4"/>
      <c r="K32" s="4"/>
      <c r="L32" s="4"/>
      <c r="M32" s="4"/>
      <c r="N32" s="4"/>
      <c r="O32" s="4"/>
      <c r="P32" s="4"/>
      <c r="Q32" s="4"/>
      <c r="R32" s="4"/>
      <c r="S32" s="4"/>
      <c r="T32" s="4"/>
      <c r="W32" s="12"/>
      <c r="X32" s="12"/>
      <c r="Y32" s="12"/>
      <c r="Z32" s="12"/>
      <c r="AA32" s="12"/>
      <c r="AB32" s="12"/>
      <c r="AC32" s="12"/>
    </row>
    <row r="33" spans="6:29" x14ac:dyDescent="0.4">
      <c r="F33" s="4"/>
      <c r="G33" s="4"/>
      <c r="H33" s="4"/>
      <c r="I33" s="4"/>
      <c r="J33" s="4"/>
      <c r="K33" s="4"/>
      <c r="L33" s="4"/>
      <c r="M33" s="4"/>
      <c r="N33" s="4"/>
      <c r="O33" s="4"/>
      <c r="P33" s="4"/>
      <c r="Q33" s="4"/>
      <c r="R33" s="4"/>
      <c r="S33" s="4"/>
      <c r="T33" s="4"/>
      <c r="W33" s="12"/>
      <c r="X33" s="12"/>
      <c r="Y33" s="12"/>
      <c r="Z33" s="12"/>
      <c r="AA33" s="12"/>
      <c r="AB33" s="12"/>
      <c r="AC33" s="12"/>
    </row>
    <row r="34" spans="6:29" x14ac:dyDescent="0.4">
      <c r="F34" s="4"/>
      <c r="G34" s="4"/>
      <c r="H34" s="4"/>
      <c r="I34" s="4"/>
      <c r="J34" s="4"/>
      <c r="K34" s="4"/>
      <c r="L34" s="4"/>
      <c r="M34" s="4"/>
      <c r="N34" s="4"/>
      <c r="O34" s="4"/>
      <c r="P34" s="4"/>
      <c r="Q34" s="4"/>
      <c r="R34" s="4"/>
      <c r="S34" s="4"/>
      <c r="T34" s="4"/>
      <c r="W34" s="12"/>
      <c r="X34" s="12"/>
      <c r="Y34" s="12"/>
      <c r="Z34" s="12"/>
      <c r="AA34" s="12"/>
      <c r="AB34" s="12"/>
      <c r="AC34" s="12"/>
    </row>
    <row r="35" spans="6:29" x14ac:dyDescent="0.4">
      <c r="F35" s="4"/>
      <c r="G35" s="4"/>
      <c r="H35" s="4"/>
      <c r="I35" s="4"/>
      <c r="J35" s="4"/>
      <c r="K35" s="4"/>
      <c r="L35" s="4"/>
      <c r="M35" s="4"/>
      <c r="N35" s="4"/>
      <c r="O35" s="4"/>
      <c r="P35" s="4"/>
      <c r="Q35" s="4"/>
      <c r="R35" s="4"/>
      <c r="S35" s="4"/>
      <c r="T35" s="4"/>
      <c r="W35" s="12"/>
      <c r="X35" s="12"/>
      <c r="Y35" s="12"/>
      <c r="Z35" s="12"/>
      <c r="AA35" s="12"/>
      <c r="AB35" s="12"/>
      <c r="AC35" s="12"/>
    </row>
    <row r="36" spans="6:29" x14ac:dyDescent="0.4">
      <c r="F36" s="4"/>
      <c r="G36" s="4"/>
      <c r="H36" s="4"/>
      <c r="I36" s="4"/>
      <c r="J36" s="4"/>
      <c r="K36" s="4"/>
      <c r="L36" s="4"/>
      <c r="M36" s="4"/>
      <c r="N36" s="4"/>
      <c r="O36" s="4"/>
      <c r="P36" s="4"/>
      <c r="Q36" s="4"/>
      <c r="R36" s="4"/>
      <c r="S36" s="4"/>
      <c r="T36" s="4"/>
      <c r="W36" s="12"/>
      <c r="X36" s="12"/>
      <c r="Y36" s="12"/>
      <c r="Z36" s="12"/>
      <c r="AA36" s="12"/>
      <c r="AB36" s="12"/>
      <c r="AC36" s="12"/>
    </row>
    <row r="37" spans="6:29" x14ac:dyDescent="0.4">
      <c r="F37" s="4"/>
      <c r="G37" s="4"/>
      <c r="H37" s="4"/>
      <c r="I37" s="4"/>
      <c r="J37" s="4"/>
      <c r="K37" s="4"/>
      <c r="L37" s="4"/>
      <c r="M37" s="4"/>
      <c r="N37" s="4"/>
      <c r="O37" s="4"/>
      <c r="P37" s="4"/>
      <c r="Q37" s="4"/>
      <c r="R37" s="4"/>
      <c r="S37" s="4"/>
      <c r="T37" s="4"/>
      <c r="W37" s="12"/>
      <c r="X37" s="12"/>
      <c r="Y37" s="12"/>
      <c r="Z37" s="12"/>
      <c r="AA37" s="12"/>
      <c r="AB37" s="12"/>
      <c r="AC37" s="12"/>
    </row>
    <row r="38" spans="6:29" x14ac:dyDescent="0.4">
      <c r="F38" s="4"/>
      <c r="G38" s="4"/>
      <c r="H38" s="4"/>
      <c r="I38" s="4"/>
      <c r="J38" s="4"/>
      <c r="K38" s="4"/>
      <c r="L38" s="4"/>
      <c r="M38" s="4"/>
      <c r="N38" s="4"/>
      <c r="O38" s="4"/>
      <c r="P38" s="4"/>
      <c r="Q38" s="4"/>
      <c r="R38" s="4"/>
      <c r="S38" s="4"/>
      <c r="T38" s="4"/>
      <c r="W38" s="12"/>
      <c r="X38" s="12"/>
      <c r="Y38" s="12"/>
      <c r="Z38" s="12"/>
      <c r="AA38" s="12"/>
      <c r="AB38" s="12"/>
      <c r="AC38" s="12"/>
    </row>
    <row r="39" spans="6:29" ht="15.75" customHeight="1" x14ac:dyDescent="0.4">
      <c r="F39" s="4"/>
      <c r="G39" s="4"/>
      <c r="H39" s="4"/>
      <c r="I39" s="4"/>
      <c r="J39" s="4"/>
      <c r="K39" s="9"/>
      <c r="L39" s="4"/>
      <c r="M39" s="4"/>
      <c r="N39" s="13"/>
      <c r="O39" s="13"/>
      <c r="P39" s="13"/>
      <c r="Q39" s="13"/>
      <c r="R39" s="13"/>
      <c r="S39" s="13"/>
      <c r="T39" s="13"/>
      <c r="W39" s="8"/>
      <c r="X39" s="8"/>
      <c r="Y39" s="8"/>
      <c r="Z39" s="8"/>
      <c r="AA39" s="12"/>
      <c r="AB39" s="12"/>
      <c r="AC39" s="12"/>
    </row>
    <row r="40" spans="6:29" x14ac:dyDescent="0.4">
      <c r="F40" s="4"/>
      <c r="G40" s="4"/>
      <c r="H40" s="4"/>
      <c r="I40" s="4"/>
      <c r="J40" s="4"/>
      <c r="K40" s="9"/>
      <c r="L40" s="4"/>
      <c r="M40" s="4"/>
      <c r="N40" s="13"/>
      <c r="O40" s="13"/>
      <c r="P40" s="13"/>
      <c r="Q40" s="13"/>
      <c r="R40" s="13"/>
      <c r="S40" s="13"/>
      <c r="T40" s="13"/>
      <c r="W40" s="10"/>
      <c r="X40" s="10"/>
      <c r="Y40" s="10"/>
      <c r="Z40" s="10"/>
      <c r="AA40" s="12"/>
      <c r="AB40" s="12"/>
      <c r="AC40" s="12"/>
    </row>
    <row r="41" spans="6:29" x14ac:dyDescent="0.4">
      <c r="F41" s="4"/>
      <c r="G41" s="4"/>
      <c r="H41" s="4"/>
      <c r="I41" s="4"/>
      <c r="J41" s="4"/>
      <c r="K41" s="7"/>
      <c r="L41" s="4"/>
      <c r="M41" s="4"/>
      <c r="N41" s="7"/>
      <c r="O41" s="7"/>
      <c r="P41" s="7"/>
      <c r="Q41" s="7"/>
      <c r="R41" s="7"/>
      <c r="S41" s="7"/>
      <c r="T41" s="7"/>
      <c r="W41" s="10"/>
      <c r="X41" s="10"/>
      <c r="Y41" s="10"/>
      <c r="Z41" s="10"/>
      <c r="AA41" s="12"/>
      <c r="AB41" s="12"/>
      <c r="AC41" s="12"/>
    </row>
    <row r="42" spans="6:29" x14ac:dyDescent="0.4">
      <c r="F42" s="4"/>
      <c r="G42" s="4"/>
      <c r="H42" s="4"/>
      <c r="I42" s="4"/>
      <c r="J42" s="4"/>
      <c r="K42" s="4"/>
      <c r="L42" s="4"/>
      <c r="M42" s="4"/>
      <c r="N42" s="4"/>
      <c r="O42" s="4"/>
      <c r="P42" s="4"/>
      <c r="Q42" s="4"/>
      <c r="R42" s="4"/>
      <c r="S42" s="4"/>
      <c r="T42" s="4"/>
      <c r="W42" s="11"/>
      <c r="X42" s="11"/>
      <c r="Y42" s="11"/>
      <c r="Z42" s="11"/>
      <c r="AA42" s="12"/>
      <c r="AB42" s="12"/>
      <c r="AC42" s="12"/>
    </row>
    <row r="43" spans="6:29" x14ac:dyDescent="0.4">
      <c r="F43" s="4"/>
      <c r="G43" s="4"/>
      <c r="H43" s="4"/>
      <c r="I43" s="4"/>
      <c r="J43" s="4"/>
      <c r="K43" s="4"/>
      <c r="L43" s="4"/>
      <c r="M43" s="4"/>
      <c r="N43" s="4"/>
      <c r="O43" s="4"/>
      <c r="P43" s="4"/>
      <c r="Q43" s="4"/>
      <c r="R43" s="4"/>
      <c r="S43" s="4"/>
      <c r="T43" s="4"/>
      <c r="W43" s="12"/>
      <c r="X43" s="12"/>
      <c r="Y43" s="12"/>
      <c r="Z43" s="12"/>
      <c r="AA43" s="12"/>
      <c r="AB43" s="12"/>
      <c r="AC43" s="12"/>
    </row>
    <row r="44" spans="6:29" x14ac:dyDescent="0.4">
      <c r="F44" s="4"/>
      <c r="G44" s="4"/>
      <c r="H44" s="4"/>
      <c r="I44" s="4"/>
      <c r="J44" s="4"/>
      <c r="K44" s="4"/>
      <c r="L44" s="4"/>
      <c r="M44" s="4"/>
      <c r="N44" s="4"/>
      <c r="O44" s="4"/>
      <c r="P44" s="4"/>
      <c r="Q44" s="4"/>
      <c r="R44" s="4"/>
      <c r="S44" s="4"/>
      <c r="T44" s="4"/>
      <c r="W44" s="12"/>
      <c r="X44" s="12"/>
      <c r="Y44" s="12"/>
      <c r="Z44" s="12"/>
      <c r="AA44" s="12"/>
      <c r="AB44" s="12"/>
      <c r="AC44" s="12"/>
    </row>
    <row r="45" spans="6:29" x14ac:dyDescent="0.4">
      <c r="F45" s="4"/>
      <c r="G45" s="4"/>
      <c r="H45" s="4"/>
      <c r="I45" s="4"/>
      <c r="J45" s="4"/>
      <c r="K45" s="4"/>
      <c r="L45" s="4"/>
      <c r="M45" s="4"/>
      <c r="N45" s="4"/>
      <c r="O45" s="4"/>
      <c r="P45" s="4"/>
      <c r="Q45" s="4"/>
      <c r="R45" s="4"/>
      <c r="S45" s="4"/>
      <c r="T45" s="4"/>
      <c r="W45" s="12"/>
      <c r="X45" s="12"/>
      <c r="Y45" s="12"/>
      <c r="Z45" s="12"/>
      <c r="AA45" s="12"/>
      <c r="AB45" s="12"/>
      <c r="AC45" s="12"/>
    </row>
    <row r="46" spans="6:29" x14ac:dyDescent="0.4">
      <c r="F46" s="4"/>
      <c r="G46" s="4"/>
      <c r="H46" s="4"/>
      <c r="I46" s="4"/>
      <c r="J46" s="4"/>
      <c r="K46" s="4"/>
      <c r="L46" s="4"/>
      <c r="M46" s="4"/>
      <c r="N46" s="4"/>
      <c r="O46" s="4"/>
      <c r="P46" s="4"/>
      <c r="Q46" s="4"/>
      <c r="R46" s="4"/>
      <c r="S46" s="4"/>
      <c r="T46" s="4"/>
      <c r="W46" s="12"/>
      <c r="X46" s="12"/>
      <c r="Y46" s="12"/>
      <c r="Z46" s="12"/>
      <c r="AA46" s="12"/>
      <c r="AB46" s="12"/>
      <c r="AC46" s="12"/>
    </row>
    <row r="47" spans="6:29" x14ac:dyDescent="0.4">
      <c r="F47" s="4"/>
      <c r="G47" s="4"/>
      <c r="H47" s="4"/>
      <c r="I47" s="4"/>
      <c r="J47" s="4"/>
      <c r="K47" s="4"/>
      <c r="L47" s="4"/>
      <c r="M47" s="4"/>
      <c r="N47" s="4"/>
      <c r="O47" s="4"/>
      <c r="P47" s="4"/>
      <c r="Q47" s="4"/>
      <c r="R47" s="4"/>
      <c r="S47" s="4"/>
      <c r="T47" s="4"/>
      <c r="W47" s="12"/>
      <c r="X47" s="12"/>
      <c r="Y47" s="12"/>
      <c r="Z47" s="12"/>
      <c r="AA47" s="12"/>
      <c r="AB47" s="12"/>
      <c r="AC47" s="12"/>
    </row>
  </sheetData>
  <sheetProtection sheet="1" objects="1" scenarios="1"/>
  <mergeCells count="78">
    <mergeCell ref="BD9:BG9"/>
    <mergeCell ref="BH9:BK9"/>
    <mergeCell ref="BL9:BO9"/>
    <mergeCell ref="BP9:BS9"/>
    <mergeCell ref="AV6:AY6"/>
    <mergeCell ref="AX7:AX8"/>
    <mergeCell ref="AZ7:AZ8"/>
    <mergeCell ref="BB7:BB8"/>
    <mergeCell ref="BD7:BS8"/>
    <mergeCell ref="AE6:AE8"/>
    <mergeCell ref="AZ6:BC6"/>
    <mergeCell ref="AF7:AF8"/>
    <mergeCell ref="AH7:AH8"/>
    <mergeCell ref="AJ7:AJ8"/>
    <mergeCell ref="AL7:AL8"/>
    <mergeCell ref="AN7:AN8"/>
    <mergeCell ref="AP7:AP8"/>
    <mergeCell ref="AR7:AR8"/>
    <mergeCell ref="AT7:AT8"/>
    <mergeCell ref="AV7:AV8"/>
    <mergeCell ref="AH6:AI6"/>
    <mergeCell ref="AJ6:AK6"/>
    <mergeCell ref="AL6:AM6"/>
    <mergeCell ref="AN6:AQ6"/>
    <mergeCell ref="AR6:AU6"/>
    <mergeCell ref="AF4:AM4"/>
    <mergeCell ref="AN4:BC4"/>
    <mergeCell ref="AJ5:AM5"/>
    <mergeCell ref="W6:W8"/>
    <mergeCell ref="X6:X8"/>
    <mergeCell ref="Y6:Y8"/>
    <mergeCell ref="Z6:Z8"/>
    <mergeCell ref="AF6:AG6"/>
    <mergeCell ref="AN5:AU5"/>
    <mergeCell ref="AV5:BC5"/>
    <mergeCell ref="X5:AA5"/>
    <mergeCell ref="AB5:AC5"/>
    <mergeCell ref="AD5:AE5"/>
    <mergeCell ref="AF5:AI5"/>
    <mergeCell ref="AA6:AA8"/>
    <mergeCell ref="AB6:AB8"/>
    <mergeCell ref="U5:U8"/>
    <mergeCell ref="H4:P4"/>
    <mergeCell ref="Q4:T4"/>
    <mergeCell ref="U4:V4"/>
    <mergeCell ref="W4:AE4"/>
    <mergeCell ref="I6:I8"/>
    <mergeCell ref="J6:J8"/>
    <mergeCell ref="L6:L8"/>
    <mergeCell ref="M6:M8"/>
    <mergeCell ref="O6:O8"/>
    <mergeCell ref="P6:P8"/>
    <mergeCell ref="S6:S8"/>
    <mergeCell ref="T6:T8"/>
    <mergeCell ref="V5:V8"/>
    <mergeCell ref="AC6:AC8"/>
    <mergeCell ref="AD6:AD8"/>
    <mergeCell ref="K5:K8"/>
    <mergeCell ref="L5:M5"/>
    <mergeCell ref="N5:N8"/>
    <mergeCell ref="Q5:Q8"/>
    <mergeCell ref="R5:R8"/>
    <mergeCell ref="F4:G4"/>
    <mergeCell ref="AD1:AE1"/>
    <mergeCell ref="BB1:BC1"/>
    <mergeCell ref="BR1:BS1"/>
    <mergeCell ref="A2:AE2"/>
    <mergeCell ref="AF2:BC2"/>
    <mergeCell ref="BD2:BS2"/>
    <mergeCell ref="A4:A8"/>
    <mergeCell ref="B4:B8"/>
    <mergeCell ref="C4:C8"/>
    <mergeCell ref="D4:D8"/>
    <mergeCell ref="E4:E8"/>
    <mergeCell ref="BD4:BS6"/>
    <mergeCell ref="F5:F8"/>
    <mergeCell ref="G5:G8"/>
    <mergeCell ref="H5:H8"/>
  </mergeCells>
  <phoneticPr fontId="1"/>
  <dataValidations count="1">
    <dataValidation type="whole" allowBlank="1" showInputMessage="1" showErrorMessage="1" sqref="D19:E19 W19:BC19">
      <formula1>0</formula1>
      <formula2>10000000</formula2>
    </dataValidation>
  </dataValidations>
  <pageMargins left="0.59055118110236227" right="0.39370078740157483" top="0.23622047244094491" bottom="0.23622047244094491" header="0.31496062992125984" footer="0.31496062992125984"/>
  <pageSetup paperSize="8" scale="26" fitToHeight="0" orientation="landscape" cellComments="asDisplayed" r:id="rId1"/>
  <headerFooter>
    <oddHeader>&amp;L【調査票１】</oddHeader>
  </headerFooter>
  <colBreaks count="2" manualBreakCount="2">
    <brk id="31" max="23" man="1"/>
    <brk id="55"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757"/>
  <sheetViews>
    <sheetView view="pageBreakPreview" topLeftCell="A16" zoomScale="55" zoomScaleNormal="100" zoomScaleSheetLayoutView="55" workbookViewId="0">
      <selection activeCell="A11" sqref="A11"/>
    </sheetView>
  </sheetViews>
  <sheetFormatPr defaultRowHeight="15.75" x14ac:dyDescent="0.4"/>
  <cols>
    <col min="1" max="1" width="12" style="15" customWidth="1"/>
    <col min="2" max="2" width="13.25" style="85" customWidth="1"/>
    <col min="3" max="3" width="17.75" style="85" customWidth="1"/>
    <col min="4" max="5" width="9" style="15"/>
    <col min="6" max="6" width="8.75" style="85" customWidth="1"/>
    <col min="7" max="9" width="8.75" style="15" customWidth="1"/>
    <col min="10" max="14" width="9" style="15"/>
    <col min="15" max="29" width="8.75" style="85" customWidth="1"/>
    <col min="30" max="30" width="9" style="15"/>
    <col min="31" max="31" width="10.875" style="15" bestFit="1" customWidth="1"/>
    <col min="32" max="32" width="9" style="15"/>
    <col min="33" max="33" width="25" style="15" customWidth="1"/>
    <col min="34" max="16384" width="9" style="15"/>
  </cols>
  <sheetData>
    <row r="1" spans="1:33" ht="29.25" customHeight="1" x14ac:dyDescent="0.4">
      <c r="B1" s="16"/>
      <c r="C1" s="16"/>
      <c r="D1" s="16"/>
      <c r="E1" s="16"/>
      <c r="F1" s="20"/>
      <c r="G1" s="21"/>
      <c r="H1" s="21"/>
      <c r="I1" s="21"/>
      <c r="N1" s="96"/>
      <c r="O1" s="16"/>
      <c r="P1" s="16"/>
      <c r="Q1" s="17"/>
      <c r="R1" s="17"/>
      <c r="S1" s="17"/>
      <c r="T1" s="16"/>
      <c r="U1" s="18"/>
      <c r="V1" s="19"/>
      <c r="W1" s="20"/>
      <c r="X1" s="20"/>
      <c r="Y1" s="20"/>
      <c r="Z1" s="20"/>
      <c r="AA1" s="20"/>
      <c r="AB1" s="20"/>
      <c r="AC1" s="20"/>
      <c r="AE1" s="345" t="s">
        <v>269</v>
      </c>
      <c r="AF1" s="346"/>
    </row>
    <row r="2" spans="1:33" ht="22.5" customHeight="1" x14ac:dyDescent="0.4">
      <c r="A2" s="347" t="s">
        <v>35</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row>
    <row r="3" spans="1:33" ht="10.5" customHeight="1" thickBot="1" x14ac:dyDescent="0.45">
      <c r="B3" s="22"/>
      <c r="C3" s="22"/>
      <c r="F3" s="22"/>
      <c r="O3" s="22"/>
      <c r="P3" s="22"/>
      <c r="Q3" s="22"/>
      <c r="R3" s="22"/>
      <c r="S3" s="22"/>
      <c r="T3" s="22"/>
      <c r="U3" s="22"/>
      <c r="V3" s="22"/>
      <c r="W3" s="22"/>
      <c r="X3" s="22"/>
      <c r="Y3" s="22"/>
      <c r="Z3" s="22"/>
      <c r="AA3" s="22"/>
      <c r="AB3" s="22"/>
      <c r="AC3" s="22"/>
    </row>
    <row r="4" spans="1:33" s="82" customFormat="1" ht="27" customHeight="1" x14ac:dyDescent="0.4">
      <c r="A4" s="408" t="s">
        <v>18</v>
      </c>
      <c r="B4" s="350" t="s">
        <v>0</v>
      </c>
      <c r="C4" s="350" t="s">
        <v>69</v>
      </c>
      <c r="D4" s="352" t="s">
        <v>47</v>
      </c>
      <c r="E4" s="352" t="s">
        <v>71</v>
      </c>
      <c r="F4" s="348" t="s">
        <v>225</v>
      </c>
      <c r="G4" s="378"/>
      <c r="H4" s="378"/>
      <c r="I4" s="378"/>
      <c r="J4" s="378"/>
      <c r="K4" s="378"/>
      <c r="L4" s="378"/>
      <c r="M4" s="378"/>
      <c r="N4" s="379"/>
      <c r="O4" s="343" t="s">
        <v>226</v>
      </c>
      <c r="P4" s="344"/>
      <c r="Q4" s="343" t="s">
        <v>227</v>
      </c>
      <c r="R4" s="375"/>
      <c r="S4" s="375"/>
      <c r="T4" s="375"/>
      <c r="U4" s="375"/>
      <c r="V4" s="375"/>
      <c r="W4" s="375"/>
      <c r="X4" s="375"/>
      <c r="Y4" s="344"/>
      <c r="Z4" s="343" t="s">
        <v>228</v>
      </c>
      <c r="AA4" s="375"/>
      <c r="AB4" s="375"/>
      <c r="AC4" s="344"/>
      <c r="AD4" s="348" t="s">
        <v>8</v>
      </c>
      <c r="AE4" s="378"/>
      <c r="AF4" s="379"/>
    </row>
    <row r="5" spans="1:33" s="82" customFormat="1" ht="20.25" customHeight="1" x14ac:dyDescent="0.4">
      <c r="A5" s="409"/>
      <c r="B5" s="351"/>
      <c r="C5" s="351"/>
      <c r="D5" s="353"/>
      <c r="E5" s="353"/>
      <c r="F5" s="349"/>
      <c r="G5" s="410"/>
      <c r="H5" s="410"/>
      <c r="I5" s="410"/>
      <c r="J5" s="410"/>
      <c r="K5" s="410"/>
      <c r="L5" s="410"/>
      <c r="M5" s="410"/>
      <c r="N5" s="411"/>
      <c r="O5" s="363" t="s">
        <v>32</v>
      </c>
      <c r="P5" s="365" t="s">
        <v>2</v>
      </c>
      <c r="Q5" s="367" t="s">
        <v>3</v>
      </c>
      <c r="R5" s="53"/>
      <c r="S5" s="53"/>
      <c r="T5" s="369" t="s">
        <v>4</v>
      </c>
      <c r="U5" s="187"/>
      <c r="V5" s="187"/>
      <c r="W5" s="369" t="s">
        <v>5</v>
      </c>
      <c r="X5" s="242"/>
      <c r="Y5" s="242"/>
      <c r="Z5" s="363" t="s">
        <v>53</v>
      </c>
      <c r="AA5" s="369" t="s">
        <v>56</v>
      </c>
      <c r="AB5" s="54"/>
      <c r="AC5" s="133"/>
      <c r="AD5" s="349"/>
      <c r="AE5" s="410"/>
      <c r="AF5" s="411"/>
    </row>
    <row r="6" spans="1:33" s="83" customFormat="1" ht="28.5" customHeight="1" x14ac:dyDescent="0.4">
      <c r="A6" s="409"/>
      <c r="B6" s="351"/>
      <c r="C6" s="351"/>
      <c r="D6" s="353"/>
      <c r="E6" s="353"/>
      <c r="F6" s="412"/>
      <c r="G6" s="413"/>
      <c r="H6" s="413"/>
      <c r="I6" s="413"/>
      <c r="J6" s="413"/>
      <c r="K6" s="413"/>
      <c r="L6" s="413"/>
      <c r="M6" s="413"/>
      <c r="N6" s="414"/>
      <c r="O6" s="364"/>
      <c r="P6" s="366"/>
      <c r="Q6" s="368"/>
      <c r="R6" s="380" t="s">
        <v>25</v>
      </c>
      <c r="S6" s="380" t="s">
        <v>57</v>
      </c>
      <c r="T6" s="370"/>
      <c r="U6" s="382" t="s">
        <v>165</v>
      </c>
      <c r="V6" s="382" t="s">
        <v>166</v>
      </c>
      <c r="W6" s="370"/>
      <c r="X6" s="380" t="s">
        <v>7</v>
      </c>
      <c r="Y6" s="365" t="s">
        <v>6</v>
      </c>
      <c r="Z6" s="364"/>
      <c r="AA6" s="370"/>
      <c r="AB6" s="380" t="s">
        <v>167</v>
      </c>
      <c r="AC6" s="365" t="s">
        <v>168</v>
      </c>
      <c r="AD6" s="412"/>
      <c r="AE6" s="413"/>
      <c r="AF6" s="414"/>
    </row>
    <row r="7" spans="1:33" s="83" customFormat="1" ht="20.25" customHeight="1" x14ac:dyDescent="0.4">
      <c r="A7" s="409"/>
      <c r="B7" s="351"/>
      <c r="C7" s="351"/>
      <c r="D7" s="353"/>
      <c r="E7" s="353"/>
      <c r="F7" s="60" t="s">
        <v>62</v>
      </c>
      <c r="G7" s="415" t="s">
        <v>50</v>
      </c>
      <c r="H7" s="415"/>
      <c r="I7" s="415"/>
      <c r="J7" s="416"/>
      <c r="K7" s="413" t="s">
        <v>204</v>
      </c>
      <c r="L7" s="417"/>
      <c r="M7" s="418" t="s">
        <v>51</v>
      </c>
      <c r="N7" s="419"/>
      <c r="O7" s="364"/>
      <c r="P7" s="366"/>
      <c r="Q7" s="368"/>
      <c r="R7" s="381"/>
      <c r="S7" s="381"/>
      <c r="T7" s="370"/>
      <c r="U7" s="383"/>
      <c r="V7" s="383"/>
      <c r="W7" s="370"/>
      <c r="X7" s="381"/>
      <c r="Y7" s="366"/>
      <c r="Z7" s="364"/>
      <c r="AA7" s="370"/>
      <c r="AB7" s="381"/>
      <c r="AC7" s="366"/>
      <c r="AD7" s="420" t="s">
        <v>140</v>
      </c>
      <c r="AE7" s="407" t="s">
        <v>265</v>
      </c>
      <c r="AF7" s="407" t="s">
        <v>1</v>
      </c>
    </row>
    <row r="8" spans="1:33" s="83" customFormat="1" ht="180" customHeight="1" x14ac:dyDescent="0.4">
      <c r="A8" s="409"/>
      <c r="B8" s="351"/>
      <c r="C8" s="351"/>
      <c r="D8" s="353"/>
      <c r="E8" s="353"/>
      <c r="F8" s="224" t="s">
        <v>61</v>
      </c>
      <c r="G8" s="240" t="s">
        <v>49</v>
      </c>
      <c r="H8" s="240" t="s">
        <v>161</v>
      </c>
      <c r="I8" s="240" t="s">
        <v>162</v>
      </c>
      <c r="J8" s="227" t="s">
        <v>58</v>
      </c>
      <c r="K8" s="221" t="s">
        <v>163</v>
      </c>
      <c r="L8" s="221" t="s">
        <v>164</v>
      </c>
      <c r="M8" s="221" t="s">
        <v>34</v>
      </c>
      <c r="N8" s="228" t="s">
        <v>33</v>
      </c>
      <c r="O8" s="364"/>
      <c r="P8" s="366"/>
      <c r="Q8" s="368"/>
      <c r="R8" s="381"/>
      <c r="S8" s="381"/>
      <c r="T8" s="370"/>
      <c r="U8" s="383"/>
      <c r="V8" s="383"/>
      <c r="W8" s="370"/>
      <c r="X8" s="381"/>
      <c r="Y8" s="366"/>
      <c r="Z8" s="364"/>
      <c r="AA8" s="370"/>
      <c r="AB8" s="381"/>
      <c r="AC8" s="366"/>
      <c r="AD8" s="407"/>
      <c r="AE8" s="353"/>
      <c r="AF8" s="353"/>
    </row>
    <row r="9" spans="1:33" s="83" customFormat="1" ht="23.25" customHeight="1" x14ac:dyDescent="0.4">
      <c r="A9" s="233"/>
      <c r="B9" s="56"/>
      <c r="C9" s="234" t="s">
        <v>124</v>
      </c>
      <c r="D9" s="233" t="s">
        <v>46</v>
      </c>
      <c r="E9" s="233" t="s">
        <v>65</v>
      </c>
      <c r="F9" s="230" t="s">
        <v>229</v>
      </c>
      <c r="G9" s="239" t="s">
        <v>230</v>
      </c>
      <c r="H9" s="239" t="s">
        <v>231</v>
      </c>
      <c r="I9" s="239" t="s">
        <v>232</v>
      </c>
      <c r="J9" s="222" t="s">
        <v>244</v>
      </c>
      <c r="K9" s="222" t="s">
        <v>233</v>
      </c>
      <c r="L9" s="222" t="s">
        <v>234</v>
      </c>
      <c r="M9" s="222" t="s">
        <v>235</v>
      </c>
      <c r="N9" s="229" t="s">
        <v>236</v>
      </c>
      <c r="O9" s="224" t="s">
        <v>30</v>
      </c>
      <c r="P9" s="223" t="s">
        <v>85</v>
      </c>
      <c r="Q9" s="224" t="s">
        <v>66</v>
      </c>
      <c r="R9" s="53" t="s">
        <v>93</v>
      </c>
      <c r="S9" s="220" t="s">
        <v>96</v>
      </c>
      <c r="T9" s="223" t="s">
        <v>100</v>
      </c>
      <c r="U9" s="220" t="s">
        <v>104</v>
      </c>
      <c r="V9" s="220" t="s">
        <v>107</v>
      </c>
      <c r="W9" s="220" t="s">
        <v>28</v>
      </c>
      <c r="X9" s="220" t="s">
        <v>29</v>
      </c>
      <c r="Y9" s="220" t="s">
        <v>73</v>
      </c>
      <c r="Z9" s="224" t="s">
        <v>54</v>
      </c>
      <c r="AA9" s="57" t="s">
        <v>52</v>
      </c>
      <c r="AB9" s="223" t="s">
        <v>55</v>
      </c>
      <c r="AC9" s="223" t="s">
        <v>59</v>
      </c>
      <c r="AD9" s="233"/>
      <c r="AE9" s="232"/>
      <c r="AF9" s="233"/>
    </row>
    <row r="10" spans="1:33" s="83" customFormat="1" ht="23.25" customHeight="1" x14ac:dyDescent="0.4">
      <c r="A10" s="241"/>
      <c r="B10" s="58"/>
      <c r="C10" s="59"/>
      <c r="D10" s="241"/>
      <c r="E10" s="241"/>
      <c r="F10" s="60" t="s">
        <v>63</v>
      </c>
      <c r="G10" s="235" t="s">
        <v>188</v>
      </c>
      <c r="H10" s="235" t="s">
        <v>190</v>
      </c>
      <c r="I10" s="235" t="s">
        <v>191</v>
      </c>
      <c r="J10" s="236" t="s">
        <v>64</v>
      </c>
      <c r="K10" s="236" t="s">
        <v>192</v>
      </c>
      <c r="L10" s="236" t="s">
        <v>193</v>
      </c>
      <c r="M10" s="236" t="s">
        <v>195</v>
      </c>
      <c r="N10" s="64" t="s">
        <v>196</v>
      </c>
      <c r="O10" s="60" t="s">
        <v>179</v>
      </c>
      <c r="P10" s="61" t="s">
        <v>181</v>
      </c>
      <c r="Q10" s="60" t="s">
        <v>67</v>
      </c>
      <c r="R10" s="61"/>
      <c r="S10" s="54"/>
      <c r="T10" s="62" t="s">
        <v>183</v>
      </c>
      <c r="U10" s="62"/>
      <c r="V10" s="62"/>
      <c r="W10" s="62" t="s">
        <v>185</v>
      </c>
      <c r="X10" s="62"/>
      <c r="Y10" s="62"/>
      <c r="Z10" s="60"/>
      <c r="AA10" s="63" t="s">
        <v>187</v>
      </c>
      <c r="AB10" s="61"/>
      <c r="AC10" s="61"/>
      <c r="AD10" s="80"/>
      <c r="AE10" s="237"/>
      <c r="AF10" s="80"/>
    </row>
    <row r="11" spans="1:33" s="83" customFormat="1" ht="34.5" customHeight="1" thickBot="1" x14ac:dyDescent="0.45">
      <c r="A11" s="51" t="s">
        <v>295</v>
      </c>
      <c r="B11" s="65" t="s">
        <v>21</v>
      </c>
      <c r="C11" s="66">
        <f>SUBTOTAL(3,C19:C718)</f>
        <v>17</v>
      </c>
      <c r="D11" s="78">
        <f>SUBTOTAL(3,D19:D718)</f>
        <v>2</v>
      </c>
      <c r="E11" s="78">
        <f>SUBTOTAL(3,E19:E718)</f>
        <v>1</v>
      </c>
      <c r="F11" s="74">
        <f t="shared" ref="F11:N11" si="0">SUBTOTAL(9,F19:F718)</f>
        <v>29</v>
      </c>
      <c r="G11" s="75">
        <f t="shared" si="0"/>
        <v>56</v>
      </c>
      <c r="H11" s="75">
        <f t="shared" si="0"/>
        <v>18</v>
      </c>
      <c r="I11" s="75">
        <f t="shared" si="0"/>
        <v>41</v>
      </c>
      <c r="J11" s="76">
        <f t="shared" si="0"/>
        <v>124</v>
      </c>
      <c r="K11" s="76">
        <f t="shared" si="0"/>
        <v>52</v>
      </c>
      <c r="L11" s="76">
        <f t="shared" si="0"/>
        <v>238</v>
      </c>
      <c r="M11" s="76">
        <f t="shared" si="0"/>
        <v>52</v>
      </c>
      <c r="N11" s="77">
        <f t="shared" si="0"/>
        <v>25</v>
      </c>
      <c r="O11" s="67">
        <f ca="1">SUMPRODUCT((O19:O718="○")*(SUBTOTAL(3,INDIRECT("B"&amp;ROW($B19:$B718)))))</f>
        <v>12</v>
      </c>
      <c r="P11" s="68">
        <f ca="1">SUMPRODUCT((P19:P718="○")*(SUBTOTAL(3,INDIRECT("B"&amp;ROW($B19:$B718)))))</f>
        <v>3</v>
      </c>
      <c r="Q11" s="67">
        <f ca="1">R11+S11</f>
        <v>3</v>
      </c>
      <c r="R11" s="68">
        <f ca="1">SUMPRODUCT((R19:R718="○")*(SUBTOTAL(3,INDIRECT("B"&amp;ROW($B19:$B718)))))</f>
        <v>2</v>
      </c>
      <c r="S11" s="69">
        <f ca="1">SUMPRODUCT((S19:S718="○")*(SUBTOTAL(3,INDIRECT("B"&amp;ROW($B19:$B718)))))</f>
        <v>1</v>
      </c>
      <c r="T11" s="70">
        <f ca="1">U11+V11</f>
        <v>4</v>
      </c>
      <c r="U11" s="68">
        <f ca="1">SUMPRODUCT((U19:U718="○")*(SUBTOTAL(3,INDIRECT("B"&amp;ROW($B19:$B718)))))</f>
        <v>2</v>
      </c>
      <c r="V11" s="70">
        <f ca="1">SUMPRODUCT((V19:V718="○")*(SUBTOTAL(3,INDIRECT("B"&amp;ROW($B19:$B718)))))</f>
        <v>2</v>
      </c>
      <c r="W11" s="70">
        <f ca="1">X11+Y11</f>
        <v>5</v>
      </c>
      <c r="X11" s="70">
        <f ca="1">SUMPRODUCT((X19:X718="○")*(SUBTOTAL(3,INDIRECT("B"&amp;ROW($B19:$B718)))))</f>
        <v>3</v>
      </c>
      <c r="Y11" s="70">
        <f ca="1">SUMPRODUCT((Y19:Y718="○")*(SUBTOTAL(3,INDIRECT("B"&amp;ROW($B19:$B718)))))</f>
        <v>2</v>
      </c>
      <c r="Z11" s="71">
        <f ca="1">SUMPRODUCT((Z19:Z718="○")*(SUBTOTAL(3,INDIRECT("B"&amp;ROW($B19:$B718)))))</f>
        <v>1</v>
      </c>
      <c r="AA11" s="72">
        <f ca="1">AB11+AC11</f>
        <v>2</v>
      </c>
      <c r="AB11" s="73">
        <f ca="1">SUMPRODUCT((AB19:AB718="○")*(SUBTOTAL(3,INDIRECT("B"&amp;ROW($B19:$B718)))))</f>
        <v>1</v>
      </c>
      <c r="AC11" s="73">
        <f ca="1">SUMPRODUCT((AC19:AC718="○")*(SUBTOTAL(3,INDIRECT("B"&amp;ROW($B19:$B718)))))</f>
        <v>1</v>
      </c>
      <c r="AD11" s="81" t="s">
        <v>22</v>
      </c>
      <c r="AE11" s="78">
        <f ca="1">SUMPRODUCT((AE19:AE718="●")*(SUBTOTAL(3,INDIRECT("B"&amp;ROW($B19:$B718)))))</f>
        <v>8</v>
      </c>
      <c r="AF11" s="81" t="s">
        <v>22</v>
      </c>
      <c r="AG11" s="190"/>
    </row>
    <row r="12" spans="1:33" s="24" customFormat="1" ht="16.5" customHeight="1" x14ac:dyDescent="0.35">
      <c r="A12" s="206" t="s">
        <v>292</v>
      </c>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7"/>
    </row>
    <row r="13" spans="1:33" ht="16.5" customHeight="1" x14ac:dyDescent="0.35">
      <c r="A13" s="207" t="s">
        <v>293</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row>
    <row r="14" spans="1:33" ht="16.5" customHeight="1" x14ac:dyDescent="0.35">
      <c r="A14" s="132" t="s">
        <v>290</v>
      </c>
      <c r="B14" s="207"/>
      <c r="C14" s="132"/>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row>
    <row r="15" spans="1:33" ht="16.5" customHeight="1" x14ac:dyDescent="0.35">
      <c r="A15" s="301" t="s">
        <v>291</v>
      </c>
      <c r="B15" s="207"/>
      <c r="C15" s="132"/>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row>
    <row r="16" spans="1:33" ht="16.5" customHeight="1" x14ac:dyDescent="0.35">
      <c r="A16" s="208" t="s">
        <v>294</v>
      </c>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row>
    <row r="17" spans="1:33" s="83" customFormat="1" ht="17.25" customHeight="1" thickBot="1" x14ac:dyDescent="0.4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row>
    <row r="18" spans="1:33" s="83" customFormat="1" ht="24.75" customHeight="1" thickBot="1" x14ac:dyDescent="0.45">
      <c r="A18" s="35" t="s">
        <v>18</v>
      </c>
      <c r="B18" s="25" t="s">
        <v>0</v>
      </c>
      <c r="C18" s="26" t="s">
        <v>26</v>
      </c>
      <c r="D18" s="36" t="s">
        <v>46</v>
      </c>
      <c r="E18" s="36" t="s">
        <v>65</v>
      </c>
      <c r="F18" s="27" t="s">
        <v>229</v>
      </c>
      <c r="G18" s="37" t="s">
        <v>230</v>
      </c>
      <c r="H18" s="37" t="s">
        <v>231</v>
      </c>
      <c r="I18" s="37" t="s">
        <v>232</v>
      </c>
      <c r="J18" s="32" t="s">
        <v>244</v>
      </c>
      <c r="K18" s="33" t="s">
        <v>233</v>
      </c>
      <c r="L18" s="33" t="s">
        <v>234</v>
      </c>
      <c r="M18" s="33" t="s">
        <v>235</v>
      </c>
      <c r="N18" s="34" t="s">
        <v>236</v>
      </c>
      <c r="O18" s="28" t="s">
        <v>197</v>
      </c>
      <c r="P18" s="29" t="s">
        <v>198</v>
      </c>
      <c r="Q18" s="28" t="s">
        <v>199</v>
      </c>
      <c r="R18" s="52" t="s">
        <v>200</v>
      </c>
      <c r="S18" s="30" t="s">
        <v>201</v>
      </c>
      <c r="T18" s="29" t="s">
        <v>202</v>
      </c>
      <c r="U18" s="30" t="s">
        <v>170</v>
      </c>
      <c r="V18" s="30" t="s">
        <v>171</v>
      </c>
      <c r="W18" s="30" t="s">
        <v>172</v>
      </c>
      <c r="X18" s="30" t="s">
        <v>173</v>
      </c>
      <c r="Y18" s="30" t="s">
        <v>174</v>
      </c>
      <c r="Z18" s="28" t="s">
        <v>175</v>
      </c>
      <c r="AA18" s="38" t="s">
        <v>176</v>
      </c>
      <c r="AB18" s="29" t="s">
        <v>177</v>
      </c>
      <c r="AC18" s="30" t="s">
        <v>169</v>
      </c>
      <c r="AD18" s="35" t="s">
        <v>23</v>
      </c>
      <c r="AE18" s="171" t="s">
        <v>266</v>
      </c>
      <c r="AF18" s="31" t="s">
        <v>24</v>
      </c>
    </row>
    <row r="19" spans="1:33" s="110" customFormat="1" ht="34.5" customHeight="1" thickTop="1" x14ac:dyDescent="0.4">
      <c r="A19" s="39" t="str">
        <f t="shared" ref="A19:A82" si="1">IF($A$11="","",$A$11)</f>
        <v>○○学園</v>
      </c>
      <c r="B19" s="40" t="s">
        <v>12</v>
      </c>
      <c r="C19" s="41" t="s">
        <v>72</v>
      </c>
      <c r="D19" s="97"/>
      <c r="E19" s="97"/>
      <c r="F19" s="94"/>
      <c r="G19" s="45"/>
      <c r="H19" s="45"/>
      <c r="I19" s="45"/>
      <c r="J19" s="46">
        <v>10</v>
      </c>
      <c r="K19" s="46">
        <v>10</v>
      </c>
      <c r="L19" s="46"/>
      <c r="M19" s="46"/>
      <c r="N19" s="47"/>
      <c r="O19" s="98" t="str">
        <f>IF(OR(Q19="○",T19="○",W19="○"),"○","")</f>
        <v>○</v>
      </c>
      <c r="P19" s="99" t="str">
        <f>IF(OR(Z19="○",AA19="○"),"○","")</f>
        <v/>
      </c>
      <c r="Q19" s="100" t="str">
        <f>IF(OR(R19="○",S19="○"),"○","")</f>
        <v/>
      </c>
      <c r="R19" s="101" t="str">
        <f>IF($AD19="E","○","")</f>
        <v/>
      </c>
      <c r="S19" s="101" t="str">
        <f>IF($AD19="F","○","")</f>
        <v/>
      </c>
      <c r="T19" s="102" t="str">
        <f>IF(OR(U19="○",V19="○"),"○","")</f>
        <v>○</v>
      </c>
      <c r="U19" s="99" t="str">
        <f>IF($AD19="H","○","")</f>
        <v>○</v>
      </c>
      <c r="V19" s="102" t="str">
        <f>IF($AD19="I","○","")</f>
        <v/>
      </c>
      <c r="W19" s="102" t="str">
        <f>IF(OR(X19="○",Y19="○"),"○","")</f>
        <v/>
      </c>
      <c r="X19" s="102" t="str">
        <f>IF($AD19="K","○","")</f>
        <v/>
      </c>
      <c r="Y19" s="102" t="str">
        <f>IF($AD19="L","○","")</f>
        <v/>
      </c>
      <c r="Z19" s="100" t="str">
        <f>IF($AD19="M","○","")</f>
        <v/>
      </c>
      <c r="AA19" s="101" t="str">
        <f>IF(OR(AB19="○",AC19="○"),"○","")</f>
        <v/>
      </c>
      <c r="AB19" s="99" t="str">
        <f>IF($AD19="O","○","")</f>
        <v/>
      </c>
      <c r="AC19" s="102" t="str">
        <f>IF($AD19="P","○","")</f>
        <v/>
      </c>
      <c r="AD19" s="214" t="str">
        <f>IF(C19="","",IF(N19="",IF(M19="",IF(L19="",IF(K19="",IF(J19="",IF(AND(F19="",I19&lt;&gt;""),"P",IF(AND(F19="",H19&lt;&gt;""),"O",IF(AND(F19="",G19&lt;&gt;""),"M",IF(F19="","","E")))),"F"),"H"),"I"),"K"),"L"))</f>
        <v>H</v>
      </c>
      <c r="AE19" s="172" t="str">
        <f>IF(OR(D19="○",E19="○"),"",IF(OR(AD19="H",AD19="I",AD19="k",AD19="l"),"●",""))</f>
        <v>●</v>
      </c>
      <c r="AF19" s="109" t="str">
        <f>IF(AND(C19="",SUM(F19:N19)=0),"",IF(AE19&lt;&gt;"●",IF(COUNTIF(D19:E19,"○")+COUNTIF(O19:P19,"○")=1,"OK","NG"),IF(INDEX('補足調査票 (記入例)'!$AF$21:$AF$720,MATCH(C19,'補足調査票 (記入例)'!$C$21:$C$29,0))="OK","OK","NG ")))</f>
        <v>OK</v>
      </c>
      <c r="AG19" s="180" t="str">
        <f>IF(AF19="NG","※入力内容に誤りがあります",IF(AF19="NG ","※補足調査票を記入ください",""))</f>
        <v/>
      </c>
    </row>
    <row r="20" spans="1:33" s="110" customFormat="1" ht="34.5" customHeight="1" x14ac:dyDescent="0.4">
      <c r="A20" s="42" t="str">
        <f t="shared" si="1"/>
        <v>○○学園</v>
      </c>
      <c r="B20" s="43" t="s">
        <v>10</v>
      </c>
      <c r="C20" s="44" t="s">
        <v>126</v>
      </c>
      <c r="D20" s="103" t="s">
        <v>125</v>
      </c>
      <c r="E20" s="103"/>
      <c r="F20" s="95"/>
      <c r="G20" s="48"/>
      <c r="H20" s="48"/>
      <c r="I20" s="48"/>
      <c r="J20" s="49"/>
      <c r="K20" s="49"/>
      <c r="L20" s="49"/>
      <c r="M20" s="49"/>
      <c r="N20" s="50"/>
      <c r="O20" s="104" t="str">
        <f t="shared" ref="O20:O83" si="2">IF(OR(Q20="○",T20="○",W20="○"),"○","")</f>
        <v/>
      </c>
      <c r="P20" s="105" t="str">
        <f>IF(OR(Z20="○",AA20="○"),"○","")</f>
        <v/>
      </c>
      <c r="Q20" s="106" t="str">
        <f t="shared" ref="Q20:Q83" si="3">IF(OR(R20="○",S20="○"),"○","")</f>
        <v/>
      </c>
      <c r="R20" s="107" t="str">
        <f t="shared" ref="R20:R83" si="4">IF($AD20="E","○","")</f>
        <v/>
      </c>
      <c r="S20" s="107" t="str">
        <f t="shared" ref="S20:S83" si="5">IF($AD20="F","○","")</f>
        <v/>
      </c>
      <c r="T20" s="108" t="str">
        <f t="shared" ref="T20:T83" si="6">IF(OR(U20="○",V20="○"),"○","")</f>
        <v/>
      </c>
      <c r="U20" s="105" t="str">
        <f t="shared" ref="U20:U83" si="7">IF($AD20="H","○","")</f>
        <v/>
      </c>
      <c r="V20" s="108" t="str">
        <f t="shared" ref="V20:V83" si="8">IF($AD20="I","○","")</f>
        <v/>
      </c>
      <c r="W20" s="108" t="str">
        <f t="shared" ref="W20:W83" si="9">IF(OR(X20="○",Y20="○"),"○","")</f>
        <v/>
      </c>
      <c r="X20" s="108" t="str">
        <f t="shared" ref="X20:X83" si="10">IF($AD20="K","○","")</f>
        <v/>
      </c>
      <c r="Y20" s="108" t="str">
        <f t="shared" ref="Y20:Y83" si="11">IF($AD20="L","○","")</f>
        <v/>
      </c>
      <c r="Z20" s="106" t="str">
        <f t="shared" ref="Z20:Z83" si="12">IF($AD20="M","○","")</f>
        <v/>
      </c>
      <c r="AA20" s="107" t="str">
        <f t="shared" ref="AA20:AA83" si="13">IF(OR(AB20="○",AC20="○"),"○","")</f>
        <v/>
      </c>
      <c r="AB20" s="105" t="str">
        <f t="shared" ref="AB20:AB83" si="14">IF($AD20="O","○","")</f>
        <v/>
      </c>
      <c r="AC20" s="108" t="str">
        <f t="shared" ref="AC20:AC83" si="15">IF($AD20="P","○","")</f>
        <v/>
      </c>
      <c r="AD20" s="160" t="str">
        <f>IF(C20="","",IF(N20="",IF(M20="",IF(L20="",IF(K20="",IF(J20="",IF(AND(F20="",I20&lt;&gt;""),"P",IF(AND(F20="",H20&lt;&gt;""),"O",IF(AND(F20="",G20&lt;&gt;""),"M",IF(F20="","","E")))),"F"),"H"),"I"),"K"),"L"))</f>
        <v/>
      </c>
      <c r="AE20" s="173" t="str">
        <f>IF(OR(D20="○",E20="○"),"",IF(OR(AD20="H",AD20="I",AD20="k",AD20="l"),"●",""))</f>
        <v/>
      </c>
      <c r="AF20" s="111" t="str">
        <f>IF(AND(C20="",SUM(F20:N20)=0),"",IF(AE20&lt;&gt;"●",IF(COUNTIF(D20:E20,"○")+COUNTIF(O20:P20,"○")=1,"OK","NG"),IF(INDEX('補足調査票 (記入例)'!$AF$21:$AF$720,MATCH(C20,'補足調査票 (記入例)'!$C$21:$C$29,0))="OK","OK","NG ")))</f>
        <v>OK</v>
      </c>
      <c r="AG20" s="180" t="str">
        <f t="shared" ref="AG20:AG83" si="16">IF(AF20="NG","※入力内容に誤りがあります",IF(AF20="NG ","※補足調査票を記入ください",""))</f>
        <v/>
      </c>
    </row>
    <row r="21" spans="1:33" s="110" customFormat="1" ht="34.5" customHeight="1" x14ac:dyDescent="0.4">
      <c r="A21" s="42" t="str">
        <f t="shared" si="1"/>
        <v>○○学園</v>
      </c>
      <c r="B21" s="43" t="s">
        <v>11</v>
      </c>
      <c r="C21" s="44" t="s">
        <v>127</v>
      </c>
      <c r="D21" s="103"/>
      <c r="E21" s="103" t="s">
        <v>125</v>
      </c>
      <c r="F21" s="95"/>
      <c r="G21" s="48"/>
      <c r="H21" s="48"/>
      <c r="I21" s="48"/>
      <c r="J21" s="49"/>
      <c r="K21" s="49"/>
      <c r="L21" s="49"/>
      <c r="M21" s="49"/>
      <c r="N21" s="50"/>
      <c r="O21" s="104" t="str">
        <f t="shared" si="2"/>
        <v/>
      </c>
      <c r="P21" s="105" t="str">
        <f t="shared" ref="P21:P84" si="17">IF(OR(Z21="○",AA21="○"),"○","")</f>
        <v/>
      </c>
      <c r="Q21" s="106" t="str">
        <f t="shared" si="3"/>
        <v/>
      </c>
      <c r="R21" s="107" t="str">
        <f t="shared" si="4"/>
        <v/>
      </c>
      <c r="S21" s="107" t="str">
        <f t="shared" si="5"/>
        <v/>
      </c>
      <c r="T21" s="108" t="str">
        <f t="shared" si="6"/>
        <v/>
      </c>
      <c r="U21" s="105" t="str">
        <f t="shared" si="7"/>
        <v/>
      </c>
      <c r="V21" s="108" t="str">
        <f t="shared" si="8"/>
        <v/>
      </c>
      <c r="W21" s="108" t="str">
        <f t="shared" si="9"/>
        <v/>
      </c>
      <c r="X21" s="108" t="str">
        <f t="shared" si="10"/>
        <v/>
      </c>
      <c r="Y21" s="108" t="str">
        <f t="shared" si="11"/>
        <v/>
      </c>
      <c r="Z21" s="106" t="str">
        <f t="shared" si="12"/>
        <v/>
      </c>
      <c r="AA21" s="107" t="str">
        <f t="shared" si="13"/>
        <v/>
      </c>
      <c r="AB21" s="105" t="str">
        <f t="shared" si="14"/>
        <v/>
      </c>
      <c r="AC21" s="108" t="str">
        <f t="shared" si="15"/>
        <v/>
      </c>
      <c r="AD21" s="160" t="str">
        <f t="shared" ref="AD21:AD84" si="18">IF(C21="","",IF(N21="",IF(M21="",IF(L21="",IF(K21="",IF(J21="",IF(AND(F21="",I21&lt;&gt;""),"P",IF(AND(F21="",H21&lt;&gt;""),"O",IF(AND(F21="",G21&lt;&gt;""),"M",IF(F21="","","E")))),"F"),"H"),"I"),"K"),"L"))</f>
        <v/>
      </c>
      <c r="AE21" s="173" t="str">
        <f t="shared" ref="AE21:AE84" si="19">IF(OR(D21="○",E21="○"),"",IF(OR(AD21="H",AD21="I",AD21="k",AD21="l"),"●",""))</f>
        <v/>
      </c>
      <c r="AF21" s="111" t="str">
        <f>IF(AND(C21="",SUM(F21:N21)=0),"",IF(AE21&lt;&gt;"●",IF(COUNTIF(D21:E21,"○")+COUNTIF(O21:P21,"○")=1,"OK","NG"),IF(INDEX('補足調査票 (記入例)'!$AF$21:$AF$720,MATCH(C21,'補足調査票 (記入例)'!$C$21:$C$29,0))="OK","OK","NG ")))</f>
        <v>OK</v>
      </c>
      <c r="AG21" s="180" t="str">
        <f t="shared" si="16"/>
        <v/>
      </c>
    </row>
    <row r="22" spans="1:33" s="110" customFormat="1" ht="34.5" customHeight="1" x14ac:dyDescent="0.4">
      <c r="A22" s="42" t="str">
        <f t="shared" si="1"/>
        <v>○○学園</v>
      </c>
      <c r="B22" s="43" t="s">
        <v>13</v>
      </c>
      <c r="C22" s="44" t="s">
        <v>128</v>
      </c>
      <c r="D22" s="103"/>
      <c r="E22" s="103"/>
      <c r="F22" s="95"/>
      <c r="G22" s="48">
        <v>2</v>
      </c>
      <c r="H22" s="48"/>
      <c r="I22" s="48"/>
      <c r="J22" s="49"/>
      <c r="K22" s="49"/>
      <c r="L22" s="49">
        <v>36</v>
      </c>
      <c r="M22" s="49">
        <v>15</v>
      </c>
      <c r="N22" s="50"/>
      <c r="O22" s="104" t="str">
        <f t="shared" si="2"/>
        <v>○</v>
      </c>
      <c r="P22" s="105" t="str">
        <f t="shared" si="17"/>
        <v/>
      </c>
      <c r="Q22" s="106" t="str">
        <f t="shared" si="3"/>
        <v/>
      </c>
      <c r="R22" s="107" t="str">
        <f t="shared" si="4"/>
        <v/>
      </c>
      <c r="S22" s="107" t="str">
        <f t="shared" si="5"/>
        <v/>
      </c>
      <c r="T22" s="108" t="str">
        <f t="shared" si="6"/>
        <v/>
      </c>
      <c r="U22" s="105" t="str">
        <f t="shared" si="7"/>
        <v/>
      </c>
      <c r="V22" s="108" t="str">
        <f t="shared" si="8"/>
        <v/>
      </c>
      <c r="W22" s="108" t="str">
        <f t="shared" si="9"/>
        <v>○</v>
      </c>
      <c r="X22" s="108" t="str">
        <f t="shared" si="10"/>
        <v>○</v>
      </c>
      <c r="Y22" s="108" t="str">
        <f t="shared" si="11"/>
        <v/>
      </c>
      <c r="Z22" s="106" t="str">
        <f t="shared" si="12"/>
        <v/>
      </c>
      <c r="AA22" s="107" t="str">
        <f t="shared" si="13"/>
        <v/>
      </c>
      <c r="AB22" s="105" t="str">
        <f t="shared" si="14"/>
        <v/>
      </c>
      <c r="AC22" s="108" t="str">
        <f t="shared" si="15"/>
        <v/>
      </c>
      <c r="AD22" s="160" t="str">
        <f t="shared" si="18"/>
        <v>K</v>
      </c>
      <c r="AE22" s="173" t="str">
        <f t="shared" si="19"/>
        <v>●</v>
      </c>
      <c r="AF22" s="111" t="str">
        <f>IF(AND(C22="",SUM(F22:N22)=0),"",IF(AE22&lt;&gt;"●",IF(COUNTIF(D22:E22,"○")+COUNTIF(O22:P22,"○")=1,"OK","NG"),IF(INDEX('補足調査票 (記入例)'!$AF$21:$AF$720,MATCH(C22,'補足調査票 (記入例)'!$C$21:$C$29,0))="OK","OK","NG ")))</f>
        <v>OK</v>
      </c>
      <c r="AG22" s="180" t="str">
        <f t="shared" si="16"/>
        <v/>
      </c>
    </row>
    <row r="23" spans="1:33" s="110" customFormat="1" ht="34.5" customHeight="1" x14ac:dyDescent="0.4">
      <c r="A23" s="42" t="str">
        <f t="shared" si="1"/>
        <v>○○学園</v>
      </c>
      <c r="B23" s="43" t="s">
        <v>14</v>
      </c>
      <c r="C23" s="44" t="s">
        <v>129</v>
      </c>
      <c r="D23" s="103"/>
      <c r="E23" s="103"/>
      <c r="F23" s="95"/>
      <c r="G23" s="48"/>
      <c r="H23" s="48"/>
      <c r="I23" s="48"/>
      <c r="J23" s="49"/>
      <c r="K23" s="49"/>
      <c r="L23" s="49"/>
      <c r="M23" s="49"/>
      <c r="N23" s="50">
        <v>8</v>
      </c>
      <c r="O23" s="104" t="str">
        <f t="shared" si="2"/>
        <v>○</v>
      </c>
      <c r="P23" s="105" t="str">
        <f t="shared" si="17"/>
        <v/>
      </c>
      <c r="Q23" s="106" t="str">
        <f t="shared" si="3"/>
        <v/>
      </c>
      <c r="R23" s="107" t="str">
        <f t="shared" si="4"/>
        <v/>
      </c>
      <c r="S23" s="107" t="str">
        <f t="shared" si="5"/>
        <v/>
      </c>
      <c r="T23" s="108" t="str">
        <f t="shared" si="6"/>
        <v/>
      </c>
      <c r="U23" s="105" t="str">
        <f t="shared" si="7"/>
        <v/>
      </c>
      <c r="V23" s="108" t="str">
        <f t="shared" si="8"/>
        <v/>
      </c>
      <c r="W23" s="108" t="str">
        <f t="shared" si="9"/>
        <v>○</v>
      </c>
      <c r="X23" s="108" t="str">
        <f t="shared" si="10"/>
        <v/>
      </c>
      <c r="Y23" s="108" t="str">
        <f t="shared" si="11"/>
        <v>○</v>
      </c>
      <c r="Z23" s="106" t="str">
        <f t="shared" si="12"/>
        <v/>
      </c>
      <c r="AA23" s="107" t="str">
        <f t="shared" si="13"/>
        <v/>
      </c>
      <c r="AB23" s="105" t="str">
        <f t="shared" si="14"/>
        <v/>
      </c>
      <c r="AC23" s="108" t="str">
        <f t="shared" si="15"/>
        <v/>
      </c>
      <c r="AD23" s="160" t="str">
        <f t="shared" si="18"/>
        <v>L</v>
      </c>
      <c r="AE23" s="173" t="str">
        <f t="shared" si="19"/>
        <v>●</v>
      </c>
      <c r="AF23" s="111" t="str">
        <f>IF(AND(C23="",SUM(F23:N23)=0),"",IF(AE23&lt;&gt;"●",IF(COUNTIF(D23:E23,"○")+COUNTIF(O23:P23,"○")=1,"OK","NG"),IF(INDEX('補足調査票 (記入例)'!$AF$21:$AF$720,MATCH(C23,'補足調査票 (記入例)'!$C$21:$C$29,0))="OK","OK","NG ")))</f>
        <v>OK</v>
      </c>
      <c r="AG23" s="180" t="str">
        <f t="shared" si="16"/>
        <v/>
      </c>
    </row>
    <row r="24" spans="1:33" s="110" customFormat="1" ht="34.5" customHeight="1" x14ac:dyDescent="0.4">
      <c r="A24" s="42" t="str">
        <f t="shared" si="1"/>
        <v>○○学園</v>
      </c>
      <c r="B24" s="43" t="s">
        <v>15</v>
      </c>
      <c r="C24" s="44" t="s">
        <v>130</v>
      </c>
      <c r="D24" s="103"/>
      <c r="E24" s="103"/>
      <c r="F24" s="95"/>
      <c r="G24" s="48">
        <v>9</v>
      </c>
      <c r="H24" s="48"/>
      <c r="I24" s="48"/>
      <c r="J24" s="49"/>
      <c r="K24" s="49"/>
      <c r="L24" s="49"/>
      <c r="M24" s="49"/>
      <c r="N24" s="50"/>
      <c r="O24" s="104" t="str">
        <f t="shared" si="2"/>
        <v/>
      </c>
      <c r="P24" s="105" t="str">
        <f t="shared" si="17"/>
        <v>○</v>
      </c>
      <c r="Q24" s="106" t="str">
        <f t="shared" si="3"/>
        <v/>
      </c>
      <c r="R24" s="107" t="str">
        <f t="shared" si="4"/>
        <v/>
      </c>
      <c r="S24" s="107" t="str">
        <f t="shared" si="5"/>
        <v/>
      </c>
      <c r="T24" s="108" t="str">
        <f t="shared" si="6"/>
        <v/>
      </c>
      <c r="U24" s="105" t="str">
        <f t="shared" si="7"/>
        <v/>
      </c>
      <c r="V24" s="108" t="str">
        <f t="shared" si="8"/>
        <v/>
      </c>
      <c r="W24" s="108" t="str">
        <f t="shared" si="9"/>
        <v/>
      </c>
      <c r="X24" s="108" t="str">
        <f t="shared" si="10"/>
        <v/>
      </c>
      <c r="Y24" s="108" t="str">
        <f t="shared" si="11"/>
        <v/>
      </c>
      <c r="Z24" s="106" t="str">
        <f t="shared" si="12"/>
        <v>○</v>
      </c>
      <c r="AA24" s="107" t="str">
        <f t="shared" si="13"/>
        <v/>
      </c>
      <c r="AB24" s="105" t="str">
        <f t="shared" si="14"/>
        <v/>
      </c>
      <c r="AC24" s="108" t="str">
        <f t="shared" si="15"/>
        <v/>
      </c>
      <c r="AD24" s="160" t="str">
        <f t="shared" si="18"/>
        <v>M</v>
      </c>
      <c r="AE24" s="173" t="str">
        <f t="shared" si="19"/>
        <v/>
      </c>
      <c r="AF24" s="111" t="str">
        <f>IF(AND(C24="",SUM(F24:N24)=0),"",IF(AE24&lt;&gt;"●",IF(COUNTIF(D24:E24,"○")+COUNTIF(O24:P24,"○")=1,"OK","NG"),IF(INDEX('補足調査票 (記入例)'!$AF$21:$AF$720,MATCH(C24,'補足調査票 (記入例)'!$C$21:$C$29,0))="OK","OK","NG ")))</f>
        <v>OK</v>
      </c>
      <c r="AG24" s="180" t="str">
        <f t="shared" si="16"/>
        <v/>
      </c>
    </row>
    <row r="25" spans="1:33" s="110" customFormat="1" ht="34.5" customHeight="1" x14ac:dyDescent="0.4">
      <c r="A25" s="42" t="str">
        <f t="shared" si="1"/>
        <v>○○学園</v>
      </c>
      <c r="B25" s="43" t="s">
        <v>16</v>
      </c>
      <c r="C25" s="44" t="s">
        <v>131</v>
      </c>
      <c r="D25" s="103" t="s">
        <v>125</v>
      </c>
      <c r="E25" s="103"/>
      <c r="F25" s="95"/>
      <c r="G25" s="48"/>
      <c r="H25" s="48"/>
      <c r="I25" s="48"/>
      <c r="J25" s="49"/>
      <c r="K25" s="49"/>
      <c r="L25" s="49"/>
      <c r="M25" s="49">
        <v>10</v>
      </c>
      <c r="N25" s="50"/>
      <c r="O25" s="104" t="str">
        <f t="shared" si="2"/>
        <v>○</v>
      </c>
      <c r="P25" s="105" t="str">
        <f t="shared" si="17"/>
        <v/>
      </c>
      <c r="Q25" s="106" t="str">
        <f t="shared" si="3"/>
        <v/>
      </c>
      <c r="R25" s="107" t="str">
        <f t="shared" si="4"/>
        <v/>
      </c>
      <c r="S25" s="107" t="str">
        <f t="shared" si="5"/>
        <v/>
      </c>
      <c r="T25" s="108" t="str">
        <f t="shared" si="6"/>
        <v/>
      </c>
      <c r="U25" s="105" t="str">
        <f t="shared" si="7"/>
        <v/>
      </c>
      <c r="V25" s="108" t="str">
        <f t="shared" si="8"/>
        <v/>
      </c>
      <c r="W25" s="108" t="str">
        <f t="shared" si="9"/>
        <v>○</v>
      </c>
      <c r="X25" s="108" t="str">
        <f t="shared" si="10"/>
        <v>○</v>
      </c>
      <c r="Y25" s="108" t="str">
        <f t="shared" si="11"/>
        <v/>
      </c>
      <c r="Z25" s="106" t="str">
        <f t="shared" si="12"/>
        <v/>
      </c>
      <c r="AA25" s="107" t="str">
        <f t="shared" si="13"/>
        <v/>
      </c>
      <c r="AB25" s="105" t="str">
        <f t="shared" si="14"/>
        <v/>
      </c>
      <c r="AC25" s="108" t="str">
        <f t="shared" si="15"/>
        <v/>
      </c>
      <c r="AD25" s="160" t="str">
        <f t="shared" si="18"/>
        <v>K</v>
      </c>
      <c r="AE25" s="173" t="str">
        <f t="shared" si="19"/>
        <v/>
      </c>
      <c r="AF25" s="111" t="str">
        <f>IF(AND(C25="",SUM(F25:N25)=0),"",IF(AE25&lt;&gt;"●",IF(COUNTIF(D25:E25,"○")+COUNTIF(O25:P25,"○")=1,"OK","NG"),IF(INDEX('補足調査票 (記入例)'!$AF$21:$AF$720,MATCH(C25,'補足調査票 (記入例)'!$C$21:$C$29,0))="OK","OK","NG ")))</f>
        <v>NG</v>
      </c>
      <c r="AG25" s="180" t="str">
        <f t="shared" si="16"/>
        <v>※入力内容に誤りがあります</v>
      </c>
    </row>
    <row r="26" spans="1:33" s="110" customFormat="1" ht="34.5" customHeight="1" x14ac:dyDescent="0.4">
      <c r="A26" s="42" t="str">
        <f t="shared" si="1"/>
        <v>○○学園</v>
      </c>
      <c r="B26" s="43" t="s">
        <v>17</v>
      </c>
      <c r="C26" s="44" t="s">
        <v>132</v>
      </c>
      <c r="D26" s="103"/>
      <c r="E26" s="103"/>
      <c r="F26" s="95"/>
      <c r="G26" s="48"/>
      <c r="H26" s="48"/>
      <c r="I26" s="48"/>
      <c r="J26" s="49"/>
      <c r="K26" s="49"/>
      <c r="L26" s="49">
        <v>37</v>
      </c>
      <c r="M26" s="49"/>
      <c r="N26" s="50"/>
      <c r="O26" s="104" t="str">
        <f t="shared" si="2"/>
        <v>○</v>
      </c>
      <c r="P26" s="105" t="str">
        <f t="shared" si="17"/>
        <v/>
      </c>
      <c r="Q26" s="106" t="str">
        <f t="shared" si="3"/>
        <v/>
      </c>
      <c r="R26" s="107" t="str">
        <f t="shared" si="4"/>
        <v/>
      </c>
      <c r="S26" s="107" t="str">
        <f t="shared" si="5"/>
        <v/>
      </c>
      <c r="T26" s="108" t="str">
        <f t="shared" si="6"/>
        <v>○</v>
      </c>
      <c r="U26" s="105" t="str">
        <f t="shared" si="7"/>
        <v/>
      </c>
      <c r="V26" s="108" t="str">
        <f t="shared" si="8"/>
        <v>○</v>
      </c>
      <c r="W26" s="108" t="str">
        <f t="shared" si="9"/>
        <v/>
      </c>
      <c r="X26" s="108" t="str">
        <f t="shared" si="10"/>
        <v/>
      </c>
      <c r="Y26" s="108" t="str">
        <f t="shared" si="11"/>
        <v/>
      </c>
      <c r="Z26" s="106" t="str">
        <f t="shared" si="12"/>
        <v/>
      </c>
      <c r="AA26" s="107" t="str">
        <f t="shared" si="13"/>
        <v/>
      </c>
      <c r="AB26" s="105" t="str">
        <f t="shared" si="14"/>
        <v/>
      </c>
      <c r="AC26" s="108" t="str">
        <f t="shared" si="15"/>
        <v/>
      </c>
      <c r="AD26" s="160" t="str">
        <f t="shared" si="18"/>
        <v>I</v>
      </c>
      <c r="AE26" s="173" t="str">
        <f t="shared" si="19"/>
        <v>●</v>
      </c>
      <c r="AF26" s="111" t="str">
        <f>IF(AND(C26="",SUM(F26:N26)=0),"",IF(AE26&lt;&gt;"●",IF(COUNTIF(D26:E26,"○")+COUNTIF(O26:P26,"○")=1,"OK","NG"),IF(INDEX('補足調査票 (記入例)'!$AF$21:$AF$720,MATCH(C26,'補足調査票 (記入例)'!$C$21:$C$29,0))="OK","OK","NG ")))</f>
        <v>OK</v>
      </c>
      <c r="AG26" s="180" t="str">
        <f t="shared" si="16"/>
        <v/>
      </c>
    </row>
    <row r="27" spans="1:33" s="110" customFormat="1" ht="34.5" customHeight="1" x14ac:dyDescent="0.4">
      <c r="A27" s="42" t="str">
        <f t="shared" si="1"/>
        <v>○○学園</v>
      </c>
      <c r="B27" s="43" t="s">
        <v>13</v>
      </c>
      <c r="C27" s="44" t="s">
        <v>133</v>
      </c>
      <c r="D27" s="103"/>
      <c r="E27" s="103"/>
      <c r="F27" s="95"/>
      <c r="G27" s="48"/>
      <c r="H27" s="48"/>
      <c r="I27" s="48"/>
      <c r="J27" s="49">
        <v>78</v>
      </c>
      <c r="K27" s="49"/>
      <c r="L27" s="49"/>
      <c r="M27" s="49"/>
      <c r="N27" s="50"/>
      <c r="O27" s="104" t="str">
        <f t="shared" si="2"/>
        <v>○</v>
      </c>
      <c r="P27" s="105" t="str">
        <f t="shared" si="17"/>
        <v/>
      </c>
      <c r="Q27" s="106" t="str">
        <f t="shared" si="3"/>
        <v>○</v>
      </c>
      <c r="R27" s="107" t="str">
        <f t="shared" si="4"/>
        <v/>
      </c>
      <c r="S27" s="107" t="str">
        <f t="shared" si="5"/>
        <v>○</v>
      </c>
      <c r="T27" s="108" t="str">
        <f t="shared" si="6"/>
        <v/>
      </c>
      <c r="U27" s="105" t="str">
        <f t="shared" si="7"/>
        <v/>
      </c>
      <c r="V27" s="108" t="str">
        <f t="shared" si="8"/>
        <v/>
      </c>
      <c r="W27" s="108" t="str">
        <f t="shared" si="9"/>
        <v/>
      </c>
      <c r="X27" s="108" t="str">
        <f t="shared" si="10"/>
        <v/>
      </c>
      <c r="Y27" s="108" t="str">
        <f t="shared" si="11"/>
        <v/>
      </c>
      <c r="Z27" s="106" t="str">
        <f t="shared" si="12"/>
        <v/>
      </c>
      <c r="AA27" s="107" t="str">
        <f t="shared" si="13"/>
        <v/>
      </c>
      <c r="AB27" s="105" t="str">
        <f t="shared" si="14"/>
        <v/>
      </c>
      <c r="AC27" s="108" t="str">
        <f t="shared" si="15"/>
        <v/>
      </c>
      <c r="AD27" s="160" t="str">
        <f t="shared" si="18"/>
        <v>F</v>
      </c>
      <c r="AE27" s="173" t="str">
        <f t="shared" si="19"/>
        <v/>
      </c>
      <c r="AF27" s="111" t="str">
        <f>IF(AND(C27="",SUM(F27:N27)=0),"",IF(AE27&lt;&gt;"●",IF(COUNTIF(D27:E27,"○")+COUNTIF(O27:P27,"○")=1,"OK","NG"),IF(INDEX('補足調査票 (記入例)'!$AF$21:$AF$720,MATCH(C27,'補足調査票 (記入例)'!$C$21:$C$29,0))="OK","OK","NG ")))</f>
        <v>OK</v>
      </c>
      <c r="AG27" s="180" t="str">
        <f t="shared" si="16"/>
        <v/>
      </c>
    </row>
    <row r="28" spans="1:33" s="110" customFormat="1" ht="34.5" customHeight="1" x14ac:dyDescent="0.4">
      <c r="A28" s="42" t="str">
        <f t="shared" si="1"/>
        <v>○○学園</v>
      </c>
      <c r="B28" s="43" t="s">
        <v>12</v>
      </c>
      <c r="C28" s="44" t="s">
        <v>134</v>
      </c>
      <c r="D28" s="103"/>
      <c r="E28" s="103"/>
      <c r="F28" s="95">
        <v>17</v>
      </c>
      <c r="G28" s="48"/>
      <c r="H28" s="48"/>
      <c r="I28" s="48"/>
      <c r="J28" s="49"/>
      <c r="K28" s="49"/>
      <c r="L28" s="49"/>
      <c r="M28" s="49"/>
      <c r="N28" s="50"/>
      <c r="O28" s="104" t="str">
        <f t="shared" si="2"/>
        <v>○</v>
      </c>
      <c r="P28" s="105" t="str">
        <f t="shared" si="17"/>
        <v/>
      </c>
      <c r="Q28" s="106" t="str">
        <f t="shared" si="3"/>
        <v>○</v>
      </c>
      <c r="R28" s="107" t="str">
        <f t="shared" si="4"/>
        <v>○</v>
      </c>
      <c r="S28" s="107" t="str">
        <f t="shared" si="5"/>
        <v/>
      </c>
      <c r="T28" s="108" t="str">
        <f t="shared" si="6"/>
        <v/>
      </c>
      <c r="U28" s="105" t="str">
        <f t="shared" si="7"/>
        <v/>
      </c>
      <c r="V28" s="108" t="str">
        <f t="shared" si="8"/>
        <v/>
      </c>
      <c r="W28" s="108" t="str">
        <f t="shared" si="9"/>
        <v/>
      </c>
      <c r="X28" s="108" t="str">
        <f t="shared" si="10"/>
        <v/>
      </c>
      <c r="Y28" s="108" t="str">
        <f t="shared" si="11"/>
        <v/>
      </c>
      <c r="Z28" s="106" t="str">
        <f t="shared" si="12"/>
        <v/>
      </c>
      <c r="AA28" s="107" t="str">
        <f t="shared" si="13"/>
        <v/>
      </c>
      <c r="AB28" s="105" t="str">
        <f t="shared" si="14"/>
        <v/>
      </c>
      <c r="AC28" s="108" t="str">
        <f t="shared" si="15"/>
        <v/>
      </c>
      <c r="AD28" s="160" t="str">
        <f t="shared" si="18"/>
        <v>E</v>
      </c>
      <c r="AE28" s="173" t="str">
        <f t="shared" si="19"/>
        <v/>
      </c>
      <c r="AF28" s="111" t="str">
        <f>IF(AND(C28="",SUM(F28:N28)=0),"",IF(AE28&lt;&gt;"●",IF(COUNTIF(D28:E28,"○")+COUNTIF(O28:P28,"○")=1,"OK","NG"),IF(INDEX('補足調査票 (記入例)'!$AF$21:$AF$720,MATCH(C28,'補足調査票 (記入例)'!$C$21:$C$29,0))="OK","OK","NG ")))</f>
        <v>OK</v>
      </c>
      <c r="AG28" s="180" t="str">
        <f t="shared" si="16"/>
        <v/>
      </c>
    </row>
    <row r="29" spans="1:33" s="110" customFormat="1" ht="34.5" customHeight="1" x14ac:dyDescent="0.4">
      <c r="A29" s="42" t="str">
        <f t="shared" si="1"/>
        <v>○○学園</v>
      </c>
      <c r="B29" s="43" t="s">
        <v>15</v>
      </c>
      <c r="C29" s="44" t="s">
        <v>135</v>
      </c>
      <c r="D29" s="103"/>
      <c r="E29" s="103"/>
      <c r="F29" s="95"/>
      <c r="G29" s="48"/>
      <c r="H29" s="48"/>
      <c r="I29" s="48">
        <v>41</v>
      </c>
      <c r="J29" s="49"/>
      <c r="K29" s="49"/>
      <c r="L29" s="49"/>
      <c r="M29" s="49"/>
      <c r="N29" s="50"/>
      <c r="O29" s="104" t="str">
        <f t="shared" si="2"/>
        <v/>
      </c>
      <c r="P29" s="105" t="str">
        <f t="shared" si="17"/>
        <v>○</v>
      </c>
      <c r="Q29" s="106" t="str">
        <f t="shared" si="3"/>
        <v/>
      </c>
      <c r="R29" s="107" t="str">
        <f t="shared" si="4"/>
        <v/>
      </c>
      <c r="S29" s="107" t="str">
        <f t="shared" si="5"/>
        <v/>
      </c>
      <c r="T29" s="108" t="str">
        <f t="shared" si="6"/>
        <v/>
      </c>
      <c r="U29" s="105" t="str">
        <f t="shared" si="7"/>
        <v/>
      </c>
      <c r="V29" s="108" t="str">
        <f t="shared" si="8"/>
        <v/>
      </c>
      <c r="W29" s="108" t="str">
        <f t="shared" si="9"/>
        <v/>
      </c>
      <c r="X29" s="108" t="str">
        <f t="shared" si="10"/>
        <v/>
      </c>
      <c r="Y29" s="108" t="str">
        <f t="shared" si="11"/>
        <v/>
      </c>
      <c r="Z29" s="106" t="str">
        <f t="shared" si="12"/>
        <v/>
      </c>
      <c r="AA29" s="107" t="str">
        <f t="shared" si="13"/>
        <v>○</v>
      </c>
      <c r="AB29" s="105" t="str">
        <f t="shared" si="14"/>
        <v/>
      </c>
      <c r="AC29" s="108" t="str">
        <f t="shared" si="15"/>
        <v>○</v>
      </c>
      <c r="AD29" s="160" t="str">
        <f t="shared" si="18"/>
        <v>P</v>
      </c>
      <c r="AE29" s="173" t="str">
        <f t="shared" si="19"/>
        <v/>
      </c>
      <c r="AF29" s="111" t="str">
        <f>IF(AND(C29="",SUM(F29:N29)=0),"",IF(AE29&lt;&gt;"●",IF(COUNTIF(D29:E29,"○")+COUNTIF(O29:P29,"○")=1,"OK","NG"),IF(INDEX('補足調査票 (記入例)'!$AF$21:$AF$720,MATCH(C29,'補足調査票 (記入例)'!$C$21:$C$29,0))="OK","OK","NG ")))</f>
        <v>OK</v>
      </c>
      <c r="AG29" s="180" t="str">
        <f t="shared" si="16"/>
        <v/>
      </c>
    </row>
    <row r="30" spans="1:33" s="110" customFormat="1" ht="34.5" customHeight="1" x14ac:dyDescent="0.4">
      <c r="A30" s="42" t="str">
        <f t="shared" si="1"/>
        <v>○○学園</v>
      </c>
      <c r="B30" s="43" t="s">
        <v>11</v>
      </c>
      <c r="C30" s="44" t="s">
        <v>136</v>
      </c>
      <c r="D30" s="103"/>
      <c r="E30" s="103"/>
      <c r="F30" s="95"/>
      <c r="G30" s="48"/>
      <c r="H30" s="48">
        <v>18</v>
      </c>
      <c r="I30" s="48"/>
      <c r="J30" s="49"/>
      <c r="K30" s="49"/>
      <c r="L30" s="49"/>
      <c r="M30" s="49"/>
      <c r="N30" s="50"/>
      <c r="O30" s="104" t="str">
        <f t="shared" si="2"/>
        <v/>
      </c>
      <c r="P30" s="105" t="str">
        <f t="shared" si="17"/>
        <v>○</v>
      </c>
      <c r="Q30" s="106" t="str">
        <f t="shared" si="3"/>
        <v/>
      </c>
      <c r="R30" s="107" t="str">
        <f t="shared" si="4"/>
        <v/>
      </c>
      <c r="S30" s="107" t="str">
        <f t="shared" si="5"/>
        <v/>
      </c>
      <c r="T30" s="108" t="str">
        <f t="shared" si="6"/>
        <v/>
      </c>
      <c r="U30" s="105" t="str">
        <f t="shared" si="7"/>
        <v/>
      </c>
      <c r="V30" s="108" t="str">
        <f t="shared" si="8"/>
        <v/>
      </c>
      <c r="W30" s="108" t="str">
        <f t="shared" si="9"/>
        <v/>
      </c>
      <c r="X30" s="108" t="str">
        <f t="shared" si="10"/>
        <v/>
      </c>
      <c r="Y30" s="108" t="str">
        <f t="shared" si="11"/>
        <v/>
      </c>
      <c r="Z30" s="106" t="str">
        <f t="shared" si="12"/>
        <v/>
      </c>
      <c r="AA30" s="107" t="str">
        <f t="shared" si="13"/>
        <v>○</v>
      </c>
      <c r="AB30" s="105" t="str">
        <f t="shared" si="14"/>
        <v>○</v>
      </c>
      <c r="AC30" s="108" t="str">
        <f t="shared" si="15"/>
        <v/>
      </c>
      <c r="AD30" s="160" t="str">
        <f t="shared" si="18"/>
        <v>O</v>
      </c>
      <c r="AE30" s="173" t="str">
        <f t="shared" si="19"/>
        <v/>
      </c>
      <c r="AF30" s="111" t="str">
        <f>IF(AND(C30="",SUM(F30:N30)=0),"",IF(AE30&lt;&gt;"●",IF(COUNTIF(D30:E30,"○")+COUNTIF(O30:P30,"○")=1,"OK","NG"),IF(INDEX('補足調査票 (記入例)'!$AF$21:$AF$720,MATCH(C30,'補足調査票 (記入例)'!$C$21:$C$29,0))="OK","OK","NG ")))</f>
        <v>OK</v>
      </c>
      <c r="AG30" s="180" t="str">
        <f t="shared" si="16"/>
        <v/>
      </c>
    </row>
    <row r="31" spans="1:33" s="110" customFormat="1" ht="34.5" customHeight="1" x14ac:dyDescent="0.4">
      <c r="A31" s="42" t="str">
        <f t="shared" si="1"/>
        <v>○○学園</v>
      </c>
      <c r="B31" s="43" t="s">
        <v>10</v>
      </c>
      <c r="C31" s="44" t="s">
        <v>137</v>
      </c>
      <c r="D31" s="103"/>
      <c r="E31" s="103"/>
      <c r="F31" s="95"/>
      <c r="G31" s="48"/>
      <c r="H31" s="48"/>
      <c r="I31" s="48"/>
      <c r="J31" s="49">
        <v>36</v>
      </c>
      <c r="K31" s="49"/>
      <c r="L31" s="49">
        <v>82</v>
      </c>
      <c r="M31" s="49"/>
      <c r="N31" s="50">
        <v>17</v>
      </c>
      <c r="O31" s="104" t="str">
        <f t="shared" si="2"/>
        <v>○</v>
      </c>
      <c r="P31" s="105" t="str">
        <f t="shared" si="17"/>
        <v/>
      </c>
      <c r="Q31" s="106" t="str">
        <f t="shared" si="3"/>
        <v/>
      </c>
      <c r="R31" s="107" t="str">
        <f t="shared" si="4"/>
        <v/>
      </c>
      <c r="S31" s="107" t="str">
        <f t="shared" si="5"/>
        <v/>
      </c>
      <c r="T31" s="108" t="str">
        <f t="shared" si="6"/>
        <v/>
      </c>
      <c r="U31" s="105" t="str">
        <f t="shared" si="7"/>
        <v/>
      </c>
      <c r="V31" s="108" t="str">
        <f t="shared" si="8"/>
        <v/>
      </c>
      <c r="W31" s="108" t="str">
        <f t="shared" si="9"/>
        <v>○</v>
      </c>
      <c r="X31" s="108" t="str">
        <f t="shared" si="10"/>
        <v/>
      </c>
      <c r="Y31" s="108" t="str">
        <f t="shared" si="11"/>
        <v>○</v>
      </c>
      <c r="Z31" s="106" t="str">
        <f t="shared" si="12"/>
        <v/>
      </c>
      <c r="AA31" s="107" t="str">
        <f t="shared" si="13"/>
        <v/>
      </c>
      <c r="AB31" s="105" t="str">
        <f t="shared" si="14"/>
        <v/>
      </c>
      <c r="AC31" s="108" t="str">
        <f t="shared" si="15"/>
        <v/>
      </c>
      <c r="AD31" s="160" t="str">
        <f t="shared" si="18"/>
        <v>L</v>
      </c>
      <c r="AE31" s="173" t="str">
        <f t="shared" si="19"/>
        <v>●</v>
      </c>
      <c r="AF31" s="111" t="str">
        <f>IF(AND(C31="",SUM(F31:N31)=0),"",IF(AE31&lt;&gt;"●",IF(COUNTIF(D31:E31,"○")+COUNTIF(O31:P31,"○")=1,"OK","NG"),IF(INDEX('補足調査票 (記入例)'!$AF$21:$AF$720,MATCH(C31,'補足調査票 (記入例)'!$C$21:$C$29,0))="OK","OK","NG ")))</f>
        <v xml:space="preserve">NG </v>
      </c>
      <c r="AG31" s="180" t="str">
        <f t="shared" si="16"/>
        <v>※補足調査票を記入ください</v>
      </c>
    </row>
    <row r="32" spans="1:33" s="110" customFormat="1" ht="34.5" customHeight="1" x14ac:dyDescent="0.4">
      <c r="A32" s="42" t="str">
        <f t="shared" si="1"/>
        <v>○○学園</v>
      </c>
      <c r="B32" s="43" t="s">
        <v>13</v>
      </c>
      <c r="C32" s="44" t="s">
        <v>138</v>
      </c>
      <c r="D32" s="103"/>
      <c r="E32" s="103"/>
      <c r="F32" s="95"/>
      <c r="G32" s="48"/>
      <c r="H32" s="48"/>
      <c r="I32" s="48"/>
      <c r="J32" s="49"/>
      <c r="K32" s="49">
        <v>42</v>
      </c>
      <c r="L32" s="49"/>
      <c r="M32" s="49"/>
      <c r="N32" s="50"/>
      <c r="O32" s="104" t="str">
        <f t="shared" si="2"/>
        <v>○</v>
      </c>
      <c r="P32" s="105" t="str">
        <f t="shared" si="17"/>
        <v/>
      </c>
      <c r="Q32" s="106" t="str">
        <f t="shared" si="3"/>
        <v/>
      </c>
      <c r="R32" s="107" t="str">
        <f t="shared" si="4"/>
        <v/>
      </c>
      <c r="S32" s="107" t="str">
        <f t="shared" si="5"/>
        <v/>
      </c>
      <c r="T32" s="108" t="str">
        <f t="shared" si="6"/>
        <v>○</v>
      </c>
      <c r="U32" s="105" t="str">
        <f t="shared" si="7"/>
        <v>○</v>
      </c>
      <c r="V32" s="108" t="str">
        <f t="shared" si="8"/>
        <v/>
      </c>
      <c r="W32" s="108" t="str">
        <f t="shared" si="9"/>
        <v/>
      </c>
      <c r="X32" s="108" t="str">
        <f t="shared" si="10"/>
        <v/>
      </c>
      <c r="Y32" s="108" t="str">
        <f t="shared" si="11"/>
        <v/>
      </c>
      <c r="Z32" s="106" t="str">
        <f t="shared" si="12"/>
        <v/>
      </c>
      <c r="AA32" s="107" t="str">
        <f t="shared" si="13"/>
        <v/>
      </c>
      <c r="AB32" s="105" t="str">
        <f t="shared" si="14"/>
        <v/>
      </c>
      <c r="AC32" s="108" t="str">
        <f t="shared" si="15"/>
        <v/>
      </c>
      <c r="AD32" s="160" t="str">
        <f t="shared" si="18"/>
        <v>H</v>
      </c>
      <c r="AE32" s="173" t="str">
        <f t="shared" si="19"/>
        <v>●</v>
      </c>
      <c r="AF32" s="111" t="str">
        <f>IF(AND(C32="",SUM(F32:N32)=0),"",IF(AE32&lt;&gt;"●",IF(COUNTIF(D32:E32,"○")+COUNTIF(O32:P32,"○")=1,"OK","NG"),IF(INDEX('補足調査票 (記入例)'!$AF$21:$AF$720,MATCH(C32,'補足調査票 (記入例)'!$C$21:$C$29,0))="OK","OK","NG ")))</f>
        <v>OK</v>
      </c>
      <c r="AG32" s="180" t="str">
        <f t="shared" si="16"/>
        <v/>
      </c>
    </row>
    <row r="33" spans="1:33" s="110" customFormat="1" ht="34.5" customHeight="1" x14ac:dyDescent="0.4">
      <c r="A33" s="42" t="str">
        <f t="shared" si="1"/>
        <v>○○学園</v>
      </c>
      <c r="B33" s="43" t="s">
        <v>16</v>
      </c>
      <c r="C33" s="44" t="s">
        <v>139</v>
      </c>
      <c r="D33" s="103"/>
      <c r="E33" s="103"/>
      <c r="F33" s="95">
        <v>12</v>
      </c>
      <c r="G33" s="48">
        <v>45</v>
      </c>
      <c r="H33" s="48"/>
      <c r="I33" s="48"/>
      <c r="J33" s="49"/>
      <c r="K33" s="49"/>
      <c r="L33" s="49"/>
      <c r="M33" s="49"/>
      <c r="N33" s="50"/>
      <c r="O33" s="104" t="str">
        <f t="shared" si="2"/>
        <v>○</v>
      </c>
      <c r="P33" s="105" t="str">
        <f t="shared" si="17"/>
        <v/>
      </c>
      <c r="Q33" s="106" t="str">
        <f t="shared" si="3"/>
        <v>○</v>
      </c>
      <c r="R33" s="107" t="str">
        <f t="shared" si="4"/>
        <v>○</v>
      </c>
      <c r="S33" s="107" t="str">
        <f t="shared" si="5"/>
        <v/>
      </c>
      <c r="T33" s="108" t="str">
        <f t="shared" si="6"/>
        <v/>
      </c>
      <c r="U33" s="105" t="str">
        <f t="shared" si="7"/>
        <v/>
      </c>
      <c r="V33" s="108" t="str">
        <f t="shared" si="8"/>
        <v/>
      </c>
      <c r="W33" s="108" t="str">
        <f t="shared" si="9"/>
        <v/>
      </c>
      <c r="X33" s="108" t="str">
        <f t="shared" si="10"/>
        <v/>
      </c>
      <c r="Y33" s="108" t="str">
        <f t="shared" si="11"/>
        <v/>
      </c>
      <c r="Z33" s="106" t="str">
        <f t="shared" si="12"/>
        <v/>
      </c>
      <c r="AA33" s="107" t="str">
        <f t="shared" si="13"/>
        <v/>
      </c>
      <c r="AB33" s="105" t="str">
        <f t="shared" si="14"/>
        <v/>
      </c>
      <c r="AC33" s="108" t="str">
        <f t="shared" si="15"/>
        <v/>
      </c>
      <c r="AD33" s="160" t="str">
        <f t="shared" si="18"/>
        <v>E</v>
      </c>
      <c r="AE33" s="173" t="str">
        <f t="shared" si="19"/>
        <v/>
      </c>
      <c r="AF33" s="111" t="str">
        <f>IF(AND(C33="",SUM(F33:N33)=0),"",IF(AE33&lt;&gt;"●",IF(COUNTIF(D33:E33,"○")+COUNTIF(O33:P33,"○")=1,"OK","NG"),IF(INDEX('補足調査票 (記入例)'!$AF$21:$AF$720,MATCH(C33,'補足調査票 (記入例)'!$C$21:$C$29,0))="OK","OK","NG ")))</f>
        <v>OK</v>
      </c>
      <c r="AG33" s="180" t="str">
        <f t="shared" si="16"/>
        <v/>
      </c>
    </row>
    <row r="34" spans="1:33" s="110" customFormat="1" ht="34.5" customHeight="1" x14ac:dyDescent="0.4">
      <c r="A34" s="42" t="str">
        <f t="shared" si="1"/>
        <v>○○学園</v>
      </c>
      <c r="B34" s="43" t="s">
        <v>13</v>
      </c>
      <c r="C34" s="44" t="s">
        <v>205</v>
      </c>
      <c r="D34" s="103"/>
      <c r="E34" s="103"/>
      <c r="F34" s="95"/>
      <c r="G34" s="48"/>
      <c r="H34" s="48"/>
      <c r="I34" s="48"/>
      <c r="J34" s="49"/>
      <c r="K34" s="49"/>
      <c r="L34" s="49"/>
      <c r="M34" s="49">
        <v>27</v>
      </c>
      <c r="N34" s="50"/>
      <c r="O34" s="104" t="str">
        <f t="shared" si="2"/>
        <v>○</v>
      </c>
      <c r="P34" s="105" t="str">
        <f t="shared" si="17"/>
        <v/>
      </c>
      <c r="Q34" s="106" t="str">
        <f t="shared" si="3"/>
        <v/>
      </c>
      <c r="R34" s="107" t="str">
        <f t="shared" si="4"/>
        <v/>
      </c>
      <c r="S34" s="107" t="str">
        <f t="shared" si="5"/>
        <v/>
      </c>
      <c r="T34" s="108" t="str">
        <f t="shared" si="6"/>
        <v/>
      </c>
      <c r="U34" s="105" t="str">
        <f t="shared" si="7"/>
        <v/>
      </c>
      <c r="V34" s="108" t="str">
        <f t="shared" si="8"/>
        <v/>
      </c>
      <c r="W34" s="108" t="str">
        <f t="shared" si="9"/>
        <v>○</v>
      </c>
      <c r="X34" s="108" t="str">
        <f t="shared" si="10"/>
        <v>○</v>
      </c>
      <c r="Y34" s="108" t="str">
        <f t="shared" si="11"/>
        <v/>
      </c>
      <c r="Z34" s="106" t="str">
        <f t="shared" si="12"/>
        <v/>
      </c>
      <c r="AA34" s="107" t="str">
        <f t="shared" si="13"/>
        <v/>
      </c>
      <c r="AB34" s="105" t="str">
        <f t="shared" si="14"/>
        <v/>
      </c>
      <c r="AC34" s="108" t="str">
        <f t="shared" si="15"/>
        <v/>
      </c>
      <c r="AD34" s="160" t="str">
        <f t="shared" si="18"/>
        <v>K</v>
      </c>
      <c r="AE34" s="173" t="str">
        <f t="shared" si="19"/>
        <v>●</v>
      </c>
      <c r="AF34" s="111" t="str">
        <f>IF(AND(C34="",SUM(F34:N34)=0),"",IF(AE34&lt;&gt;"●",IF(COUNTIF(D34:E34,"○")+COUNTIF(O34:P34,"○")=1,"OK","NG"),IF(INDEX('補足調査票 (記入例)'!$AF$21:$AF$720,MATCH(C34,'補足調査票 (記入例)'!$C$21:$C$29,0))="OK","OK","NG ")))</f>
        <v xml:space="preserve">NG </v>
      </c>
      <c r="AG34" s="180" t="str">
        <f t="shared" si="16"/>
        <v>※補足調査票を記入ください</v>
      </c>
    </row>
    <row r="35" spans="1:33" s="110" customFormat="1" ht="34.5" customHeight="1" x14ac:dyDescent="0.4">
      <c r="A35" s="42" t="str">
        <f t="shared" si="1"/>
        <v>○○学園</v>
      </c>
      <c r="B35" s="43" t="s">
        <v>15</v>
      </c>
      <c r="C35" s="44" t="s">
        <v>206</v>
      </c>
      <c r="D35" s="103"/>
      <c r="E35" s="103"/>
      <c r="F35" s="95"/>
      <c r="G35" s="48"/>
      <c r="H35" s="48"/>
      <c r="I35" s="48"/>
      <c r="J35" s="49"/>
      <c r="K35" s="49"/>
      <c r="L35" s="49">
        <v>83</v>
      </c>
      <c r="M35" s="49"/>
      <c r="N35" s="50"/>
      <c r="O35" s="104" t="str">
        <f t="shared" si="2"/>
        <v>○</v>
      </c>
      <c r="P35" s="105" t="str">
        <f t="shared" si="17"/>
        <v/>
      </c>
      <c r="Q35" s="106" t="str">
        <f t="shared" si="3"/>
        <v/>
      </c>
      <c r="R35" s="107" t="str">
        <f t="shared" si="4"/>
        <v/>
      </c>
      <c r="S35" s="107" t="str">
        <f t="shared" si="5"/>
        <v/>
      </c>
      <c r="T35" s="108" t="str">
        <f t="shared" si="6"/>
        <v>○</v>
      </c>
      <c r="U35" s="105" t="str">
        <f t="shared" si="7"/>
        <v/>
      </c>
      <c r="V35" s="108" t="str">
        <f t="shared" si="8"/>
        <v>○</v>
      </c>
      <c r="W35" s="108" t="str">
        <f t="shared" si="9"/>
        <v/>
      </c>
      <c r="X35" s="108" t="str">
        <f t="shared" si="10"/>
        <v/>
      </c>
      <c r="Y35" s="108" t="str">
        <f t="shared" si="11"/>
        <v/>
      </c>
      <c r="Z35" s="106" t="str">
        <f t="shared" si="12"/>
        <v/>
      </c>
      <c r="AA35" s="107" t="str">
        <f t="shared" si="13"/>
        <v/>
      </c>
      <c r="AB35" s="105" t="str">
        <f t="shared" si="14"/>
        <v/>
      </c>
      <c r="AC35" s="108" t="str">
        <f t="shared" si="15"/>
        <v/>
      </c>
      <c r="AD35" s="160" t="str">
        <f t="shared" si="18"/>
        <v>I</v>
      </c>
      <c r="AE35" s="173" t="str">
        <f t="shared" si="19"/>
        <v>●</v>
      </c>
      <c r="AF35" s="111" t="str">
        <f>IF(AND(C35="",SUM(F35:N35)=0),"",IF(AE35&lt;&gt;"●",IF(COUNTIF(D35:E35,"○")+COUNTIF(O35:P35,"○")=1,"OK","NG"),IF(INDEX('補足調査票 (記入例)'!$AF$21:$AF$720,MATCH(C35,'補足調査票 (記入例)'!$C$21:$C$29,0))="OK","OK","NG ")))</f>
        <v xml:space="preserve">NG </v>
      </c>
      <c r="AG35" s="180" t="str">
        <f t="shared" si="16"/>
        <v>※補足調査票を記入ください</v>
      </c>
    </row>
    <row r="36" spans="1:33" s="110" customFormat="1" ht="34.5" customHeight="1" x14ac:dyDescent="0.4">
      <c r="A36" s="42" t="str">
        <f t="shared" si="1"/>
        <v>○○学園</v>
      </c>
      <c r="B36" s="43"/>
      <c r="C36" s="44"/>
      <c r="D36" s="103"/>
      <c r="E36" s="103"/>
      <c r="F36" s="95"/>
      <c r="G36" s="48"/>
      <c r="H36" s="48"/>
      <c r="I36" s="48"/>
      <c r="J36" s="49"/>
      <c r="K36" s="49"/>
      <c r="L36" s="49"/>
      <c r="M36" s="49"/>
      <c r="N36" s="50"/>
      <c r="O36" s="104" t="str">
        <f t="shared" si="2"/>
        <v/>
      </c>
      <c r="P36" s="105" t="str">
        <f t="shared" si="17"/>
        <v/>
      </c>
      <c r="Q36" s="106" t="str">
        <f t="shared" si="3"/>
        <v/>
      </c>
      <c r="R36" s="107" t="str">
        <f t="shared" si="4"/>
        <v/>
      </c>
      <c r="S36" s="107" t="str">
        <f t="shared" si="5"/>
        <v/>
      </c>
      <c r="T36" s="108" t="str">
        <f t="shared" si="6"/>
        <v/>
      </c>
      <c r="U36" s="105" t="str">
        <f t="shared" si="7"/>
        <v/>
      </c>
      <c r="V36" s="108" t="str">
        <f t="shared" si="8"/>
        <v/>
      </c>
      <c r="W36" s="108" t="str">
        <f t="shared" si="9"/>
        <v/>
      </c>
      <c r="X36" s="108" t="str">
        <f t="shared" si="10"/>
        <v/>
      </c>
      <c r="Y36" s="108" t="str">
        <f t="shared" si="11"/>
        <v/>
      </c>
      <c r="Z36" s="106" t="str">
        <f t="shared" si="12"/>
        <v/>
      </c>
      <c r="AA36" s="107" t="str">
        <f t="shared" si="13"/>
        <v/>
      </c>
      <c r="AB36" s="105" t="str">
        <f t="shared" si="14"/>
        <v/>
      </c>
      <c r="AC36" s="108" t="str">
        <f t="shared" si="15"/>
        <v/>
      </c>
      <c r="AD36" s="160" t="str">
        <f t="shared" si="18"/>
        <v/>
      </c>
      <c r="AE36" s="173" t="str">
        <f t="shared" si="19"/>
        <v/>
      </c>
      <c r="AF36" s="111" t="str">
        <f>IF(AND(C36="",SUM(F36:N36)=0),"",IF(AE36&lt;&gt;"●",IF(COUNTIF(D36:E36,"○")+COUNTIF(O36:P36,"○")=1,"OK","NG"),IF(INDEX('補足調査票 (記入例)'!$AF$21:$AF$720,MATCH(C36,'補足調査票 (記入例)'!$C$21:$C$29,0))="OK","OK","NG ")))</f>
        <v/>
      </c>
      <c r="AG36" s="180" t="str">
        <f t="shared" si="16"/>
        <v/>
      </c>
    </row>
    <row r="37" spans="1:33" s="110" customFormat="1" ht="34.5" customHeight="1" x14ac:dyDescent="0.4">
      <c r="A37" s="42" t="str">
        <f t="shared" si="1"/>
        <v>○○学園</v>
      </c>
      <c r="B37" s="43"/>
      <c r="C37" s="44"/>
      <c r="D37" s="103"/>
      <c r="E37" s="103"/>
      <c r="F37" s="95"/>
      <c r="G37" s="48"/>
      <c r="H37" s="48"/>
      <c r="I37" s="48"/>
      <c r="J37" s="49"/>
      <c r="K37" s="49"/>
      <c r="L37" s="49"/>
      <c r="M37" s="49"/>
      <c r="N37" s="50"/>
      <c r="O37" s="104" t="str">
        <f t="shared" si="2"/>
        <v/>
      </c>
      <c r="P37" s="105" t="str">
        <f t="shared" si="17"/>
        <v/>
      </c>
      <c r="Q37" s="106" t="str">
        <f t="shared" si="3"/>
        <v/>
      </c>
      <c r="R37" s="107" t="str">
        <f t="shared" si="4"/>
        <v/>
      </c>
      <c r="S37" s="107" t="str">
        <f t="shared" si="5"/>
        <v/>
      </c>
      <c r="T37" s="108" t="str">
        <f t="shared" si="6"/>
        <v/>
      </c>
      <c r="U37" s="105" t="str">
        <f t="shared" si="7"/>
        <v/>
      </c>
      <c r="V37" s="108" t="str">
        <f t="shared" si="8"/>
        <v/>
      </c>
      <c r="W37" s="108" t="str">
        <f t="shared" si="9"/>
        <v/>
      </c>
      <c r="X37" s="108" t="str">
        <f t="shared" si="10"/>
        <v/>
      </c>
      <c r="Y37" s="108" t="str">
        <f t="shared" si="11"/>
        <v/>
      </c>
      <c r="Z37" s="106" t="str">
        <f t="shared" si="12"/>
        <v/>
      </c>
      <c r="AA37" s="107" t="str">
        <f t="shared" si="13"/>
        <v/>
      </c>
      <c r="AB37" s="105" t="str">
        <f t="shared" si="14"/>
        <v/>
      </c>
      <c r="AC37" s="108" t="str">
        <f t="shared" si="15"/>
        <v/>
      </c>
      <c r="AD37" s="160" t="str">
        <f t="shared" si="18"/>
        <v/>
      </c>
      <c r="AE37" s="173" t="str">
        <f t="shared" si="19"/>
        <v/>
      </c>
      <c r="AF37" s="111" t="str">
        <f>IF(AND(C37="",SUM(F37:N37)=0),"",IF(AE37&lt;&gt;"●",IF(COUNTIF(D37:E37,"○")+COUNTIF(O37:P37,"○")=1,"OK","NG"),IF(INDEX('補足調査票 (記入例)'!$AF$21:$AF$720,MATCH(C37,'補足調査票 (記入例)'!$C$21:$C$29,0))="OK","OK","NG ")))</f>
        <v/>
      </c>
      <c r="AG37" s="180" t="str">
        <f t="shared" si="16"/>
        <v/>
      </c>
    </row>
    <row r="38" spans="1:33" s="110" customFormat="1" ht="34.5" customHeight="1" x14ac:dyDescent="0.4">
      <c r="A38" s="42" t="str">
        <f t="shared" si="1"/>
        <v>○○学園</v>
      </c>
      <c r="B38" s="43"/>
      <c r="C38" s="44"/>
      <c r="D38" s="103"/>
      <c r="E38" s="103"/>
      <c r="F38" s="95"/>
      <c r="G38" s="48"/>
      <c r="H38" s="48"/>
      <c r="I38" s="48"/>
      <c r="J38" s="49"/>
      <c r="K38" s="49"/>
      <c r="L38" s="49"/>
      <c r="M38" s="49"/>
      <c r="N38" s="50"/>
      <c r="O38" s="104" t="str">
        <f t="shared" si="2"/>
        <v/>
      </c>
      <c r="P38" s="105" t="str">
        <f t="shared" si="17"/>
        <v/>
      </c>
      <c r="Q38" s="106" t="str">
        <f t="shared" si="3"/>
        <v/>
      </c>
      <c r="R38" s="107" t="str">
        <f t="shared" si="4"/>
        <v/>
      </c>
      <c r="S38" s="107" t="str">
        <f t="shared" si="5"/>
        <v/>
      </c>
      <c r="T38" s="108" t="str">
        <f t="shared" si="6"/>
        <v/>
      </c>
      <c r="U38" s="105" t="str">
        <f t="shared" si="7"/>
        <v/>
      </c>
      <c r="V38" s="108" t="str">
        <f t="shared" si="8"/>
        <v/>
      </c>
      <c r="W38" s="108" t="str">
        <f t="shared" si="9"/>
        <v/>
      </c>
      <c r="X38" s="108" t="str">
        <f t="shared" si="10"/>
        <v/>
      </c>
      <c r="Y38" s="108" t="str">
        <f t="shared" si="11"/>
        <v/>
      </c>
      <c r="Z38" s="106" t="str">
        <f t="shared" si="12"/>
        <v/>
      </c>
      <c r="AA38" s="107" t="str">
        <f t="shared" si="13"/>
        <v/>
      </c>
      <c r="AB38" s="105" t="str">
        <f t="shared" si="14"/>
        <v/>
      </c>
      <c r="AC38" s="108" t="str">
        <f t="shared" si="15"/>
        <v/>
      </c>
      <c r="AD38" s="160" t="str">
        <f t="shared" si="18"/>
        <v/>
      </c>
      <c r="AE38" s="173" t="str">
        <f t="shared" si="19"/>
        <v/>
      </c>
      <c r="AF38" s="111" t="str">
        <f>IF(AND(C38="",SUM(F38:N38)=0),"",IF(AE38&lt;&gt;"●",IF(COUNTIF(D38:E38,"○")+COUNTIF(O38:P38,"○")=1,"OK","NG"),IF(INDEX('補足調査票 (記入例)'!$AF$21:$AF$720,MATCH(C38,'補足調査票 (記入例)'!$C$21:$C$29,0))="OK","OK","NG ")))</f>
        <v/>
      </c>
      <c r="AG38" s="180" t="str">
        <f t="shared" si="16"/>
        <v/>
      </c>
    </row>
    <row r="39" spans="1:33" s="110" customFormat="1" ht="34.5" customHeight="1" x14ac:dyDescent="0.4">
      <c r="A39" s="42" t="str">
        <f t="shared" si="1"/>
        <v>○○学園</v>
      </c>
      <c r="B39" s="43"/>
      <c r="C39" s="44"/>
      <c r="D39" s="103"/>
      <c r="E39" s="103"/>
      <c r="F39" s="95"/>
      <c r="G39" s="48"/>
      <c r="H39" s="48"/>
      <c r="I39" s="48"/>
      <c r="J39" s="49"/>
      <c r="K39" s="49"/>
      <c r="L39" s="49"/>
      <c r="M39" s="49"/>
      <c r="N39" s="50"/>
      <c r="O39" s="104" t="str">
        <f t="shared" si="2"/>
        <v/>
      </c>
      <c r="P39" s="105" t="str">
        <f t="shared" si="17"/>
        <v/>
      </c>
      <c r="Q39" s="106" t="str">
        <f t="shared" si="3"/>
        <v/>
      </c>
      <c r="R39" s="107" t="str">
        <f t="shared" si="4"/>
        <v/>
      </c>
      <c r="S39" s="107" t="str">
        <f t="shared" si="5"/>
        <v/>
      </c>
      <c r="T39" s="108" t="str">
        <f t="shared" si="6"/>
        <v/>
      </c>
      <c r="U39" s="105" t="str">
        <f t="shared" si="7"/>
        <v/>
      </c>
      <c r="V39" s="108" t="str">
        <f t="shared" si="8"/>
        <v/>
      </c>
      <c r="W39" s="108" t="str">
        <f t="shared" si="9"/>
        <v/>
      </c>
      <c r="X39" s="108" t="str">
        <f t="shared" si="10"/>
        <v/>
      </c>
      <c r="Y39" s="108" t="str">
        <f t="shared" si="11"/>
        <v/>
      </c>
      <c r="Z39" s="106" t="str">
        <f t="shared" si="12"/>
        <v/>
      </c>
      <c r="AA39" s="107" t="str">
        <f t="shared" si="13"/>
        <v/>
      </c>
      <c r="AB39" s="105" t="str">
        <f t="shared" si="14"/>
        <v/>
      </c>
      <c r="AC39" s="108" t="str">
        <f t="shared" si="15"/>
        <v/>
      </c>
      <c r="AD39" s="160" t="str">
        <f t="shared" si="18"/>
        <v/>
      </c>
      <c r="AE39" s="173" t="str">
        <f t="shared" si="19"/>
        <v/>
      </c>
      <c r="AF39" s="111" t="str">
        <f>IF(AND(C39="",SUM(F39:N39)=0),"",IF(AE39&lt;&gt;"●",IF(COUNTIF(D39:E39,"○")+COUNTIF(O39:P39,"○")=1,"OK","NG"),IF(INDEX('補足調査票 (記入例)'!$AF$21:$AF$720,MATCH(C39,'補足調査票 (記入例)'!$C$21:$C$29,0))="OK","OK","NG ")))</f>
        <v/>
      </c>
      <c r="AG39" s="180" t="str">
        <f t="shared" si="16"/>
        <v/>
      </c>
    </row>
    <row r="40" spans="1:33" s="110" customFormat="1" ht="34.5" customHeight="1" x14ac:dyDescent="0.4">
      <c r="A40" s="42" t="str">
        <f t="shared" si="1"/>
        <v>○○学園</v>
      </c>
      <c r="B40" s="43"/>
      <c r="C40" s="44"/>
      <c r="D40" s="103"/>
      <c r="E40" s="103"/>
      <c r="F40" s="95"/>
      <c r="G40" s="48"/>
      <c r="H40" s="48"/>
      <c r="I40" s="48"/>
      <c r="J40" s="49"/>
      <c r="K40" s="49"/>
      <c r="L40" s="49"/>
      <c r="M40" s="49"/>
      <c r="N40" s="50"/>
      <c r="O40" s="104" t="str">
        <f t="shared" si="2"/>
        <v/>
      </c>
      <c r="P40" s="105" t="str">
        <f t="shared" si="17"/>
        <v/>
      </c>
      <c r="Q40" s="106" t="str">
        <f t="shared" si="3"/>
        <v/>
      </c>
      <c r="R40" s="107" t="str">
        <f t="shared" si="4"/>
        <v/>
      </c>
      <c r="S40" s="107" t="str">
        <f t="shared" si="5"/>
        <v/>
      </c>
      <c r="T40" s="108" t="str">
        <f t="shared" si="6"/>
        <v/>
      </c>
      <c r="U40" s="105" t="str">
        <f t="shared" si="7"/>
        <v/>
      </c>
      <c r="V40" s="108" t="str">
        <f t="shared" si="8"/>
        <v/>
      </c>
      <c r="W40" s="108" t="str">
        <f t="shared" si="9"/>
        <v/>
      </c>
      <c r="X40" s="108" t="str">
        <f t="shared" si="10"/>
        <v/>
      </c>
      <c r="Y40" s="108" t="str">
        <f t="shared" si="11"/>
        <v/>
      </c>
      <c r="Z40" s="106" t="str">
        <f t="shared" si="12"/>
        <v/>
      </c>
      <c r="AA40" s="107" t="str">
        <f t="shared" si="13"/>
        <v/>
      </c>
      <c r="AB40" s="105" t="str">
        <f t="shared" si="14"/>
        <v/>
      </c>
      <c r="AC40" s="108" t="str">
        <f t="shared" si="15"/>
        <v/>
      </c>
      <c r="AD40" s="160" t="str">
        <f t="shared" si="18"/>
        <v/>
      </c>
      <c r="AE40" s="173" t="str">
        <f t="shared" si="19"/>
        <v/>
      </c>
      <c r="AF40" s="111" t="str">
        <f>IF(AND(C40="",SUM(F40:N40)=0),"",IF(AE40&lt;&gt;"●",IF(COUNTIF(D40:E40,"○")+COUNTIF(O40:P40,"○")=1,"OK","NG"),IF(INDEX('補足調査票 (記入例)'!$AF$21:$AF$720,MATCH(C40,'補足調査票 (記入例)'!$C$21:$C$29,0))="OK","OK","NG ")))</f>
        <v/>
      </c>
      <c r="AG40" s="180" t="str">
        <f t="shared" si="16"/>
        <v/>
      </c>
    </row>
    <row r="41" spans="1:33" s="110" customFormat="1" ht="34.5" customHeight="1" x14ac:dyDescent="0.4">
      <c r="A41" s="42" t="str">
        <f t="shared" si="1"/>
        <v>○○学園</v>
      </c>
      <c r="B41" s="43"/>
      <c r="C41" s="44"/>
      <c r="D41" s="103"/>
      <c r="E41" s="103"/>
      <c r="F41" s="95"/>
      <c r="G41" s="48"/>
      <c r="H41" s="48"/>
      <c r="I41" s="48"/>
      <c r="J41" s="49"/>
      <c r="K41" s="49"/>
      <c r="L41" s="49"/>
      <c r="M41" s="49"/>
      <c r="N41" s="50"/>
      <c r="O41" s="104" t="str">
        <f t="shared" si="2"/>
        <v/>
      </c>
      <c r="P41" s="105" t="str">
        <f t="shared" si="17"/>
        <v/>
      </c>
      <c r="Q41" s="106" t="str">
        <f t="shared" si="3"/>
        <v/>
      </c>
      <c r="R41" s="107" t="str">
        <f t="shared" si="4"/>
        <v/>
      </c>
      <c r="S41" s="107" t="str">
        <f t="shared" si="5"/>
        <v/>
      </c>
      <c r="T41" s="108" t="str">
        <f t="shared" si="6"/>
        <v/>
      </c>
      <c r="U41" s="105" t="str">
        <f t="shared" si="7"/>
        <v/>
      </c>
      <c r="V41" s="108" t="str">
        <f t="shared" si="8"/>
        <v/>
      </c>
      <c r="W41" s="108" t="str">
        <f t="shared" si="9"/>
        <v/>
      </c>
      <c r="X41" s="108" t="str">
        <f t="shared" si="10"/>
        <v/>
      </c>
      <c r="Y41" s="108" t="str">
        <f t="shared" si="11"/>
        <v/>
      </c>
      <c r="Z41" s="106" t="str">
        <f t="shared" si="12"/>
        <v/>
      </c>
      <c r="AA41" s="107" t="str">
        <f t="shared" si="13"/>
        <v/>
      </c>
      <c r="AB41" s="105" t="str">
        <f t="shared" si="14"/>
        <v/>
      </c>
      <c r="AC41" s="108" t="str">
        <f t="shared" si="15"/>
        <v/>
      </c>
      <c r="AD41" s="160" t="str">
        <f t="shared" si="18"/>
        <v/>
      </c>
      <c r="AE41" s="173" t="str">
        <f t="shared" si="19"/>
        <v/>
      </c>
      <c r="AF41" s="111" t="str">
        <f>IF(AND(C41="",SUM(F41:N41)=0),"",IF(AE41&lt;&gt;"●",IF(COUNTIF(D41:E41,"○")+COUNTIF(O41:P41,"○")=1,"OK","NG"),IF(INDEX('補足調査票 (記入例)'!$AF$21:$AF$720,MATCH(C41,'補足調査票 (記入例)'!$C$21:$C$29,0))="OK","OK","NG ")))</f>
        <v/>
      </c>
      <c r="AG41" s="180" t="str">
        <f t="shared" si="16"/>
        <v/>
      </c>
    </row>
    <row r="42" spans="1:33" s="110" customFormat="1" ht="34.5" customHeight="1" x14ac:dyDescent="0.4">
      <c r="A42" s="42" t="str">
        <f t="shared" si="1"/>
        <v>○○学園</v>
      </c>
      <c r="B42" s="43"/>
      <c r="C42" s="44"/>
      <c r="D42" s="103"/>
      <c r="E42" s="103"/>
      <c r="F42" s="95"/>
      <c r="G42" s="48"/>
      <c r="H42" s="48"/>
      <c r="I42" s="48"/>
      <c r="J42" s="49"/>
      <c r="K42" s="49"/>
      <c r="L42" s="49"/>
      <c r="M42" s="49"/>
      <c r="N42" s="50"/>
      <c r="O42" s="104" t="str">
        <f t="shared" si="2"/>
        <v/>
      </c>
      <c r="P42" s="105" t="str">
        <f t="shared" si="17"/>
        <v/>
      </c>
      <c r="Q42" s="106" t="str">
        <f t="shared" si="3"/>
        <v/>
      </c>
      <c r="R42" s="107" t="str">
        <f t="shared" si="4"/>
        <v/>
      </c>
      <c r="S42" s="107" t="str">
        <f t="shared" si="5"/>
        <v/>
      </c>
      <c r="T42" s="108" t="str">
        <f t="shared" si="6"/>
        <v/>
      </c>
      <c r="U42" s="105" t="str">
        <f t="shared" si="7"/>
        <v/>
      </c>
      <c r="V42" s="108" t="str">
        <f t="shared" si="8"/>
        <v/>
      </c>
      <c r="W42" s="108" t="str">
        <f t="shared" si="9"/>
        <v/>
      </c>
      <c r="X42" s="108" t="str">
        <f t="shared" si="10"/>
        <v/>
      </c>
      <c r="Y42" s="108" t="str">
        <f t="shared" si="11"/>
        <v/>
      </c>
      <c r="Z42" s="106" t="str">
        <f t="shared" si="12"/>
        <v/>
      </c>
      <c r="AA42" s="107" t="str">
        <f t="shared" si="13"/>
        <v/>
      </c>
      <c r="AB42" s="105" t="str">
        <f t="shared" si="14"/>
        <v/>
      </c>
      <c r="AC42" s="108" t="str">
        <f t="shared" si="15"/>
        <v/>
      </c>
      <c r="AD42" s="160" t="str">
        <f t="shared" si="18"/>
        <v/>
      </c>
      <c r="AE42" s="173" t="str">
        <f t="shared" si="19"/>
        <v/>
      </c>
      <c r="AF42" s="111" t="str">
        <f>IF(AND(C42="",SUM(F42:N42)=0),"",IF(AE42&lt;&gt;"●",IF(COUNTIF(D42:E42,"○")+COUNTIF(O42:P42,"○")=1,"OK","NG"),IF(INDEX('補足調査票 (記入例)'!$AF$21:$AF$720,MATCH(C42,'補足調査票 (記入例)'!$C$21:$C$29,0))="OK","OK","NG ")))</f>
        <v/>
      </c>
      <c r="AG42" s="180" t="str">
        <f t="shared" si="16"/>
        <v/>
      </c>
    </row>
    <row r="43" spans="1:33" s="110" customFormat="1" ht="34.5" customHeight="1" x14ac:dyDescent="0.4">
      <c r="A43" s="42" t="str">
        <f t="shared" si="1"/>
        <v>○○学園</v>
      </c>
      <c r="B43" s="43"/>
      <c r="C43" s="44"/>
      <c r="D43" s="103"/>
      <c r="E43" s="103"/>
      <c r="F43" s="95"/>
      <c r="G43" s="48"/>
      <c r="H43" s="48"/>
      <c r="I43" s="48"/>
      <c r="J43" s="49"/>
      <c r="K43" s="49"/>
      <c r="L43" s="49"/>
      <c r="M43" s="49"/>
      <c r="N43" s="50"/>
      <c r="O43" s="104" t="str">
        <f t="shared" si="2"/>
        <v/>
      </c>
      <c r="P43" s="105" t="str">
        <f t="shared" si="17"/>
        <v/>
      </c>
      <c r="Q43" s="106" t="str">
        <f t="shared" si="3"/>
        <v/>
      </c>
      <c r="R43" s="107" t="str">
        <f t="shared" si="4"/>
        <v/>
      </c>
      <c r="S43" s="107" t="str">
        <f t="shared" si="5"/>
        <v/>
      </c>
      <c r="T43" s="108" t="str">
        <f t="shared" si="6"/>
        <v/>
      </c>
      <c r="U43" s="105" t="str">
        <f t="shared" si="7"/>
        <v/>
      </c>
      <c r="V43" s="108" t="str">
        <f t="shared" si="8"/>
        <v/>
      </c>
      <c r="W43" s="108" t="str">
        <f t="shared" si="9"/>
        <v/>
      </c>
      <c r="X43" s="108" t="str">
        <f t="shared" si="10"/>
        <v/>
      </c>
      <c r="Y43" s="108" t="str">
        <f t="shared" si="11"/>
        <v/>
      </c>
      <c r="Z43" s="106" t="str">
        <f t="shared" si="12"/>
        <v/>
      </c>
      <c r="AA43" s="107" t="str">
        <f t="shared" si="13"/>
        <v/>
      </c>
      <c r="AB43" s="105" t="str">
        <f t="shared" si="14"/>
        <v/>
      </c>
      <c r="AC43" s="108" t="str">
        <f t="shared" si="15"/>
        <v/>
      </c>
      <c r="AD43" s="160" t="str">
        <f t="shared" si="18"/>
        <v/>
      </c>
      <c r="AE43" s="173" t="str">
        <f t="shared" si="19"/>
        <v/>
      </c>
      <c r="AF43" s="111" t="str">
        <f>IF(AND(C43="",SUM(F43:N43)=0),"",IF(AE43&lt;&gt;"●",IF(COUNTIF(D43:E43,"○")+COUNTIF(O43:P43,"○")=1,"OK","NG"),IF(INDEX('補足調査票 (記入例)'!$AF$21:$AF$720,MATCH(C43,'補足調査票 (記入例)'!$C$21:$C$29,0))="OK","OK","NG ")))</f>
        <v/>
      </c>
      <c r="AG43" s="180" t="str">
        <f t="shared" si="16"/>
        <v/>
      </c>
    </row>
    <row r="44" spans="1:33" s="110" customFormat="1" ht="34.5" customHeight="1" x14ac:dyDescent="0.4">
      <c r="A44" s="42" t="str">
        <f t="shared" si="1"/>
        <v>○○学園</v>
      </c>
      <c r="B44" s="43"/>
      <c r="C44" s="44"/>
      <c r="D44" s="103"/>
      <c r="E44" s="103"/>
      <c r="F44" s="95"/>
      <c r="G44" s="48"/>
      <c r="H44" s="48"/>
      <c r="I44" s="48"/>
      <c r="J44" s="49"/>
      <c r="K44" s="49"/>
      <c r="L44" s="49"/>
      <c r="M44" s="49"/>
      <c r="N44" s="50"/>
      <c r="O44" s="104" t="str">
        <f t="shared" si="2"/>
        <v/>
      </c>
      <c r="P44" s="105" t="str">
        <f t="shared" si="17"/>
        <v/>
      </c>
      <c r="Q44" s="106" t="str">
        <f t="shared" si="3"/>
        <v/>
      </c>
      <c r="R44" s="107" t="str">
        <f t="shared" si="4"/>
        <v/>
      </c>
      <c r="S44" s="107" t="str">
        <f t="shared" si="5"/>
        <v/>
      </c>
      <c r="T44" s="108" t="str">
        <f t="shared" si="6"/>
        <v/>
      </c>
      <c r="U44" s="105" t="str">
        <f t="shared" si="7"/>
        <v/>
      </c>
      <c r="V44" s="108" t="str">
        <f t="shared" si="8"/>
        <v/>
      </c>
      <c r="W44" s="108" t="str">
        <f t="shared" si="9"/>
        <v/>
      </c>
      <c r="X44" s="108" t="str">
        <f t="shared" si="10"/>
        <v/>
      </c>
      <c r="Y44" s="108" t="str">
        <f t="shared" si="11"/>
        <v/>
      </c>
      <c r="Z44" s="106" t="str">
        <f t="shared" si="12"/>
        <v/>
      </c>
      <c r="AA44" s="107" t="str">
        <f t="shared" si="13"/>
        <v/>
      </c>
      <c r="AB44" s="105" t="str">
        <f t="shared" si="14"/>
        <v/>
      </c>
      <c r="AC44" s="108" t="str">
        <f t="shared" si="15"/>
        <v/>
      </c>
      <c r="AD44" s="160" t="str">
        <f t="shared" si="18"/>
        <v/>
      </c>
      <c r="AE44" s="173" t="str">
        <f t="shared" si="19"/>
        <v/>
      </c>
      <c r="AF44" s="111" t="str">
        <f>IF(AND(C44="",SUM(F44:N44)=0),"",IF(AE44&lt;&gt;"●",IF(COUNTIF(D44:E44,"○")+COUNTIF(O44:P44,"○")=1,"OK","NG"),IF(INDEX('補足調査票 (記入例)'!$AF$21:$AF$720,MATCH(C44,'補足調査票 (記入例)'!$C$21:$C$29,0))="OK","OK","NG ")))</f>
        <v/>
      </c>
      <c r="AG44" s="180" t="str">
        <f t="shared" si="16"/>
        <v/>
      </c>
    </row>
    <row r="45" spans="1:33" s="110" customFormat="1" ht="34.5" customHeight="1" x14ac:dyDescent="0.4">
      <c r="A45" s="42" t="str">
        <f t="shared" si="1"/>
        <v>○○学園</v>
      </c>
      <c r="B45" s="43"/>
      <c r="C45" s="44"/>
      <c r="D45" s="103"/>
      <c r="E45" s="103"/>
      <c r="F45" s="95"/>
      <c r="G45" s="48"/>
      <c r="H45" s="48"/>
      <c r="I45" s="48"/>
      <c r="J45" s="49"/>
      <c r="K45" s="49"/>
      <c r="L45" s="49"/>
      <c r="M45" s="49"/>
      <c r="N45" s="50"/>
      <c r="O45" s="104" t="str">
        <f t="shared" si="2"/>
        <v/>
      </c>
      <c r="P45" s="105" t="str">
        <f t="shared" si="17"/>
        <v/>
      </c>
      <c r="Q45" s="106" t="str">
        <f t="shared" si="3"/>
        <v/>
      </c>
      <c r="R45" s="107" t="str">
        <f t="shared" si="4"/>
        <v/>
      </c>
      <c r="S45" s="107" t="str">
        <f t="shared" si="5"/>
        <v/>
      </c>
      <c r="T45" s="108" t="str">
        <f t="shared" si="6"/>
        <v/>
      </c>
      <c r="U45" s="105" t="str">
        <f t="shared" si="7"/>
        <v/>
      </c>
      <c r="V45" s="108" t="str">
        <f t="shared" si="8"/>
        <v/>
      </c>
      <c r="W45" s="108" t="str">
        <f t="shared" si="9"/>
        <v/>
      </c>
      <c r="X45" s="108" t="str">
        <f t="shared" si="10"/>
        <v/>
      </c>
      <c r="Y45" s="108" t="str">
        <f t="shared" si="11"/>
        <v/>
      </c>
      <c r="Z45" s="106" t="str">
        <f t="shared" si="12"/>
        <v/>
      </c>
      <c r="AA45" s="107" t="str">
        <f t="shared" si="13"/>
        <v/>
      </c>
      <c r="AB45" s="105" t="str">
        <f t="shared" si="14"/>
        <v/>
      </c>
      <c r="AC45" s="108" t="str">
        <f t="shared" si="15"/>
        <v/>
      </c>
      <c r="AD45" s="160" t="str">
        <f t="shared" si="18"/>
        <v/>
      </c>
      <c r="AE45" s="173" t="str">
        <f t="shared" si="19"/>
        <v/>
      </c>
      <c r="AF45" s="111" t="str">
        <f>IF(AND(C45="",SUM(F45:N45)=0),"",IF(AE45&lt;&gt;"●",IF(COUNTIF(D45:E45,"○")+COUNTIF(O45:P45,"○")=1,"OK","NG"),IF(INDEX('補足調査票 (記入例)'!$AF$21:$AF$720,MATCH(C45,'補足調査票 (記入例)'!$C$21:$C$29,0))="OK","OK","NG ")))</f>
        <v/>
      </c>
      <c r="AG45" s="180" t="str">
        <f t="shared" si="16"/>
        <v/>
      </c>
    </row>
    <row r="46" spans="1:33" s="110" customFormat="1" ht="34.5" customHeight="1" x14ac:dyDescent="0.4">
      <c r="A46" s="42" t="str">
        <f t="shared" si="1"/>
        <v>○○学園</v>
      </c>
      <c r="B46" s="43"/>
      <c r="C46" s="44"/>
      <c r="D46" s="103"/>
      <c r="E46" s="103"/>
      <c r="F46" s="95"/>
      <c r="G46" s="48"/>
      <c r="H46" s="48"/>
      <c r="I46" s="48"/>
      <c r="J46" s="49"/>
      <c r="K46" s="49"/>
      <c r="L46" s="49"/>
      <c r="M46" s="49"/>
      <c r="N46" s="50"/>
      <c r="O46" s="104" t="str">
        <f t="shared" si="2"/>
        <v/>
      </c>
      <c r="P46" s="105" t="str">
        <f t="shared" si="17"/>
        <v/>
      </c>
      <c r="Q46" s="106" t="str">
        <f t="shared" si="3"/>
        <v/>
      </c>
      <c r="R46" s="107" t="str">
        <f t="shared" si="4"/>
        <v/>
      </c>
      <c r="S46" s="107" t="str">
        <f t="shared" si="5"/>
        <v/>
      </c>
      <c r="T46" s="108" t="str">
        <f t="shared" si="6"/>
        <v/>
      </c>
      <c r="U46" s="105" t="str">
        <f t="shared" si="7"/>
        <v/>
      </c>
      <c r="V46" s="108" t="str">
        <f t="shared" si="8"/>
        <v/>
      </c>
      <c r="W46" s="108" t="str">
        <f t="shared" si="9"/>
        <v/>
      </c>
      <c r="X46" s="108" t="str">
        <f t="shared" si="10"/>
        <v/>
      </c>
      <c r="Y46" s="108" t="str">
        <f t="shared" si="11"/>
        <v/>
      </c>
      <c r="Z46" s="106" t="str">
        <f t="shared" si="12"/>
        <v/>
      </c>
      <c r="AA46" s="107" t="str">
        <f t="shared" si="13"/>
        <v/>
      </c>
      <c r="AB46" s="105" t="str">
        <f t="shared" si="14"/>
        <v/>
      </c>
      <c r="AC46" s="108" t="str">
        <f t="shared" si="15"/>
        <v/>
      </c>
      <c r="AD46" s="160" t="str">
        <f t="shared" si="18"/>
        <v/>
      </c>
      <c r="AE46" s="173" t="str">
        <f t="shared" si="19"/>
        <v/>
      </c>
      <c r="AF46" s="111" t="str">
        <f>IF(AND(C46="",SUM(F46:N46)=0),"",IF(AE46&lt;&gt;"●",IF(COUNTIF(D46:E46,"○")+COUNTIF(O46:P46,"○")=1,"OK","NG"),IF(INDEX('補足調査票 (記入例)'!$AF$21:$AF$720,MATCH(C46,'補足調査票 (記入例)'!$C$21:$C$29,0))="OK","OK","NG ")))</f>
        <v/>
      </c>
      <c r="AG46" s="180" t="str">
        <f t="shared" si="16"/>
        <v/>
      </c>
    </row>
    <row r="47" spans="1:33" s="110" customFormat="1" ht="34.5" customHeight="1" x14ac:dyDescent="0.4">
      <c r="A47" s="42" t="str">
        <f t="shared" si="1"/>
        <v>○○学園</v>
      </c>
      <c r="B47" s="43"/>
      <c r="C47" s="44"/>
      <c r="D47" s="103"/>
      <c r="E47" s="103"/>
      <c r="F47" s="95"/>
      <c r="G47" s="48"/>
      <c r="H47" s="48"/>
      <c r="I47" s="48"/>
      <c r="J47" s="49"/>
      <c r="K47" s="49"/>
      <c r="L47" s="49"/>
      <c r="M47" s="49"/>
      <c r="N47" s="50"/>
      <c r="O47" s="104" t="str">
        <f t="shared" si="2"/>
        <v/>
      </c>
      <c r="P47" s="105" t="str">
        <f t="shared" si="17"/>
        <v/>
      </c>
      <c r="Q47" s="106" t="str">
        <f t="shared" si="3"/>
        <v/>
      </c>
      <c r="R47" s="107" t="str">
        <f t="shared" si="4"/>
        <v/>
      </c>
      <c r="S47" s="107" t="str">
        <f t="shared" si="5"/>
        <v/>
      </c>
      <c r="T47" s="108" t="str">
        <f t="shared" si="6"/>
        <v/>
      </c>
      <c r="U47" s="105" t="str">
        <f t="shared" si="7"/>
        <v/>
      </c>
      <c r="V47" s="108" t="str">
        <f t="shared" si="8"/>
        <v/>
      </c>
      <c r="W47" s="108" t="str">
        <f t="shared" si="9"/>
        <v/>
      </c>
      <c r="X47" s="108" t="str">
        <f t="shared" si="10"/>
        <v/>
      </c>
      <c r="Y47" s="108" t="str">
        <f t="shared" si="11"/>
        <v/>
      </c>
      <c r="Z47" s="106" t="str">
        <f t="shared" si="12"/>
        <v/>
      </c>
      <c r="AA47" s="107" t="str">
        <f t="shared" si="13"/>
        <v/>
      </c>
      <c r="AB47" s="105" t="str">
        <f t="shared" si="14"/>
        <v/>
      </c>
      <c r="AC47" s="108" t="str">
        <f t="shared" si="15"/>
        <v/>
      </c>
      <c r="AD47" s="160" t="str">
        <f t="shared" si="18"/>
        <v/>
      </c>
      <c r="AE47" s="173" t="str">
        <f t="shared" si="19"/>
        <v/>
      </c>
      <c r="AF47" s="111" t="str">
        <f>IF(AND(C47="",SUM(F47:N47)=0),"",IF(AE47&lt;&gt;"●",IF(COUNTIF(D47:E47,"○")+COUNTIF(O47:P47,"○")=1,"OK","NG"),IF(INDEX('補足調査票 (記入例)'!$AF$21:$AF$720,MATCH(C47,'補足調査票 (記入例)'!$C$21:$C$29,0))="OK","OK","NG ")))</f>
        <v/>
      </c>
      <c r="AG47" s="180" t="str">
        <f t="shared" si="16"/>
        <v/>
      </c>
    </row>
    <row r="48" spans="1:33" s="110" customFormat="1" ht="34.5" customHeight="1" x14ac:dyDescent="0.4">
      <c r="A48" s="42" t="str">
        <f t="shared" si="1"/>
        <v>○○学園</v>
      </c>
      <c r="B48" s="43"/>
      <c r="C48" s="44"/>
      <c r="D48" s="103"/>
      <c r="E48" s="103"/>
      <c r="F48" s="95"/>
      <c r="G48" s="48"/>
      <c r="H48" s="48"/>
      <c r="I48" s="48"/>
      <c r="J48" s="49"/>
      <c r="K48" s="49"/>
      <c r="L48" s="49"/>
      <c r="M48" s="49"/>
      <c r="N48" s="50"/>
      <c r="O48" s="104" t="str">
        <f t="shared" si="2"/>
        <v/>
      </c>
      <c r="P48" s="105" t="str">
        <f t="shared" si="17"/>
        <v/>
      </c>
      <c r="Q48" s="106" t="str">
        <f t="shared" si="3"/>
        <v/>
      </c>
      <c r="R48" s="107" t="str">
        <f t="shared" si="4"/>
        <v/>
      </c>
      <c r="S48" s="107" t="str">
        <f t="shared" si="5"/>
        <v/>
      </c>
      <c r="T48" s="108" t="str">
        <f t="shared" si="6"/>
        <v/>
      </c>
      <c r="U48" s="105" t="str">
        <f t="shared" si="7"/>
        <v/>
      </c>
      <c r="V48" s="108" t="str">
        <f t="shared" si="8"/>
        <v/>
      </c>
      <c r="W48" s="108" t="str">
        <f t="shared" si="9"/>
        <v/>
      </c>
      <c r="X48" s="108" t="str">
        <f t="shared" si="10"/>
        <v/>
      </c>
      <c r="Y48" s="108" t="str">
        <f t="shared" si="11"/>
        <v/>
      </c>
      <c r="Z48" s="106" t="str">
        <f t="shared" si="12"/>
        <v/>
      </c>
      <c r="AA48" s="107" t="str">
        <f t="shared" si="13"/>
        <v/>
      </c>
      <c r="AB48" s="105" t="str">
        <f t="shared" si="14"/>
        <v/>
      </c>
      <c r="AC48" s="108" t="str">
        <f t="shared" si="15"/>
        <v/>
      </c>
      <c r="AD48" s="160" t="str">
        <f t="shared" si="18"/>
        <v/>
      </c>
      <c r="AE48" s="173" t="str">
        <f t="shared" si="19"/>
        <v/>
      </c>
      <c r="AF48" s="111" t="str">
        <f>IF(AND(C48="",SUM(F48:N48)=0),"",IF(AE48&lt;&gt;"●",IF(COUNTIF(D48:E48,"○")+COUNTIF(O48:P48,"○")=1,"OK","NG"),IF(INDEX('補足調査票 (記入例)'!$AF$21:$AF$720,MATCH(C48,'補足調査票 (記入例)'!$C$21:$C$29,0))="OK","OK","NG ")))</f>
        <v/>
      </c>
      <c r="AG48" s="180" t="str">
        <f t="shared" si="16"/>
        <v/>
      </c>
    </row>
    <row r="49" spans="1:33" s="110" customFormat="1" ht="34.5" customHeight="1" x14ac:dyDescent="0.4">
      <c r="A49" s="42" t="str">
        <f t="shared" si="1"/>
        <v>○○学園</v>
      </c>
      <c r="B49" s="43"/>
      <c r="C49" s="44"/>
      <c r="D49" s="103"/>
      <c r="E49" s="103"/>
      <c r="F49" s="95"/>
      <c r="G49" s="48"/>
      <c r="H49" s="48"/>
      <c r="I49" s="48"/>
      <c r="J49" s="49"/>
      <c r="K49" s="49"/>
      <c r="L49" s="49"/>
      <c r="M49" s="49"/>
      <c r="N49" s="50"/>
      <c r="O49" s="104" t="str">
        <f t="shared" si="2"/>
        <v/>
      </c>
      <c r="P49" s="105" t="str">
        <f t="shared" si="17"/>
        <v/>
      </c>
      <c r="Q49" s="106" t="str">
        <f t="shared" si="3"/>
        <v/>
      </c>
      <c r="R49" s="107" t="str">
        <f t="shared" si="4"/>
        <v/>
      </c>
      <c r="S49" s="107" t="str">
        <f t="shared" si="5"/>
        <v/>
      </c>
      <c r="T49" s="108" t="str">
        <f t="shared" si="6"/>
        <v/>
      </c>
      <c r="U49" s="105" t="str">
        <f t="shared" si="7"/>
        <v/>
      </c>
      <c r="V49" s="108" t="str">
        <f t="shared" si="8"/>
        <v/>
      </c>
      <c r="W49" s="108" t="str">
        <f t="shared" si="9"/>
        <v/>
      </c>
      <c r="X49" s="108" t="str">
        <f t="shared" si="10"/>
        <v/>
      </c>
      <c r="Y49" s="108" t="str">
        <f t="shared" si="11"/>
        <v/>
      </c>
      <c r="Z49" s="106" t="str">
        <f t="shared" si="12"/>
        <v/>
      </c>
      <c r="AA49" s="107" t="str">
        <f t="shared" si="13"/>
        <v/>
      </c>
      <c r="AB49" s="105" t="str">
        <f t="shared" si="14"/>
        <v/>
      </c>
      <c r="AC49" s="108" t="str">
        <f t="shared" si="15"/>
        <v/>
      </c>
      <c r="AD49" s="160" t="str">
        <f t="shared" si="18"/>
        <v/>
      </c>
      <c r="AE49" s="173" t="str">
        <f t="shared" si="19"/>
        <v/>
      </c>
      <c r="AF49" s="111" t="str">
        <f>IF(AND(C49="",SUM(F49:N49)=0),"",IF(AE49&lt;&gt;"●",IF(COUNTIF(D49:E49,"○")+COUNTIF(O49:P49,"○")=1,"OK","NG"),IF(INDEX('補足調査票 (記入例)'!$AF$21:$AF$720,MATCH(C49,'補足調査票 (記入例)'!$C$21:$C$29,0))="OK","OK","NG ")))</f>
        <v/>
      </c>
      <c r="AG49" s="180" t="str">
        <f t="shared" si="16"/>
        <v/>
      </c>
    </row>
    <row r="50" spans="1:33" s="110" customFormat="1" ht="34.5" customHeight="1" x14ac:dyDescent="0.4">
      <c r="A50" s="42" t="str">
        <f t="shared" si="1"/>
        <v>○○学園</v>
      </c>
      <c r="B50" s="43"/>
      <c r="C50" s="44"/>
      <c r="D50" s="103"/>
      <c r="E50" s="103"/>
      <c r="F50" s="95"/>
      <c r="G50" s="48"/>
      <c r="H50" s="48"/>
      <c r="I50" s="48"/>
      <c r="J50" s="49"/>
      <c r="K50" s="49"/>
      <c r="L50" s="49"/>
      <c r="M50" s="49"/>
      <c r="N50" s="50"/>
      <c r="O50" s="104" t="str">
        <f t="shared" si="2"/>
        <v/>
      </c>
      <c r="P50" s="105" t="str">
        <f t="shared" si="17"/>
        <v/>
      </c>
      <c r="Q50" s="106" t="str">
        <f t="shared" si="3"/>
        <v/>
      </c>
      <c r="R50" s="107" t="str">
        <f t="shared" si="4"/>
        <v/>
      </c>
      <c r="S50" s="107" t="str">
        <f t="shared" si="5"/>
        <v/>
      </c>
      <c r="T50" s="108" t="str">
        <f t="shared" si="6"/>
        <v/>
      </c>
      <c r="U50" s="105" t="str">
        <f t="shared" si="7"/>
        <v/>
      </c>
      <c r="V50" s="108" t="str">
        <f t="shared" si="8"/>
        <v/>
      </c>
      <c r="W50" s="108" t="str">
        <f t="shared" si="9"/>
        <v/>
      </c>
      <c r="X50" s="108" t="str">
        <f t="shared" si="10"/>
        <v/>
      </c>
      <c r="Y50" s="108" t="str">
        <f t="shared" si="11"/>
        <v/>
      </c>
      <c r="Z50" s="106" t="str">
        <f t="shared" si="12"/>
        <v/>
      </c>
      <c r="AA50" s="107" t="str">
        <f t="shared" si="13"/>
        <v/>
      </c>
      <c r="AB50" s="105" t="str">
        <f t="shared" si="14"/>
        <v/>
      </c>
      <c r="AC50" s="108" t="str">
        <f t="shared" si="15"/>
        <v/>
      </c>
      <c r="AD50" s="160" t="str">
        <f t="shared" si="18"/>
        <v/>
      </c>
      <c r="AE50" s="173" t="str">
        <f t="shared" si="19"/>
        <v/>
      </c>
      <c r="AF50" s="111" t="str">
        <f>IF(AND(C50="",SUM(F50:N50)=0),"",IF(AE50&lt;&gt;"●",IF(COUNTIF(D50:E50,"○")+COUNTIF(O50:P50,"○")=1,"OK","NG"),IF(INDEX('補足調査票 (記入例)'!$AF$21:$AF$720,MATCH(C50,'補足調査票 (記入例)'!$C$21:$C$29,0))="OK","OK","NG ")))</f>
        <v/>
      </c>
      <c r="AG50" s="180" t="str">
        <f t="shared" si="16"/>
        <v/>
      </c>
    </row>
    <row r="51" spans="1:33" s="110" customFormat="1" ht="34.5" customHeight="1" x14ac:dyDescent="0.4">
      <c r="A51" s="42" t="str">
        <f t="shared" si="1"/>
        <v>○○学園</v>
      </c>
      <c r="B51" s="43"/>
      <c r="C51" s="44"/>
      <c r="D51" s="103"/>
      <c r="E51" s="103"/>
      <c r="F51" s="95"/>
      <c r="G51" s="48"/>
      <c r="H51" s="48"/>
      <c r="I51" s="48"/>
      <c r="J51" s="49"/>
      <c r="K51" s="49"/>
      <c r="L51" s="49"/>
      <c r="M51" s="49"/>
      <c r="N51" s="50"/>
      <c r="O51" s="104" t="str">
        <f t="shared" si="2"/>
        <v/>
      </c>
      <c r="P51" s="105" t="str">
        <f t="shared" si="17"/>
        <v/>
      </c>
      <c r="Q51" s="106" t="str">
        <f t="shared" si="3"/>
        <v/>
      </c>
      <c r="R51" s="107" t="str">
        <f t="shared" si="4"/>
        <v/>
      </c>
      <c r="S51" s="107" t="str">
        <f t="shared" si="5"/>
        <v/>
      </c>
      <c r="T51" s="108" t="str">
        <f t="shared" si="6"/>
        <v/>
      </c>
      <c r="U51" s="105" t="str">
        <f t="shared" si="7"/>
        <v/>
      </c>
      <c r="V51" s="108" t="str">
        <f t="shared" si="8"/>
        <v/>
      </c>
      <c r="W51" s="108" t="str">
        <f t="shared" si="9"/>
        <v/>
      </c>
      <c r="X51" s="108" t="str">
        <f t="shared" si="10"/>
        <v/>
      </c>
      <c r="Y51" s="108" t="str">
        <f t="shared" si="11"/>
        <v/>
      </c>
      <c r="Z51" s="106" t="str">
        <f t="shared" si="12"/>
        <v/>
      </c>
      <c r="AA51" s="107" t="str">
        <f t="shared" si="13"/>
        <v/>
      </c>
      <c r="AB51" s="105" t="str">
        <f t="shared" si="14"/>
        <v/>
      </c>
      <c r="AC51" s="108" t="str">
        <f t="shared" si="15"/>
        <v/>
      </c>
      <c r="AD51" s="160" t="str">
        <f t="shared" si="18"/>
        <v/>
      </c>
      <c r="AE51" s="173" t="str">
        <f t="shared" si="19"/>
        <v/>
      </c>
      <c r="AF51" s="111" t="str">
        <f>IF(AND(C51="",SUM(F51:N51)=0),"",IF(AE51&lt;&gt;"●",IF(COUNTIF(D51:E51,"○")+COUNTIF(O51:P51,"○")=1,"OK","NG"),IF(INDEX('補足調査票 (記入例)'!$AF$21:$AF$720,MATCH(C51,'補足調査票 (記入例)'!$C$21:$C$29,0))="OK","OK","NG ")))</f>
        <v/>
      </c>
      <c r="AG51" s="180" t="str">
        <f t="shared" si="16"/>
        <v/>
      </c>
    </row>
    <row r="52" spans="1:33" s="110" customFormat="1" ht="34.5" customHeight="1" x14ac:dyDescent="0.4">
      <c r="A52" s="42" t="str">
        <f t="shared" si="1"/>
        <v>○○学園</v>
      </c>
      <c r="B52" s="43"/>
      <c r="C52" s="44"/>
      <c r="D52" s="103"/>
      <c r="E52" s="103"/>
      <c r="F52" s="95"/>
      <c r="G52" s="48"/>
      <c r="H52" s="48"/>
      <c r="I52" s="48"/>
      <c r="J52" s="49"/>
      <c r="K52" s="49"/>
      <c r="L52" s="49"/>
      <c r="M52" s="49"/>
      <c r="N52" s="50"/>
      <c r="O52" s="104" t="str">
        <f t="shared" si="2"/>
        <v/>
      </c>
      <c r="P52" s="105" t="str">
        <f t="shared" si="17"/>
        <v/>
      </c>
      <c r="Q52" s="106" t="str">
        <f t="shared" si="3"/>
        <v/>
      </c>
      <c r="R52" s="107" t="str">
        <f t="shared" si="4"/>
        <v/>
      </c>
      <c r="S52" s="107" t="str">
        <f t="shared" si="5"/>
        <v/>
      </c>
      <c r="T52" s="108" t="str">
        <f t="shared" si="6"/>
        <v/>
      </c>
      <c r="U52" s="105" t="str">
        <f t="shared" si="7"/>
        <v/>
      </c>
      <c r="V52" s="108" t="str">
        <f t="shared" si="8"/>
        <v/>
      </c>
      <c r="W52" s="108" t="str">
        <f t="shared" si="9"/>
        <v/>
      </c>
      <c r="X52" s="108" t="str">
        <f t="shared" si="10"/>
        <v/>
      </c>
      <c r="Y52" s="108" t="str">
        <f t="shared" si="11"/>
        <v/>
      </c>
      <c r="Z52" s="106" t="str">
        <f t="shared" si="12"/>
        <v/>
      </c>
      <c r="AA52" s="107" t="str">
        <f t="shared" si="13"/>
        <v/>
      </c>
      <c r="AB52" s="105" t="str">
        <f t="shared" si="14"/>
        <v/>
      </c>
      <c r="AC52" s="108" t="str">
        <f t="shared" si="15"/>
        <v/>
      </c>
      <c r="AD52" s="160" t="str">
        <f t="shared" si="18"/>
        <v/>
      </c>
      <c r="AE52" s="173" t="str">
        <f t="shared" si="19"/>
        <v/>
      </c>
      <c r="AF52" s="111" t="str">
        <f>IF(AND(C52="",SUM(F52:N52)=0),"",IF(AE52&lt;&gt;"●",IF(COUNTIF(D52:E52,"○")+COUNTIF(O52:P52,"○")=1,"OK","NG"),IF(INDEX('補足調査票 (記入例)'!$AF$21:$AF$720,MATCH(C52,'補足調査票 (記入例)'!$C$21:$C$29,0))="OK","OK","NG ")))</f>
        <v/>
      </c>
      <c r="AG52" s="180" t="str">
        <f t="shared" si="16"/>
        <v/>
      </c>
    </row>
    <row r="53" spans="1:33" s="110" customFormat="1" ht="34.5" customHeight="1" x14ac:dyDescent="0.4">
      <c r="A53" s="42" t="str">
        <f t="shared" si="1"/>
        <v>○○学園</v>
      </c>
      <c r="B53" s="43"/>
      <c r="C53" s="44"/>
      <c r="D53" s="103"/>
      <c r="E53" s="103"/>
      <c r="F53" s="95"/>
      <c r="G53" s="48"/>
      <c r="H53" s="48"/>
      <c r="I53" s="48"/>
      <c r="J53" s="49"/>
      <c r="K53" s="49"/>
      <c r="L53" s="49"/>
      <c r="M53" s="49"/>
      <c r="N53" s="50"/>
      <c r="O53" s="104" t="str">
        <f t="shared" si="2"/>
        <v/>
      </c>
      <c r="P53" s="105" t="str">
        <f t="shared" si="17"/>
        <v/>
      </c>
      <c r="Q53" s="106" t="str">
        <f t="shared" si="3"/>
        <v/>
      </c>
      <c r="R53" s="107" t="str">
        <f t="shared" si="4"/>
        <v/>
      </c>
      <c r="S53" s="107" t="str">
        <f t="shared" si="5"/>
        <v/>
      </c>
      <c r="T53" s="108" t="str">
        <f t="shared" si="6"/>
        <v/>
      </c>
      <c r="U53" s="105" t="str">
        <f t="shared" si="7"/>
        <v/>
      </c>
      <c r="V53" s="108" t="str">
        <f t="shared" si="8"/>
        <v/>
      </c>
      <c r="W53" s="108" t="str">
        <f t="shared" si="9"/>
        <v/>
      </c>
      <c r="X53" s="108" t="str">
        <f t="shared" si="10"/>
        <v/>
      </c>
      <c r="Y53" s="108" t="str">
        <f t="shared" si="11"/>
        <v/>
      </c>
      <c r="Z53" s="106" t="str">
        <f t="shared" si="12"/>
        <v/>
      </c>
      <c r="AA53" s="107" t="str">
        <f t="shared" si="13"/>
        <v/>
      </c>
      <c r="AB53" s="105" t="str">
        <f t="shared" si="14"/>
        <v/>
      </c>
      <c r="AC53" s="108" t="str">
        <f t="shared" si="15"/>
        <v/>
      </c>
      <c r="AD53" s="160" t="str">
        <f t="shared" si="18"/>
        <v/>
      </c>
      <c r="AE53" s="173" t="str">
        <f t="shared" si="19"/>
        <v/>
      </c>
      <c r="AF53" s="111" t="str">
        <f>IF(AND(C53="",SUM(F53:N53)=0),"",IF(AE53&lt;&gt;"●",IF(COUNTIF(D53:E53,"○")+COUNTIF(O53:P53,"○")=1,"OK","NG"),IF(INDEX('補足調査票 (記入例)'!$AF$21:$AF$720,MATCH(C53,'補足調査票 (記入例)'!$C$21:$C$29,0))="OK","OK","NG ")))</f>
        <v/>
      </c>
      <c r="AG53" s="180" t="str">
        <f t="shared" si="16"/>
        <v/>
      </c>
    </row>
    <row r="54" spans="1:33" s="110" customFormat="1" ht="34.5" customHeight="1" x14ac:dyDescent="0.4">
      <c r="A54" s="42" t="str">
        <f t="shared" si="1"/>
        <v>○○学園</v>
      </c>
      <c r="B54" s="43"/>
      <c r="C54" s="44"/>
      <c r="D54" s="103"/>
      <c r="E54" s="103"/>
      <c r="F54" s="95"/>
      <c r="G54" s="48"/>
      <c r="H54" s="48"/>
      <c r="I54" s="48"/>
      <c r="J54" s="49"/>
      <c r="K54" s="49"/>
      <c r="L54" s="49"/>
      <c r="M54" s="49"/>
      <c r="N54" s="50"/>
      <c r="O54" s="104" t="str">
        <f t="shared" si="2"/>
        <v/>
      </c>
      <c r="P54" s="105" t="str">
        <f t="shared" si="17"/>
        <v/>
      </c>
      <c r="Q54" s="106" t="str">
        <f t="shared" si="3"/>
        <v/>
      </c>
      <c r="R54" s="107" t="str">
        <f t="shared" si="4"/>
        <v/>
      </c>
      <c r="S54" s="107" t="str">
        <f t="shared" si="5"/>
        <v/>
      </c>
      <c r="T54" s="108" t="str">
        <f t="shared" si="6"/>
        <v/>
      </c>
      <c r="U54" s="105" t="str">
        <f t="shared" si="7"/>
        <v/>
      </c>
      <c r="V54" s="108" t="str">
        <f t="shared" si="8"/>
        <v/>
      </c>
      <c r="W54" s="108" t="str">
        <f t="shared" si="9"/>
        <v/>
      </c>
      <c r="X54" s="108" t="str">
        <f t="shared" si="10"/>
        <v/>
      </c>
      <c r="Y54" s="108" t="str">
        <f t="shared" si="11"/>
        <v/>
      </c>
      <c r="Z54" s="106" t="str">
        <f t="shared" si="12"/>
        <v/>
      </c>
      <c r="AA54" s="107" t="str">
        <f t="shared" si="13"/>
        <v/>
      </c>
      <c r="AB54" s="105" t="str">
        <f t="shared" si="14"/>
        <v/>
      </c>
      <c r="AC54" s="108" t="str">
        <f t="shared" si="15"/>
        <v/>
      </c>
      <c r="AD54" s="160" t="str">
        <f t="shared" si="18"/>
        <v/>
      </c>
      <c r="AE54" s="173" t="str">
        <f t="shared" si="19"/>
        <v/>
      </c>
      <c r="AF54" s="111" t="str">
        <f>IF(AND(C54="",SUM(F54:N54)=0),"",IF(AE54&lt;&gt;"●",IF(COUNTIF(D54:E54,"○")+COUNTIF(O54:P54,"○")=1,"OK","NG"),IF(INDEX('補足調査票 (記入例)'!$AF$21:$AF$720,MATCH(C54,'補足調査票 (記入例)'!$C$21:$C$29,0))="OK","OK","NG ")))</f>
        <v/>
      </c>
      <c r="AG54" s="180" t="str">
        <f t="shared" si="16"/>
        <v/>
      </c>
    </row>
    <row r="55" spans="1:33" s="110" customFormat="1" ht="34.5" customHeight="1" x14ac:dyDescent="0.4">
      <c r="A55" s="42" t="str">
        <f t="shared" si="1"/>
        <v>○○学園</v>
      </c>
      <c r="B55" s="43"/>
      <c r="C55" s="44"/>
      <c r="D55" s="103"/>
      <c r="E55" s="103"/>
      <c r="F55" s="95"/>
      <c r="G55" s="48"/>
      <c r="H55" s="48"/>
      <c r="I55" s="48"/>
      <c r="J55" s="49"/>
      <c r="K55" s="49"/>
      <c r="L55" s="49"/>
      <c r="M55" s="49"/>
      <c r="N55" s="50"/>
      <c r="O55" s="104" t="str">
        <f t="shared" si="2"/>
        <v/>
      </c>
      <c r="P55" s="105" t="str">
        <f t="shared" si="17"/>
        <v/>
      </c>
      <c r="Q55" s="106" t="str">
        <f t="shared" si="3"/>
        <v/>
      </c>
      <c r="R55" s="107" t="str">
        <f t="shared" si="4"/>
        <v/>
      </c>
      <c r="S55" s="107" t="str">
        <f t="shared" si="5"/>
        <v/>
      </c>
      <c r="T55" s="108" t="str">
        <f t="shared" si="6"/>
        <v/>
      </c>
      <c r="U55" s="105" t="str">
        <f t="shared" si="7"/>
        <v/>
      </c>
      <c r="V55" s="108" t="str">
        <f t="shared" si="8"/>
        <v/>
      </c>
      <c r="W55" s="108" t="str">
        <f t="shared" si="9"/>
        <v/>
      </c>
      <c r="X55" s="108" t="str">
        <f t="shared" si="10"/>
        <v/>
      </c>
      <c r="Y55" s="108" t="str">
        <f t="shared" si="11"/>
        <v/>
      </c>
      <c r="Z55" s="106" t="str">
        <f t="shared" si="12"/>
        <v/>
      </c>
      <c r="AA55" s="107" t="str">
        <f t="shared" si="13"/>
        <v/>
      </c>
      <c r="AB55" s="105" t="str">
        <f t="shared" si="14"/>
        <v/>
      </c>
      <c r="AC55" s="108" t="str">
        <f t="shared" si="15"/>
        <v/>
      </c>
      <c r="AD55" s="160" t="str">
        <f t="shared" si="18"/>
        <v/>
      </c>
      <c r="AE55" s="173" t="str">
        <f t="shared" si="19"/>
        <v/>
      </c>
      <c r="AF55" s="111" t="str">
        <f>IF(AND(C55="",SUM(F55:N55)=0),"",IF(AE55&lt;&gt;"●",IF(COUNTIF(D55:E55,"○")+COUNTIF(O55:P55,"○")=1,"OK","NG"),IF(INDEX('補足調査票 (記入例)'!$AF$21:$AF$720,MATCH(C55,'補足調査票 (記入例)'!$C$21:$C$29,0))="OK","OK","NG ")))</f>
        <v/>
      </c>
      <c r="AG55" s="180" t="str">
        <f t="shared" si="16"/>
        <v/>
      </c>
    </row>
    <row r="56" spans="1:33" s="110" customFormat="1" ht="34.5" customHeight="1" x14ac:dyDescent="0.4">
      <c r="A56" s="42" t="str">
        <f t="shared" si="1"/>
        <v>○○学園</v>
      </c>
      <c r="B56" s="43"/>
      <c r="C56" s="44"/>
      <c r="D56" s="103"/>
      <c r="E56" s="103"/>
      <c r="F56" s="95"/>
      <c r="G56" s="48"/>
      <c r="H56" s="48"/>
      <c r="I56" s="48"/>
      <c r="J56" s="49"/>
      <c r="K56" s="49"/>
      <c r="L56" s="49"/>
      <c r="M56" s="49"/>
      <c r="N56" s="50"/>
      <c r="O56" s="104" t="str">
        <f t="shared" si="2"/>
        <v/>
      </c>
      <c r="P56" s="105" t="str">
        <f t="shared" si="17"/>
        <v/>
      </c>
      <c r="Q56" s="106" t="str">
        <f t="shared" si="3"/>
        <v/>
      </c>
      <c r="R56" s="107" t="str">
        <f t="shared" si="4"/>
        <v/>
      </c>
      <c r="S56" s="107" t="str">
        <f t="shared" si="5"/>
        <v/>
      </c>
      <c r="T56" s="108" t="str">
        <f t="shared" si="6"/>
        <v/>
      </c>
      <c r="U56" s="105" t="str">
        <f t="shared" si="7"/>
        <v/>
      </c>
      <c r="V56" s="108" t="str">
        <f t="shared" si="8"/>
        <v/>
      </c>
      <c r="W56" s="108" t="str">
        <f t="shared" si="9"/>
        <v/>
      </c>
      <c r="X56" s="108" t="str">
        <f t="shared" si="10"/>
        <v/>
      </c>
      <c r="Y56" s="108" t="str">
        <f t="shared" si="11"/>
        <v/>
      </c>
      <c r="Z56" s="106" t="str">
        <f t="shared" si="12"/>
        <v/>
      </c>
      <c r="AA56" s="107" t="str">
        <f t="shared" si="13"/>
        <v/>
      </c>
      <c r="AB56" s="105" t="str">
        <f t="shared" si="14"/>
        <v/>
      </c>
      <c r="AC56" s="108" t="str">
        <f t="shared" si="15"/>
        <v/>
      </c>
      <c r="AD56" s="160" t="str">
        <f t="shared" si="18"/>
        <v/>
      </c>
      <c r="AE56" s="173" t="str">
        <f t="shared" si="19"/>
        <v/>
      </c>
      <c r="AF56" s="111" t="str">
        <f>IF(AND(C56="",SUM(F56:N56)=0),"",IF(AE56&lt;&gt;"●",IF(COUNTIF(D56:E56,"○")+COUNTIF(O56:P56,"○")=1,"OK","NG"),IF(INDEX('補足調査票 (記入例)'!$AF$21:$AF$720,MATCH(C56,'補足調査票 (記入例)'!$C$21:$C$29,0))="OK","OK","NG ")))</f>
        <v/>
      </c>
      <c r="AG56" s="180" t="str">
        <f t="shared" si="16"/>
        <v/>
      </c>
    </row>
    <row r="57" spans="1:33" s="110" customFormat="1" ht="34.5" customHeight="1" x14ac:dyDescent="0.4">
      <c r="A57" s="42" t="str">
        <f t="shared" si="1"/>
        <v>○○学園</v>
      </c>
      <c r="B57" s="43"/>
      <c r="C57" s="44"/>
      <c r="D57" s="103"/>
      <c r="E57" s="103"/>
      <c r="F57" s="95"/>
      <c r="G57" s="48"/>
      <c r="H57" s="48"/>
      <c r="I57" s="48"/>
      <c r="J57" s="49"/>
      <c r="K57" s="49"/>
      <c r="L57" s="49"/>
      <c r="M57" s="49"/>
      <c r="N57" s="50"/>
      <c r="O57" s="104" t="str">
        <f t="shared" si="2"/>
        <v/>
      </c>
      <c r="P57" s="105" t="str">
        <f t="shared" si="17"/>
        <v/>
      </c>
      <c r="Q57" s="106" t="str">
        <f t="shared" si="3"/>
        <v/>
      </c>
      <c r="R57" s="107" t="str">
        <f t="shared" si="4"/>
        <v/>
      </c>
      <c r="S57" s="107" t="str">
        <f t="shared" si="5"/>
        <v/>
      </c>
      <c r="T57" s="108" t="str">
        <f t="shared" si="6"/>
        <v/>
      </c>
      <c r="U57" s="105" t="str">
        <f t="shared" si="7"/>
        <v/>
      </c>
      <c r="V57" s="108" t="str">
        <f t="shared" si="8"/>
        <v/>
      </c>
      <c r="W57" s="108" t="str">
        <f t="shared" si="9"/>
        <v/>
      </c>
      <c r="X57" s="108" t="str">
        <f t="shared" si="10"/>
        <v/>
      </c>
      <c r="Y57" s="108" t="str">
        <f t="shared" si="11"/>
        <v/>
      </c>
      <c r="Z57" s="106" t="str">
        <f t="shared" si="12"/>
        <v/>
      </c>
      <c r="AA57" s="107" t="str">
        <f t="shared" si="13"/>
        <v/>
      </c>
      <c r="AB57" s="105" t="str">
        <f t="shared" si="14"/>
        <v/>
      </c>
      <c r="AC57" s="108" t="str">
        <f t="shared" si="15"/>
        <v/>
      </c>
      <c r="AD57" s="160" t="str">
        <f t="shared" si="18"/>
        <v/>
      </c>
      <c r="AE57" s="173" t="str">
        <f t="shared" si="19"/>
        <v/>
      </c>
      <c r="AF57" s="111" t="str">
        <f>IF(AND(C57="",SUM(F57:N57)=0),"",IF(AE57&lt;&gt;"●",IF(COUNTIF(D57:E57,"○")+COUNTIF(O57:P57,"○")=1,"OK","NG"),IF(INDEX('補足調査票 (記入例)'!$AF$21:$AF$720,MATCH(C57,'補足調査票 (記入例)'!$C$21:$C$29,0))="OK","OK","NG ")))</f>
        <v/>
      </c>
      <c r="AG57" s="180" t="str">
        <f t="shared" si="16"/>
        <v/>
      </c>
    </row>
    <row r="58" spans="1:33" s="110" customFormat="1" ht="34.5" customHeight="1" x14ac:dyDescent="0.4">
      <c r="A58" s="42" t="str">
        <f t="shared" si="1"/>
        <v>○○学園</v>
      </c>
      <c r="B58" s="43"/>
      <c r="C58" s="44"/>
      <c r="D58" s="103"/>
      <c r="E58" s="103"/>
      <c r="F58" s="95"/>
      <c r="G58" s="48"/>
      <c r="H58" s="48"/>
      <c r="I58" s="48"/>
      <c r="J58" s="49"/>
      <c r="K58" s="49"/>
      <c r="L58" s="49"/>
      <c r="M58" s="49"/>
      <c r="N58" s="50"/>
      <c r="O58" s="104" t="str">
        <f t="shared" si="2"/>
        <v/>
      </c>
      <c r="P58" s="105" t="str">
        <f t="shared" si="17"/>
        <v/>
      </c>
      <c r="Q58" s="106" t="str">
        <f t="shared" si="3"/>
        <v/>
      </c>
      <c r="R58" s="107" t="str">
        <f t="shared" si="4"/>
        <v/>
      </c>
      <c r="S58" s="107" t="str">
        <f t="shared" si="5"/>
        <v/>
      </c>
      <c r="T58" s="108" t="str">
        <f t="shared" si="6"/>
        <v/>
      </c>
      <c r="U58" s="105" t="str">
        <f t="shared" si="7"/>
        <v/>
      </c>
      <c r="V58" s="108" t="str">
        <f t="shared" si="8"/>
        <v/>
      </c>
      <c r="W58" s="108" t="str">
        <f t="shared" si="9"/>
        <v/>
      </c>
      <c r="X58" s="108" t="str">
        <f t="shared" si="10"/>
        <v/>
      </c>
      <c r="Y58" s="108" t="str">
        <f t="shared" si="11"/>
        <v/>
      </c>
      <c r="Z58" s="106" t="str">
        <f t="shared" si="12"/>
        <v/>
      </c>
      <c r="AA58" s="107" t="str">
        <f t="shared" si="13"/>
        <v/>
      </c>
      <c r="AB58" s="105" t="str">
        <f t="shared" si="14"/>
        <v/>
      </c>
      <c r="AC58" s="108" t="str">
        <f t="shared" si="15"/>
        <v/>
      </c>
      <c r="AD58" s="160" t="str">
        <f t="shared" si="18"/>
        <v/>
      </c>
      <c r="AE58" s="173" t="str">
        <f t="shared" si="19"/>
        <v/>
      </c>
      <c r="AF58" s="111" t="str">
        <f>IF(AND(C58="",SUM(F58:N58)=0),"",IF(AE58&lt;&gt;"●",IF(COUNTIF(D58:E58,"○")+COUNTIF(O58:P58,"○")=1,"OK","NG"),IF(INDEX('補足調査票 (記入例)'!$AF$21:$AF$720,MATCH(C58,'補足調査票 (記入例)'!$C$21:$C$29,0))="OK","OK","NG ")))</f>
        <v/>
      </c>
      <c r="AG58" s="180" t="str">
        <f t="shared" si="16"/>
        <v/>
      </c>
    </row>
    <row r="59" spans="1:33" s="110" customFormat="1" ht="34.5" customHeight="1" x14ac:dyDescent="0.4">
      <c r="A59" s="42" t="str">
        <f t="shared" si="1"/>
        <v>○○学園</v>
      </c>
      <c r="B59" s="43"/>
      <c r="C59" s="44"/>
      <c r="D59" s="103"/>
      <c r="E59" s="103"/>
      <c r="F59" s="95"/>
      <c r="G59" s="48"/>
      <c r="H59" s="48"/>
      <c r="I59" s="48"/>
      <c r="J59" s="49"/>
      <c r="K59" s="49"/>
      <c r="L59" s="49"/>
      <c r="M59" s="49"/>
      <c r="N59" s="50"/>
      <c r="O59" s="104" t="str">
        <f t="shared" si="2"/>
        <v/>
      </c>
      <c r="P59" s="105" t="str">
        <f t="shared" si="17"/>
        <v/>
      </c>
      <c r="Q59" s="106" t="str">
        <f t="shared" si="3"/>
        <v/>
      </c>
      <c r="R59" s="107" t="str">
        <f t="shared" si="4"/>
        <v/>
      </c>
      <c r="S59" s="107" t="str">
        <f t="shared" si="5"/>
        <v/>
      </c>
      <c r="T59" s="108" t="str">
        <f t="shared" si="6"/>
        <v/>
      </c>
      <c r="U59" s="105" t="str">
        <f t="shared" si="7"/>
        <v/>
      </c>
      <c r="V59" s="108" t="str">
        <f t="shared" si="8"/>
        <v/>
      </c>
      <c r="W59" s="108" t="str">
        <f t="shared" si="9"/>
        <v/>
      </c>
      <c r="X59" s="108" t="str">
        <f t="shared" si="10"/>
        <v/>
      </c>
      <c r="Y59" s="108" t="str">
        <f t="shared" si="11"/>
        <v/>
      </c>
      <c r="Z59" s="106" t="str">
        <f t="shared" si="12"/>
        <v/>
      </c>
      <c r="AA59" s="107" t="str">
        <f t="shared" si="13"/>
        <v/>
      </c>
      <c r="AB59" s="105" t="str">
        <f t="shared" si="14"/>
        <v/>
      </c>
      <c r="AC59" s="108" t="str">
        <f t="shared" si="15"/>
        <v/>
      </c>
      <c r="AD59" s="160" t="str">
        <f t="shared" si="18"/>
        <v/>
      </c>
      <c r="AE59" s="173" t="str">
        <f t="shared" si="19"/>
        <v/>
      </c>
      <c r="AF59" s="111" t="str">
        <f>IF(AND(C59="",SUM(F59:N59)=0),"",IF(AE59&lt;&gt;"●",IF(COUNTIF(D59:E59,"○")+COUNTIF(O59:P59,"○")=1,"OK","NG"),IF(INDEX('補足調査票 (記入例)'!$AF$21:$AF$720,MATCH(C59,'補足調査票 (記入例)'!$C$21:$C$29,0))="OK","OK","NG ")))</f>
        <v/>
      </c>
      <c r="AG59" s="180" t="str">
        <f t="shared" si="16"/>
        <v/>
      </c>
    </row>
    <row r="60" spans="1:33" s="110" customFormat="1" ht="34.5" customHeight="1" x14ac:dyDescent="0.4">
      <c r="A60" s="42" t="str">
        <f t="shared" si="1"/>
        <v>○○学園</v>
      </c>
      <c r="B60" s="43"/>
      <c r="C60" s="44"/>
      <c r="D60" s="103"/>
      <c r="E60" s="103"/>
      <c r="F60" s="95"/>
      <c r="G60" s="48"/>
      <c r="H60" s="48"/>
      <c r="I60" s="48"/>
      <c r="J60" s="49"/>
      <c r="K60" s="49"/>
      <c r="L60" s="49"/>
      <c r="M60" s="49"/>
      <c r="N60" s="50"/>
      <c r="O60" s="104" t="str">
        <f t="shared" si="2"/>
        <v/>
      </c>
      <c r="P60" s="105" t="str">
        <f t="shared" si="17"/>
        <v/>
      </c>
      <c r="Q60" s="106" t="str">
        <f t="shared" si="3"/>
        <v/>
      </c>
      <c r="R60" s="107" t="str">
        <f t="shared" si="4"/>
        <v/>
      </c>
      <c r="S60" s="107" t="str">
        <f t="shared" si="5"/>
        <v/>
      </c>
      <c r="T60" s="108" t="str">
        <f t="shared" si="6"/>
        <v/>
      </c>
      <c r="U60" s="105" t="str">
        <f t="shared" si="7"/>
        <v/>
      </c>
      <c r="V60" s="108" t="str">
        <f t="shared" si="8"/>
        <v/>
      </c>
      <c r="W60" s="108" t="str">
        <f t="shared" si="9"/>
        <v/>
      </c>
      <c r="X60" s="108" t="str">
        <f t="shared" si="10"/>
        <v/>
      </c>
      <c r="Y60" s="108" t="str">
        <f t="shared" si="11"/>
        <v/>
      </c>
      <c r="Z60" s="106" t="str">
        <f t="shared" si="12"/>
        <v/>
      </c>
      <c r="AA60" s="107" t="str">
        <f t="shared" si="13"/>
        <v/>
      </c>
      <c r="AB60" s="105" t="str">
        <f t="shared" si="14"/>
        <v/>
      </c>
      <c r="AC60" s="108" t="str">
        <f t="shared" si="15"/>
        <v/>
      </c>
      <c r="AD60" s="160" t="str">
        <f t="shared" si="18"/>
        <v/>
      </c>
      <c r="AE60" s="173" t="str">
        <f t="shared" si="19"/>
        <v/>
      </c>
      <c r="AF60" s="111" t="str">
        <f>IF(AND(C60="",SUM(F60:N60)=0),"",IF(AE60&lt;&gt;"●",IF(COUNTIF(D60:E60,"○")+COUNTIF(O60:P60,"○")=1,"OK","NG"),IF(INDEX('補足調査票 (記入例)'!$AF$21:$AF$720,MATCH(C60,'補足調査票 (記入例)'!$C$21:$C$29,0))="OK","OK","NG ")))</f>
        <v/>
      </c>
      <c r="AG60" s="180" t="str">
        <f t="shared" si="16"/>
        <v/>
      </c>
    </row>
    <row r="61" spans="1:33" s="110" customFormat="1" ht="34.5" customHeight="1" x14ac:dyDescent="0.4">
      <c r="A61" s="42" t="str">
        <f t="shared" si="1"/>
        <v>○○学園</v>
      </c>
      <c r="B61" s="43"/>
      <c r="C61" s="44"/>
      <c r="D61" s="103"/>
      <c r="E61" s="103"/>
      <c r="F61" s="95"/>
      <c r="G61" s="48"/>
      <c r="H61" s="48"/>
      <c r="I61" s="48"/>
      <c r="J61" s="49"/>
      <c r="K61" s="49"/>
      <c r="L61" s="49"/>
      <c r="M61" s="49"/>
      <c r="N61" s="50"/>
      <c r="O61" s="104" t="str">
        <f t="shared" si="2"/>
        <v/>
      </c>
      <c r="P61" s="105" t="str">
        <f t="shared" si="17"/>
        <v/>
      </c>
      <c r="Q61" s="106" t="str">
        <f t="shared" si="3"/>
        <v/>
      </c>
      <c r="R61" s="107" t="str">
        <f t="shared" si="4"/>
        <v/>
      </c>
      <c r="S61" s="107" t="str">
        <f t="shared" si="5"/>
        <v/>
      </c>
      <c r="T61" s="108" t="str">
        <f t="shared" si="6"/>
        <v/>
      </c>
      <c r="U61" s="105" t="str">
        <f t="shared" si="7"/>
        <v/>
      </c>
      <c r="V61" s="108" t="str">
        <f t="shared" si="8"/>
        <v/>
      </c>
      <c r="W61" s="108" t="str">
        <f t="shared" si="9"/>
        <v/>
      </c>
      <c r="X61" s="108" t="str">
        <f t="shared" si="10"/>
        <v/>
      </c>
      <c r="Y61" s="108" t="str">
        <f t="shared" si="11"/>
        <v/>
      </c>
      <c r="Z61" s="106" t="str">
        <f t="shared" si="12"/>
        <v/>
      </c>
      <c r="AA61" s="107" t="str">
        <f t="shared" si="13"/>
        <v/>
      </c>
      <c r="AB61" s="105" t="str">
        <f t="shared" si="14"/>
        <v/>
      </c>
      <c r="AC61" s="108" t="str">
        <f t="shared" si="15"/>
        <v/>
      </c>
      <c r="AD61" s="160" t="str">
        <f t="shared" si="18"/>
        <v/>
      </c>
      <c r="AE61" s="173" t="str">
        <f t="shared" si="19"/>
        <v/>
      </c>
      <c r="AF61" s="111" t="str">
        <f>IF(AND(C61="",SUM(F61:N61)=0),"",IF(AE61&lt;&gt;"●",IF(COUNTIF(D61:E61,"○")+COUNTIF(O61:P61,"○")=1,"OK","NG"),IF(INDEX('補足調査票 (記入例)'!$AF$21:$AF$720,MATCH(C61,'補足調査票 (記入例)'!$C$21:$C$29,0))="OK","OK","NG ")))</f>
        <v/>
      </c>
      <c r="AG61" s="180" t="str">
        <f t="shared" si="16"/>
        <v/>
      </c>
    </row>
    <row r="62" spans="1:33" s="110" customFormat="1" ht="34.5" customHeight="1" x14ac:dyDescent="0.4">
      <c r="A62" s="42" t="str">
        <f t="shared" si="1"/>
        <v>○○学園</v>
      </c>
      <c r="B62" s="43"/>
      <c r="C62" s="44"/>
      <c r="D62" s="103"/>
      <c r="E62" s="103"/>
      <c r="F62" s="95"/>
      <c r="G62" s="48"/>
      <c r="H62" s="48"/>
      <c r="I62" s="48"/>
      <c r="J62" s="49"/>
      <c r="K62" s="49"/>
      <c r="L62" s="49"/>
      <c r="M62" s="49"/>
      <c r="N62" s="50"/>
      <c r="O62" s="104" t="str">
        <f t="shared" si="2"/>
        <v/>
      </c>
      <c r="P62" s="105" t="str">
        <f t="shared" si="17"/>
        <v/>
      </c>
      <c r="Q62" s="106" t="str">
        <f t="shared" si="3"/>
        <v/>
      </c>
      <c r="R62" s="107" t="str">
        <f t="shared" si="4"/>
        <v/>
      </c>
      <c r="S62" s="107" t="str">
        <f t="shared" si="5"/>
        <v/>
      </c>
      <c r="T62" s="108" t="str">
        <f t="shared" si="6"/>
        <v/>
      </c>
      <c r="U62" s="105" t="str">
        <f t="shared" si="7"/>
        <v/>
      </c>
      <c r="V62" s="108" t="str">
        <f t="shared" si="8"/>
        <v/>
      </c>
      <c r="W62" s="108" t="str">
        <f t="shared" si="9"/>
        <v/>
      </c>
      <c r="X62" s="108" t="str">
        <f t="shared" si="10"/>
        <v/>
      </c>
      <c r="Y62" s="108" t="str">
        <f t="shared" si="11"/>
        <v/>
      </c>
      <c r="Z62" s="106" t="str">
        <f t="shared" si="12"/>
        <v/>
      </c>
      <c r="AA62" s="107" t="str">
        <f t="shared" si="13"/>
        <v/>
      </c>
      <c r="AB62" s="105" t="str">
        <f t="shared" si="14"/>
        <v/>
      </c>
      <c r="AC62" s="108" t="str">
        <f t="shared" si="15"/>
        <v/>
      </c>
      <c r="AD62" s="160" t="str">
        <f t="shared" si="18"/>
        <v/>
      </c>
      <c r="AE62" s="173" t="str">
        <f t="shared" si="19"/>
        <v/>
      </c>
      <c r="AF62" s="111" t="str">
        <f>IF(AND(C62="",SUM(F62:N62)=0),"",IF(AE62&lt;&gt;"●",IF(COUNTIF(D62:E62,"○")+COUNTIF(O62:P62,"○")=1,"OK","NG"),IF(INDEX('補足調査票 (記入例)'!$AF$21:$AF$720,MATCH(C62,'補足調査票 (記入例)'!$C$21:$C$29,0))="OK","OK","NG ")))</f>
        <v/>
      </c>
      <c r="AG62" s="180" t="str">
        <f t="shared" si="16"/>
        <v/>
      </c>
    </row>
    <row r="63" spans="1:33" s="110" customFormat="1" ht="34.5" customHeight="1" x14ac:dyDescent="0.4">
      <c r="A63" s="42" t="str">
        <f t="shared" si="1"/>
        <v>○○学園</v>
      </c>
      <c r="B63" s="43"/>
      <c r="C63" s="44"/>
      <c r="D63" s="103"/>
      <c r="E63" s="103"/>
      <c r="F63" s="95"/>
      <c r="G63" s="48"/>
      <c r="H63" s="48"/>
      <c r="I63" s="48"/>
      <c r="J63" s="49"/>
      <c r="K63" s="49"/>
      <c r="L63" s="49"/>
      <c r="M63" s="49"/>
      <c r="N63" s="50"/>
      <c r="O63" s="104" t="str">
        <f t="shared" si="2"/>
        <v/>
      </c>
      <c r="P63" s="105" t="str">
        <f t="shared" si="17"/>
        <v/>
      </c>
      <c r="Q63" s="106" t="str">
        <f t="shared" si="3"/>
        <v/>
      </c>
      <c r="R63" s="107" t="str">
        <f t="shared" si="4"/>
        <v/>
      </c>
      <c r="S63" s="107" t="str">
        <f t="shared" si="5"/>
        <v/>
      </c>
      <c r="T63" s="108" t="str">
        <f t="shared" si="6"/>
        <v/>
      </c>
      <c r="U63" s="105" t="str">
        <f t="shared" si="7"/>
        <v/>
      </c>
      <c r="V63" s="108" t="str">
        <f t="shared" si="8"/>
        <v/>
      </c>
      <c r="W63" s="108" t="str">
        <f t="shared" si="9"/>
        <v/>
      </c>
      <c r="X63" s="108" t="str">
        <f t="shared" si="10"/>
        <v/>
      </c>
      <c r="Y63" s="108" t="str">
        <f t="shared" si="11"/>
        <v/>
      </c>
      <c r="Z63" s="106" t="str">
        <f t="shared" si="12"/>
        <v/>
      </c>
      <c r="AA63" s="107" t="str">
        <f t="shared" si="13"/>
        <v/>
      </c>
      <c r="AB63" s="105" t="str">
        <f t="shared" si="14"/>
        <v/>
      </c>
      <c r="AC63" s="108" t="str">
        <f t="shared" si="15"/>
        <v/>
      </c>
      <c r="AD63" s="160" t="str">
        <f t="shared" si="18"/>
        <v/>
      </c>
      <c r="AE63" s="173" t="str">
        <f t="shared" si="19"/>
        <v/>
      </c>
      <c r="AF63" s="111" t="str">
        <f>IF(AND(C63="",SUM(F63:N63)=0),"",IF(AE63&lt;&gt;"●",IF(COUNTIF(D63:E63,"○")+COUNTIF(O63:P63,"○")=1,"OK","NG"),IF(INDEX('補足調査票 (記入例)'!$AF$21:$AF$720,MATCH(C63,'補足調査票 (記入例)'!$C$21:$C$29,0))="OK","OK","NG ")))</f>
        <v/>
      </c>
      <c r="AG63" s="180" t="str">
        <f t="shared" si="16"/>
        <v/>
      </c>
    </row>
    <row r="64" spans="1:33" s="110" customFormat="1" ht="34.5" customHeight="1" x14ac:dyDescent="0.4">
      <c r="A64" s="42" t="str">
        <f t="shared" si="1"/>
        <v>○○学園</v>
      </c>
      <c r="B64" s="43"/>
      <c r="C64" s="44"/>
      <c r="D64" s="103"/>
      <c r="E64" s="103"/>
      <c r="F64" s="95"/>
      <c r="G64" s="48"/>
      <c r="H64" s="48"/>
      <c r="I64" s="48"/>
      <c r="J64" s="49"/>
      <c r="K64" s="49"/>
      <c r="L64" s="49"/>
      <c r="M64" s="49"/>
      <c r="N64" s="50"/>
      <c r="O64" s="104" t="str">
        <f t="shared" si="2"/>
        <v/>
      </c>
      <c r="P64" s="105" t="str">
        <f t="shared" si="17"/>
        <v/>
      </c>
      <c r="Q64" s="106" t="str">
        <f t="shared" si="3"/>
        <v/>
      </c>
      <c r="R64" s="107" t="str">
        <f t="shared" si="4"/>
        <v/>
      </c>
      <c r="S64" s="107" t="str">
        <f t="shared" si="5"/>
        <v/>
      </c>
      <c r="T64" s="108" t="str">
        <f t="shared" si="6"/>
        <v/>
      </c>
      <c r="U64" s="105" t="str">
        <f t="shared" si="7"/>
        <v/>
      </c>
      <c r="V64" s="108" t="str">
        <f t="shared" si="8"/>
        <v/>
      </c>
      <c r="W64" s="108" t="str">
        <f t="shared" si="9"/>
        <v/>
      </c>
      <c r="X64" s="108" t="str">
        <f t="shared" si="10"/>
        <v/>
      </c>
      <c r="Y64" s="108" t="str">
        <f t="shared" si="11"/>
        <v/>
      </c>
      <c r="Z64" s="106" t="str">
        <f t="shared" si="12"/>
        <v/>
      </c>
      <c r="AA64" s="107" t="str">
        <f t="shared" si="13"/>
        <v/>
      </c>
      <c r="AB64" s="105" t="str">
        <f t="shared" si="14"/>
        <v/>
      </c>
      <c r="AC64" s="108" t="str">
        <f t="shared" si="15"/>
        <v/>
      </c>
      <c r="AD64" s="160" t="str">
        <f t="shared" si="18"/>
        <v/>
      </c>
      <c r="AE64" s="173" t="str">
        <f t="shared" si="19"/>
        <v/>
      </c>
      <c r="AF64" s="111" t="str">
        <f>IF(AND(C64="",SUM(F64:N64)=0),"",IF(AE64&lt;&gt;"●",IF(COUNTIF(D64:E64,"○")+COUNTIF(O64:P64,"○")=1,"OK","NG"),IF(INDEX('補足調査票 (記入例)'!$AF$21:$AF$720,MATCH(C64,'補足調査票 (記入例)'!$C$21:$C$29,0))="OK","OK","NG ")))</f>
        <v/>
      </c>
      <c r="AG64" s="180" t="str">
        <f t="shared" si="16"/>
        <v/>
      </c>
    </row>
    <row r="65" spans="1:33" s="110" customFormat="1" ht="34.5" customHeight="1" x14ac:dyDescent="0.4">
      <c r="A65" s="42" t="str">
        <f t="shared" si="1"/>
        <v>○○学園</v>
      </c>
      <c r="B65" s="43"/>
      <c r="C65" s="44"/>
      <c r="D65" s="103"/>
      <c r="E65" s="103"/>
      <c r="F65" s="95"/>
      <c r="G65" s="48"/>
      <c r="H65" s="48"/>
      <c r="I65" s="48"/>
      <c r="J65" s="49"/>
      <c r="K65" s="49"/>
      <c r="L65" s="49"/>
      <c r="M65" s="49"/>
      <c r="N65" s="50"/>
      <c r="O65" s="104" t="str">
        <f t="shared" si="2"/>
        <v/>
      </c>
      <c r="P65" s="105" t="str">
        <f t="shared" si="17"/>
        <v/>
      </c>
      <c r="Q65" s="106" t="str">
        <f t="shared" si="3"/>
        <v/>
      </c>
      <c r="R65" s="107" t="str">
        <f t="shared" si="4"/>
        <v/>
      </c>
      <c r="S65" s="107" t="str">
        <f t="shared" si="5"/>
        <v/>
      </c>
      <c r="T65" s="108" t="str">
        <f t="shared" si="6"/>
        <v/>
      </c>
      <c r="U65" s="105" t="str">
        <f t="shared" si="7"/>
        <v/>
      </c>
      <c r="V65" s="108" t="str">
        <f t="shared" si="8"/>
        <v/>
      </c>
      <c r="W65" s="108" t="str">
        <f t="shared" si="9"/>
        <v/>
      </c>
      <c r="X65" s="108" t="str">
        <f t="shared" si="10"/>
        <v/>
      </c>
      <c r="Y65" s="108" t="str">
        <f t="shared" si="11"/>
        <v/>
      </c>
      <c r="Z65" s="106" t="str">
        <f t="shared" si="12"/>
        <v/>
      </c>
      <c r="AA65" s="107" t="str">
        <f t="shared" si="13"/>
        <v/>
      </c>
      <c r="AB65" s="105" t="str">
        <f t="shared" si="14"/>
        <v/>
      </c>
      <c r="AC65" s="108" t="str">
        <f t="shared" si="15"/>
        <v/>
      </c>
      <c r="AD65" s="160" t="str">
        <f t="shared" si="18"/>
        <v/>
      </c>
      <c r="AE65" s="173" t="str">
        <f t="shared" si="19"/>
        <v/>
      </c>
      <c r="AF65" s="111" t="str">
        <f>IF(AND(C65="",SUM(F65:N65)=0),"",IF(AE65&lt;&gt;"●",IF(COUNTIF(D65:E65,"○")+COUNTIF(O65:P65,"○")=1,"OK","NG"),IF(INDEX('補足調査票 (記入例)'!$AF$21:$AF$720,MATCH(C65,'補足調査票 (記入例)'!$C$21:$C$29,0))="OK","OK","NG ")))</f>
        <v/>
      </c>
      <c r="AG65" s="180" t="str">
        <f t="shared" si="16"/>
        <v/>
      </c>
    </row>
    <row r="66" spans="1:33" s="110" customFormat="1" ht="34.5" customHeight="1" x14ac:dyDescent="0.4">
      <c r="A66" s="42" t="str">
        <f t="shared" si="1"/>
        <v>○○学園</v>
      </c>
      <c r="B66" s="43"/>
      <c r="C66" s="44"/>
      <c r="D66" s="103"/>
      <c r="E66" s="103"/>
      <c r="F66" s="95"/>
      <c r="G66" s="48"/>
      <c r="H66" s="48"/>
      <c r="I66" s="48"/>
      <c r="J66" s="49"/>
      <c r="K66" s="49"/>
      <c r="L66" s="49"/>
      <c r="M66" s="49"/>
      <c r="N66" s="50"/>
      <c r="O66" s="104" t="str">
        <f t="shared" si="2"/>
        <v/>
      </c>
      <c r="P66" s="105" t="str">
        <f t="shared" si="17"/>
        <v/>
      </c>
      <c r="Q66" s="106" t="str">
        <f t="shared" si="3"/>
        <v/>
      </c>
      <c r="R66" s="107" t="str">
        <f t="shared" si="4"/>
        <v/>
      </c>
      <c r="S66" s="107" t="str">
        <f t="shared" si="5"/>
        <v/>
      </c>
      <c r="T66" s="108" t="str">
        <f t="shared" si="6"/>
        <v/>
      </c>
      <c r="U66" s="105" t="str">
        <f t="shared" si="7"/>
        <v/>
      </c>
      <c r="V66" s="108" t="str">
        <f t="shared" si="8"/>
        <v/>
      </c>
      <c r="W66" s="108" t="str">
        <f t="shared" si="9"/>
        <v/>
      </c>
      <c r="X66" s="108" t="str">
        <f t="shared" si="10"/>
        <v/>
      </c>
      <c r="Y66" s="108" t="str">
        <f t="shared" si="11"/>
        <v/>
      </c>
      <c r="Z66" s="106" t="str">
        <f t="shared" si="12"/>
        <v/>
      </c>
      <c r="AA66" s="107" t="str">
        <f t="shared" si="13"/>
        <v/>
      </c>
      <c r="AB66" s="105" t="str">
        <f t="shared" si="14"/>
        <v/>
      </c>
      <c r="AC66" s="108" t="str">
        <f t="shared" si="15"/>
        <v/>
      </c>
      <c r="AD66" s="160" t="str">
        <f t="shared" si="18"/>
        <v/>
      </c>
      <c r="AE66" s="173" t="str">
        <f t="shared" si="19"/>
        <v/>
      </c>
      <c r="AF66" s="111" t="str">
        <f>IF(AND(C66="",SUM(F66:N66)=0),"",IF(AE66&lt;&gt;"●",IF(COUNTIF(D66:E66,"○")+COUNTIF(O66:P66,"○")=1,"OK","NG"),IF(INDEX('補足調査票 (記入例)'!$AF$21:$AF$720,MATCH(C66,'補足調査票 (記入例)'!$C$21:$C$29,0))="OK","OK","NG ")))</f>
        <v/>
      </c>
      <c r="AG66" s="180" t="str">
        <f t="shared" si="16"/>
        <v/>
      </c>
    </row>
    <row r="67" spans="1:33" s="110" customFormat="1" ht="34.5" customHeight="1" x14ac:dyDescent="0.4">
      <c r="A67" s="42" t="str">
        <f t="shared" si="1"/>
        <v>○○学園</v>
      </c>
      <c r="B67" s="43"/>
      <c r="C67" s="44"/>
      <c r="D67" s="103"/>
      <c r="E67" s="103"/>
      <c r="F67" s="95"/>
      <c r="G67" s="48"/>
      <c r="H67" s="48"/>
      <c r="I67" s="48"/>
      <c r="J67" s="49"/>
      <c r="K67" s="49"/>
      <c r="L67" s="49"/>
      <c r="M67" s="49"/>
      <c r="N67" s="50"/>
      <c r="O67" s="104" t="str">
        <f t="shared" si="2"/>
        <v/>
      </c>
      <c r="P67" s="105" t="str">
        <f t="shared" si="17"/>
        <v/>
      </c>
      <c r="Q67" s="106" t="str">
        <f t="shared" si="3"/>
        <v/>
      </c>
      <c r="R67" s="107" t="str">
        <f t="shared" si="4"/>
        <v/>
      </c>
      <c r="S67" s="107" t="str">
        <f t="shared" si="5"/>
        <v/>
      </c>
      <c r="T67" s="108" t="str">
        <f t="shared" si="6"/>
        <v/>
      </c>
      <c r="U67" s="105" t="str">
        <f t="shared" si="7"/>
        <v/>
      </c>
      <c r="V67" s="108" t="str">
        <f t="shared" si="8"/>
        <v/>
      </c>
      <c r="W67" s="108" t="str">
        <f t="shared" si="9"/>
        <v/>
      </c>
      <c r="X67" s="108" t="str">
        <f t="shared" si="10"/>
        <v/>
      </c>
      <c r="Y67" s="108" t="str">
        <f t="shared" si="11"/>
        <v/>
      </c>
      <c r="Z67" s="106" t="str">
        <f t="shared" si="12"/>
        <v/>
      </c>
      <c r="AA67" s="107" t="str">
        <f t="shared" si="13"/>
        <v/>
      </c>
      <c r="AB67" s="105" t="str">
        <f t="shared" si="14"/>
        <v/>
      </c>
      <c r="AC67" s="108" t="str">
        <f t="shared" si="15"/>
        <v/>
      </c>
      <c r="AD67" s="160" t="str">
        <f t="shared" si="18"/>
        <v/>
      </c>
      <c r="AE67" s="173" t="str">
        <f t="shared" si="19"/>
        <v/>
      </c>
      <c r="AF67" s="111" t="str">
        <f>IF(AND(C67="",SUM(F67:N67)=0),"",IF(AE67&lt;&gt;"●",IF(COUNTIF(D67:E67,"○")+COUNTIF(O67:P67,"○")=1,"OK","NG"),IF(INDEX('補足調査票 (記入例)'!$AF$21:$AF$720,MATCH(C67,'補足調査票 (記入例)'!$C$21:$C$29,0))="OK","OK","NG ")))</f>
        <v/>
      </c>
      <c r="AG67" s="180" t="str">
        <f t="shared" si="16"/>
        <v/>
      </c>
    </row>
    <row r="68" spans="1:33" s="110" customFormat="1" ht="34.5" customHeight="1" x14ac:dyDescent="0.4">
      <c r="A68" s="42" t="str">
        <f t="shared" si="1"/>
        <v>○○学園</v>
      </c>
      <c r="B68" s="43"/>
      <c r="C68" s="44"/>
      <c r="D68" s="103"/>
      <c r="E68" s="103"/>
      <c r="F68" s="95"/>
      <c r="G68" s="48"/>
      <c r="H68" s="48"/>
      <c r="I68" s="48"/>
      <c r="J68" s="49"/>
      <c r="K68" s="49"/>
      <c r="L68" s="49"/>
      <c r="M68" s="49"/>
      <c r="N68" s="50"/>
      <c r="O68" s="104" t="str">
        <f t="shared" si="2"/>
        <v/>
      </c>
      <c r="P68" s="105" t="str">
        <f t="shared" si="17"/>
        <v/>
      </c>
      <c r="Q68" s="106" t="str">
        <f t="shared" si="3"/>
        <v/>
      </c>
      <c r="R68" s="107" t="str">
        <f t="shared" si="4"/>
        <v/>
      </c>
      <c r="S68" s="107" t="str">
        <f t="shared" si="5"/>
        <v/>
      </c>
      <c r="T68" s="108" t="str">
        <f t="shared" si="6"/>
        <v/>
      </c>
      <c r="U68" s="105" t="str">
        <f t="shared" si="7"/>
        <v/>
      </c>
      <c r="V68" s="108" t="str">
        <f t="shared" si="8"/>
        <v/>
      </c>
      <c r="W68" s="108" t="str">
        <f t="shared" si="9"/>
        <v/>
      </c>
      <c r="X68" s="108" t="str">
        <f t="shared" si="10"/>
        <v/>
      </c>
      <c r="Y68" s="108" t="str">
        <f t="shared" si="11"/>
        <v/>
      </c>
      <c r="Z68" s="106" t="str">
        <f t="shared" si="12"/>
        <v/>
      </c>
      <c r="AA68" s="107" t="str">
        <f t="shared" si="13"/>
        <v/>
      </c>
      <c r="AB68" s="105" t="str">
        <f t="shared" si="14"/>
        <v/>
      </c>
      <c r="AC68" s="108" t="str">
        <f t="shared" si="15"/>
        <v/>
      </c>
      <c r="AD68" s="160" t="str">
        <f t="shared" si="18"/>
        <v/>
      </c>
      <c r="AE68" s="173" t="str">
        <f t="shared" si="19"/>
        <v/>
      </c>
      <c r="AF68" s="111" t="str">
        <f>IF(AND(C68="",SUM(F68:N68)=0),"",IF(AE68&lt;&gt;"●",IF(COUNTIF(D68:E68,"○")+COUNTIF(O68:P68,"○")=1,"OK","NG"),IF(INDEX('補足調査票 (記入例)'!$AF$21:$AF$720,MATCH(C68,'補足調査票 (記入例)'!$C$21:$C$29,0))="OK","OK","NG ")))</f>
        <v/>
      </c>
      <c r="AG68" s="180" t="str">
        <f t="shared" si="16"/>
        <v/>
      </c>
    </row>
    <row r="69" spans="1:33" s="110" customFormat="1" ht="34.5" customHeight="1" x14ac:dyDescent="0.4">
      <c r="A69" s="42" t="str">
        <f t="shared" si="1"/>
        <v>○○学園</v>
      </c>
      <c r="B69" s="43"/>
      <c r="C69" s="44"/>
      <c r="D69" s="103"/>
      <c r="E69" s="103"/>
      <c r="F69" s="95"/>
      <c r="G69" s="48"/>
      <c r="H69" s="48"/>
      <c r="I69" s="48"/>
      <c r="J69" s="49"/>
      <c r="K69" s="49"/>
      <c r="L69" s="49"/>
      <c r="M69" s="49"/>
      <c r="N69" s="50"/>
      <c r="O69" s="104" t="str">
        <f t="shared" si="2"/>
        <v/>
      </c>
      <c r="P69" s="105" t="str">
        <f t="shared" si="17"/>
        <v/>
      </c>
      <c r="Q69" s="106" t="str">
        <f t="shared" si="3"/>
        <v/>
      </c>
      <c r="R69" s="107" t="str">
        <f t="shared" si="4"/>
        <v/>
      </c>
      <c r="S69" s="107" t="str">
        <f t="shared" si="5"/>
        <v/>
      </c>
      <c r="T69" s="108" t="str">
        <f t="shared" si="6"/>
        <v/>
      </c>
      <c r="U69" s="105" t="str">
        <f t="shared" si="7"/>
        <v/>
      </c>
      <c r="V69" s="108" t="str">
        <f t="shared" si="8"/>
        <v/>
      </c>
      <c r="W69" s="108" t="str">
        <f t="shared" si="9"/>
        <v/>
      </c>
      <c r="X69" s="108" t="str">
        <f t="shared" si="10"/>
        <v/>
      </c>
      <c r="Y69" s="108" t="str">
        <f t="shared" si="11"/>
        <v/>
      </c>
      <c r="Z69" s="106" t="str">
        <f t="shared" si="12"/>
        <v/>
      </c>
      <c r="AA69" s="107" t="str">
        <f t="shared" si="13"/>
        <v/>
      </c>
      <c r="AB69" s="105" t="str">
        <f t="shared" si="14"/>
        <v/>
      </c>
      <c r="AC69" s="108" t="str">
        <f t="shared" si="15"/>
        <v/>
      </c>
      <c r="AD69" s="160" t="str">
        <f t="shared" si="18"/>
        <v/>
      </c>
      <c r="AE69" s="173" t="str">
        <f t="shared" si="19"/>
        <v/>
      </c>
      <c r="AF69" s="111" t="str">
        <f>IF(AND(C69="",SUM(F69:N69)=0),"",IF(AE69&lt;&gt;"●",IF(COUNTIF(D69:E69,"○")+COUNTIF(O69:P69,"○")=1,"OK","NG"),IF(INDEX('補足調査票 (記入例)'!$AF$21:$AF$720,MATCH(C69,'補足調査票 (記入例)'!$C$21:$C$29,0))="OK","OK","NG ")))</f>
        <v/>
      </c>
      <c r="AG69" s="180" t="str">
        <f t="shared" si="16"/>
        <v/>
      </c>
    </row>
    <row r="70" spans="1:33" s="110" customFormat="1" ht="34.5" customHeight="1" x14ac:dyDescent="0.4">
      <c r="A70" s="42" t="str">
        <f t="shared" si="1"/>
        <v>○○学園</v>
      </c>
      <c r="B70" s="43"/>
      <c r="C70" s="44"/>
      <c r="D70" s="103"/>
      <c r="E70" s="103"/>
      <c r="F70" s="95"/>
      <c r="G70" s="48"/>
      <c r="H70" s="48"/>
      <c r="I70" s="48"/>
      <c r="J70" s="49"/>
      <c r="K70" s="49"/>
      <c r="L70" s="49"/>
      <c r="M70" s="49"/>
      <c r="N70" s="50"/>
      <c r="O70" s="104" t="str">
        <f t="shared" si="2"/>
        <v/>
      </c>
      <c r="P70" s="105" t="str">
        <f t="shared" si="17"/>
        <v/>
      </c>
      <c r="Q70" s="106" t="str">
        <f t="shared" si="3"/>
        <v/>
      </c>
      <c r="R70" s="107" t="str">
        <f t="shared" si="4"/>
        <v/>
      </c>
      <c r="S70" s="107" t="str">
        <f t="shared" si="5"/>
        <v/>
      </c>
      <c r="T70" s="108" t="str">
        <f t="shared" si="6"/>
        <v/>
      </c>
      <c r="U70" s="105" t="str">
        <f t="shared" si="7"/>
        <v/>
      </c>
      <c r="V70" s="108" t="str">
        <f t="shared" si="8"/>
        <v/>
      </c>
      <c r="W70" s="108" t="str">
        <f t="shared" si="9"/>
        <v/>
      </c>
      <c r="X70" s="108" t="str">
        <f t="shared" si="10"/>
        <v/>
      </c>
      <c r="Y70" s="108" t="str">
        <f t="shared" si="11"/>
        <v/>
      </c>
      <c r="Z70" s="106" t="str">
        <f t="shared" si="12"/>
        <v/>
      </c>
      <c r="AA70" s="107" t="str">
        <f t="shared" si="13"/>
        <v/>
      </c>
      <c r="AB70" s="105" t="str">
        <f t="shared" si="14"/>
        <v/>
      </c>
      <c r="AC70" s="108" t="str">
        <f t="shared" si="15"/>
        <v/>
      </c>
      <c r="AD70" s="160" t="str">
        <f t="shared" si="18"/>
        <v/>
      </c>
      <c r="AE70" s="173" t="str">
        <f t="shared" si="19"/>
        <v/>
      </c>
      <c r="AF70" s="111" t="str">
        <f>IF(AND(C70="",SUM(F70:N70)=0),"",IF(AE70&lt;&gt;"●",IF(COUNTIF(D70:E70,"○")+COUNTIF(O70:P70,"○")=1,"OK","NG"),IF(INDEX('補足調査票 (記入例)'!$AF$21:$AF$720,MATCH(C70,'補足調査票 (記入例)'!$C$21:$C$29,0))="OK","OK","NG ")))</f>
        <v/>
      </c>
      <c r="AG70" s="180" t="str">
        <f t="shared" si="16"/>
        <v/>
      </c>
    </row>
    <row r="71" spans="1:33" s="110" customFormat="1" ht="34.5" customHeight="1" x14ac:dyDescent="0.4">
      <c r="A71" s="42" t="str">
        <f t="shared" si="1"/>
        <v>○○学園</v>
      </c>
      <c r="B71" s="43"/>
      <c r="C71" s="44"/>
      <c r="D71" s="103"/>
      <c r="E71" s="103"/>
      <c r="F71" s="95"/>
      <c r="G71" s="48"/>
      <c r="H71" s="48"/>
      <c r="I71" s="48"/>
      <c r="J71" s="49"/>
      <c r="K71" s="49"/>
      <c r="L71" s="49"/>
      <c r="M71" s="49"/>
      <c r="N71" s="50"/>
      <c r="O71" s="104" t="str">
        <f t="shared" si="2"/>
        <v/>
      </c>
      <c r="P71" s="105" t="str">
        <f t="shared" si="17"/>
        <v/>
      </c>
      <c r="Q71" s="106" t="str">
        <f t="shared" si="3"/>
        <v/>
      </c>
      <c r="R71" s="107" t="str">
        <f t="shared" si="4"/>
        <v/>
      </c>
      <c r="S71" s="107" t="str">
        <f t="shared" si="5"/>
        <v/>
      </c>
      <c r="T71" s="108" t="str">
        <f t="shared" si="6"/>
        <v/>
      </c>
      <c r="U71" s="105" t="str">
        <f t="shared" si="7"/>
        <v/>
      </c>
      <c r="V71" s="108" t="str">
        <f t="shared" si="8"/>
        <v/>
      </c>
      <c r="W71" s="108" t="str">
        <f t="shared" si="9"/>
        <v/>
      </c>
      <c r="X71" s="108" t="str">
        <f t="shared" si="10"/>
        <v/>
      </c>
      <c r="Y71" s="108" t="str">
        <f t="shared" si="11"/>
        <v/>
      </c>
      <c r="Z71" s="106" t="str">
        <f t="shared" si="12"/>
        <v/>
      </c>
      <c r="AA71" s="107" t="str">
        <f t="shared" si="13"/>
        <v/>
      </c>
      <c r="AB71" s="105" t="str">
        <f t="shared" si="14"/>
        <v/>
      </c>
      <c r="AC71" s="108" t="str">
        <f t="shared" si="15"/>
        <v/>
      </c>
      <c r="AD71" s="160" t="str">
        <f t="shared" si="18"/>
        <v/>
      </c>
      <c r="AE71" s="173" t="str">
        <f t="shared" si="19"/>
        <v/>
      </c>
      <c r="AF71" s="111" t="str">
        <f>IF(AND(C71="",SUM(F71:N71)=0),"",IF(AE71&lt;&gt;"●",IF(COUNTIF(D71:E71,"○")+COUNTIF(O71:P71,"○")=1,"OK","NG"),IF(INDEX('補足調査票 (記入例)'!$AF$21:$AF$720,MATCH(C71,'補足調査票 (記入例)'!$C$21:$C$29,0))="OK","OK","NG ")))</f>
        <v/>
      </c>
      <c r="AG71" s="180" t="str">
        <f t="shared" si="16"/>
        <v/>
      </c>
    </row>
    <row r="72" spans="1:33" s="110" customFormat="1" ht="34.5" customHeight="1" x14ac:dyDescent="0.4">
      <c r="A72" s="42" t="str">
        <f t="shared" si="1"/>
        <v>○○学園</v>
      </c>
      <c r="B72" s="43"/>
      <c r="C72" s="44"/>
      <c r="D72" s="103"/>
      <c r="E72" s="103"/>
      <c r="F72" s="95"/>
      <c r="G72" s="48"/>
      <c r="H72" s="48"/>
      <c r="I72" s="48"/>
      <c r="J72" s="49"/>
      <c r="K72" s="49"/>
      <c r="L72" s="49"/>
      <c r="M72" s="49"/>
      <c r="N72" s="50"/>
      <c r="O72" s="104" t="str">
        <f t="shared" si="2"/>
        <v/>
      </c>
      <c r="P72" s="105" t="str">
        <f t="shared" si="17"/>
        <v/>
      </c>
      <c r="Q72" s="106" t="str">
        <f t="shared" si="3"/>
        <v/>
      </c>
      <c r="R72" s="107" t="str">
        <f t="shared" si="4"/>
        <v/>
      </c>
      <c r="S72" s="107" t="str">
        <f t="shared" si="5"/>
        <v/>
      </c>
      <c r="T72" s="108" t="str">
        <f t="shared" si="6"/>
        <v/>
      </c>
      <c r="U72" s="105" t="str">
        <f t="shared" si="7"/>
        <v/>
      </c>
      <c r="V72" s="108" t="str">
        <f t="shared" si="8"/>
        <v/>
      </c>
      <c r="W72" s="108" t="str">
        <f t="shared" si="9"/>
        <v/>
      </c>
      <c r="X72" s="108" t="str">
        <f t="shared" si="10"/>
        <v/>
      </c>
      <c r="Y72" s="108" t="str">
        <f t="shared" si="11"/>
        <v/>
      </c>
      <c r="Z72" s="106" t="str">
        <f t="shared" si="12"/>
        <v/>
      </c>
      <c r="AA72" s="107" t="str">
        <f t="shared" si="13"/>
        <v/>
      </c>
      <c r="AB72" s="105" t="str">
        <f t="shared" si="14"/>
        <v/>
      </c>
      <c r="AC72" s="108" t="str">
        <f t="shared" si="15"/>
        <v/>
      </c>
      <c r="AD72" s="160" t="str">
        <f t="shared" si="18"/>
        <v/>
      </c>
      <c r="AE72" s="173" t="str">
        <f t="shared" si="19"/>
        <v/>
      </c>
      <c r="AF72" s="111" t="str">
        <f>IF(AND(C72="",SUM(F72:N72)=0),"",IF(AE72&lt;&gt;"●",IF(COUNTIF(D72:E72,"○")+COUNTIF(O72:P72,"○")=1,"OK","NG"),IF(INDEX('補足調査票 (記入例)'!$AF$21:$AF$720,MATCH(C72,'補足調査票 (記入例)'!$C$21:$C$29,0))="OK","OK","NG ")))</f>
        <v/>
      </c>
      <c r="AG72" s="180" t="str">
        <f t="shared" si="16"/>
        <v/>
      </c>
    </row>
    <row r="73" spans="1:33" s="110" customFormat="1" ht="34.5" customHeight="1" x14ac:dyDescent="0.4">
      <c r="A73" s="42" t="str">
        <f t="shared" si="1"/>
        <v>○○学園</v>
      </c>
      <c r="B73" s="43"/>
      <c r="C73" s="44"/>
      <c r="D73" s="103"/>
      <c r="E73" s="103"/>
      <c r="F73" s="95"/>
      <c r="G73" s="48"/>
      <c r="H73" s="48"/>
      <c r="I73" s="48"/>
      <c r="J73" s="49"/>
      <c r="K73" s="49"/>
      <c r="L73" s="49"/>
      <c r="M73" s="49"/>
      <c r="N73" s="50"/>
      <c r="O73" s="104" t="str">
        <f t="shared" si="2"/>
        <v/>
      </c>
      <c r="P73" s="105" t="str">
        <f t="shared" si="17"/>
        <v/>
      </c>
      <c r="Q73" s="106" t="str">
        <f t="shared" si="3"/>
        <v/>
      </c>
      <c r="R73" s="107" t="str">
        <f t="shared" si="4"/>
        <v/>
      </c>
      <c r="S73" s="107" t="str">
        <f t="shared" si="5"/>
        <v/>
      </c>
      <c r="T73" s="108" t="str">
        <f t="shared" si="6"/>
        <v/>
      </c>
      <c r="U73" s="105" t="str">
        <f t="shared" si="7"/>
        <v/>
      </c>
      <c r="V73" s="108" t="str">
        <f t="shared" si="8"/>
        <v/>
      </c>
      <c r="W73" s="108" t="str">
        <f t="shared" si="9"/>
        <v/>
      </c>
      <c r="X73" s="108" t="str">
        <f t="shared" si="10"/>
        <v/>
      </c>
      <c r="Y73" s="108" t="str">
        <f t="shared" si="11"/>
        <v/>
      </c>
      <c r="Z73" s="106" t="str">
        <f t="shared" si="12"/>
        <v/>
      </c>
      <c r="AA73" s="107" t="str">
        <f t="shared" si="13"/>
        <v/>
      </c>
      <c r="AB73" s="105" t="str">
        <f t="shared" si="14"/>
        <v/>
      </c>
      <c r="AC73" s="108" t="str">
        <f t="shared" si="15"/>
        <v/>
      </c>
      <c r="AD73" s="160" t="str">
        <f t="shared" si="18"/>
        <v/>
      </c>
      <c r="AE73" s="173" t="str">
        <f t="shared" si="19"/>
        <v/>
      </c>
      <c r="AF73" s="111" t="str">
        <f>IF(AND(C73="",SUM(F73:N73)=0),"",IF(AE73&lt;&gt;"●",IF(COUNTIF(D73:E73,"○")+COUNTIF(O73:P73,"○")=1,"OK","NG"),IF(INDEX('補足調査票 (記入例)'!$AF$21:$AF$720,MATCH(C73,'補足調査票 (記入例)'!$C$21:$C$29,0))="OK","OK","NG ")))</f>
        <v/>
      </c>
      <c r="AG73" s="180" t="str">
        <f t="shared" si="16"/>
        <v/>
      </c>
    </row>
    <row r="74" spans="1:33" s="110" customFormat="1" ht="34.5" customHeight="1" x14ac:dyDescent="0.4">
      <c r="A74" s="42" t="str">
        <f t="shared" si="1"/>
        <v>○○学園</v>
      </c>
      <c r="B74" s="43"/>
      <c r="C74" s="44"/>
      <c r="D74" s="103"/>
      <c r="E74" s="103"/>
      <c r="F74" s="95"/>
      <c r="G74" s="48"/>
      <c r="H74" s="48"/>
      <c r="I74" s="48"/>
      <c r="J74" s="49"/>
      <c r="K74" s="49"/>
      <c r="L74" s="49"/>
      <c r="M74" s="49"/>
      <c r="N74" s="50"/>
      <c r="O74" s="104" t="str">
        <f t="shared" si="2"/>
        <v/>
      </c>
      <c r="P74" s="105" t="str">
        <f t="shared" si="17"/>
        <v/>
      </c>
      <c r="Q74" s="106" t="str">
        <f t="shared" si="3"/>
        <v/>
      </c>
      <c r="R74" s="107" t="str">
        <f t="shared" si="4"/>
        <v/>
      </c>
      <c r="S74" s="107" t="str">
        <f t="shared" si="5"/>
        <v/>
      </c>
      <c r="T74" s="108" t="str">
        <f t="shared" si="6"/>
        <v/>
      </c>
      <c r="U74" s="105" t="str">
        <f t="shared" si="7"/>
        <v/>
      </c>
      <c r="V74" s="108" t="str">
        <f t="shared" si="8"/>
        <v/>
      </c>
      <c r="W74" s="108" t="str">
        <f t="shared" si="9"/>
        <v/>
      </c>
      <c r="X74" s="108" t="str">
        <f t="shared" si="10"/>
        <v/>
      </c>
      <c r="Y74" s="108" t="str">
        <f t="shared" si="11"/>
        <v/>
      </c>
      <c r="Z74" s="106" t="str">
        <f t="shared" si="12"/>
        <v/>
      </c>
      <c r="AA74" s="107" t="str">
        <f t="shared" si="13"/>
        <v/>
      </c>
      <c r="AB74" s="105" t="str">
        <f t="shared" si="14"/>
        <v/>
      </c>
      <c r="AC74" s="108" t="str">
        <f t="shared" si="15"/>
        <v/>
      </c>
      <c r="AD74" s="160" t="str">
        <f t="shared" si="18"/>
        <v/>
      </c>
      <c r="AE74" s="173" t="str">
        <f t="shared" si="19"/>
        <v/>
      </c>
      <c r="AF74" s="111" t="str">
        <f>IF(AND(C74="",SUM(F74:N74)=0),"",IF(AE74&lt;&gt;"●",IF(COUNTIF(D74:E74,"○")+COUNTIF(O74:P74,"○")=1,"OK","NG"),IF(INDEX('補足調査票 (記入例)'!$AF$21:$AF$720,MATCH(C74,'補足調査票 (記入例)'!$C$21:$C$29,0))="OK","OK","NG ")))</f>
        <v/>
      </c>
      <c r="AG74" s="180" t="str">
        <f t="shared" si="16"/>
        <v/>
      </c>
    </row>
    <row r="75" spans="1:33" s="110" customFormat="1" ht="34.5" customHeight="1" x14ac:dyDescent="0.4">
      <c r="A75" s="42" t="str">
        <f t="shared" si="1"/>
        <v>○○学園</v>
      </c>
      <c r="B75" s="43"/>
      <c r="C75" s="44"/>
      <c r="D75" s="103"/>
      <c r="E75" s="103"/>
      <c r="F75" s="95"/>
      <c r="G75" s="48"/>
      <c r="H75" s="48"/>
      <c r="I75" s="48"/>
      <c r="J75" s="49"/>
      <c r="K75" s="49"/>
      <c r="L75" s="49"/>
      <c r="M75" s="49"/>
      <c r="N75" s="50"/>
      <c r="O75" s="104" t="str">
        <f t="shared" si="2"/>
        <v/>
      </c>
      <c r="P75" s="105" t="str">
        <f t="shared" si="17"/>
        <v/>
      </c>
      <c r="Q75" s="106" t="str">
        <f t="shared" si="3"/>
        <v/>
      </c>
      <c r="R75" s="107" t="str">
        <f t="shared" si="4"/>
        <v/>
      </c>
      <c r="S75" s="107" t="str">
        <f t="shared" si="5"/>
        <v/>
      </c>
      <c r="T75" s="108" t="str">
        <f t="shared" si="6"/>
        <v/>
      </c>
      <c r="U75" s="105" t="str">
        <f t="shared" si="7"/>
        <v/>
      </c>
      <c r="V75" s="108" t="str">
        <f t="shared" si="8"/>
        <v/>
      </c>
      <c r="W75" s="108" t="str">
        <f t="shared" si="9"/>
        <v/>
      </c>
      <c r="X75" s="108" t="str">
        <f t="shared" si="10"/>
        <v/>
      </c>
      <c r="Y75" s="108" t="str">
        <f t="shared" si="11"/>
        <v/>
      </c>
      <c r="Z75" s="106" t="str">
        <f t="shared" si="12"/>
        <v/>
      </c>
      <c r="AA75" s="107" t="str">
        <f t="shared" si="13"/>
        <v/>
      </c>
      <c r="AB75" s="105" t="str">
        <f t="shared" si="14"/>
        <v/>
      </c>
      <c r="AC75" s="108" t="str">
        <f t="shared" si="15"/>
        <v/>
      </c>
      <c r="AD75" s="160" t="str">
        <f t="shared" si="18"/>
        <v/>
      </c>
      <c r="AE75" s="173" t="str">
        <f t="shared" si="19"/>
        <v/>
      </c>
      <c r="AF75" s="111" t="str">
        <f>IF(AND(C75="",SUM(F75:N75)=0),"",IF(AE75&lt;&gt;"●",IF(COUNTIF(D75:E75,"○")+COUNTIF(O75:P75,"○")=1,"OK","NG"),IF(INDEX('補足調査票 (記入例)'!$AF$21:$AF$720,MATCH(C75,'補足調査票 (記入例)'!$C$21:$C$29,0))="OK","OK","NG ")))</f>
        <v/>
      </c>
      <c r="AG75" s="180" t="str">
        <f t="shared" si="16"/>
        <v/>
      </c>
    </row>
    <row r="76" spans="1:33" s="110" customFormat="1" ht="34.5" customHeight="1" x14ac:dyDescent="0.4">
      <c r="A76" s="42" t="str">
        <f t="shared" si="1"/>
        <v>○○学園</v>
      </c>
      <c r="B76" s="43"/>
      <c r="C76" s="44"/>
      <c r="D76" s="103"/>
      <c r="E76" s="103"/>
      <c r="F76" s="95"/>
      <c r="G76" s="48"/>
      <c r="H76" s="48"/>
      <c r="I76" s="48"/>
      <c r="J76" s="49"/>
      <c r="K76" s="49"/>
      <c r="L76" s="49"/>
      <c r="M76" s="49"/>
      <c r="N76" s="50"/>
      <c r="O76" s="104" t="str">
        <f t="shared" si="2"/>
        <v/>
      </c>
      <c r="P76" s="105" t="str">
        <f t="shared" si="17"/>
        <v/>
      </c>
      <c r="Q76" s="106" t="str">
        <f t="shared" si="3"/>
        <v/>
      </c>
      <c r="R76" s="107" t="str">
        <f t="shared" si="4"/>
        <v/>
      </c>
      <c r="S76" s="107" t="str">
        <f t="shared" si="5"/>
        <v/>
      </c>
      <c r="T76" s="108" t="str">
        <f t="shared" si="6"/>
        <v/>
      </c>
      <c r="U76" s="105" t="str">
        <f t="shared" si="7"/>
        <v/>
      </c>
      <c r="V76" s="108" t="str">
        <f t="shared" si="8"/>
        <v/>
      </c>
      <c r="W76" s="108" t="str">
        <f t="shared" si="9"/>
        <v/>
      </c>
      <c r="X76" s="108" t="str">
        <f t="shared" si="10"/>
        <v/>
      </c>
      <c r="Y76" s="108" t="str">
        <f t="shared" si="11"/>
        <v/>
      </c>
      <c r="Z76" s="106" t="str">
        <f t="shared" si="12"/>
        <v/>
      </c>
      <c r="AA76" s="107" t="str">
        <f t="shared" si="13"/>
        <v/>
      </c>
      <c r="AB76" s="105" t="str">
        <f t="shared" si="14"/>
        <v/>
      </c>
      <c r="AC76" s="108" t="str">
        <f t="shared" si="15"/>
        <v/>
      </c>
      <c r="AD76" s="160" t="str">
        <f t="shared" si="18"/>
        <v/>
      </c>
      <c r="AE76" s="173" t="str">
        <f t="shared" si="19"/>
        <v/>
      </c>
      <c r="AF76" s="111" t="str">
        <f>IF(AND(C76="",SUM(F76:N76)=0),"",IF(AE76&lt;&gt;"●",IF(COUNTIF(D76:E76,"○")+COUNTIF(O76:P76,"○")=1,"OK","NG"),IF(INDEX('補足調査票 (記入例)'!$AF$21:$AF$720,MATCH(C76,'補足調査票 (記入例)'!$C$21:$C$29,0))="OK","OK","NG ")))</f>
        <v/>
      </c>
      <c r="AG76" s="180" t="str">
        <f t="shared" si="16"/>
        <v/>
      </c>
    </row>
    <row r="77" spans="1:33" s="110" customFormat="1" ht="34.5" customHeight="1" x14ac:dyDescent="0.4">
      <c r="A77" s="42" t="str">
        <f t="shared" si="1"/>
        <v>○○学園</v>
      </c>
      <c r="B77" s="43"/>
      <c r="C77" s="44"/>
      <c r="D77" s="103"/>
      <c r="E77" s="103"/>
      <c r="F77" s="95"/>
      <c r="G77" s="48"/>
      <c r="H77" s="48"/>
      <c r="I77" s="48"/>
      <c r="J77" s="49"/>
      <c r="K77" s="49"/>
      <c r="L77" s="49"/>
      <c r="M77" s="49"/>
      <c r="N77" s="50"/>
      <c r="O77" s="104" t="str">
        <f t="shared" si="2"/>
        <v/>
      </c>
      <c r="P77" s="105" t="str">
        <f t="shared" si="17"/>
        <v/>
      </c>
      <c r="Q77" s="106" t="str">
        <f t="shared" si="3"/>
        <v/>
      </c>
      <c r="R77" s="107" t="str">
        <f t="shared" si="4"/>
        <v/>
      </c>
      <c r="S77" s="107" t="str">
        <f t="shared" si="5"/>
        <v/>
      </c>
      <c r="T77" s="108" t="str">
        <f t="shared" si="6"/>
        <v/>
      </c>
      <c r="U77" s="105" t="str">
        <f t="shared" si="7"/>
        <v/>
      </c>
      <c r="V77" s="108" t="str">
        <f t="shared" si="8"/>
        <v/>
      </c>
      <c r="W77" s="108" t="str">
        <f t="shared" si="9"/>
        <v/>
      </c>
      <c r="X77" s="108" t="str">
        <f t="shared" si="10"/>
        <v/>
      </c>
      <c r="Y77" s="108" t="str">
        <f t="shared" si="11"/>
        <v/>
      </c>
      <c r="Z77" s="106" t="str">
        <f t="shared" si="12"/>
        <v/>
      </c>
      <c r="AA77" s="107" t="str">
        <f t="shared" si="13"/>
        <v/>
      </c>
      <c r="AB77" s="105" t="str">
        <f t="shared" si="14"/>
        <v/>
      </c>
      <c r="AC77" s="108" t="str">
        <f t="shared" si="15"/>
        <v/>
      </c>
      <c r="AD77" s="160" t="str">
        <f t="shared" si="18"/>
        <v/>
      </c>
      <c r="AE77" s="173" t="str">
        <f t="shared" si="19"/>
        <v/>
      </c>
      <c r="AF77" s="111" t="str">
        <f>IF(AND(C77="",SUM(F77:N77)=0),"",IF(AE77&lt;&gt;"●",IF(COUNTIF(D77:E77,"○")+COUNTIF(O77:P77,"○")=1,"OK","NG"),IF(INDEX('補足調査票 (記入例)'!$AF$21:$AF$720,MATCH(C77,'補足調査票 (記入例)'!$C$21:$C$29,0))="OK","OK","NG ")))</f>
        <v/>
      </c>
      <c r="AG77" s="180" t="str">
        <f t="shared" si="16"/>
        <v/>
      </c>
    </row>
    <row r="78" spans="1:33" s="110" customFormat="1" ht="34.5" customHeight="1" x14ac:dyDescent="0.4">
      <c r="A78" s="42" t="str">
        <f t="shared" si="1"/>
        <v>○○学園</v>
      </c>
      <c r="B78" s="43"/>
      <c r="C78" s="44"/>
      <c r="D78" s="103"/>
      <c r="E78" s="103"/>
      <c r="F78" s="95"/>
      <c r="G78" s="48"/>
      <c r="H78" s="48"/>
      <c r="I78" s="48"/>
      <c r="J78" s="49"/>
      <c r="K78" s="49"/>
      <c r="L78" s="49"/>
      <c r="M78" s="49"/>
      <c r="N78" s="50"/>
      <c r="O78" s="104" t="str">
        <f t="shared" si="2"/>
        <v/>
      </c>
      <c r="P78" s="105" t="str">
        <f t="shared" si="17"/>
        <v/>
      </c>
      <c r="Q78" s="106" t="str">
        <f t="shared" si="3"/>
        <v/>
      </c>
      <c r="R78" s="107" t="str">
        <f t="shared" si="4"/>
        <v/>
      </c>
      <c r="S78" s="107" t="str">
        <f t="shared" si="5"/>
        <v/>
      </c>
      <c r="T78" s="108" t="str">
        <f t="shared" si="6"/>
        <v/>
      </c>
      <c r="U78" s="105" t="str">
        <f t="shared" si="7"/>
        <v/>
      </c>
      <c r="V78" s="108" t="str">
        <f t="shared" si="8"/>
        <v/>
      </c>
      <c r="W78" s="108" t="str">
        <f t="shared" si="9"/>
        <v/>
      </c>
      <c r="X78" s="108" t="str">
        <f t="shared" si="10"/>
        <v/>
      </c>
      <c r="Y78" s="108" t="str">
        <f t="shared" si="11"/>
        <v/>
      </c>
      <c r="Z78" s="106" t="str">
        <f t="shared" si="12"/>
        <v/>
      </c>
      <c r="AA78" s="107" t="str">
        <f t="shared" si="13"/>
        <v/>
      </c>
      <c r="AB78" s="105" t="str">
        <f t="shared" si="14"/>
        <v/>
      </c>
      <c r="AC78" s="108" t="str">
        <f t="shared" si="15"/>
        <v/>
      </c>
      <c r="AD78" s="160" t="str">
        <f t="shared" si="18"/>
        <v/>
      </c>
      <c r="AE78" s="173" t="str">
        <f t="shared" si="19"/>
        <v/>
      </c>
      <c r="AF78" s="111" t="str">
        <f>IF(AND(C78="",SUM(F78:N78)=0),"",IF(AE78&lt;&gt;"●",IF(COUNTIF(D78:E78,"○")+COUNTIF(O78:P78,"○")=1,"OK","NG"),IF(INDEX('補足調査票 (記入例)'!$AF$21:$AF$720,MATCH(C78,'補足調査票 (記入例)'!$C$21:$C$29,0))="OK","OK","NG ")))</f>
        <v/>
      </c>
      <c r="AG78" s="180" t="str">
        <f t="shared" si="16"/>
        <v/>
      </c>
    </row>
    <row r="79" spans="1:33" s="110" customFormat="1" ht="34.5" customHeight="1" x14ac:dyDescent="0.4">
      <c r="A79" s="42" t="str">
        <f t="shared" si="1"/>
        <v>○○学園</v>
      </c>
      <c r="B79" s="43"/>
      <c r="C79" s="44"/>
      <c r="D79" s="103"/>
      <c r="E79" s="103"/>
      <c r="F79" s="95"/>
      <c r="G79" s="48"/>
      <c r="H79" s="48"/>
      <c r="I79" s="48"/>
      <c r="J79" s="49"/>
      <c r="K79" s="49"/>
      <c r="L79" s="49"/>
      <c r="M79" s="49"/>
      <c r="N79" s="50"/>
      <c r="O79" s="104" t="str">
        <f t="shared" si="2"/>
        <v/>
      </c>
      <c r="P79" s="105" t="str">
        <f t="shared" si="17"/>
        <v/>
      </c>
      <c r="Q79" s="106" t="str">
        <f t="shared" si="3"/>
        <v/>
      </c>
      <c r="R79" s="107" t="str">
        <f t="shared" si="4"/>
        <v/>
      </c>
      <c r="S79" s="107" t="str">
        <f t="shared" si="5"/>
        <v/>
      </c>
      <c r="T79" s="108" t="str">
        <f t="shared" si="6"/>
        <v/>
      </c>
      <c r="U79" s="105" t="str">
        <f t="shared" si="7"/>
        <v/>
      </c>
      <c r="V79" s="108" t="str">
        <f t="shared" si="8"/>
        <v/>
      </c>
      <c r="W79" s="108" t="str">
        <f t="shared" si="9"/>
        <v/>
      </c>
      <c r="X79" s="108" t="str">
        <f t="shared" si="10"/>
        <v/>
      </c>
      <c r="Y79" s="108" t="str">
        <f t="shared" si="11"/>
        <v/>
      </c>
      <c r="Z79" s="106" t="str">
        <f t="shared" si="12"/>
        <v/>
      </c>
      <c r="AA79" s="107" t="str">
        <f t="shared" si="13"/>
        <v/>
      </c>
      <c r="AB79" s="105" t="str">
        <f t="shared" si="14"/>
        <v/>
      </c>
      <c r="AC79" s="108" t="str">
        <f t="shared" si="15"/>
        <v/>
      </c>
      <c r="AD79" s="160" t="str">
        <f t="shared" si="18"/>
        <v/>
      </c>
      <c r="AE79" s="173" t="str">
        <f t="shared" si="19"/>
        <v/>
      </c>
      <c r="AF79" s="111" t="str">
        <f>IF(AND(C79="",SUM(F79:N79)=0),"",IF(AE79&lt;&gt;"●",IF(COUNTIF(D79:E79,"○")+COUNTIF(O79:P79,"○")=1,"OK","NG"),IF(INDEX('補足調査票 (記入例)'!$AF$21:$AF$720,MATCH(C79,'補足調査票 (記入例)'!$C$21:$C$29,0))="OK","OK","NG ")))</f>
        <v/>
      </c>
      <c r="AG79" s="180" t="str">
        <f t="shared" si="16"/>
        <v/>
      </c>
    </row>
    <row r="80" spans="1:33" s="110" customFormat="1" ht="34.5" customHeight="1" x14ac:dyDescent="0.4">
      <c r="A80" s="42" t="str">
        <f t="shared" si="1"/>
        <v>○○学園</v>
      </c>
      <c r="B80" s="43"/>
      <c r="C80" s="44"/>
      <c r="D80" s="103"/>
      <c r="E80" s="103"/>
      <c r="F80" s="95"/>
      <c r="G80" s="48"/>
      <c r="H80" s="48"/>
      <c r="I80" s="48"/>
      <c r="J80" s="49"/>
      <c r="K80" s="49"/>
      <c r="L80" s="49"/>
      <c r="M80" s="49"/>
      <c r="N80" s="50"/>
      <c r="O80" s="104" t="str">
        <f t="shared" si="2"/>
        <v/>
      </c>
      <c r="P80" s="105" t="str">
        <f t="shared" si="17"/>
        <v/>
      </c>
      <c r="Q80" s="106" t="str">
        <f t="shared" si="3"/>
        <v/>
      </c>
      <c r="R80" s="107" t="str">
        <f t="shared" si="4"/>
        <v/>
      </c>
      <c r="S80" s="107" t="str">
        <f t="shared" si="5"/>
        <v/>
      </c>
      <c r="T80" s="108" t="str">
        <f t="shared" si="6"/>
        <v/>
      </c>
      <c r="U80" s="105" t="str">
        <f t="shared" si="7"/>
        <v/>
      </c>
      <c r="V80" s="108" t="str">
        <f t="shared" si="8"/>
        <v/>
      </c>
      <c r="W80" s="108" t="str">
        <f t="shared" si="9"/>
        <v/>
      </c>
      <c r="X80" s="108" t="str">
        <f t="shared" si="10"/>
        <v/>
      </c>
      <c r="Y80" s="108" t="str">
        <f t="shared" si="11"/>
        <v/>
      </c>
      <c r="Z80" s="106" t="str">
        <f t="shared" si="12"/>
        <v/>
      </c>
      <c r="AA80" s="107" t="str">
        <f t="shared" si="13"/>
        <v/>
      </c>
      <c r="AB80" s="105" t="str">
        <f t="shared" si="14"/>
        <v/>
      </c>
      <c r="AC80" s="108" t="str">
        <f t="shared" si="15"/>
        <v/>
      </c>
      <c r="AD80" s="160" t="str">
        <f t="shared" si="18"/>
        <v/>
      </c>
      <c r="AE80" s="173" t="str">
        <f t="shared" si="19"/>
        <v/>
      </c>
      <c r="AF80" s="111" t="str">
        <f>IF(AND(C80="",SUM(F80:N80)=0),"",IF(AE80&lt;&gt;"●",IF(COUNTIF(D80:E80,"○")+COUNTIF(O80:P80,"○")=1,"OK","NG"),IF(INDEX('補足調査票 (記入例)'!$AF$21:$AF$720,MATCH(C80,'補足調査票 (記入例)'!$C$21:$C$29,0))="OK","OK","NG ")))</f>
        <v/>
      </c>
      <c r="AG80" s="180" t="str">
        <f t="shared" si="16"/>
        <v/>
      </c>
    </row>
    <row r="81" spans="1:33" s="110" customFormat="1" ht="34.5" customHeight="1" x14ac:dyDescent="0.4">
      <c r="A81" s="42" t="str">
        <f t="shared" si="1"/>
        <v>○○学園</v>
      </c>
      <c r="B81" s="43"/>
      <c r="C81" s="44"/>
      <c r="D81" s="103"/>
      <c r="E81" s="103"/>
      <c r="F81" s="95"/>
      <c r="G81" s="48"/>
      <c r="H81" s="48"/>
      <c r="I81" s="48"/>
      <c r="J81" s="49"/>
      <c r="K81" s="49"/>
      <c r="L81" s="49"/>
      <c r="M81" s="49"/>
      <c r="N81" s="50"/>
      <c r="O81" s="104" t="str">
        <f t="shared" si="2"/>
        <v/>
      </c>
      <c r="P81" s="105" t="str">
        <f t="shared" si="17"/>
        <v/>
      </c>
      <c r="Q81" s="106" t="str">
        <f t="shared" si="3"/>
        <v/>
      </c>
      <c r="R81" s="107" t="str">
        <f t="shared" si="4"/>
        <v/>
      </c>
      <c r="S81" s="107" t="str">
        <f t="shared" si="5"/>
        <v/>
      </c>
      <c r="T81" s="108" t="str">
        <f t="shared" si="6"/>
        <v/>
      </c>
      <c r="U81" s="105" t="str">
        <f t="shared" si="7"/>
        <v/>
      </c>
      <c r="V81" s="108" t="str">
        <f t="shared" si="8"/>
        <v/>
      </c>
      <c r="W81" s="108" t="str">
        <f t="shared" si="9"/>
        <v/>
      </c>
      <c r="X81" s="108" t="str">
        <f t="shared" si="10"/>
        <v/>
      </c>
      <c r="Y81" s="108" t="str">
        <f t="shared" si="11"/>
        <v/>
      </c>
      <c r="Z81" s="106" t="str">
        <f t="shared" si="12"/>
        <v/>
      </c>
      <c r="AA81" s="107" t="str">
        <f t="shared" si="13"/>
        <v/>
      </c>
      <c r="AB81" s="105" t="str">
        <f t="shared" si="14"/>
        <v/>
      </c>
      <c r="AC81" s="108" t="str">
        <f t="shared" si="15"/>
        <v/>
      </c>
      <c r="AD81" s="160" t="str">
        <f t="shared" si="18"/>
        <v/>
      </c>
      <c r="AE81" s="173" t="str">
        <f t="shared" si="19"/>
        <v/>
      </c>
      <c r="AF81" s="111" t="str">
        <f>IF(AND(C81="",SUM(F81:N81)=0),"",IF(AE81&lt;&gt;"●",IF(COUNTIF(D81:E81,"○")+COUNTIF(O81:P81,"○")=1,"OK","NG"),IF(INDEX('補足調査票 (記入例)'!$AF$21:$AF$720,MATCH(C81,'補足調査票 (記入例)'!$C$21:$C$29,0))="OK","OK","NG ")))</f>
        <v/>
      </c>
      <c r="AG81" s="180" t="str">
        <f t="shared" si="16"/>
        <v/>
      </c>
    </row>
    <row r="82" spans="1:33" s="110" customFormat="1" ht="34.5" customHeight="1" x14ac:dyDescent="0.4">
      <c r="A82" s="42" t="str">
        <f t="shared" si="1"/>
        <v>○○学園</v>
      </c>
      <c r="B82" s="43"/>
      <c r="C82" s="44"/>
      <c r="D82" s="103"/>
      <c r="E82" s="103"/>
      <c r="F82" s="95"/>
      <c r="G82" s="48"/>
      <c r="H82" s="48"/>
      <c r="I82" s="48"/>
      <c r="J82" s="49"/>
      <c r="K82" s="49"/>
      <c r="L82" s="49"/>
      <c r="M82" s="49"/>
      <c r="N82" s="50"/>
      <c r="O82" s="104" t="str">
        <f t="shared" si="2"/>
        <v/>
      </c>
      <c r="P82" s="105" t="str">
        <f t="shared" si="17"/>
        <v/>
      </c>
      <c r="Q82" s="106" t="str">
        <f t="shared" si="3"/>
        <v/>
      </c>
      <c r="R82" s="107" t="str">
        <f t="shared" si="4"/>
        <v/>
      </c>
      <c r="S82" s="107" t="str">
        <f t="shared" si="5"/>
        <v/>
      </c>
      <c r="T82" s="108" t="str">
        <f t="shared" si="6"/>
        <v/>
      </c>
      <c r="U82" s="105" t="str">
        <f t="shared" si="7"/>
        <v/>
      </c>
      <c r="V82" s="108" t="str">
        <f t="shared" si="8"/>
        <v/>
      </c>
      <c r="W82" s="108" t="str">
        <f t="shared" si="9"/>
        <v/>
      </c>
      <c r="X82" s="108" t="str">
        <f t="shared" si="10"/>
        <v/>
      </c>
      <c r="Y82" s="108" t="str">
        <f t="shared" si="11"/>
        <v/>
      </c>
      <c r="Z82" s="106" t="str">
        <f t="shared" si="12"/>
        <v/>
      </c>
      <c r="AA82" s="107" t="str">
        <f t="shared" si="13"/>
        <v/>
      </c>
      <c r="AB82" s="105" t="str">
        <f t="shared" si="14"/>
        <v/>
      </c>
      <c r="AC82" s="108" t="str">
        <f t="shared" si="15"/>
        <v/>
      </c>
      <c r="AD82" s="160" t="str">
        <f t="shared" si="18"/>
        <v/>
      </c>
      <c r="AE82" s="173" t="str">
        <f t="shared" si="19"/>
        <v/>
      </c>
      <c r="AF82" s="111" t="str">
        <f>IF(AND(C82="",SUM(F82:N82)=0),"",IF(AE82&lt;&gt;"●",IF(COUNTIF(D82:E82,"○")+COUNTIF(O82:P82,"○")=1,"OK","NG"),IF(INDEX('補足調査票 (記入例)'!$AF$21:$AF$720,MATCH(C82,'補足調査票 (記入例)'!$C$21:$C$29,0))="OK","OK","NG ")))</f>
        <v/>
      </c>
      <c r="AG82" s="180" t="str">
        <f t="shared" si="16"/>
        <v/>
      </c>
    </row>
    <row r="83" spans="1:33" s="110" customFormat="1" ht="34.5" customHeight="1" x14ac:dyDescent="0.4">
      <c r="A83" s="42" t="str">
        <f t="shared" ref="A83:A146" si="20">IF($A$11="","",$A$11)</f>
        <v>○○学園</v>
      </c>
      <c r="B83" s="43"/>
      <c r="C83" s="44"/>
      <c r="D83" s="103"/>
      <c r="E83" s="103"/>
      <c r="F83" s="95"/>
      <c r="G83" s="48"/>
      <c r="H83" s="48"/>
      <c r="I83" s="48"/>
      <c r="J83" s="49"/>
      <c r="K83" s="49"/>
      <c r="L83" s="49"/>
      <c r="M83" s="49"/>
      <c r="N83" s="50"/>
      <c r="O83" s="104" t="str">
        <f t="shared" si="2"/>
        <v/>
      </c>
      <c r="P83" s="105" t="str">
        <f t="shared" si="17"/>
        <v/>
      </c>
      <c r="Q83" s="106" t="str">
        <f t="shared" si="3"/>
        <v/>
      </c>
      <c r="R83" s="107" t="str">
        <f t="shared" si="4"/>
        <v/>
      </c>
      <c r="S83" s="107" t="str">
        <f t="shared" si="5"/>
        <v/>
      </c>
      <c r="T83" s="108" t="str">
        <f t="shared" si="6"/>
        <v/>
      </c>
      <c r="U83" s="105" t="str">
        <f t="shared" si="7"/>
        <v/>
      </c>
      <c r="V83" s="108" t="str">
        <f t="shared" si="8"/>
        <v/>
      </c>
      <c r="W83" s="108" t="str">
        <f t="shared" si="9"/>
        <v/>
      </c>
      <c r="X83" s="108" t="str">
        <f t="shared" si="10"/>
        <v/>
      </c>
      <c r="Y83" s="108" t="str">
        <f t="shared" si="11"/>
        <v/>
      </c>
      <c r="Z83" s="106" t="str">
        <f t="shared" si="12"/>
        <v/>
      </c>
      <c r="AA83" s="107" t="str">
        <f t="shared" si="13"/>
        <v/>
      </c>
      <c r="AB83" s="105" t="str">
        <f t="shared" si="14"/>
        <v/>
      </c>
      <c r="AC83" s="108" t="str">
        <f t="shared" si="15"/>
        <v/>
      </c>
      <c r="AD83" s="160" t="str">
        <f t="shared" si="18"/>
        <v/>
      </c>
      <c r="AE83" s="173" t="str">
        <f t="shared" si="19"/>
        <v/>
      </c>
      <c r="AF83" s="111" t="str">
        <f>IF(AND(C83="",SUM(F83:N83)=0),"",IF(AE83&lt;&gt;"●",IF(COUNTIF(D83:E83,"○")+COUNTIF(O83:P83,"○")=1,"OK","NG"),IF(INDEX('補足調査票 (記入例)'!$AF$21:$AF$720,MATCH(C83,'補足調査票 (記入例)'!$C$21:$C$29,0))="OK","OK","NG ")))</f>
        <v/>
      </c>
      <c r="AG83" s="180" t="str">
        <f t="shared" si="16"/>
        <v/>
      </c>
    </row>
    <row r="84" spans="1:33" s="110" customFormat="1" ht="34.5" customHeight="1" x14ac:dyDescent="0.4">
      <c r="A84" s="42" t="str">
        <f t="shared" si="20"/>
        <v>○○学園</v>
      </c>
      <c r="B84" s="43"/>
      <c r="C84" s="44"/>
      <c r="D84" s="103"/>
      <c r="E84" s="103"/>
      <c r="F84" s="95"/>
      <c r="G84" s="48"/>
      <c r="H84" s="48"/>
      <c r="I84" s="48"/>
      <c r="J84" s="49"/>
      <c r="K84" s="49"/>
      <c r="L84" s="49"/>
      <c r="M84" s="49"/>
      <c r="N84" s="50"/>
      <c r="O84" s="104" t="str">
        <f t="shared" ref="O84:O147" si="21">IF(OR(Q84="○",T84="○",W84="○"),"○","")</f>
        <v/>
      </c>
      <c r="P84" s="105" t="str">
        <f t="shared" si="17"/>
        <v/>
      </c>
      <c r="Q84" s="106" t="str">
        <f t="shared" ref="Q84:Q147" si="22">IF(OR(R84="○",S84="○"),"○","")</f>
        <v/>
      </c>
      <c r="R84" s="107" t="str">
        <f t="shared" ref="R84:R147" si="23">IF($AD84="E","○","")</f>
        <v/>
      </c>
      <c r="S84" s="107" t="str">
        <f t="shared" ref="S84:S147" si="24">IF($AD84="F","○","")</f>
        <v/>
      </c>
      <c r="T84" s="108" t="str">
        <f t="shared" ref="T84:T147" si="25">IF(OR(U84="○",V84="○"),"○","")</f>
        <v/>
      </c>
      <c r="U84" s="105" t="str">
        <f t="shared" ref="U84:U147" si="26">IF($AD84="H","○","")</f>
        <v/>
      </c>
      <c r="V84" s="108" t="str">
        <f t="shared" ref="V84:V147" si="27">IF($AD84="I","○","")</f>
        <v/>
      </c>
      <c r="W84" s="108" t="str">
        <f t="shared" ref="W84:W147" si="28">IF(OR(X84="○",Y84="○"),"○","")</f>
        <v/>
      </c>
      <c r="X84" s="108" t="str">
        <f t="shared" ref="X84:X147" si="29">IF($AD84="K","○","")</f>
        <v/>
      </c>
      <c r="Y84" s="108" t="str">
        <f t="shared" ref="Y84:Y147" si="30">IF($AD84="L","○","")</f>
        <v/>
      </c>
      <c r="Z84" s="106" t="str">
        <f t="shared" ref="Z84:Z147" si="31">IF($AD84="M","○","")</f>
        <v/>
      </c>
      <c r="AA84" s="107" t="str">
        <f t="shared" ref="AA84:AA147" si="32">IF(OR(AB84="○",AC84="○"),"○","")</f>
        <v/>
      </c>
      <c r="AB84" s="105" t="str">
        <f t="shared" ref="AB84:AB147" si="33">IF($AD84="O","○","")</f>
        <v/>
      </c>
      <c r="AC84" s="108" t="str">
        <f t="shared" ref="AC84:AC147" si="34">IF($AD84="P","○","")</f>
        <v/>
      </c>
      <c r="AD84" s="160" t="str">
        <f t="shared" si="18"/>
        <v/>
      </c>
      <c r="AE84" s="173" t="str">
        <f t="shared" si="19"/>
        <v/>
      </c>
      <c r="AF84" s="111" t="str">
        <f>IF(AND(C84="",SUM(F84:N84)=0),"",IF(AE84&lt;&gt;"●",IF(COUNTIF(D84:E84,"○")+COUNTIF(O84:P84,"○")=1,"OK","NG"),IF(INDEX('補足調査票 (記入例)'!$AF$21:$AF$720,MATCH(C84,'補足調査票 (記入例)'!$C$21:$C$29,0))="OK","OK","NG ")))</f>
        <v/>
      </c>
      <c r="AG84" s="180" t="str">
        <f t="shared" ref="AG84:AG147" si="35">IF(AF84="NG","※入力内容に誤りがあります",IF(AF84="NG ","※補足調査票を記入ください",""))</f>
        <v/>
      </c>
    </row>
    <row r="85" spans="1:33" s="110" customFormat="1" ht="34.5" customHeight="1" x14ac:dyDescent="0.4">
      <c r="A85" s="42" t="str">
        <f t="shared" si="20"/>
        <v>○○学園</v>
      </c>
      <c r="B85" s="43"/>
      <c r="C85" s="44"/>
      <c r="D85" s="103"/>
      <c r="E85" s="103"/>
      <c r="F85" s="95"/>
      <c r="G85" s="48"/>
      <c r="H85" s="48"/>
      <c r="I85" s="48"/>
      <c r="J85" s="49"/>
      <c r="K85" s="49"/>
      <c r="L85" s="49"/>
      <c r="M85" s="49"/>
      <c r="N85" s="50"/>
      <c r="O85" s="104" t="str">
        <f t="shared" si="21"/>
        <v/>
      </c>
      <c r="P85" s="105" t="str">
        <f t="shared" ref="P85:P148" si="36">IF(OR(Z85="○",AA85="○"),"○","")</f>
        <v/>
      </c>
      <c r="Q85" s="106" t="str">
        <f t="shared" si="22"/>
        <v/>
      </c>
      <c r="R85" s="107" t="str">
        <f t="shared" si="23"/>
        <v/>
      </c>
      <c r="S85" s="107" t="str">
        <f t="shared" si="24"/>
        <v/>
      </c>
      <c r="T85" s="108" t="str">
        <f t="shared" si="25"/>
        <v/>
      </c>
      <c r="U85" s="105" t="str">
        <f t="shared" si="26"/>
        <v/>
      </c>
      <c r="V85" s="108" t="str">
        <f t="shared" si="27"/>
        <v/>
      </c>
      <c r="W85" s="108" t="str">
        <f t="shared" si="28"/>
        <v/>
      </c>
      <c r="X85" s="108" t="str">
        <f t="shared" si="29"/>
        <v/>
      </c>
      <c r="Y85" s="108" t="str">
        <f t="shared" si="30"/>
        <v/>
      </c>
      <c r="Z85" s="106" t="str">
        <f t="shared" si="31"/>
        <v/>
      </c>
      <c r="AA85" s="107" t="str">
        <f t="shared" si="32"/>
        <v/>
      </c>
      <c r="AB85" s="105" t="str">
        <f t="shared" si="33"/>
        <v/>
      </c>
      <c r="AC85" s="108" t="str">
        <f t="shared" si="34"/>
        <v/>
      </c>
      <c r="AD85" s="160" t="str">
        <f t="shared" ref="AD85:AD148" si="37">IF(C85="","",IF(N85="",IF(M85="",IF(L85="",IF(K85="",IF(J85="",IF(AND(F85="",I85&lt;&gt;""),"P",IF(AND(F85="",H85&lt;&gt;""),"O",IF(AND(F85="",G85&lt;&gt;""),"M",IF(F85="","","E")))),"F"),"H"),"I"),"K"),"L"))</f>
        <v/>
      </c>
      <c r="AE85" s="173" t="str">
        <f t="shared" ref="AE85:AE148" si="38">IF(OR(D85="○",E85="○"),"",IF(OR(AD85="H",AD85="I",AD85="k",AD85="l"),"●",""))</f>
        <v/>
      </c>
      <c r="AF85" s="111" t="str">
        <f>IF(AND(C85="",SUM(F85:N85)=0),"",IF(AE85&lt;&gt;"●",IF(COUNTIF(D85:E85,"○")+COUNTIF(O85:P85,"○")=1,"OK","NG"),IF(INDEX('補足調査票 (記入例)'!$AF$21:$AF$720,MATCH(C85,'補足調査票 (記入例)'!$C$21:$C$29,0))="OK","OK","NG ")))</f>
        <v/>
      </c>
      <c r="AG85" s="180" t="str">
        <f t="shared" si="35"/>
        <v/>
      </c>
    </row>
    <row r="86" spans="1:33" s="110" customFormat="1" ht="34.5" customHeight="1" x14ac:dyDescent="0.4">
      <c r="A86" s="42" t="str">
        <f t="shared" si="20"/>
        <v>○○学園</v>
      </c>
      <c r="B86" s="43"/>
      <c r="C86" s="44"/>
      <c r="D86" s="103"/>
      <c r="E86" s="103"/>
      <c r="F86" s="95"/>
      <c r="G86" s="48"/>
      <c r="H86" s="48"/>
      <c r="I86" s="48"/>
      <c r="J86" s="49"/>
      <c r="K86" s="49"/>
      <c r="L86" s="49"/>
      <c r="M86" s="49"/>
      <c r="N86" s="50"/>
      <c r="O86" s="104" t="str">
        <f t="shared" si="21"/>
        <v/>
      </c>
      <c r="P86" s="105" t="str">
        <f t="shared" si="36"/>
        <v/>
      </c>
      <c r="Q86" s="106" t="str">
        <f t="shared" si="22"/>
        <v/>
      </c>
      <c r="R86" s="107" t="str">
        <f t="shared" si="23"/>
        <v/>
      </c>
      <c r="S86" s="107" t="str">
        <f t="shared" si="24"/>
        <v/>
      </c>
      <c r="T86" s="108" t="str">
        <f t="shared" si="25"/>
        <v/>
      </c>
      <c r="U86" s="105" t="str">
        <f t="shared" si="26"/>
        <v/>
      </c>
      <c r="V86" s="108" t="str">
        <f t="shared" si="27"/>
        <v/>
      </c>
      <c r="W86" s="108" t="str">
        <f t="shared" si="28"/>
        <v/>
      </c>
      <c r="X86" s="108" t="str">
        <f t="shared" si="29"/>
        <v/>
      </c>
      <c r="Y86" s="108" t="str">
        <f t="shared" si="30"/>
        <v/>
      </c>
      <c r="Z86" s="106" t="str">
        <f t="shared" si="31"/>
        <v/>
      </c>
      <c r="AA86" s="107" t="str">
        <f t="shared" si="32"/>
        <v/>
      </c>
      <c r="AB86" s="105" t="str">
        <f t="shared" si="33"/>
        <v/>
      </c>
      <c r="AC86" s="108" t="str">
        <f t="shared" si="34"/>
        <v/>
      </c>
      <c r="AD86" s="160" t="str">
        <f t="shared" si="37"/>
        <v/>
      </c>
      <c r="AE86" s="173" t="str">
        <f t="shared" si="38"/>
        <v/>
      </c>
      <c r="AF86" s="111" t="str">
        <f>IF(AND(C86="",SUM(F86:N86)=0),"",IF(AE86&lt;&gt;"●",IF(COUNTIF(D86:E86,"○")+COUNTIF(O86:P86,"○")=1,"OK","NG"),IF(INDEX('補足調査票 (記入例)'!$AF$21:$AF$720,MATCH(C86,'補足調査票 (記入例)'!$C$21:$C$29,0))="OK","OK","NG ")))</f>
        <v/>
      </c>
      <c r="AG86" s="180" t="str">
        <f t="shared" si="35"/>
        <v/>
      </c>
    </row>
    <row r="87" spans="1:33" s="110" customFormat="1" ht="34.5" customHeight="1" x14ac:dyDescent="0.4">
      <c r="A87" s="42" t="str">
        <f t="shared" si="20"/>
        <v>○○学園</v>
      </c>
      <c r="B87" s="43"/>
      <c r="C87" s="44"/>
      <c r="D87" s="103"/>
      <c r="E87" s="103"/>
      <c r="F87" s="95"/>
      <c r="G87" s="48"/>
      <c r="H87" s="48"/>
      <c r="I87" s="48"/>
      <c r="J87" s="49"/>
      <c r="K87" s="49"/>
      <c r="L87" s="49"/>
      <c r="M87" s="49"/>
      <c r="N87" s="50"/>
      <c r="O87" s="104" t="str">
        <f t="shared" si="21"/>
        <v/>
      </c>
      <c r="P87" s="105" t="str">
        <f t="shared" si="36"/>
        <v/>
      </c>
      <c r="Q87" s="106" t="str">
        <f t="shared" si="22"/>
        <v/>
      </c>
      <c r="R87" s="107" t="str">
        <f t="shared" si="23"/>
        <v/>
      </c>
      <c r="S87" s="107" t="str">
        <f t="shared" si="24"/>
        <v/>
      </c>
      <c r="T87" s="108" t="str">
        <f t="shared" si="25"/>
        <v/>
      </c>
      <c r="U87" s="105" t="str">
        <f t="shared" si="26"/>
        <v/>
      </c>
      <c r="V87" s="108" t="str">
        <f t="shared" si="27"/>
        <v/>
      </c>
      <c r="W87" s="108" t="str">
        <f t="shared" si="28"/>
        <v/>
      </c>
      <c r="X87" s="108" t="str">
        <f t="shared" si="29"/>
        <v/>
      </c>
      <c r="Y87" s="108" t="str">
        <f t="shared" si="30"/>
        <v/>
      </c>
      <c r="Z87" s="106" t="str">
        <f t="shared" si="31"/>
        <v/>
      </c>
      <c r="AA87" s="107" t="str">
        <f t="shared" si="32"/>
        <v/>
      </c>
      <c r="AB87" s="105" t="str">
        <f t="shared" si="33"/>
        <v/>
      </c>
      <c r="AC87" s="108" t="str">
        <f t="shared" si="34"/>
        <v/>
      </c>
      <c r="AD87" s="160" t="str">
        <f t="shared" si="37"/>
        <v/>
      </c>
      <c r="AE87" s="173" t="str">
        <f t="shared" si="38"/>
        <v/>
      </c>
      <c r="AF87" s="111" t="str">
        <f>IF(AND(C87="",SUM(F87:N87)=0),"",IF(AE87&lt;&gt;"●",IF(COUNTIF(D87:E87,"○")+COUNTIF(O87:P87,"○")=1,"OK","NG"),IF(INDEX('補足調査票 (記入例)'!$AF$21:$AF$720,MATCH(C87,'補足調査票 (記入例)'!$C$21:$C$29,0))="OK","OK","NG ")))</f>
        <v/>
      </c>
      <c r="AG87" s="180" t="str">
        <f t="shared" si="35"/>
        <v/>
      </c>
    </row>
    <row r="88" spans="1:33" s="110" customFormat="1" ht="34.5" customHeight="1" x14ac:dyDescent="0.4">
      <c r="A88" s="42" t="str">
        <f t="shared" si="20"/>
        <v>○○学園</v>
      </c>
      <c r="B88" s="43"/>
      <c r="C88" s="44"/>
      <c r="D88" s="103"/>
      <c r="E88" s="103"/>
      <c r="F88" s="95"/>
      <c r="G88" s="48"/>
      <c r="H88" s="48"/>
      <c r="I88" s="48"/>
      <c r="J88" s="49"/>
      <c r="K88" s="49"/>
      <c r="L88" s="49"/>
      <c r="M88" s="49"/>
      <c r="N88" s="50"/>
      <c r="O88" s="104" t="str">
        <f t="shared" si="21"/>
        <v/>
      </c>
      <c r="P88" s="105" t="str">
        <f t="shared" si="36"/>
        <v/>
      </c>
      <c r="Q88" s="106" t="str">
        <f t="shared" si="22"/>
        <v/>
      </c>
      <c r="R88" s="107" t="str">
        <f t="shared" si="23"/>
        <v/>
      </c>
      <c r="S88" s="107" t="str">
        <f t="shared" si="24"/>
        <v/>
      </c>
      <c r="T88" s="108" t="str">
        <f t="shared" si="25"/>
        <v/>
      </c>
      <c r="U88" s="105" t="str">
        <f t="shared" si="26"/>
        <v/>
      </c>
      <c r="V88" s="108" t="str">
        <f t="shared" si="27"/>
        <v/>
      </c>
      <c r="W88" s="108" t="str">
        <f t="shared" si="28"/>
        <v/>
      </c>
      <c r="X88" s="108" t="str">
        <f t="shared" si="29"/>
        <v/>
      </c>
      <c r="Y88" s="108" t="str">
        <f t="shared" si="30"/>
        <v/>
      </c>
      <c r="Z88" s="106" t="str">
        <f t="shared" si="31"/>
        <v/>
      </c>
      <c r="AA88" s="107" t="str">
        <f t="shared" si="32"/>
        <v/>
      </c>
      <c r="AB88" s="105" t="str">
        <f t="shared" si="33"/>
        <v/>
      </c>
      <c r="AC88" s="108" t="str">
        <f t="shared" si="34"/>
        <v/>
      </c>
      <c r="AD88" s="160" t="str">
        <f t="shared" si="37"/>
        <v/>
      </c>
      <c r="AE88" s="173" t="str">
        <f t="shared" si="38"/>
        <v/>
      </c>
      <c r="AF88" s="111" t="str">
        <f>IF(AND(C88="",SUM(F88:N88)=0),"",IF(AE88&lt;&gt;"●",IF(COUNTIF(D88:E88,"○")+COUNTIF(O88:P88,"○")=1,"OK","NG"),IF(INDEX('補足調査票 (記入例)'!$AF$21:$AF$720,MATCH(C88,'補足調査票 (記入例)'!$C$21:$C$29,0))="OK","OK","NG ")))</f>
        <v/>
      </c>
      <c r="AG88" s="180" t="str">
        <f t="shared" si="35"/>
        <v/>
      </c>
    </row>
    <row r="89" spans="1:33" s="110" customFormat="1" ht="34.5" customHeight="1" x14ac:dyDescent="0.4">
      <c r="A89" s="42" t="str">
        <f t="shared" si="20"/>
        <v>○○学園</v>
      </c>
      <c r="B89" s="43"/>
      <c r="C89" s="44"/>
      <c r="D89" s="103"/>
      <c r="E89" s="103"/>
      <c r="F89" s="95"/>
      <c r="G89" s="48"/>
      <c r="H89" s="48"/>
      <c r="I89" s="48"/>
      <c r="J89" s="49"/>
      <c r="K89" s="49"/>
      <c r="L89" s="49"/>
      <c r="M89" s="49"/>
      <c r="N89" s="50"/>
      <c r="O89" s="104" t="str">
        <f t="shared" si="21"/>
        <v/>
      </c>
      <c r="P89" s="105" t="str">
        <f t="shared" si="36"/>
        <v/>
      </c>
      <c r="Q89" s="106" t="str">
        <f t="shared" si="22"/>
        <v/>
      </c>
      <c r="R89" s="107" t="str">
        <f t="shared" si="23"/>
        <v/>
      </c>
      <c r="S89" s="107" t="str">
        <f t="shared" si="24"/>
        <v/>
      </c>
      <c r="T89" s="108" t="str">
        <f t="shared" si="25"/>
        <v/>
      </c>
      <c r="U89" s="105" t="str">
        <f t="shared" si="26"/>
        <v/>
      </c>
      <c r="V89" s="108" t="str">
        <f t="shared" si="27"/>
        <v/>
      </c>
      <c r="W89" s="108" t="str">
        <f t="shared" si="28"/>
        <v/>
      </c>
      <c r="X89" s="108" t="str">
        <f t="shared" si="29"/>
        <v/>
      </c>
      <c r="Y89" s="108" t="str">
        <f t="shared" si="30"/>
        <v/>
      </c>
      <c r="Z89" s="106" t="str">
        <f t="shared" si="31"/>
        <v/>
      </c>
      <c r="AA89" s="107" t="str">
        <f t="shared" si="32"/>
        <v/>
      </c>
      <c r="AB89" s="105" t="str">
        <f t="shared" si="33"/>
        <v/>
      </c>
      <c r="AC89" s="108" t="str">
        <f t="shared" si="34"/>
        <v/>
      </c>
      <c r="AD89" s="160" t="str">
        <f t="shared" si="37"/>
        <v/>
      </c>
      <c r="AE89" s="173" t="str">
        <f t="shared" si="38"/>
        <v/>
      </c>
      <c r="AF89" s="111" t="str">
        <f>IF(AND(C89="",SUM(F89:N89)=0),"",IF(AE89&lt;&gt;"●",IF(COUNTIF(D89:E89,"○")+COUNTIF(O89:P89,"○")=1,"OK","NG"),IF(INDEX('補足調査票 (記入例)'!$AF$21:$AF$720,MATCH(C89,'補足調査票 (記入例)'!$C$21:$C$29,0))="OK","OK","NG ")))</f>
        <v/>
      </c>
      <c r="AG89" s="180" t="str">
        <f t="shared" si="35"/>
        <v/>
      </c>
    </row>
    <row r="90" spans="1:33" s="110" customFormat="1" ht="34.5" customHeight="1" x14ac:dyDescent="0.4">
      <c r="A90" s="42" t="str">
        <f t="shared" si="20"/>
        <v>○○学園</v>
      </c>
      <c r="B90" s="43"/>
      <c r="C90" s="44"/>
      <c r="D90" s="103"/>
      <c r="E90" s="103"/>
      <c r="F90" s="95"/>
      <c r="G90" s="48"/>
      <c r="H90" s="48"/>
      <c r="I90" s="48"/>
      <c r="J90" s="49"/>
      <c r="K90" s="49"/>
      <c r="L90" s="49"/>
      <c r="M90" s="49"/>
      <c r="N90" s="50"/>
      <c r="O90" s="104" t="str">
        <f t="shared" si="21"/>
        <v/>
      </c>
      <c r="P90" s="105" t="str">
        <f t="shared" si="36"/>
        <v/>
      </c>
      <c r="Q90" s="106" t="str">
        <f t="shared" si="22"/>
        <v/>
      </c>
      <c r="R90" s="107" t="str">
        <f t="shared" si="23"/>
        <v/>
      </c>
      <c r="S90" s="107" t="str">
        <f t="shared" si="24"/>
        <v/>
      </c>
      <c r="T90" s="108" t="str">
        <f t="shared" si="25"/>
        <v/>
      </c>
      <c r="U90" s="105" t="str">
        <f t="shared" si="26"/>
        <v/>
      </c>
      <c r="V90" s="108" t="str">
        <f t="shared" si="27"/>
        <v/>
      </c>
      <c r="W90" s="108" t="str">
        <f t="shared" si="28"/>
        <v/>
      </c>
      <c r="X90" s="108" t="str">
        <f t="shared" si="29"/>
        <v/>
      </c>
      <c r="Y90" s="108" t="str">
        <f t="shared" si="30"/>
        <v/>
      </c>
      <c r="Z90" s="106" t="str">
        <f t="shared" si="31"/>
        <v/>
      </c>
      <c r="AA90" s="107" t="str">
        <f t="shared" si="32"/>
        <v/>
      </c>
      <c r="AB90" s="105" t="str">
        <f t="shared" si="33"/>
        <v/>
      </c>
      <c r="AC90" s="108" t="str">
        <f t="shared" si="34"/>
        <v/>
      </c>
      <c r="AD90" s="160" t="str">
        <f t="shared" si="37"/>
        <v/>
      </c>
      <c r="AE90" s="173" t="str">
        <f t="shared" si="38"/>
        <v/>
      </c>
      <c r="AF90" s="111" t="str">
        <f>IF(AND(C90="",SUM(F90:N90)=0),"",IF(AE90&lt;&gt;"●",IF(COUNTIF(D90:E90,"○")+COUNTIF(O90:P90,"○")=1,"OK","NG"),IF(INDEX('補足調査票 (記入例)'!$AF$21:$AF$720,MATCH(C90,'補足調査票 (記入例)'!$C$21:$C$29,0))="OK","OK","NG ")))</f>
        <v/>
      </c>
      <c r="AG90" s="180" t="str">
        <f t="shared" si="35"/>
        <v/>
      </c>
    </row>
    <row r="91" spans="1:33" s="110" customFormat="1" ht="34.5" customHeight="1" x14ac:dyDescent="0.4">
      <c r="A91" s="42" t="str">
        <f t="shared" si="20"/>
        <v>○○学園</v>
      </c>
      <c r="B91" s="43"/>
      <c r="C91" s="44"/>
      <c r="D91" s="103"/>
      <c r="E91" s="103"/>
      <c r="F91" s="95"/>
      <c r="G91" s="48"/>
      <c r="H91" s="48"/>
      <c r="I91" s="48"/>
      <c r="J91" s="49"/>
      <c r="K91" s="49"/>
      <c r="L91" s="49"/>
      <c r="M91" s="49"/>
      <c r="N91" s="50"/>
      <c r="O91" s="104" t="str">
        <f t="shared" si="21"/>
        <v/>
      </c>
      <c r="P91" s="105" t="str">
        <f t="shared" si="36"/>
        <v/>
      </c>
      <c r="Q91" s="106" t="str">
        <f t="shared" si="22"/>
        <v/>
      </c>
      <c r="R91" s="107" t="str">
        <f t="shared" si="23"/>
        <v/>
      </c>
      <c r="S91" s="107" t="str">
        <f t="shared" si="24"/>
        <v/>
      </c>
      <c r="T91" s="108" t="str">
        <f t="shared" si="25"/>
        <v/>
      </c>
      <c r="U91" s="105" t="str">
        <f t="shared" si="26"/>
        <v/>
      </c>
      <c r="V91" s="108" t="str">
        <f t="shared" si="27"/>
        <v/>
      </c>
      <c r="W91" s="108" t="str">
        <f t="shared" si="28"/>
        <v/>
      </c>
      <c r="X91" s="108" t="str">
        <f t="shared" si="29"/>
        <v/>
      </c>
      <c r="Y91" s="108" t="str">
        <f t="shared" si="30"/>
        <v/>
      </c>
      <c r="Z91" s="106" t="str">
        <f t="shared" si="31"/>
        <v/>
      </c>
      <c r="AA91" s="107" t="str">
        <f t="shared" si="32"/>
        <v/>
      </c>
      <c r="AB91" s="105" t="str">
        <f t="shared" si="33"/>
        <v/>
      </c>
      <c r="AC91" s="108" t="str">
        <f t="shared" si="34"/>
        <v/>
      </c>
      <c r="AD91" s="160" t="str">
        <f t="shared" si="37"/>
        <v/>
      </c>
      <c r="AE91" s="173" t="str">
        <f t="shared" si="38"/>
        <v/>
      </c>
      <c r="AF91" s="111" t="str">
        <f>IF(AND(C91="",SUM(F91:N91)=0),"",IF(AE91&lt;&gt;"●",IF(COUNTIF(D91:E91,"○")+COUNTIF(O91:P91,"○")=1,"OK","NG"),IF(INDEX('補足調査票 (記入例)'!$AF$21:$AF$720,MATCH(C91,'補足調査票 (記入例)'!$C$21:$C$29,0))="OK","OK","NG ")))</f>
        <v/>
      </c>
      <c r="AG91" s="180" t="str">
        <f t="shared" si="35"/>
        <v/>
      </c>
    </row>
    <row r="92" spans="1:33" s="110" customFormat="1" ht="34.5" customHeight="1" x14ac:dyDescent="0.4">
      <c r="A92" s="42" t="str">
        <f t="shared" si="20"/>
        <v>○○学園</v>
      </c>
      <c r="B92" s="43"/>
      <c r="C92" s="44"/>
      <c r="D92" s="103"/>
      <c r="E92" s="103"/>
      <c r="F92" s="95"/>
      <c r="G92" s="48"/>
      <c r="H92" s="48"/>
      <c r="I92" s="48"/>
      <c r="J92" s="49"/>
      <c r="K92" s="49"/>
      <c r="L92" s="49"/>
      <c r="M92" s="49"/>
      <c r="N92" s="50"/>
      <c r="O92" s="104" t="str">
        <f t="shared" si="21"/>
        <v/>
      </c>
      <c r="P92" s="105" t="str">
        <f t="shared" si="36"/>
        <v/>
      </c>
      <c r="Q92" s="106" t="str">
        <f t="shared" si="22"/>
        <v/>
      </c>
      <c r="R92" s="107" t="str">
        <f t="shared" si="23"/>
        <v/>
      </c>
      <c r="S92" s="107" t="str">
        <f t="shared" si="24"/>
        <v/>
      </c>
      <c r="T92" s="108" t="str">
        <f t="shared" si="25"/>
        <v/>
      </c>
      <c r="U92" s="105" t="str">
        <f t="shared" si="26"/>
        <v/>
      </c>
      <c r="V92" s="108" t="str">
        <f t="shared" si="27"/>
        <v/>
      </c>
      <c r="W92" s="108" t="str">
        <f t="shared" si="28"/>
        <v/>
      </c>
      <c r="X92" s="108" t="str">
        <f t="shared" si="29"/>
        <v/>
      </c>
      <c r="Y92" s="108" t="str">
        <f t="shared" si="30"/>
        <v/>
      </c>
      <c r="Z92" s="106" t="str">
        <f t="shared" si="31"/>
        <v/>
      </c>
      <c r="AA92" s="107" t="str">
        <f t="shared" si="32"/>
        <v/>
      </c>
      <c r="AB92" s="105" t="str">
        <f t="shared" si="33"/>
        <v/>
      </c>
      <c r="AC92" s="108" t="str">
        <f t="shared" si="34"/>
        <v/>
      </c>
      <c r="AD92" s="160" t="str">
        <f t="shared" si="37"/>
        <v/>
      </c>
      <c r="AE92" s="173" t="str">
        <f t="shared" si="38"/>
        <v/>
      </c>
      <c r="AF92" s="111" t="str">
        <f>IF(AND(C92="",SUM(F92:N92)=0),"",IF(AE92&lt;&gt;"●",IF(COUNTIF(D92:E92,"○")+COUNTIF(O92:P92,"○")=1,"OK","NG"),IF(INDEX('補足調査票 (記入例)'!$AF$21:$AF$720,MATCH(C92,'補足調査票 (記入例)'!$C$21:$C$29,0))="OK","OK","NG ")))</f>
        <v/>
      </c>
      <c r="AG92" s="180" t="str">
        <f t="shared" si="35"/>
        <v/>
      </c>
    </row>
    <row r="93" spans="1:33" s="110" customFormat="1" ht="34.5" customHeight="1" x14ac:dyDescent="0.4">
      <c r="A93" s="42" t="str">
        <f t="shared" si="20"/>
        <v>○○学園</v>
      </c>
      <c r="B93" s="43"/>
      <c r="C93" s="44"/>
      <c r="D93" s="103"/>
      <c r="E93" s="103"/>
      <c r="F93" s="95"/>
      <c r="G93" s="48"/>
      <c r="H93" s="48"/>
      <c r="I93" s="48"/>
      <c r="J93" s="49"/>
      <c r="K93" s="49"/>
      <c r="L93" s="49"/>
      <c r="M93" s="49"/>
      <c r="N93" s="50"/>
      <c r="O93" s="104" t="str">
        <f t="shared" si="21"/>
        <v/>
      </c>
      <c r="P93" s="105" t="str">
        <f t="shared" si="36"/>
        <v/>
      </c>
      <c r="Q93" s="106" t="str">
        <f t="shared" si="22"/>
        <v/>
      </c>
      <c r="R93" s="107" t="str">
        <f t="shared" si="23"/>
        <v/>
      </c>
      <c r="S93" s="107" t="str">
        <f t="shared" si="24"/>
        <v/>
      </c>
      <c r="T93" s="108" t="str">
        <f t="shared" si="25"/>
        <v/>
      </c>
      <c r="U93" s="105" t="str">
        <f t="shared" si="26"/>
        <v/>
      </c>
      <c r="V93" s="108" t="str">
        <f t="shared" si="27"/>
        <v/>
      </c>
      <c r="W93" s="108" t="str">
        <f t="shared" si="28"/>
        <v/>
      </c>
      <c r="X93" s="108" t="str">
        <f t="shared" si="29"/>
        <v/>
      </c>
      <c r="Y93" s="108" t="str">
        <f t="shared" si="30"/>
        <v/>
      </c>
      <c r="Z93" s="106" t="str">
        <f t="shared" si="31"/>
        <v/>
      </c>
      <c r="AA93" s="107" t="str">
        <f t="shared" si="32"/>
        <v/>
      </c>
      <c r="AB93" s="105" t="str">
        <f t="shared" si="33"/>
        <v/>
      </c>
      <c r="AC93" s="108" t="str">
        <f t="shared" si="34"/>
        <v/>
      </c>
      <c r="AD93" s="160" t="str">
        <f t="shared" si="37"/>
        <v/>
      </c>
      <c r="AE93" s="173" t="str">
        <f t="shared" si="38"/>
        <v/>
      </c>
      <c r="AF93" s="111" t="str">
        <f>IF(AND(C93="",SUM(F93:N93)=0),"",IF(AE93&lt;&gt;"●",IF(COUNTIF(D93:E93,"○")+COUNTIF(O93:P93,"○")=1,"OK","NG"),IF(INDEX('補足調査票 (記入例)'!$AF$21:$AF$720,MATCH(C93,'補足調査票 (記入例)'!$C$21:$C$29,0))="OK","OK","NG ")))</f>
        <v/>
      </c>
      <c r="AG93" s="180" t="str">
        <f t="shared" si="35"/>
        <v/>
      </c>
    </row>
    <row r="94" spans="1:33" s="110" customFormat="1" ht="34.5" customHeight="1" x14ac:dyDescent="0.4">
      <c r="A94" s="42" t="str">
        <f t="shared" si="20"/>
        <v>○○学園</v>
      </c>
      <c r="B94" s="43"/>
      <c r="C94" s="44"/>
      <c r="D94" s="103"/>
      <c r="E94" s="103"/>
      <c r="F94" s="95"/>
      <c r="G94" s="48"/>
      <c r="H94" s="48"/>
      <c r="I94" s="48"/>
      <c r="J94" s="49"/>
      <c r="K94" s="49"/>
      <c r="L94" s="49"/>
      <c r="M94" s="49"/>
      <c r="N94" s="50"/>
      <c r="O94" s="104" t="str">
        <f t="shared" si="21"/>
        <v/>
      </c>
      <c r="P94" s="105" t="str">
        <f t="shared" si="36"/>
        <v/>
      </c>
      <c r="Q94" s="106" t="str">
        <f t="shared" si="22"/>
        <v/>
      </c>
      <c r="R94" s="107" t="str">
        <f t="shared" si="23"/>
        <v/>
      </c>
      <c r="S94" s="107" t="str">
        <f t="shared" si="24"/>
        <v/>
      </c>
      <c r="T94" s="108" t="str">
        <f t="shared" si="25"/>
        <v/>
      </c>
      <c r="U94" s="105" t="str">
        <f t="shared" si="26"/>
        <v/>
      </c>
      <c r="V94" s="108" t="str">
        <f t="shared" si="27"/>
        <v/>
      </c>
      <c r="W94" s="108" t="str">
        <f t="shared" si="28"/>
        <v/>
      </c>
      <c r="X94" s="108" t="str">
        <f t="shared" si="29"/>
        <v/>
      </c>
      <c r="Y94" s="108" t="str">
        <f t="shared" si="30"/>
        <v/>
      </c>
      <c r="Z94" s="106" t="str">
        <f t="shared" si="31"/>
        <v/>
      </c>
      <c r="AA94" s="107" t="str">
        <f t="shared" si="32"/>
        <v/>
      </c>
      <c r="AB94" s="105" t="str">
        <f t="shared" si="33"/>
        <v/>
      </c>
      <c r="AC94" s="108" t="str">
        <f t="shared" si="34"/>
        <v/>
      </c>
      <c r="AD94" s="160" t="str">
        <f t="shared" si="37"/>
        <v/>
      </c>
      <c r="AE94" s="173" t="str">
        <f t="shared" si="38"/>
        <v/>
      </c>
      <c r="AF94" s="111" t="str">
        <f>IF(AND(C94="",SUM(F94:N94)=0),"",IF(AE94&lt;&gt;"●",IF(COUNTIF(D94:E94,"○")+COUNTIF(O94:P94,"○")=1,"OK","NG"),IF(INDEX('補足調査票 (記入例)'!$AF$21:$AF$720,MATCH(C94,'補足調査票 (記入例)'!$C$21:$C$29,0))="OK","OK","NG ")))</f>
        <v/>
      </c>
      <c r="AG94" s="180" t="str">
        <f t="shared" si="35"/>
        <v/>
      </c>
    </row>
    <row r="95" spans="1:33" s="110" customFormat="1" ht="34.5" customHeight="1" x14ac:dyDescent="0.4">
      <c r="A95" s="42" t="str">
        <f t="shared" si="20"/>
        <v>○○学園</v>
      </c>
      <c r="B95" s="43"/>
      <c r="C95" s="44"/>
      <c r="D95" s="103"/>
      <c r="E95" s="103"/>
      <c r="F95" s="95"/>
      <c r="G95" s="48"/>
      <c r="H95" s="48"/>
      <c r="I95" s="48"/>
      <c r="J95" s="49"/>
      <c r="K95" s="49"/>
      <c r="L95" s="49"/>
      <c r="M95" s="49"/>
      <c r="N95" s="50"/>
      <c r="O95" s="104" t="str">
        <f t="shared" si="21"/>
        <v/>
      </c>
      <c r="P95" s="105" t="str">
        <f t="shared" si="36"/>
        <v/>
      </c>
      <c r="Q95" s="106" t="str">
        <f t="shared" si="22"/>
        <v/>
      </c>
      <c r="R95" s="107" t="str">
        <f t="shared" si="23"/>
        <v/>
      </c>
      <c r="S95" s="107" t="str">
        <f t="shared" si="24"/>
        <v/>
      </c>
      <c r="T95" s="108" t="str">
        <f t="shared" si="25"/>
        <v/>
      </c>
      <c r="U95" s="105" t="str">
        <f t="shared" si="26"/>
        <v/>
      </c>
      <c r="V95" s="108" t="str">
        <f t="shared" si="27"/>
        <v/>
      </c>
      <c r="W95" s="108" t="str">
        <f t="shared" si="28"/>
        <v/>
      </c>
      <c r="X95" s="108" t="str">
        <f t="shared" si="29"/>
        <v/>
      </c>
      <c r="Y95" s="108" t="str">
        <f t="shared" si="30"/>
        <v/>
      </c>
      <c r="Z95" s="106" t="str">
        <f t="shared" si="31"/>
        <v/>
      </c>
      <c r="AA95" s="107" t="str">
        <f t="shared" si="32"/>
        <v/>
      </c>
      <c r="AB95" s="105" t="str">
        <f t="shared" si="33"/>
        <v/>
      </c>
      <c r="AC95" s="108" t="str">
        <f t="shared" si="34"/>
        <v/>
      </c>
      <c r="AD95" s="160" t="str">
        <f t="shared" si="37"/>
        <v/>
      </c>
      <c r="AE95" s="173" t="str">
        <f t="shared" si="38"/>
        <v/>
      </c>
      <c r="AF95" s="111" t="str">
        <f>IF(AND(C95="",SUM(F95:N95)=0),"",IF(AE95&lt;&gt;"●",IF(COUNTIF(D95:E95,"○")+COUNTIF(O95:P95,"○")=1,"OK","NG"),IF(INDEX('補足調査票 (記入例)'!$AF$21:$AF$720,MATCH(C95,'補足調査票 (記入例)'!$C$21:$C$29,0))="OK","OK","NG ")))</f>
        <v/>
      </c>
      <c r="AG95" s="180" t="str">
        <f t="shared" si="35"/>
        <v/>
      </c>
    </row>
    <row r="96" spans="1:33" s="110" customFormat="1" ht="34.5" customHeight="1" x14ac:dyDescent="0.4">
      <c r="A96" s="42" t="str">
        <f t="shared" si="20"/>
        <v>○○学園</v>
      </c>
      <c r="B96" s="43"/>
      <c r="C96" s="44"/>
      <c r="D96" s="103"/>
      <c r="E96" s="103"/>
      <c r="F96" s="95"/>
      <c r="G96" s="48"/>
      <c r="H96" s="48"/>
      <c r="I96" s="48"/>
      <c r="J96" s="49"/>
      <c r="K96" s="49"/>
      <c r="L96" s="49"/>
      <c r="M96" s="49"/>
      <c r="N96" s="50"/>
      <c r="O96" s="104" t="str">
        <f t="shared" si="21"/>
        <v/>
      </c>
      <c r="P96" s="105" t="str">
        <f t="shared" si="36"/>
        <v/>
      </c>
      <c r="Q96" s="106" t="str">
        <f t="shared" si="22"/>
        <v/>
      </c>
      <c r="R96" s="107" t="str">
        <f t="shared" si="23"/>
        <v/>
      </c>
      <c r="S96" s="107" t="str">
        <f t="shared" si="24"/>
        <v/>
      </c>
      <c r="T96" s="108" t="str">
        <f t="shared" si="25"/>
        <v/>
      </c>
      <c r="U96" s="105" t="str">
        <f t="shared" si="26"/>
        <v/>
      </c>
      <c r="V96" s="108" t="str">
        <f t="shared" si="27"/>
        <v/>
      </c>
      <c r="W96" s="108" t="str">
        <f t="shared" si="28"/>
        <v/>
      </c>
      <c r="X96" s="108" t="str">
        <f t="shared" si="29"/>
        <v/>
      </c>
      <c r="Y96" s="108" t="str">
        <f t="shared" si="30"/>
        <v/>
      </c>
      <c r="Z96" s="106" t="str">
        <f t="shared" si="31"/>
        <v/>
      </c>
      <c r="AA96" s="107" t="str">
        <f t="shared" si="32"/>
        <v/>
      </c>
      <c r="AB96" s="105" t="str">
        <f t="shared" si="33"/>
        <v/>
      </c>
      <c r="AC96" s="108" t="str">
        <f t="shared" si="34"/>
        <v/>
      </c>
      <c r="AD96" s="160" t="str">
        <f t="shared" si="37"/>
        <v/>
      </c>
      <c r="AE96" s="173" t="str">
        <f t="shared" si="38"/>
        <v/>
      </c>
      <c r="AF96" s="111" t="str">
        <f>IF(AND(C96="",SUM(F96:N96)=0),"",IF(AE96&lt;&gt;"●",IF(COUNTIF(D96:E96,"○")+COUNTIF(O96:P96,"○")=1,"OK","NG"),IF(INDEX('補足調査票 (記入例)'!$AF$21:$AF$720,MATCH(C96,'補足調査票 (記入例)'!$C$21:$C$29,0))="OK","OK","NG ")))</f>
        <v/>
      </c>
      <c r="AG96" s="180" t="str">
        <f t="shared" si="35"/>
        <v/>
      </c>
    </row>
    <row r="97" spans="1:33" s="110" customFormat="1" ht="34.5" customHeight="1" x14ac:dyDescent="0.4">
      <c r="A97" s="42" t="str">
        <f t="shared" si="20"/>
        <v>○○学園</v>
      </c>
      <c r="B97" s="43"/>
      <c r="C97" s="44"/>
      <c r="D97" s="103"/>
      <c r="E97" s="103"/>
      <c r="F97" s="95"/>
      <c r="G97" s="48"/>
      <c r="H97" s="48"/>
      <c r="I97" s="48"/>
      <c r="J97" s="49"/>
      <c r="K97" s="49"/>
      <c r="L97" s="49"/>
      <c r="M97" s="49"/>
      <c r="N97" s="50"/>
      <c r="O97" s="104" t="str">
        <f t="shared" si="21"/>
        <v/>
      </c>
      <c r="P97" s="105" t="str">
        <f t="shared" si="36"/>
        <v/>
      </c>
      <c r="Q97" s="106" t="str">
        <f t="shared" si="22"/>
        <v/>
      </c>
      <c r="R97" s="107" t="str">
        <f t="shared" si="23"/>
        <v/>
      </c>
      <c r="S97" s="107" t="str">
        <f t="shared" si="24"/>
        <v/>
      </c>
      <c r="T97" s="108" t="str">
        <f t="shared" si="25"/>
        <v/>
      </c>
      <c r="U97" s="105" t="str">
        <f t="shared" si="26"/>
        <v/>
      </c>
      <c r="V97" s="108" t="str">
        <f t="shared" si="27"/>
        <v/>
      </c>
      <c r="W97" s="108" t="str">
        <f t="shared" si="28"/>
        <v/>
      </c>
      <c r="X97" s="108" t="str">
        <f t="shared" si="29"/>
        <v/>
      </c>
      <c r="Y97" s="108" t="str">
        <f t="shared" si="30"/>
        <v/>
      </c>
      <c r="Z97" s="106" t="str">
        <f t="shared" si="31"/>
        <v/>
      </c>
      <c r="AA97" s="107" t="str">
        <f t="shared" si="32"/>
        <v/>
      </c>
      <c r="AB97" s="105" t="str">
        <f t="shared" si="33"/>
        <v/>
      </c>
      <c r="AC97" s="108" t="str">
        <f t="shared" si="34"/>
        <v/>
      </c>
      <c r="AD97" s="160" t="str">
        <f t="shared" si="37"/>
        <v/>
      </c>
      <c r="AE97" s="173" t="str">
        <f t="shared" si="38"/>
        <v/>
      </c>
      <c r="AF97" s="111" t="str">
        <f>IF(AND(C97="",SUM(F97:N97)=0),"",IF(AE97&lt;&gt;"●",IF(COUNTIF(D97:E97,"○")+COUNTIF(O97:P97,"○")=1,"OK","NG"),IF(INDEX('補足調査票 (記入例)'!$AF$21:$AF$720,MATCH(C97,'補足調査票 (記入例)'!$C$21:$C$29,0))="OK","OK","NG ")))</f>
        <v/>
      </c>
      <c r="AG97" s="180" t="str">
        <f t="shared" si="35"/>
        <v/>
      </c>
    </row>
    <row r="98" spans="1:33" s="110" customFormat="1" ht="34.5" customHeight="1" x14ac:dyDescent="0.4">
      <c r="A98" s="42" t="str">
        <f t="shared" si="20"/>
        <v>○○学園</v>
      </c>
      <c r="B98" s="43"/>
      <c r="C98" s="44"/>
      <c r="D98" s="103"/>
      <c r="E98" s="103"/>
      <c r="F98" s="95"/>
      <c r="G98" s="48"/>
      <c r="H98" s="48"/>
      <c r="I98" s="48"/>
      <c r="J98" s="49"/>
      <c r="K98" s="49"/>
      <c r="L98" s="49"/>
      <c r="M98" s="49"/>
      <c r="N98" s="50"/>
      <c r="O98" s="104" t="str">
        <f t="shared" si="21"/>
        <v/>
      </c>
      <c r="P98" s="105" t="str">
        <f t="shared" si="36"/>
        <v/>
      </c>
      <c r="Q98" s="106" t="str">
        <f t="shared" si="22"/>
        <v/>
      </c>
      <c r="R98" s="107" t="str">
        <f t="shared" si="23"/>
        <v/>
      </c>
      <c r="S98" s="107" t="str">
        <f t="shared" si="24"/>
        <v/>
      </c>
      <c r="T98" s="108" t="str">
        <f t="shared" si="25"/>
        <v/>
      </c>
      <c r="U98" s="105" t="str">
        <f t="shared" si="26"/>
        <v/>
      </c>
      <c r="V98" s="108" t="str">
        <f t="shared" si="27"/>
        <v/>
      </c>
      <c r="W98" s="108" t="str">
        <f t="shared" si="28"/>
        <v/>
      </c>
      <c r="X98" s="108" t="str">
        <f t="shared" si="29"/>
        <v/>
      </c>
      <c r="Y98" s="108" t="str">
        <f t="shared" si="30"/>
        <v/>
      </c>
      <c r="Z98" s="106" t="str">
        <f t="shared" si="31"/>
        <v/>
      </c>
      <c r="AA98" s="107" t="str">
        <f t="shared" si="32"/>
        <v/>
      </c>
      <c r="AB98" s="105" t="str">
        <f t="shared" si="33"/>
        <v/>
      </c>
      <c r="AC98" s="108" t="str">
        <f t="shared" si="34"/>
        <v/>
      </c>
      <c r="AD98" s="160" t="str">
        <f t="shared" si="37"/>
        <v/>
      </c>
      <c r="AE98" s="173" t="str">
        <f t="shared" si="38"/>
        <v/>
      </c>
      <c r="AF98" s="111" t="str">
        <f>IF(AND(C98="",SUM(F98:N98)=0),"",IF(AE98&lt;&gt;"●",IF(COUNTIF(D98:E98,"○")+COUNTIF(O98:P98,"○")=1,"OK","NG"),IF(INDEX('補足調査票 (記入例)'!$AF$21:$AF$720,MATCH(C98,'補足調査票 (記入例)'!$C$21:$C$29,0))="OK","OK","NG ")))</f>
        <v/>
      </c>
      <c r="AG98" s="180" t="str">
        <f t="shared" si="35"/>
        <v/>
      </c>
    </row>
    <row r="99" spans="1:33" s="110" customFormat="1" ht="34.5" customHeight="1" x14ac:dyDescent="0.4">
      <c r="A99" s="42" t="str">
        <f t="shared" si="20"/>
        <v>○○学園</v>
      </c>
      <c r="B99" s="43"/>
      <c r="C99" s="44"/>
      <c r="D99" s="103"/>
      <c r="E99" s="103"/>
      <c r="F99" s="95"/>
      <c r="G99" s="48"/>
      <c r="H99" s="48"/>
      <c r="I99" s="48"/>
      <c r="J99" s="49"/>
      <c r="K99" s="49"/>
      <c r="L99" s="49"/>
      <c r="M99" s="49"/>
      <c r="N99" s="50"/>
      <c r="O99" s="104" t="str">
        <f t="shared" si="21"/>
        <v/>
      </c>
      <c r="P99" s="105" t="str">
        <f t="shared" si="36"/>
        <v/>
      </c>
      <c r="Q99" s="106" t="str">
        <f t="shared" si="22"/>
        <v/>
      </c>
      <c r="R99" s="107" t="str">
        <f t="shared" si="23"/>
        <v/>
      </c>
      <c r="S99" s="107" t="str">
        <f t="shared" si="24"/>
        <v/>
      </c>
      <c r="T99" s="108" t="str">
        <f t="shared" si="25"/>
        <v/>
      </c>
      <c r="U99" s="105" t="str">
        <f t="shared" si="26"/>
        <v/>
      </c>
      <c r="V99" s="108" t="str">
        <f t="shared" si="27"/>
        <v/>
      </c>
      <c r="W99" s="108" t="str">
        <f t="shared" si="28"/>
        <v/>
      </c>
      <c r="X99" s="108" t="str">
        <f t="shared" si="29"/>
        <v/>
      </c>
      <c r="Y99" s="108" t="str">
        <f t="shared" si="30"/>
        <v/>
      </c>
      <c r="Z99" s="106" t="str">
        <f t="shared" si="31"/>
        <v/>
      </c>
      <c r="AA99" s="107" t="str">
        <f t="shared" si="32"/>
        <v/>
      </c>
      <c r="AB99" s="105" t="str">
        <f t="shared" si="33"/>
        <v/>
      </c>
      <c r="AC99" s="108" t="str">
        <f t="shared" si="34"/>
        <v/>
      </c>
      <c r="AD99" s="160" t="str">
        <f t="shared" si="37"/>
        <v/>
      </c>
      <c r="AE99" s="173" t="str">
        <f t="shared" si="38"/>
        <v/>
      </c>
      <c r="AF99" s="111" t="str">
        <f>IF(AND(C99="",SUM(F99:N99)=0),"",IF(AE99&lt;&gt;"●",IF(COUNTIF(D99:E99,"○")+COUNTIF(O99:P99,"○")=1,"OK","NG"),IF(INDEX('補足調査票 (記入例)'!$AF$21:$AF$720,MATCH(C99,'補足調査票 (記入例)'!$C$21:$C$29,0))="OK","OK","NG ")))</f>
        <v/>
      </c>
      <c r="AG99" s="180" t="str">
        <f t="shared" si="35"/>
        <v/>
      </c>
    </row>
    <row r="100" spans="1:33" s="110" customFormat="1" ht="34.5" customHeight="1" x14ac:dyDescent="0.4">
      <c r="A100" s="42" t="str">
        <f t="shared" si="20"/>
        <v>○○学園</v>
      </c>
      <c r="B100" s="43"/>
      <c r="C100" s="44"/>
      <c r="D100" s="103"/>
      <c r="E100" s="103"/>
      <c r="F100" s="95"/>
      <c r="G100" s="48"/>
      <c r="H100" s="48"/>
      <c r="I100" s="48"/>
      <c r="J100" s="49"/>
      <c r="K100" s="49"/>
      <c r="L100" s="49"/>
      <c r="M100" s="49"/>
      <c r="N100" s="50"/>
      <c r="O100" s="104" t="str">
        <f t="shared" si="21"/>
        <v/>
      </c>
      <c r="P100" s="105" t="str">
        <f t="shared" si="36"/>
        <v/>
      </c>
      <c r="Q100" s="106" t="str">
        <f t="shared" si="22"/>
        <v/>
      </c>
      <c r="R100" s="107" t="str">
        <f t="shared" si="23"/>
        <v/>
      </c>
      <c r="S100" s="107" t="str">
        <f t="shared" si="24"/>
        <v/>
      </c>
      <c r="T100" s="108" t="str">
        <f t="shared" si="25"/>
        <v/>
      </c>
      <c r="U100" s="105" t="str">
        <f t="shared" si="26"/>
        <v/>
      </c>
      <c r="V100" s="108" t="str">
        <f t="shared" si="27"/>
        <v/>
      </c>
      <c r="W100" s="108" t="str">
        <f t="shared" si="28"/>
        <v/>
      </c>
      <c r="X100" s="108" t="str">
        <f t="shared" si="29"/>
        <v/>
      </c>
      <c r="Y100" s="108" t="str">
        <f t="shared" si="30"/>
        <v/>
      </c>
      <c r="Z100" s="106" t="str">
        <f t="shared" si="31"/>
        <v/>
      </c>
      <c r="AA100" s="107" t="str">
        <f t="shared" si="32"/>
        <v/>
      </c>
      <c r="AB100" s="105" t="str">
        <f t="shared" si="33"/>
        <v/>
      </c>
      <c r="AC100" s="108" t="str">
        <f t="shared" si="34"/>
        <v/>
      </c>
      <c r="AD100" s="160" t="str">
        <f t="shared" si="37"/>
        <v/>
      </c>
      <c r="AE100" s="173" t="str">
        <f t="shared" si="38"/>
        <v/>
      </c>
      <c r="AF100" s="111" t="str">
        <f>IF(AND(C100="",SUM(F100:N100)=0),"",IF(AE100&lt;&gt;"●",IF(COUNTIF(D100:E100,"○")+COUNTIF(O100:P100,"○")=1,"OK","NG"),IF(INDEX('補足調査票 (記入例)'!$AF$21:$AF$720,MATCH(C100,'補足調査票 (記入例)'!$C$21:$C$29,0))="OK","OK","NG ")))</f>
        <v/>
      </c>
      <c r="AG100" s="180" t="str">
        <f t="shared" si="35"/>
        <v/>
      </c>
    </row>
    <row r="101" spans="1:33" s="110" customFormat="1" ht="34.5" customHeight="1" x14ac:dyDescent="0.4">
      <c r="A101" s="42" t="str">
        <f t="shared" si="20"/>
        <v>○○学園</v>
      </c>
      <c r="B101" s="43"/>
      <c r="C101" s="44"/>
      <c r="D101" s="103"/>
      <c r="E101" s="103"/>
      <c r="F101" s="95"/>
      <c r="G101" s="48"/>
      <c r="H101" s="48"/>
      <c r="I101" s="48"/>
      <c r="J101" s="49"/>
      <c r="K101" s="49"/>
      <c r="L101" s="49"/>
      <c r="M101" s="49"/>
      <c r="N101" s="50"/>
      <c r="O101" s="104" t="str">
        <f t="shared" si="21"/>
        <v/>
      </c>
      <c r="P101" s="105" t="str">
        <f t="shared" si="36"/>
        <v/>
      </c>
      <c r="Q101" s="106" t="str">
        <f t="shared" si="22"/>
        <v/>
      </c>
      <c r="R101" s="107" t="str">
        <f t="shared" si="23"/>
        <v/>
      </c>
      <c r="S101" s="107" t="str">
        <f t="shared" si="24"/>
        <v/>
      </c>
      <c r="T101" s="108" t="str">
        <f t="shared" si="25"/>
        <v/>
      </c>
      <c r="U101" s="105" t="str">
        <f t="shared" si="26"/>
        <v/>
      </c>
      <c r="V101" s="108" t="str">
        <f t="shared" si="27"/>
        <v/>
      </c>
      <c r="W101" s="108" t="str">
        <f t="shared" si="28"/>
        <v/>
      </c>
      <c r="X101" s="108" t="str">
        <f t="shared" si="29"/>
        <v/>
      </c>
      <c r="Y101" s="108" t="str">
        <f t="shared" si="30"/>
        <v/>
      </c>
      <c r="Z101" s="106" t="str">
        <f t="shared" si="31"/>
        <v/>
      </c>
      <c r="AA101" s="107" t="str">
        <f t="shared" si="32"/>
        <v/>
      </c>
      <c r="AB101" s="105" t="str">
        <f t="shared" si="33"/>
        <v/>
      </c>
      <c r="AC101" s="108" t="str">
        <f t="shared" si="34"/>
        <v/>
      </c>
      <c r="AD101" s="160" t="str">
        <f t="shared" si="37"/>
        <v/>
      </c>
      <c r="AE101" s="173" t="str">
        <f t="shared" si="38"/>
        <v/>
      </c>
      <c r="AF101" s="111" t="str">
        <f>IF(AND(C101="",SUM(F101:N101)=0),"",IF(AE101&lt;&gt;"●",IF(COUNTIF(D101:E101,"○")+COUNTIF(O101:P101,"○")=1,"OK","NG"),IF(INDEX('補足調査票 (記入例)'!$AF$21:$AF$720,MATCH(C101,'補足調査票 (記入例)'!$C$21:$C$29,0))="OK","OK","NG ")))</f>
        <v/>
      </c>
      <c r="AG101" s="180" t="str">
        <f t="shared" si="35"/>
        <v/>
      </c>
    </row>
    <row r="102" spans="1:33" s="110" customFormat="1" ht="34.5" customHeight="1" x14ac:dyDescent="0.4">
      <c r="A102" s="42" t="str">
        <f t="shared" si="20"/>
        <v>○○学園</v>
      </c>
      <c r="B102" s="43"/>
      <c r="C102" s="44"/>
      <c r="D102" s="103"/>
      <c r="E102" s="103"/>
      <c r="F102" s="95"/>
      <c r="G102" s="48"/>
      <c r="H102" s="48"/>
      <c r="I102" s="48"/>
      <c r="J102" s="49"/>
      <c r="K102" s="49"/>
      <c r="L102" s="49"/>
      <c r="M102" s="49"/>
      <c r="N102" s="50"/>
      <c r="O102" s="104" t="str">
        <f t="shared" si="21"/>
        <v/>
      </c>
      <c r="P102" s="105" t="str">
        <f t="shared" si="36"/>
        <v/>
      </c>
      <c r="Q102" s="106" t="str">
        <f t="shared" si="22"/>
        <v/>
      </c>
      <c r="R102" s="107" t="str">
        <f t="shared" si="23"/>
        <v/>
      </c>
      <c r="S102" s="107" t="str">
        <f t="shared" si="24"/>
        <v/>
      </c>
      <c r="T102" s="108" t="str">
        <f t="shared" si="25"/>
        <v/>
      </c>
      <c r="U102" s="105" t="str">
        <f t="shared" si="26"/>
        <v/>
      </c>
      <c r="V102" s="108" t="str">
        <f t="shared" si="27"/>
        <v/>
      </c>
      <c r="W102" s="108" t="str">
        <f t="shared" si="28"/>
        <v/>
      </c>
      <c r="X102" s="108" t="str">
        <f t="shared" si="29"/>
        <v/>
      </c>
      <c r="Y102" s="108" t="str">
        <f t="shared" si="30"/>
        <v/>
      </c>
      <c r="Z102" s="106" t="str">
        <f t="shared" si="31"/>
        <v/>
      </c>
      <c r="AA102" s="107" t="str">
        <f t="shared" si="32"/>
        <v/>
      </c>
      <c r="AB102" s="105" t="str">
        <f t="shared" si="33"/>
        <v/>
      </c>
      <c r="AC102" s="108" t="str">
        <f t="shared" si="34"/>
        <v/>
      </c>
      <c r="AD102" s="160" t="str">
        <f t="shared" si="37"/>
        <v/>
      </c>
      <c r="AE102" s="173" t="str">
        <f t="shared" si="38"/>
        <v/>
      </c>
      <c r="AF102" s="111" t="str">
        <f>IF(AND(C102="",SUM(F102:N102)=0),"",IF(AE102&lt;&gt;"●",IF(COUNTIF(D102:E102,"○")+COUNTIF(O102:P102,"○")=1,"OK","NG"),IF(INDEX('補足調査票 (記入例)'!$AF$21:$AF$720,MATCH(C102,'補足調査票 (記入例)'!$C$21:$C$29,0))="OK","OK","NG ")))</f>
        <v/>
      </c>
      <c r="AG102" s="180" t="str">
        <f t="shared" si="35"/>
        <v/>
      </c>
    </row>
    <row r="103" spans="1:33" s="110" customFormat="1" ht="34.5" customHeight="1" x14ac:dyDescent="0.4">
      <c r="A103" s="42" t="str">
        <f t="shared" si="20"/>
        <v>○○学園</v>
      </c>
      <c r="B103" s="43"/>
      <c r="C103" s="44"/>
      <c r="D103" s="103"/>
      <c r="E103" s="103"/>
      <c r="F103" s="95"/>
      <c r="G103" s="48"/>
      <c r="H103" s="48"/>
      <c r="I103" s="48"/>
      <c r="J103" s="49"/>
      <c r="K103" s="49"/>
      <c r="L103" s="49"/>
      <c r="M103" s="49"/>
      <c r="N103" s="50"/>
      <c r="O103" s="104" t="str">
        <f t="shared" si="21"/>
        <v/>
      </c>
      <c r="P103" s="105" t="str">
        <f t="shared" si="36"/>
        <v/>
      </c>
      <c r="Q103" s="106" t="str">
        <f t="shared" si="22"/>
        <v/>
      </c>
      <c r="R103" s="107" t="str">
        <f t="shared" si="23"/>
        <v/>
      </c>
      <c r="S103" s="107" t="str">
        <f t="shared" si="24"/>
        <v/>
      </c>
      <c r="T103" s="108" t="str">
        <f t="shared" si="25"/>
        <v/>
      </c>
      <c r="U103" s="105" t="str">
        <f t="shared" si="26"/>
        <v/>
      </c>
      <c r="V103" s="108" t="str">
        <f t="shared" si="27"/>
        <v/>
      </c>
      <c r="W103" s="108" t="str">
        <f t="shared" si="28"/>
        <v/>
      </c>
      <c r="X103" s="108" t="str">
        <f t="shared" si="29"/>
        <v/>
      </c>
      <c r="Y103" s="108" t="str">
        <f t="shared" si="30"/>
        <v/>
      </c>
      <c r="Z103" s="106" t="str">
        <f t="shared" si="31"/>
        <v/>
      </c>
      <c r="AA103" s="107" t="str">
        <f t="shared" si="32"/>
        <v/>
      </c>
      <c r="AB103" s="105" t="str">
        <f t="shared" si="33"/>
        <v/>
      </c>
      <c r="AC103" s="108" t="str">
        <f t="shared" si="34"/>
        <v/>
      </c>
      <c r="AD103" s="160" t="str">
        <f t="shared" si="37"/>
        <v/>
      </c>
      <c r="AE103" s="173" t="str">
        <f t="shared" si="38"/>
        <v/>
      </c>
      <c r="AF103" s="111" t="str">
        <f>IF(AND(C103="",SUM(F103:N103)=0),"",IF(AE103&lt;&gt;"●",IF(COUNTIF(D103:E103,"○")+COUNTIF(O103:P103,"○")=1,"OK","NG"),IF(INDEX('補足調査票 (記入例)'!$AF$21:$AF$720,MATCH(C103,'補足調査票 (記入例)'!$C$21:$C$29,0))="OK","OK","NG ")))</f>
        <v/>
      </c>
      <c r="AG103" s="180" t="str">
        <f t="shared" si="35"/>
        <v/>
      </c>
    </row>
    <row r="104" spans="1:33" s="110" customFormat="1" ht="34.5" customHeight="1" x14ac:dyDescent="0.4">
      <c r="A104" s="42" t="str">
        <f t="shared" si="20"/>
        <v>○○学園</v>
      </c>
      <c r="B104" s="43"/>
      <c r="C104" s="44"/>
      <c r="D104" s="103"/>
      <c r="E104" s="103"/>
      <c r="F104" s="95"/>
      <c r="G104" s="48"/>
      <c r="H104" s="48"/>
      <c r="I104" s="48"/>
      <c r="J104" s="49"/>
      <c r="K104" s="49"/>
      <c r="L104" s="49"/>
      <c r="M104" s="49"/>
      <c r="N104" s="50"/>
      <c r="O104" s="104" t="str">
        <f t="shared" si="21"/>
        <v/>
      </c>
      <c r="P104" s="105" t="str">
        <f t="shared" si="36"/>
        <v/>
      </c>
      <c r="Q104" s="106" t="str">
        <f t="shared" si="22"/>
        <v/>
      </c>
      <c r="R104" s="107" t="str">
        <f t="shared" si="23"/>
        <v/>
      </c>
      <c r="S104" s="107" t="str">
        <f t="shared" si="24"/>
        <v/>
      </c>
      <c r="T104" s="108" t="str">
        <f t="shared" si="25"/>
        <v/>
      </c>
      <c r="U104" s="105" t="str">
        <f t="shared" si="26"/>
        <v/>
      </c>
      <c r="V104" s="108" t="str">
        <f t="shared" si="27"/>
        <v/>
      </c>
      <c r="W104" s="108" t="str">
        <f t="shared" si="28"/>
        <v/>
      </c>
      <c r="X104" s="108" t="str">
        <f t="shared" si="29"/>
        <v/>
      </c>
      <c r="Y104" s="108" t="str">
        <f t="shared" si="30"/>
        <v/>
      </c>
      <c r="Z104" s="106" t="str">
        <f t="shared" si="31"/>
        <v/>
      </c>
      <c r="AA104" s="107" t="str">
        <f t="shared" si="32"/>
        <v/>
      </c>
      <c r="AB104" s="105" t="str">
        <f t="shared" si="33"/>
        <v/>
      </c>
      <c r="AC104" s="108" t="str">
        <f t="shared" si="34"/>
        <v/>
      </c>
      <c r="AD104" s="160" t="str">
        <f t="shared" si="37"/>
        <v/>
      </c>
      <c r="AE104" s="173" t="str">
        <f t="shared" si="38"/>
        <v/>
      </c>
      <c r="AF104" s="111" t="str">
        <f>IF(AND(C104="",SUM(F104:N104)=0),"",IF(AE104&lt;&gt;"●",IF(COUNTIF(D104:E104,"○")+COUNTIF(O104:P104,"○")=1,"OK","NG"),IF(INDEX('補足調査票 (記入例)'!$AF$21:$AF$720,MATCH(C104,'補足調査票 (記入例)'!$C$21:$C$29,0))="OK","OK","NG ")))</f>
        <v/>
      </c>
      <c r="AG104" s="180" t="str">
        <f t="shared" si="35"/>
        <v/>
      </c>
    </row>
    <row r="105" spans="1:33" s="110" customFormat="1" ht="34.5" customHeight="1" x14ac:dyDescent="0.4">
      <c r="A105" s="42" t="str">
        <f t="shared" si="20"/>
        <v>○○学園</v>
      </c>
      <c r="B105" s="43"/>
      <c r="C105" s="44"/>
      <c r="D105" s="103"/>
      <c r="E105" s="103"/>
      <c r="F105" s="95"/>
      <c r="G105" s="48"/>
      <c r="H105" s="48"/>
      <c r="I105" s="48"/>
      <c r="J105" s="49"/>
      <c r="K105" s="49"/>
      <c r="L105" s="49"/>
      <c r="M105" s="49"/>
      <c r="N105" s="50"/>
      <c r="O105" s="104" t="str">
        <f t="shared" si="21"/>
        <v/>
      </c>
      <c r="P105" s="105" t="str">
        <f t="shared" si="36"/>
        <v/>
      </c>
      <c r="Q105" s="106" t="str">
        <f t="shared" si="22"/>
        <v/>
      </c>
      <c r="R105" s="107" t="str">
        <f t="shared" si="23"/>
        <v/>
      </c>
      <c r="S105" s="107" t="str">
        <f t="shared" si="24"/>
        <v/>
      </c>
      <c r="T105" s="108" t="str">
        <f t="shared" si="25"/>
        <v/>
      </c>
      <c r="U105" s="105" t="str">
        <f t="shared" si="26"/>
        <v/>
      </c>
      <c r="V105" s="108" t="str">
        <f t="shared" si="27"/>
        <v/>
      </c>
      <c r="W105" s="108" t="str">
        <f t="shared" si="28"/>
        <v/>
      </c>
      <c r="X105" s="108" t="str">
        <f t="shared" si="29"/>
        <v/>
      </c>
      <c r="Y105" s="108" t="str">
        <f t="shared" si="30"/>
        <v/>
      </c>
      <c r="Z105" s="106" t="str">
        <f t="shared" si="31"/>
        <v/>
      </c>
      <c r="AA105" s="107" t="str">
        <f t="shared" si="32"/>
        <v/>
      </c>
      <c r="AB105" s="105" t="str">
        <f t="shared" si="33"/>
        <v/>
      </c>
      <c r="AC105" s="108" t="str">
        <f t="shared" si="34"/>
        <v/>
      </c>
      <c r="AD105" s="160" t="str">
        <f t="shared" si="37"/>
        <v/>
      </c>
      <c r="AE105" s="173" t="str">
        <f t="shared" si="38"/>
        <v/>
      </c>
      <c r="AF105" s="111" t="str">
        <f>IF(AND(C105="",SUM(F105:N105)=0),"",IF(AE105&lt;&gt;"●",IF(COUNTIF(D105:E105,"○")+COUNTIF(O105:P105,"○")=1,"OK","NG"),IF(INDEX('補足調査票 (記入例)'!$AF$21:$AF$720,MATCH(C105,'補足調査票 (記入例)'!$C$21:$C$29,0))="OK","OK","NG ")))</f>
        <v/>
      </c>
      <c r="AG105" s="180" t="str">
        <f t="shared" si="35"/>
        <v/>
      </c>
    </row>
    <row r="106" spans="1:33" s="110" customFormat="1" ht="34.5" customHeight="1" x14ac:dyDescent="0.4">
      <c r="A106" s="42" t="str">
        <f t="shared" si="20"/>
        <v>○○学園</v>
      </c>
      <c r="B106" s="43"/>
      <c r="C106" s="44"/>
      <c r="D106" s="103"/>
      <c r="E106" s="103"/>
      <c r="F106" s="95"/>
      <c r="G106" s="48"/>
      <c r="H106" s="48"/>
      <c r="I106" s="48"/>
      <c r="J106" s="49"/>
      <c r="K106" s="49"/>
      <c r="L106" s="49"/>
      <c r="M106" s="49"/>
      <c r="N106" s="50"/>
      <c r="O106" s="104" t="str">
        <f t="shared" si="21"/>
        <v/>
      </c>
      <c r="P106" s="105" t="str">
        <f t="shared" si="36"/>
        <v/>
      </c>
      <c r="Q106" s="106" t="str">
        <f t="shared" si="22"/>
        <v/>
      </c>
      <c r="R106" s="107" t="str">
        <f t="shared" si="23"/>
        <v/>
      </c>
      <c r="S106" s="107" t="str">
        <f t="shared" si="24"/>
        <v/>
      </c>
      <c r="T106" s="108" t="str">
        <f t="shared" si="25"/>
        <v/>
      </c>
      <c r="U106" s="105" t="str">
        <f t="shared" si="26"/>
        <v/>
      </c>
      <c r="V106" s="108" t="str">
        <f t="shared" si="27"/>
        <v/>
      </c>
      <c r="W106" s="108" t="str">
        <f t="shared" si="28"/>
        <v/>
      </c>
      <c r="X106" s="108" t="str">
        <f t="shared" si="29"/>
        <v/>
      </c>
      <c r="Y106" s="108" t="str">
        <f t="shared" si="30"/>
        <v/>
      </c>
      <c r="Z106" s="106" t="str">
        <f t="shared" si="31"/>
        <v/>
      </c>
      <c r="AA106" s="107" t="str">
        <f t="shared" si="32"/>
        <v/>
      </c>
      <c r="AB106" s="105" t="str">
        <f t="shared" si="33"/>
        <v/>
      </c>
      <c r="AC106" s="108" t="str">
        <f t="shared" si="34"/>
        <v/>
      </c>
      <c r="AD106" s="160" t="str">
        <f t="shared" si="37"/>
        <v/>
      </c>
      <c r="AE106" s="173" t="str">
        <f t="shared" si="38"/>
        <v/>
      </c>
      <c r="AF106" s="111" t="str">
        <f>IF(AND(C106="",SUM(F106:N106)=0),"",IF(AE106&lt;&gt;"●",IF(COUNTIF(D106:E106,"○")+COUNTIF(O106:P106,"○")=1,"OK","NG"),IF(INDEX('補足調査票 (記入例)'!$AF$21:$AF$720,MATCH(C106,'補足調査票 (記入例)'!$C$21:$C$29,0))="OK","OK","NG ")))</f>
        <v/>
      </c>
      <c r="AG106" s="180" t="str">
        <f t="shared" si="35"/>
        <v/>
      </c>
    </row>
    <row r="107" spans="1:33" s="110" customFormat="1" ht="34.5" customHeight="1" x14ac:dyDescent="0.4">
      <c r="A107" s="42" t="str">
        <f t="shared" si="20"/>
        <v>○○学園</v>
      </c>
      <c r="B107" s="43"/>
      <c r="C107" s="44"/>
      <c r="D107" s="103"/>
      <c r="E107" s="103"/>
      <c r="F107" s="95"/>
      <c r="G107" s="48"/>
      <c r="H107" s="48"/>
      <c r="I107" s="48"/>
      <c r="J107" s="49"/>
      <c r="K107" s="49"/>
      <c r="L107" s="49"/>
      <c r="M107" s="49"/>
      <c r="N107" s="50"/>
      <c r="O107" s="104" t="str">
        <f t="shared" si="21"/>
        <v/>
      </c>
      <c r="P107" s="105" t="str">
        <f t="shared" si="36"/>
        <v/>
      </c>
      <c r="Q107" s="106" t="str">
        <f t="shared" si="22"/>
        <v/>
      </c>
      <c r="R107" s="107" t="str">
        <f t="shared" si="23"/>
        <v/>
      </c>
      <c r="S107" s="107" t="str">
        <f t="shared" si="24"/>
        <v/>
      </c>
      <c r="T107" s="108" t="str">
        <f t="shared" si="25"/>
        <v/>
      </c>
      <c r="U107" s="105" t="str">
        <f t="shared" si="26"/>
        <v/>
      </c>
      <c r="V107" s="108" t="str">
        <f t="shared" si="27"/>
        <v/>
      </c>
      <c r="W107" s="108" t="str">
        <f t="shared" si="28"/>
        <v/>
      </c>
      <c r="X107" s="108" t="str">
        <f t="shared" si="29"/>
        <v/>
      </c>
      <c r="Y107" s="108" t="str">
        <f t="shared" si="30"/>
        <v/>
      </c>
      <c r="Z107" s="106" t="str">
        <f t="shared" si="31"/>
        <v/>
      </c>
      <c r="AA107" s="107" t="str">
        <f t="shared" si="32"/>
        <v/>
      </c>
      <c r="AB107" s="105" t="str">
        <f t="shared" si="33"/>
        <v/>
      </c>
      <c r="AC107" s="108" t="str">
        <f t="shared" si="34"/>
        <v/>
      </c>
      <c r="AD107" s="160" t="str">
        <f t="shared" si="37"/>
        <v/>
      </c>
      <c r="AE107" s="173" t="str">
        <f t="shared" si="38"/>
        <v/>
      </c>
      <c r="AF107" s="111" t="str">
        <f>IF(AND(C107="",SUM(F107:N107)=0),"",IF(AE107&lt;&gt;"●",IF(COUNTIF(D107:E107,"○")+COUNTIF(O107:P107,"○")=1,"OK","NG"),IF(INDEX('補足調査票 (記入例)'!$AF$21:$AF$720,MATCH(C107,'補足調査票 (記入例)'!$C$21:$C$29,0))="OK","OK","NG ")))</f>
        <v/>
      </c>
      <c r="AG107" s="180" t="str">
        <f t="shared" si="35"/>
        <v/>
      </c>
    </row>
    <row r="108" spans="1:33" s="110" customFormat="1" ht="34.5" customHeight="1" x14ac:dyDescent="0.4">
      <c r="A108" s="42" t="str">
        <f t="shared" si="20"/>
        <v>○○学園</v>
      </c>
      <c r="B108" s="43"/>
      <c r="C108" s="44"/>
      <c r="D108" s="103"/>
      <c r="E108" s="103"/>
      <c r="F108" s="95"/>
      <c r="G108" s="48"/>
      <c r="H108" s="48"/>
      <c r="I108" s="48"/>
      <c r="J108" s="49"/>
      <c r="K108" s="49"/>
      <c r="L108" s="49"/>
      <c r="M108" s="49"/>
      <c r="N108" s="50"/>
      <c r="O108" s="104" t="str">
        <f t="shared" si="21"/>
        <v/>
      </c>
      <c r="P108" s="105" t="str">
        <f t="shared" si="36"/>
        <v/>
      </c>
      <c r="Q108" s="106" t="str">
        <f t="shared" si="22"/>
        <v/>
      </c>
      <c r="R108" s="107" t="str">
        <f t="shared" si="23"/>
        <v/>
      </c>
      <c r="S108" s="107" t="str">
        <f t="shared" si="24"/>
        <v/>
      </c>
      <c r="T108" s="108" t="str">
        <f t="shared" si="25"/>
        <v/>
      </c>
      <c r="U108" s="105" t="str">
        <f t="shared" si="26"/>
        <v/>
      </c>
      <c r="V108" s="108" t="str">
        <f t="shared" si="27"/>
        <v/>
      </c>
      <c r="W108" s="108" t="str">
        <f t="shared" si="28"/>
        <v/>
      </c>
      <c r="X108" s="108" t="str">
        <f t="shared" si="29"/>
        <v/>
      </c>
      <c r="Y108" s="108" t="str">
        <f t="shared" si="30"/>
        <v/>
      </c>
      <c r="Z108" s="106" t="str">
        <f t="shared" si="31"/>
        <v/>
      </c>
      <c r="AA108" s="107" t="str">
        <f t="shared" si="32"/>
        <v/>
      </c>
      <c r="AB108" s="105" t="str">
        <f t="shared" si="33"/>
        <v/>
      </c>
      <c r="AC108" s="108" t="str">
        <f t="shared" si="34"/>
        <v/>
      </c>
      <c r="AD108" s="160" t="str">
        <f t="shared" si="37"/>
        <v/>
      </c>
      <c r="AE108" s="173" t="str">
        <f t="shared" si="38"/>
        <v/>
      </c>
      <c r="AF108" s="111" t="str">
        <f>IF(AND(C108="",SUM(F108:N108)=0),"",IF(AE108&lt;&gt;"●",IF(COUNTIF(D108:E108,"○")+COUNTIF(O108:P108,"○")=1,"OK","NG"),IF(INDEX('補足調査票 (記入例)'!$AF$21:$AF$720,MATCH(C108,'補足調査票 (記入例)'!$C$21:$C$29,0))="OK","OK","NG ")))</f>
        <v/>
      </c>
      <c r="AG108" s="180" t="str">
        <f t="shared" si="35"/>
        <v/>
      </c>
    </row>
    <row r="109" spans="1:33" s="110" customFormat="1" ht="34.5" customHeight="1" x14ac:dyDescent="0.4">
      <c r="A109" s="42" t="str">
        <f t="shared" si="20"/>
        <v>○○学園</v>
      </c>
      <c r="B109" s="43"/>
      <c r="C109" s="44"/>
      <c r="D109" s="103"/>
      <c r="E109" s="103"/>
      <c r="F109" s="95"/>
      <c r="G109" s="48"/>
      <c r="H109" s="48"/>
      <c r="I109" s="48"/>
      <c r="J109" s="49"/>
      <c r="K109" s="49"/>
      <c r="L109" s="49"/>
      <c r="M109" s="49"/>
      <c r="N109" s="50"/>
      <c r="O109" s="104" t="str">
        <f t="shared" si="21"/>
        <v/>
      </c>
      <c r="P109" s="105" t="str">
        <f t="shared" si="36"/>
        <v/>
      </c>
      <c r="Q109" s="106" t="str">
        <f t="shared" si="22"/>
        <v/>
      </c>
      <c r="R109" s="107" t="str">
        <f t="shared" si="23"/>
        <v/>
      </c>
      <c r="S109" s="107" t="str">
        <f t="shared" si="24"/>
        <v/>
      </c>
      <c r="T109" s="108" t="str">
        <f t="shared" si="25"/>
        <v/>
      </c>
      <c r="U109" s="105" t="str">
        <f t="shared" si="26"/>
        <v/>
      </c>
      <c r="V109" s="108" t="str">
        <f t="shared" si="27"/>
        <v/>
      </c>
      <c r="W109" s="108" t="str">
        <f t="shared" si="28"/>
        <v/>
      </c>
      <c r="X109" s="108" t="str">
        <f t="shared" si="29"/>
        <v/>
      </c>
      <c r="Y109" s="108" t="str">
        <f t="shared" si="30"/>
        <v/>
      </c>
      <c r="Z109" s="106" t="str">
        <f t="shared" si="31"/>
        <v/>
      </c>
      <c r="AA109" s="107" t="str">
        <f t="shared" si="32"/>
        <v/>
      </c>
      <c r="AB109" s="105" t="str">
        <f t="shared" si="33"/>
        <v/>
      </c>
      <c r="AC109" s="108" t="str">
        <f t="shared" si="34"/>
        <v/>
      </c>
      <c r="AD109" s="160" t="str">
        <f t="shared" si="37"/>
        <v/>
      </c>
      <c r="AE109" s="173" t="str">
        <f t="shared" si="38"/>
        <v/>
      </c>
      <c r="AF109" s="111" t="str">
        <f>IF(AND(C109="",SUM(F109:N109)=0),"",IF(AE109&lt;&gt;"●",IF(COUNTIF(D109:E109,"○")+COUNTIF(O109:P109,"○")=1,"OK","NG"),IF(INDEX('補足調査票 (記入例)'!$AF$21:$AF$720,MATCH(C109,'補足調査票 (記入例)'!$C$21:$C$29,0))="OK","OK","NG ")))</f>
        <v/>
      </c>
      <c r="AG109" s="180" t="str">
        <f t="shared" si="35"/>
        <v/>
      </c>
    </row>
    <row r="110" spans="1:33" s="110" customFormat="1" ht="34.5" customHeight="1" x14ac:dyDescent="0.4">
      <c r="A110" s="42" t="str">
        <f t="shared" si="20"/>
        <v>○○学園</v>
      </c>
      <c r="B110" s="43"/>
      <c r="C110" s="44"/>
      <c r="D110" s="103"/>
      <c r="E110" s="103"/>
      <c r="F110" s="95"/>
      <c r="G110" s="48"/>
      <c r="H110" s="48"/>
      <c r="I110" s="48"/>
      <c r="J110" s="49"/>
      <c r="K110" s="49"/>
      <c r="L110" s="49"/>
      <c r="M110" s="49"/>
      <c r="N110" s="50"/>
      <c r="O110" s="104" t="str">
        <f t="shared" si="21"/>
        <v/>
      </c>
      <c r="P110" s="105" t="str">
        <f t="shared" si="36"/>
        <v/>
      </c>
      <c r="Q110" s="106" t="str">
        <f t="shared" si="22"/>
        <v/>
      </c>
      <c r="R110" s="107" t="str">
        <f t="shared" si="23"/>
        <v/>
      </c>
      <c r="S110" s="107" t="str">
        <f t="shared" si="24"/>
        <v/>
      </c>
      <c r="T110" s="108" t="str">
        <f t="shared" si="25"/>
        <v/>
      </c>
      <c r="U110" s="105" t="str">
        <f t="shared" si="26"/>
        <v/>
      </c>
      <c r="V110" s="108" t="str">
        <f t="shared" si="27"/>
        <v/>
      </c>
      <c r="W110" s="108" t="str">
        <f t="shared" si="28"/>
        <v/>
      </c>
      <c r="X110" s="108" t="str">
        <f t="shared" si="29"/>
        <v/>
      </c>
      <c r="Y110" s="108" t="str">
        <f t="shared" si="30"/>
        <v/>
      </c>
      <c r="Z110" s="106" t="str">
        <f t="shared" si="31"/>
        <v/>
      </c>
      <c r="AA110" s="107" t="str">
        <f t="shared" si="32"/>
        <v/>
      </c>
      <c r="AB110" s="105" t="str">
        <f t="shared" si="33"/>
        <v/>
      </c>
      <c r="AC110" s="108" t="str">
        <f t="shared" si="34"/>
        <v/>
      </c>
      <c r="AD110" s="160" t="str">
        <f t="shared" si="37"/>
        <v/>
      </c>
      <c r="AE110" s="173" t="str">
        <f t="shared" si="38"/>
        <v/>
      </c>
      <c r="AF110" s="111" t="str">
        <f>IF(AND(C110="",SUM(F110:N110)=0),"",IF(AE110&lt;&gt;"●",IF(COUNTIF(D110:E110,"○")+COUNTIF(O110:P110,"○")=1,"OK","NG"),IF(INDEX('補足調査票 (記入例)'!$AF$21:$AF$720,MATCH(C110,'補足調査票 (記入例)'!$C$21:$C$29,0))="OK","OK","NG ")))</f>
        <v/>
      </c>
      <c r="AG110" s="180" t="str">
        <f t="shared" si="35"/>
        <v/>
      </c>
    </row>
    <row r="111" spans="1:33" s="110" customFormat="1" ht="34.5" customHeight="1" x14ac:dyDescent="0.4">
      <c r="A111" s="42" t="str">
        <f t="shared" si="20"/>
        <v>○○学園</v>
      </c>
      <c r="B111" s="43"/>
      <c r="C111" s="44"/>
      <c r="D111" s="103"/>
      <c r="E111" s="103"/>
      <c r="F111" s="95"/>
      <c r="G111" s="48"/>
      <c r="H111" s="48"/>
      <c r="I111" s="48"/>
      <c r="J111" s="49"/>
      <c r="K111" s="49"/>
      <c r="L111" s="49"/>
      <c r="M111" s="49"/>
      <c r="N111" s="50"/>
      <c r="O111" s="104" t="str">
        <f t="shared" si="21"/>
        <v/>
      </c>
      <c r="P111" s="105" t="str">
        <f t="shared" si="36"/>
        <v/>
      </c>
      <c r="Q111" s="106" t="str">
        <f t="shared" si="22"/>
        <v/>
      </c>
      <c r="R111" s="107" t="str">
        <f t="shared" si="23"/>
        <v/>
      </c>
      <c r="S111" s="107" t="str">
        <f t="shared" si="24"/>
        <v/>
      </c>
      <c r="T111" s="108" t="str">
        <f t="shared" si="25"/>
        <v/>
      </c>
      <c r="U111" s="105" t="str">
        <f t="shared" si="26"/>
        <v/>
      </c>
      <c r="V111" s="108" t="str">
        <f t="shared" si="27"/>
        <v/>
      </c>
      <c r="W111" s="108" t="str">
        <f t="shared" si="28"/>
        <v/>
      </c>
      <c r="X111" s="108" t="str">
        <f t="shared" si="29"/>
        <v/>
      </c>
      <c r="Y111" s="108" t="str">
        <f t="shared" si="30"/>
        <v/>
      </c>
      <c r="Z111" s="106" t="str">
        <f t="shared" si="31"/>
        <v/>
      </c>
      <c r="AA111" s="107" t="str">
        <f t="shared" si="32"/>
        <v/>
      </c>
      <c r="AB111" s="105" t="str">
        <f t="shared" si="33"/>
        <v/>
      </c>
      <c r="AC111" s="108" t="str">
        <f t="shared" si="34"/>
        <v/>
      </c>
      <c r="AD111" s="160" t="str">
        <f t="shared" si="37"/>
        <v/>
      </c>
      <c r="AE111" s="173" t="str">
        <f t="shared" si="38"/>
        <v/>
      </c>
      <c r="AF111" s="111" t="str">
        <f>IF(AND(C111="",SUM(F111:N111)=0),"",IF(AE111&lt;&gt;"●",IF(COUNTIF(D111:E111,"○")+COUNTIF(O111:P111,"○")=1,"OK","NG"),IF(INDEX('補足調査票 (記入例)'!$AF$21:$AF$720,MATCH(C111,'補足調査票 (記入例)'!$C$21:$C$29,0))="OK","OK","NG ")))</f>
        <v/>
      </c>
      <c r="AG111" s="180" t="str">
        <f t="shared" si="35"/>
        <v/>
      </c>
    </row>
    <row r="112" spans="1:33" s="110" customFormat="1" ht="34.5" customHeight="1" x14ac:dyDescent="0.4">
      <c r="A112" s="42" t="str">
        <f t="shared" si="20"/>
        <v>○○学園</v>
      </c>
      <c r="B112" s="43"/>
      <c r="C112" s="44"/>
      <c r="D112" s="103"/>
      <c r="E112" s="103"/>
      <c r="F112" s="95"/>
      <c r="G112" s="48"/>
      <c r="H112" s="48"/>
      <c r="I112" s="48"/>
      <c r="J112" s="49"/>
      <c r="K112" s="49"/>
      <c r="L112" s="49"/>
      <c r="M112" s="49"/>
      <c r="N112" s="50"/>
      <c r="O112" s="104" t="str">
        <f t="shared" si="21"/>
        <v/>
      </c>
      <c r="P112" s="105" t="str">
        <f t="shared" si="36"/>
        <v/>
      </c>
      <c r="Q112" s="106" t="str">
        <f t="shared" si="22"/>
        <v/>
      </c>
      <c r="R112" s="107" t="str">
        <f t="shared" si="23"/>
        <v/>
      </c>
      <c r="S112" s="107" t="str">
        <f t="shared" si="24"/>
        <v/>
      </c>
      <c r="T112" s="108" t="str">
        <f t="shared" si="25"/>
        <v/>
      </c>
      <c r="U112" s="105" t="str">
        <f t="shared" si="26"/>
        <v/>
      </c>
      <c r="V112" s="108" t="str">
        <f t="shared" si="27"/>
        <v/>
      </c>
      <c r="W112" s="108" t="str">
        <f t="shared" si="28"/>
        <v/>
      </c>
      <c r="X112" s="108" t="str">
        <f t="shared" si="29"/>
        <v/>
      </c>
      <c r="Y112" s="108" t="str">
        <f t="shared" si="30"/>
        <v/>
      </c>
      <c r="Z112" s="106" t="str">
        <f t="shared" si="31"/>
        <v/>
      </c>
      <c r="AA112" s="107" t="str">
        <f t="shared" si="32"/>
        <v/>
      </c>
      <c r="AB112" s="105" t="str">
        <f t="shared" si="33"/>
        <v/>
      </c>
      <c r="AC112" s="108" t="str">
        <f t="shared" si="34"/>
        <v/>
      </c>
      <c r="AD112" s="160" t="str">
        <f t="shared" si="37"/>
        <v/>
      </c>
      <c r="AE112" s="173" t="str">
        <f t="shared" si="38"/>
        <v/>
      </c>
      <c r="AF112" s="111" t="str">
        <f>IF(AND(C112="",SUM(F112:N112)=0),"",IF(AE112&lt;&gt;"●",IF(COUNTIF(D112:E112,"○")+COUNTIF(O112:P112,"○")=1,"OK","NG"),IF(INDEX('補足調査票 (記入例)'!$AF$21:$AF$720,MATCH(C112,'補足調査票 (記入例)'!$C$21:$C$29,0))="OK","OK","NG ")))</f>
        <v/>
      </c>
      <c r="AG112" s="180" t="str">
        <f t="shared" si="35"/>
        <v/>
      </c>
    </row>
    <row r="113" spans="1:33" s="110" customFormat="1" ht="34.5" customHeight="1" x14ac:dyDescent="0.4">
      <c r="A113" s="42" t="str">
        <f t="shared" si="20"/>
        <v>○○学園</v>
      </c>
      <c r="B113" s="43"/>
      <c r="C113" s="44"/>
      <c r="D113" s="103"/>
      <c r="E113" s="103"/>
      <c r="F113" s="95"/>
      <c r="G113" s="48"/>
      <c r="H113" s="48"/>
      <c r="I113" s="48"/>
      <c r="J113" s="49"/>
      <c r="K113" s="49"/>
      <c r="L113" s="49"/>
      <c r="M113" s="49"/>
      <c r="N113" s="50"/>
      <c r="O113" s="104" t="str">
        <f t="shared" si="21"/>
        <v/>
      </c>
      <c r="P113" s="105" t="str">
        <f t="shared" si="36"/>
        <v/>
      </c>
      <c r="Q113" s="106" t="str">
        <f t="shared" si="22"/>
        <v/>
      </c>
      <c r="R113" s="107" t="str">
        <f t="shared" si="23"/>
        <v/>
      </c>
      <c r="S113" s="107" t="str">
        <f t="shared" si="24"/>
        <v/>
      </c>
      <c r="T113" s="108" t="str">
        <f t="shared" si="25"/>
        <v/>
      </c>
      <c r="U113" s="105" t="str">
        <f t="shared" si="26"/>
        <v/>
      </c>
      <c r="V113" s="108" t="str">
        <f t="shared" si="27"/>
        <v/>
      </c>
      <c r="W113" s="108" t="str">
        <f t="shared" si="28"/>
        <v/>
      </c>
      <c r="X113" s="108" t="str">
        <f t="shared" si="29"/>
        <v/>
      </c>
      <c r="Y113" s="108" t="str">
        <f t="shared" si="30"/>
        <v/>
      </c>
      <c r="Z113" s="106" t="str">
        <f t="shared" si="31"/>
        <v/>
      </c>
      <c r="AA113" s="107" t="str">
        <f t="shared" si="32"/>
        <v/>
      </c>
      <c r="AB113" s="105" t="str">
        <f t="shared" si="33"/>
        <v/>
      </c>
      <c r="AC113" s="108" t="str">
        <f t="shared" si="34"/>
        <v/>
      </c>
      <c r="AD113" s="160" t="str">
        <f t="shared" si="37"/>
        <v/>
      </c>
      <c r="AE113" s="173" t="str">
        <f t="shared" si="38"/>
        <v/>
      </c>
      <c r="AF113" s="111" t="str">
        <f>IF(AND(C113="",SUM(F113:N113)=0),"",IF(AE113&lt;&gt;"●",IF(COUNTIF(D113:E113,"○")+COUNTIF(O113:P113,"○")=1,"OK","NG"),IF(INDEX('補足調査票 (記入例)'!$AF$21:$AF$720,MATCH(C113,'補足調査票 (記入例)'!$C$21:$C$29,0))="OK","OK","NG ")))</f>
        <v/>
      </c>
      <c r="AG113" s="180" t="str">
        <f t="shared" si="35"/>
        <v/>
      </c>
    </row>
    <row r="114" spans="1:33" s="110" customFormat="1" ht="34.5" customHeight="1" x14ac:dyDescent="0.4">
      <c r="A114" s="42" t="str">
        <f t="shared" si="20"/>
        <v>○○学園</v>
      </c>
      <c r="B114" s="43"/>
      <c r="C114" s="44"/>
      <c r="D114" s="103"/>
      <c r="E114" s="103"/>
      <c r="F114" s="95"/>
      <c r="G114" s="48"/>
      <c r="H114" s="48"/>
      <c r="I114" s="48"/>
      <c r="J114" s="49"/>
      <c r="K114" s="49"/>
      <c r="L114" s="49"/>
      <c r="M114" s="49"/>
      <c r="N114" s="50"/>
      <c r="O114" s="104" t="str">
        <f t="shared" si="21"/>
        <v/>
      </c>
      <c r="P114" s="105" t="str">
        <f t="shared" si="36"/>
        <v/>
      </c>
      <c r="Q114" s="106" t="str">
        <f t="shared" si="22"/>
        <v/>
      </c>
      <c r="R114" s="107" t="str">
        <f t="shared" si="23"/>
        <v/>
      </c>
      <c r="S114" s="107" t="str">
        <f t="shared" si="24"/>
        <v/>
      </c>
      <c r="T114" s="108" t="str">
        <f t="shared" si="25"/>
        <v/>
      </c>
      <c r="U114" s="105" t="str">
        <f t="shared" si="26"/>
        <v/>
      </c>
      <c r="V114" s="108" t="str">
        <f t="shared" si="27"/>
        <v/>
      </c>
      <c r="W114" s="108" t="str">
        <f t="shared" si="28"/>
        <v/>
      </c>
      <c r="X114" s="108" t="str">
        <f t="shared" si="29"/>
        <v/>
      </c>
      <c r="Y114" s="108" t="str">
        <f t="shared" si="30"/>
        <v/>
      </c>
      <c r="Z114" s="106" t="str">
        <f t="shared" si="31"/>
        <v/>
      </c>
      <c r="AA114" s="107" t="str">
        <f t="shared" si="32"/>
        <v/>
      </c>
      <c r="AB114" s="105" t="str">
        <f t="shared" si="33"/>
        <v/>
      </c>
      <c r="AC114" s="108" t="str">
        <f t="shared" si="34"/>
        <v/>
      </c>
      <c r="AD114" s="160" t="str">
        <f t="shared" si="37"/>
        <v/>
      </c>
      <c r="AE114" s="173" t="str">
        <f t="shared" si="38"/>
        <v/>
      </c>
      <c r="AF114" s="111" t="str">
        <f>IF(AND(C114="",SUM(F114:N114)=0),"",IF(AE114&lt;&gt;"●",IF(COUNTIF(D114:E114,"○")+COUNTIF(O114:P114,"○")=1,"OK","NG"),IF(INDEX('補足調査票 (記入例)'!$AF$21:$AF$720,MATCH(C114,'補足調査票 (記入例)'!$C$21:$C$29,0))="OK","OK","NG ")))</f>
        <v/>
      </c>
      <c r="AG114" s="180" t="str">
        <f t="shared" si="35"/>
        <v/>
      </c>
    </row>
    <row r="115" spans="1:33" s="110" customFormat="1" ht="34.5" customHeight="1" x14ac:dyDescent="0.4">
      <c r="A115" s="42" t="str">
        <f t="shared" si="20"/>
        <v>○○学園</v>
      </c>
      <c r="B115" s="43"/>
      <c r="C115" s="44"/>
      <c r="D115" s="103"/>
      <c r="E115" s="103"/>
      <c r="F115" s="95"/>
      <c r="G115" s="48"/>
      <c r="H115" s="48"/>
      <c r="I115" s="48"/>
      <c r="J115" s="49"/>
      <c r="K115" s="49"/>
      <c r="L115" s="49"/>
      <c r="M115" s="49"/>
      <c r="N115" s="50"/>
      <c r="O115" s="104" t="str">
        <f t="shared" si="21"/>
        <v/>
      </c>
      <c r="P115" s="105" t="str">
        <f t="shared" si="36"/>
        <v/>
      </c>
      <c r="Q115" s="106" t="str">
        <f t="shared" si="22"/>
        <v/>
      </c>
      <c r="R115" s="107" t="str">
        <f t="shared" si="23"/>
        <v/>
      </c>
      <c r="S115" s="107" t="str">
        <f t="shared" si="24"/>
        <v/>
      </c>
      <c r="T115" s="108" t="str">
        <f t="shared" si="25"/>
        <v/>
      </c>
      <c r="U115" s="105" t="str">
        <f t="shared" si="26"/>
        <v/>
      </c>
      <c r="V115" s="108" t="str">
        <f t="shared" si="27"/>
        <v/>
      </c>
      <c r="W115" s="108" t="str">
        <f t="shared" si="28"/>
        <v/>
      </c>
      <c r="X115" s="108" t="str">
        <f t="shared" si="29"/>
        <v/>
      </c>
      <c r="Y115" s="108" t="str">
        <f t="shared" si="30"/>
        <v/>
      </c>
      <c r="Z115" s="106" t="str">
        <f t="shared" si="31"/>
        <v/>
      </c>
      <c r="AA115" s="107" t="str">
        <f t="shared" si="32"/>
        <v/>
      </c>
      <c r="AB115" s="105" t="str">
        <f t="shared" si="33"/>
        <v/>
      </c>
      <c r="AC115" s="108" t="str">
        <f t="shared" si="34"/>
        <v/>
      </c>
      <c r="AD115" s="160" t="str">
        <f t="shared" si="37"/>
        <v/>
      </c>
      <c r="AE115" s="173" t="str">
        <f t="shared" si="38"/>
        <v/>
      </c>
      <c r="AF115" s="111" t="str">
        <f>IF(AND(C115="",SUM(F115:N115)=0),"",IF(AE115&lt;&gt;"●",IF(COUNTIF(D115:E115,"○")+COUNTIF(O115:P115,"○")=1,"OK","NG"),IF(INDEX('補足調査票 (記入例)'!$AF$21:$AF$720,MATCH(C115,'補足調査票 (記入例)'!$C$21:$C$29,0))="OK","OK","NG ")))</f>
        <v/>
      </c>
      <c r="AG115" s="180" t="str">
        <f t="shared" si="35"/>
        <v/>
      </c>
    </row>
    <row r="116" spans="1:33" s="110" customFormat="1" ht="34.5" customHeight="1" x14ac:dyDescent="0.4">
      <c r="A116" s="42" t="str">
        <f t="shared" si="20"/>
        <v>○○学園</v>
      </c>
      <c r="B116" s="43"/>
      <c r="C116" s="44"/>
      <c r="D116" s="103"/>
      <c r="E116" s="103"/>
      <c r="F116" s="95"/>
      <c r="G116" s="48"/>
      <c r="H116" s="48"/>
      <c r="I116" s="48"/>
      <c r="J116" s="49"/>
      <c r="K116" s="49"/>
      <c r="L116" s="49"/>
      <c r="M116" s="49"/>
      <c r="N116" s="50"/>
      <c r="O116" s="104" t="str">
        <f t="shared" si="21"/>
        <v/>
      </c>
      <c r="P116" s="105" t="str">
        <f t="shared" si="36"/>
        <v/>
      </c>
      <c r="Q116" s="106" t="str">
        <f t="shared" si="22"/>
        <v/>
      </c>
      <c r="R116" s="107" t="str">
        <f t="shared" si="23"/>
        <v/>
      </c>
      <c r="S116" s="107" t="str">
        <f t="shared" si="24"/>
        <v/>
      </c>
      <c r="T116" s="108" t="str">
        <f t="shared" si="25"/>
        <v/>
      </c>
      <c r="U116" s="105" t="str">
        <f t="shared" si="26"/>
        <v/>
      </c>
      <c r="V116" s="108" t="str">
        <f t="shared" si="27"/>
        <v/>
      </c>
      <c r="W116" s="108" t="str">
        <f t="shared" si="28"/>
        <v/>
      </c>
      <c r="X116" s="108" t="str">
        <f t="shared" si="29"/>
        <v/>
      </c>
      <c r="Y116" s="108" t="str">
        <f t="shared" si="30"/>
        <v/>
      </c>
      <c r="Z116" s="106" t="str">
        <f t="shared" si="31"/>
        <v/>
      </c>
      <c r="AA116" s="107" t="str">
        <f t="shared" si="32"/>
        <v/>
      </c>
      <c r="AB116" s="105" t="str">
        <f t="shared" si="33"/>
        <v/>
      </c>
      <c r="AC116" s="108" t="str">
        <f t="shared" si="34"/>
        <v/>
      </c>
      <c r="AD116" s="160" t="str">
        <f t="shared" si="37"/>
        <v/>
      </c>
      <c r="AE116" s="173" t="str">
        <f t="shared" si="38"/>
        <v/>
      </c>
      <c r="AF116" s="111" t="str">
        <f>IF(AND(C116="",SUM(F116:N116)=0),"",IF(AE116&lt;&gt;"●",IF(COUNTIF(D116:E116,"○")+COUNTIF(O116:P116,"○")=1,"OK","NG"),IF(INDEX('補足調査票 (記入例)'!$AF$21:$AF$720,MATCH(C116,'補足調査票 (記入例)'!$C$21:$C$29,0))="OK","OK","NG ")))</f>
        <v/>
      </c>
      <c r="AG116" s="180" t="str">
        <f t="shared" si="35"/>
        <v/>
      </c>
    </row>
    <row r="117" spans="1:33" s="110" customFormat="1" ht="34.5" customHeight="1" x14ac:dyDescent="0.4">
      <c r="A117" s="42" t="str">
        <f t="shared" si="20"/>
        <v>○○学園</v>
      </c>
      <c r="B117" s="43"/>
      <c r="C117" s="44"/>
      <c r="D117" s="103"/>
      <c r="E117" s="103"/>
      <c r="F117" s="95"/>
      <c r="G117" s="48"/>
      <c r="H117" s="48"/>
      <c r="I117" s="48"/>
      <c r="J117" s="49"/>
      <c r="K117" s="49"/>
      <c r="L117" s="49"/>
      <c r="M117" s="49"/>
      <c r="N117" s="50"/>
      <c r="O117" s="104" t="str">
        <f t="shared" si="21"/>
        <v/>
      </c>
      <c r="P117" s="105" t="str">
        <f t="shared" si="36"/>
        <v/>
      </c>
      <c r="Q117" s="106" t="str">
        <f t="shared" si="22"/>
        <v/>
      </c>
      <c r="R117" s="107" t="str">
        <f t="shared" si="23"/>
        <v/>
      </c>
      <c r="S117" s="107" t="str">
        <f t="shared" si="24"/>
        <v/>
      </c>
      <c r="T117" s="108" t="str">
        <f t="shared" si="25"/>
        <v/>
      </c>
      <c r="U117" s="105" t="str">
        <f t="shared" si="26"/>
        <v/>
      </c>
      <c r="V117" s="108" t="str">
        <f t="shared" si="27"/>
        <v/>
      </c>
      <c r="W117" s="108" t="str">
        <f t="shared" si="28"/>
        <v/>
      </c>
      <c r="X117" s="108" t="str">
        <f t="shared" si="29"/>
        <v/>
      </c>
      <c r="Y117" s="108" t="str">
        <f t="shared" si="30"/>
        <v/>
      </c>
      <c r="Z117" s="106" t="str">
        <f t="shared" si="31"/>
        <v/>
      </c>
      <c r="AA117" s="107" t="str">
        <f t="shared" si="32"/>
        <v/>
      </c>
      <c r="AB117" s="105" t="str">
        <f t="shared" si="33"/>
        <v/>
      </c>
      <c r="AC117" s="108" t="str">
        <f t="shared" si="34"/>
        <v/>
      </c>
      <c r="AD117" s="160" t="str">
        <f t="shared" si="37"/>
        <v/>
      </c>
      <c r="AE117" s="173" t="str">
        <f t="shared" si="38"/>
        <v/>
      </c>
      <c r="AF117" s="111" t="str">
        <f>IF(AND(C117="",SUM(F117:N117)=0),"",IF(AE117&lt;&gt;"●",IF(COUNTIF(D117:E117,"○")+COUNTIF(O117:P117,"○")=1,"OK","NG"),IF(INDEX('補足調査票 (記入例)'!$AF$21:$AF$720,MATCH(C117,'補足調査票 (記入例)'!$C$21:$C$29,0))="OK","OK","NG ")))</f>
        <v/>
      </c>
      <c r="AG117" s="180" t="str">
        <f t="shared" si="35"/>
        <v/>
      </c>
    </row>
    <row r="118" spans="1:33" s="110" customFormat="1" ht="34.5" customHeight="1" x14ac:dyDescent="0.4">
      <c r="A118" s="42" t="str">
        <f t="shared" si="20"/>
        <v>○○学園</v>
      </c>
      <c r="B118" s="43"/>
      <c r="C118" s="44"/>
      <c r="D118" s="103"/>
      <c r="E118" s="103"/>
      <c r="F118" s="95"/>
      <c r="G118" s="48"/>
      <c r="H118" s="48"/>
      <c r="I118" s="48"/>
      <c r="J118" s="49"/>
      <c r="K118" s="49"/>
      <c r="L118" s="49"/>
      <c r="M118" s="49"/>
      <c r="N118" s="50"/>
      <c r="O118" s="104" t="str">
        <f t="shared" si="21"/>
        <v/>
      </c>
      <c r="P118" s="105" t="str">
        <f t="shared" si="36"/>
        <v/>
      </c>
      <c r="Q118" s="106" t="str">
        <f t="shared" si="22"/>
        <v/>
      </c>
      <c r="R118" s="107" t="str">
        <f t="shared" si="23"/>
        <v/>
      </c>
      <c r="S118" s="107" t="str">
        <f t="shared" si="24"/>
        <v/>
      </c>
      <c r="T118" s="108" t="str">
        <f t="shared" si="25"/>
        <v/>
      </c>
      <c r="U118" s="105" t="str">
        <f t="shared" si="26"/>
        <v/>
      </c>
      <c r="V118" s="108" t="str">
        <f t="shared" si="27"/>
        <v/>
      </c>
      <c r="W118" s="108" t="str">
        <f t="shared" si="28"/>
        <v/>
      </c>
      <c r="X118" s="108" t="str">
        <f t="shared" si="29"/>
        <v/>
      </c>
      <c r="Y118" s="108" t="str">
        <f t="shared" si="30"/>
        <v/>
      </c>
      <c r="Z118" s="106" t="str">
        <f t="shared" si="31"/>
        <v/>
      </c>
      <c r="AA118" s="107" t="str">
        <f t="shared" si="32"/>
        <v/>
      </c>
      <c r="AB118" s="105" t="str">
        <f t="shared" si="33"/>
        <v/>
      </c>
      <c r="AC118" s="108" t="str">
        <f t="shared" si="34"/>
        <v/>
      </c>
      <c r="AD118" s="160" t="str">
        <f t="shared" si="37"/>
        <v/>
      </c>
      <c r="AE118" s="173" t="str">
        <f t="shared" si="38"/>
        <v/>
      </c>
      <c r="AF118" s="111" t="str">
        <f>IF(AND(C118="",SUM(F118:N118)=0),"",IF(AE118&lt;&gt;"●",IF(COUNTIF(D118:E118,"○")+COUNTIF(O118:P118,"○")=1,"OK","NG"),IF(INDEX('補足調査票 (記入例)'!$AF$21:$AF$720,MATCH(C118,'補足調査票 (記入例)'!$C$21:$C$29,0))="OK","OK","NG ")))</f>
        <v/>
      </c>
      <c r="AG118" s="180" t="str">
        <f t="shared" si="35"/>
        <v/>
      </c>
    </row>
    <row r="119" spans="1:33" s="110" customFormat="1" ht="34.5" customHeight="1" x14ac:dyDescent="0.4">
      <c r="A119" s="42" t="str">
        <f t="shared" si="20"/>
        <v>○○学園</v>
      </c>
      <c r="B119" s="43"/>
      <c r="C119" s="44"/>
      <c r="D119" s="103"/>
      <c r="E119" s="103"/>
      <c r="F119" s="95"/>
      <c r="G119" s="48"/>
      <c r="H119" s="48"/>
      <c r="I119" s="48"/>
      <c r="J119" s="49"/>
      <c r="K119" s="49"/>
      <c r="L119" s="49"/>
      <c r="M119" s="49"/>
      <c r="N119" s="50"/>
      <c r="O119" s="104" t="str">
        <f t="shared" si="21"/>
        <v/>
      </c>
      <c r="P119" s="105" t="str">
        <f t="shared" si="36"/>
        <v/>
      </c>
      <c r="Q119" s="106" t="str">
        <f t="shared" si="22"/>
        <v/>
      </c>
      <c r="R119" s="107" t="str">
        <f t="shared" si="23"/>
        <v/>
      </c>
      <c r="S119" s="107" t="str">
        <f t="shared" si="24"/>
        <v/>
      </c>
      <c r="T119" s="108" t="str">
        <f t="shared" si="25"/>
        <v/>
      </c>
      <c r="U119" s="105" t="str">
        <f t="shared" si="26"/>
        <v/>
      </c>
      <c r="V119" s="108" t="str">
        <f t="shared" si="27"/>
        <v/>
      </c>
      <c r="W119" s="108" t="str">
        <f t="shared" si="28"/>
        <v/>
      </c>
      <c r="X119" s="108" t="str">
        <f t="shared" si="29"/>
        <v/>
      </c>
      <c r="Y119" s="108" t="str">
        <f t="shared" si="30"/>
        <v/>
      </c>
      <c r="Z119" s="106" t="str">
        <f t="shared" si="31"/>
        <v/>
      </c>
      <c r="AA119" s="107" t="str">
        <f t="shared" si="32"/>
        <v/>
      </c>
      <c r="AB119" s="105" t="str">
        <f t="shared" si="33"/>
        <v/>
      </c>
      <c r="AC119" s="108" t="str">
        <f t="shared" si="34"/>
        <v/>
      </c>
      <c r="AD119" s="160" t="str">
        <f t="shared" si="37"/>
        <v/>
      </c>
      <c r="AE119" s="173" t="str">
        <f t="shared" si="38"/>
        <v/>
      </c>
      <c r="AF119" s="111" t="str">
        <f>IF(AND(C119="",SUM(F119:N119)=0),"",IF(AE119&lt;&gt;"●",IF(COUNTIF(D119:E119,"○")+COUNTIF(O119:P119,"○")=1,"OK","NG"),IF(INDEX('補足調査票 (記入例)'!$AF$21:$AF$720,MATCH(C119,'補足調査票 (記入例)'!$C$21:$C$29,0))="OK","OK","NG ")))</f>
        <v/>
      </c>
      <c r="AG119" s="180" t="str">
        <f t="shared" si="35"/>
        <v/>
      </c>
    </row>
    <row r="120" spans="1:33" s="110" customFormat="1" ht="34.5" customHeight="1" x14ac:dyDescent="0.4">
      <c r="A120" s="42" t="str">
        <f t="shared" si="20"/>
        <v>○○学園</v>
      </c>
      <c r="B120" s="43"/>
      <c r="C120" s="44"/>
      <c r="D120" s="103"/>
      <c r="E120" s="103"/>
      <c r="F120" s="95"/>
      <c r="G120" s="48"/>
      <c r="H120" s="48"/>
      <c r="I120" s="48"/>
      <c r="J120" s="49"/>
      <c r="K120" s="49"/>
      <c r="L120" s="49"/>
      <c r="M120" s="49"/>
      <c r="N120" s="50"/>
      <c r="O120" s="104" t="str">
        <f t="shared" si="21"/>
        <v/>
      </c>
      <c r="P120" s="105" t="str">
        <f t="shared" si="36"/>
        <v/>
      </c>
      <c r="Q120" s="106" t="str">
        <f t="shared" si="22"/>
        <v/>
      </c>
      <c r="R120" s="107" t="str">
        <f t="shared" si="23"/>
        <v/>
      </c>
      <c r="S120" s="107" t="str">
        <f t="shared" si="24"/>
        <v/>
      </c>
      <c r="T120" s="108" t="str">
        <f t="shared" si="25"/>
        <v/>
      </c>
      <c r="U120" s="105" t="str">
        <f t="shared" si="26"/>
        <v/>
      </c>
      <c r="V120" s="108" t="str">
        <f t="shared" si="27"/>
        <v/>
      </c>
      <c r="W120" s="108" t="str">
        <f t="shared" si="28"/>
        <v/>
      </c>
      <c r="X120" s="108" t="str">
        <f t="shared" si="29"/>
        <v/>
      </c>
      <c r="Y120" s="108" t="str">
        <f t="shared" si="30"/>
        <v/>
      </c>
      <c r="Z120" s="106" t="str">
        <f t="shared" si="31"/>
        <v/>
      </c>
      <c r="AA120" s="107" t="str">
        <f t="shared" si="32"/>
        <v/>
      </c>
      <c r="AB120" s="105" t="str">
        <f t="shared" si="33"/>
        <v/>
      </c>
      <c r="AC120" s="108" t="str">
        <f t="shared" si="34"/>
        <v/>
      </c>
      <c r="AD120" s="160" t="str">
        <f t="shared" si="37"/>
        <v/>
      </c>
      <c r="AE120" s="173" t="str">
        <f t="shared" si="38"/>
        <v/>
      </c>
      <c r="AF120" s="111" t="str">
        <f>IF(AND(C120="",SUM(F120:N120)=0),"",IF(AE120&lt;&gt;"●",IF(COUNTIF(D120:E120,"○")+COUNTIF(O120:P120,"○")=1,"OK","NG"),IF(INDEX('補足調査票 (記入例)'!$AF$21:$AF$720,MATCH(C120,'補足調査票 (記入例)'!$C$21:$C$29,0))="OK","OK","NG ")))</f>
        <v/>
      </c>
      <c r="AG120" s="180" t="str">
        <f t="shared" si="35"/>
        <v/>
      </c>
    </row>
    <row r="121" spans="1:33" s="110" customFormat="1" ht="34.5" customHeight="1" x14ac:dyDescent="0.4">
      <c r="A121" s="42" t="str">
        <f t="shared" si="20"/>
        <v>○○学園</v>
      </c>
      <c r="B121" s="43"/>
      <c r="C121" s="44"/>
      <c r="D121" s="103"/>
      <c r="E121" s="103"/>
      <c r="F121" s="95"/>
      <c r="G121" s="48"/>
      <c r="H121" s="48"/>
      <c r="I121" s="48"/>
      <c r="J121" s="49"/>
      <c r="K121" s="49"/>
      <c r="L121" s="49"/>
      <c r="M121" s="49"/>
      <c r="N121" s="50"/>
      <c r="O121" s="104" t="str">
        <f t="shared" si="21"/>
        <v/>
      </c>
      <c r="P121" s="105" t="str">
        <f t="shared" si="36"/>
        <v/>
      </c>
      <c r="Q121" s="106" t="str">
        <f t="shared" si="22"/>
        <v/>
      </c>
      <c r="R121" s="107" t="str">
        <f t="shared" si="23"/>
        <v/>
      </c>
      <c r="S121" s="107" t="str">
        <f t="shared" si="24"/>
        <v/>
      </c>
      <c r="T121" s="108" t="str">
        <f t="shared" si="25"/>
        <v/>
      </c>
      <c r="U121" s="105" t="str">
        <f t="shared" si="26"/>
        <v/>
      </c>
      <c r="V121" s="108" t="str">
        <f t="shared" si="27"/>
        <v/>
      </c>
      <c r="W121" s="108" t="str">
        <f t="shared" si="28"/>
        <v/>
      </c>
      <c r="X121" s="108" t="str">
        <f t="shared" si="29"/>
        <v/>
      </c>
      <c r="Y121" s="108" t="str">
        <f t="shared" si="30"/>
        <v/>
      </c>
      <c r="Z121" s="106" t="str">
        <f t="shared" si="31"/>
        <v/>
      </c>
      <c r="AA121" s="107" t="str">
        <f t="shared" si="32"/>
        <v/>
      </c>
      <c r="AB121" s="105" t="str">
        <f t="shared" si="33"/>
        <v/>
      </c>
      <c r="AC121" s="108" t="str">
        <f t="shared" si="34"/>
        <v/>
      </c>
      <c r="AD121" s="160" t="str">
        <f t="shared" si="37"/>
        <v/>
      </c>
      <c r="AE121" s="173" t="str">
        <f t="shared" si="38"/>
        <v/>
      </c>
      <c r="AF121" s="111" t="str">
        <f>IF(AND(C121="",SUM(F121:N121)=0),"",IF(AE121&lt;&gt;"●",IF(COUNTIF(D121:E121,"○")+COUNTIF(O121:P121,"○")=1,"OK","NG"),IF(INDEX('補足調査票 (記入例)'!$AF$21:$AF$720,MATCH(C121,'補足調査票 (記入例)'!$C$21:$C$29,0))="OK","OK","NG ")))</f>
        <v/>
      </c>
      <c r="AG121" s="180" t="str">
        <f t="shared" si="35"/>
        <v/>
      </c>
    </row>
    <row r="122" spans="1:33" s="110" customFormat="1" ht="34.5" customHeight="1" x14ac:dyDescent="0.4">
      <c r="A122" s="42" t="str">
        <f t="shared" si="20"/>
        <v>○○学園</v>
      </c>
      <c r="B122" s="43"/>
      <c r="C122" s="44"/>
      <c r="D122" s="103"/>
      <c r="E122" s="103"/>
      <c r="F122" s="95"/>
      <c r="G122" s="48"/>
      <c r="H122" s="48"/>
      <c r="I122" s="48"/>
      <c r="J122" s="49"/>
      <c r="K122" s="49"/>
      <c r="L122" s="49"/>
      <c r="M122" s="49"/>
      <c r="N122" s="50"/>
      <c r="O122" s="104" t="str">
        <f t="shared" si="21"/>
        <v/>
      </c>
      <c r="P122" s="105" t="str">
        <f t="shared" si="36"/>
        <v/>
      </c>
      <c r="Q122" s="106" t="str">
        <f t="shared" si="22"/>
        <v/>
      </c>
      <c r="R122" s="107" t="str">
        <f t="shared" si="23"/>
        <v/>
      </c>
      <c r="S122" s="107" t="str">
        <f t="shared" si="24"/>
        <v/>
      </c>
      <c r="T122" s="108" t="str">
        <f t="shared" si="25"/>
        <v/>
      </c>
      <c r="U122" s="105" t="str">
        <f t="shared" si="26"/>
        <v/>
      </c>
      <c r="V122" s="108" t="str">
        <f t="shared" si="27"/>
        <v/>
      </c>
      <c r="W122" s="108" t="str">
        <f t="shared" si="28"/>
        <v/>
      </c>
      <c r="X122" s="108" t="str">
        <f t="shared" si="29"/>
        <v/>
      </c>
      <c r="Y122" s="108" t="str">
        <f t="shared" si="30"/>
        <v/>
      </c>
      <c r="Z122" s="106" t="str">
        <f t="shared" si="31"/>
        <v/>
      </c>
      <c r="AA122" s="107" t="str">
        <f t="shared" si="32"/>
        <v/>
      </c>
      <c r="AB122" s="105" t="str">
        <f t="shared" si="33"/>
        <v/>
      </c>
      <c r="AC122" s="108" t="str">
        <f t="shared" si="34"/>
        <v/>
      </c>
      <c r="AD122" s="160" t="str">
        <f t="shared" si="37"/>
        <v/>
      </c>
      <c r="AE122" s="173" t="str">
        <f t="shared" si="38"/>
        <v/>
      </c>
      <c r="AF122" s="111" t="str">
        <f>IF(AND(C122="",SUM(F122:N122)=0),"",IF(AE122&lt;&gt;"●",IF(COUNTIF(D122:E122,"○")+COUNTIF(O122:P122,"○")=1,"OK","NG"),IF(INDEX('補足調査票 (記入例)'!$AF$21:$AF$720,MATCH(C122,'補足調査票 (記入例)'!$C$21:$C$29,0))="OK","OK","NG ")))</f>
        <v/>
      </c>
      <c r="AG122" s="180" t="str">
        <f t="shared" si="35"/>
        <v/>
      </c>
    </row>
    <row r="123" spans="1:33" s="110" customFormat="1" ht="34.5" customHeight="1" x14ac:dyDescent="0.4">
      <c r="A123" s="42" t="str">
        <f t="shared" si="20"/>
        <v>○○学園</v>
      </c>
      <c r="B123" s="43"/>
      <c r="C123" s="44"/>
      <c r="D123" s="103"/>
      <c r="E123" s="103"/>
      <c r="F123" s="95"/>
      <c r="G123" s="48"/>
      <c r="H123" s="48"/>
      <c r="I123" s="48"/>
      <c r="J123" s="49"/>
      <c r="K123" s="49"/>
      <c r="L123" s="49"/>
      <c r="M123" s="49"/>
      <c r="N123" s="50"/>
      <c r="O123" s="104" t="str">
        <f t="shared" si="21"/>
        <v/>
      </c>
      <c r="P123" s="105" t="str">
        <f t="shared" si="36"/>
        <v/>
      </c>
      <c r="Q123" s="106" t="str">
        <f t="shared" si="22"/>
        <v/>
      </c>
      <c r="R123" s="107" t="str">
        <f t="shared" si="23"/>
        <v/>
      </c>
      <c r="S123" s="107" t="str">
        <f t="shared" si="24"/>
        <v/>
      </c>
      <c r="T123" s="108" t="str">
        <f t="shared" si="25"/>
        <v/>
      </c>
      <c r="U123" s="105" t="str">
        <f t="shared" si="26"/>
        <v/>
      </c>
      <c r="V123" s="108" t="str">
        <f t="shared" si="27"/>
        <v/>
      </c>
      <c r="W123" s="108" t="str">
        <f t="shared" si="28"/>
        <v/>
      </c>
      <c r="X123" s="108" t="str">
        <f t="shared" si="29"/>
        <v/>
      </c>
      <c r="Y123" s="108" t="str">
        <f t="shared" si="30"/>
        <v/>
      </c>
      <c r="Z123" s="106" t="str">
        <f t="shared" si="31"/>
        <v/>
      </c>
      <c r="AA123" s="107" t="str">
        <f t="shared" si="32"/>
        <v/>
      </c>
      <c r="AB123" s="105" t="str">
        <f t="shared" si="33"/>
        <v/>
      </c>
      <c r="AC123" s="108" t="str">
        <f t="shared" si="34"/>
        <v/>
      </c>
      <c r="AD123" s="160" t="str">
        <f t="shared" si="37"/>
        <v/>
      </c>
      <c r="AE123" s="173" t="str">
        <f t="shared" si="38"/>
        <v/>
      </c>
      <c r="AF123" s="111" t="str">
        <f>IF(AND(C123="",SUM(F123:N123)=0),"",IF(AE123&lt;&gt;"●",IF(COUNTIF(D123:E123,"○")+COUNTIF(O123:P123,"○")=1,"OK","NG"),IF(INDEX('補足調査票 (記入例)'!$AF$21:$AF$720,MATCH(C123,'補足調査票 (記入例)'!$C$21:$C$29,0))="OK","OK","NG ")))</f>
        <v/>
      </c>
      <c r="AG123" s="180" t="str">
        <f t="shared" si="35"/>
        <v/>
      </c>
    </row>
    <row r="124" spans="1:33" s="110" customFormat="1" ht="34.5" customHeight="1" x14ac:dyDescent="0.4">
      <c r="A124" s="42" t="str">
        <f t="shared" si="20"/>
        <v>○○学園</v>
      </c>
      <c r="B124" s="43"/>
      <c r="C124" s="44"/>
      <c r="D124" s="103"/>
      <c r="E124" s="103"/>
      <c r="F124" s="95"/>
      <c r="G124" s="48"/>
      <c r="H124" s="48"/>
      <c r="I124" s="48"/>
      <c r="J124" s="49"/>
      <c r="K124" s="49"/>
      <c r="L124" s="49"/>
      <c r="M124" s="49"/>
      <c r="N124" s="50"/>
      <c r="O124" s="104" t="str">
        <f t="shared" si="21"/>
        <v/>
      </c>
      <c r="P124" s="105" t="str">
        <f t="shared" si="36"/>
        <v/>
      </c>
      <c r="Q124" s="106" t="str">
        <f t="shared" si="22"/>
        <v/>
      </c>
      <c r="R124" s="107" t="str">
        <f t="shared" si="23"/>
        <v/>
      </c>
      <c r="S124" s="107" t="str">
        <f t="shared" si="24"/>
        <v/>
      </c>
      <c r="T124" s="108" t="str">
        <f t="shared" si="25"/>
        <v/>
      </c>
      <c r="U124" s="105" t="str">
        <f t="shared" si="26"/>
        <v/>
      </c>
      <c r="V124" s="108" t="str">
        <f t="shared" si="27"/>
        <v/>
      </c>
      <c r="W124" s="108" t="str">
        <f t="shared" si="28"/>
        <v/>
      </c>
      <c r="X124" s="108" t="str">
        <f t="shared" si="29"/>
        <v/>
      </c>
      <c r="Y124" s="108" t="str">
        <f t="shared" si="30"/>
        <v/>
      </c>
      <c r="Z124" s="106" t="str">
        <f t="shared" si="31"/>
        <v/>
      </c>
      <c r="AA124" s="107" t="str">
        <f t="shared" si="32"/>
        <v/>
      </c>
      <c r="AB124" s="105" t="str">
        <f t="shared" si="33"/>
        <v/>
      </c>
      <c r="AC124" s="108" t="str">
        <f t="shared" si="34"/>
        <v/>
      </c>
      <c r="AD124" s="160" t="str">
        <f t="shared" si="37"/>
        <v/>
      </c>
      <c r="AE124" s="173" t="str">
        <f t="shared" si="38"/>
        <v/>
      </c>
      <c r="AF124" s="111" t="str">
        <f>IF(AND(C124="",SUM(F124:N124)=0),"",IF(AE124&lt;&gt;"●",IF(COUNTIF(D124:E124,"○")+COUNTIF(O124:P124,"○")=1,"OK","NG"),IF(INDEX('補足調査票 (記入例)'!$AF$21:$AF$720,MATCH(C124,'補足調査票 (記入例)'!$C$21:$C$29,0))="OK","OK","NG ")))</f>
        <v/>
      </c>
      <c r="AG124" s="180" t="str">
        <f t="shared" si="35"/>
        <v/>
      </c>
    </row>
    <row r="125" spans="1:33" s="110" customFormat="1" ht="34.5" customHeight="1" x14ac:dyDescent="0.4">
      <c r="A125" s="42" t="str">
        <f t="shared" si="20"/>
        <v>○○学園</v>
      </c>
      <c r="B125" s="43"/>
      <c r="C125" s="44"/>
      <c r="D125" s="103"/>
      <c r="E125" s="103"/>
      <c r="F125" s="95"/>
      <c r="G125" s="48"/>
      <c r="H125" s="48"/>
      <c r="I125" s="48"/>
      <c r="J125" s="49"/>
      <c r="K125" s="49"/>
      <c r="L125" s="49"/>
      <c r="M125" s="49"/>
      <c r="N125" s="50"/>
      <c r="O125" s="104" t="str">
        <f t="shared" si="21"/>
        <v/>
      </c>
      <c r="P125" s="105" t="str">
        <f t="shared" si="36"/>
        <v/>
      </c>
      <c r="Q125" s="106" t="str">
        <f t="shared" si="22"/>
        <v/>
      </c>
      <c r="R125" s="107" t="str">
        <f t="shared" si="23"/>
        <v/>
      </c>
      <c r="S125" s="107" t="str">
        <f t="shared" si="24"/>
        <v/>
      </c>
      <c r="T125" s="108" t="str">
        <f t="shared" si="25"/>
        <v/>
      </c>
      <c r="U125" s="105" t="str">
        <f t="shared" si="26"/>
        <v/>
      </c>
      <c r="V125" s="108" t="str">
        <f t="shared" si="27"/>
        <v/>
      </c>
      <c r="W125" s="108" t="str">
        <f t="shared" si="28"/>
        <v/>
      </c>
      <c r="X125" s="108" t="str">
        <f t="shared" si="29"/>
        <v/>
      </c>
      <c r="Y125" s="108" t="str">
        <f t="shared" si="30"/>
        <v/>
      </c>
      <c r="Z125" s="106" t="str">
        <f t="shared" si="31"/>
        <v/>
      </c>
      <c r="AA125" s="107" t="str">
        <f t="shared" si="32"/>
        <v/>
      </c>
      <c r="AB125" s="105" t="str">
        <f t="shared" si="33"/>
        <v/>
      </c>
      <c r="AC125" s="108" t="str">
        <f t="shared" si="34"/>
        <v/>
      </c>
      <c r="AD125" s="160" t="str">
        <f t="shared" si="37"/>
        <v/>
      </c>
      <c r="AE125" s="173" t="str">
        <f t="shared" si="38"/>
        <v/>
      </c>
      <c r="AF125" s="111" t="str">
        <f>IF(AND(C125="",SUM(F125:N125)=0),"",IF(AE125&lt;&gt;"●",IF(COUNTIF(D125:E125,"○")+COUNTIF(O125:P125,"○")=1,"OK","NG"),IF(INDEX('補足調査票 (記入例)'!$AF$21:$AF$720,MATCH(C125,'補足調査票 (記入例)'!$C$21:$C$29,0))="OK","OK","NG ")))</f>
        <v/>
      </c>
      <c r="AG125" s="180" t="str">
        <f t="shared" si="35"/>
        <v/>
      </c>
    </row>
    <row r="126" spans="1:33" s="110" customFormat="1" ht="34.5" customHeight="1" x14ac:dyDescent="0.4">
      <c r="A126" s="42" t="str">
        <f t="shared" si="20"/>
        <v>○○学園</v>
      </c>
      <c r="B126" s="43"/>
      <c r="C126" s="44"/>
      <c r="D126" s="103"/>
      <c r="E126" s="103"/>
      <c r="F126" s="95"/>
      <c r="G126" s="48"/>
      <c r="H126" s="48"/>
      <c r="I126" s="48"/>
      <c r="J126" s="49"/>
      <c r="K126" s="49"/>
      <c r="L126" s="49"/>
      <c r="M126" s="49"/>
      <c r="N126" s="50"/>
      <c r="O126" s="104" t="str">
        <f t="shared" si="21"/>
        <v/>
      </c>
      <c r="P126" s="105" t="str">
        <f t="shared" si="36"/>
        <v/>
      </c>
      <c r="Q126" s="106" t="str">
        <f t="shared" si="22"/>
        <v/>
      </c>
      <c r="R126" s="107" t="str">
        <f t="shared" si="23"/>
        <v/>
      </c>
      <c r="S126" s="107" t="str">
        <f t="shared" si="24"/>
        <v/>
      </c>
      <c r="T126" s="108" t="str">
        <f t="shared" si="25"/>
        <v/>
      </c>
      <c r="U126" s="105" t="str">
        <f t="shared" si="26"/>
        <v/>
      </c>
      <c r="V126" s="108" t="str">
        <f t="shared" si="27"/>
        <v/>
      </c>
      <c r="W126" s="108" t="str">
        <f t="shared" si="28"/>
        <v/>
      </c>
      <c r="X126" s="108" t="str">
        <f t="shared" si="29"/>
        <v/>
      </c>
      <c r="Y126" s="108" t="str">
        <f t="shared" si="30"/>
        <v/>
      </c>
      <c r="Z126" s="106" t="str">
        <f t="shared" si="31"/>
        <v/>
      </c>
      <c r="AA126" s="107" t="str">
        <f t="shared" si="32"/>
        <v/>
      </c>
      <c r="AB126" s="105" t="str">
        <f t="shared" si="33"/>
        <v/>
      </c>
      <c r="AC126" s="108" t="str">
        <f t="shared" si="34"/>
        <v/>
      </c>
      <c r="AD126" s="160" t="str">
        <f t="shared" si="37"/>
        <v/>
      </c>
      <c r="AE126" s="173" t="str">
        <f t="shared" si="38"/>
        <v/>
      </c>
      <c r="AF126" s="111" t="str">
        <f>IF(AND(C126="",SUM(F126:N126)=0),"",IF(AE126&lt;&gt;"●",IF(COUNTIF(D126:E126,"○")+COUNTIF(O126:P126,"○")=1,"OK","NG"),IF(INDEX('補足調査票 (記入例)'!$AF$21:$AF$720,MATCH(C126,'補足調査票 (記入例)'!$C$21:$C$29,0))="OK","OK","NG ")))</f>
        <v/>
      </c>
      <c r="AG126" s="180" t="str">
        <f t="shared" si="35"/>
        <v/>
      </c>
    </row>
    <row r="127" spans="1:33" s="110" customFormat="1" ht="34.5" customHeight="1" x14ac:dyDescent="0.4">
      <c r="A127" s="42" t="str">
        <f t="shared" si="20"/>
        <v>○○学園</v>
      </c>
      <c r="B127" s="43"/>
      <c r="C127" s="44"/>
      <c r="D127" s="103"/>
      <c r="E127" s="103"/>
      <c r="F127" s="95"/>
      <c r="G127" s="48"/>
      <c r="H127" s="48"/>
      <c r="I127" s="48"/>
      <c r="J127" s="49"/>
      <c r="K127" s="49"/>
      <c r="L127" s="49"/>
      <c r="M127" s="49"/>
      <c r="N127" s="50"/>
      <c r="O127" s="104" t="str">
        <f t="shared" si="21"/>
        <v/>
      </c>
      <c r="P127" s="105" t="str">
        <f t="shared" si="36"/>
        <v/>
      </c>
      <c r="Q127" s="106" t="str">
        <f t="shared" si="22"/>
        <v/>
      </c>
      <c r="R127" s="107" t="str">
        <f t="shared" si="23"/>
        <v/>
      </c>
      <c r="S127" s="107" t="str">
        <f t="shared" si="24"/>
        <v/>
      </c>
      <c r="T127" s="108" t="str">
        <f t="shared" si="25"/>
        <v/>
      </c>
      <c r="U127" s="105" t="str">
        <f t="shared" si="26"/>
        <v/>
      </c>
      <c r="V127" s="108" t="str">
        <f t="shared" si="27"/>
        <v/>
      </c>
      <c r="W127" s="108" t="str">
        <f t="shared" si="28"/>
        <v/>
      </c>
      <c r="X127" s="108" t="str">
        <f t="shared" si="29"/>
        <v/>
      </c>
      <c r="Y127" s="108" t="str">
        <f t="shared" si="30"/>
        <v/>
      </c>
      <c r="Z127" s="106" t="str">
        <f t="shared" si="31"/>
        <v/>
      </c>
      <c r="AA127" s="107" t="str">
        <f t="shared" si="32"/>
        <v/>
      </c>
      <c r="AB127" s="105" t="str">
        <f t="shared" si="33"/>
        <v/>
      </c>
      <c r="AC127" s="108" t="str">
        <f t="shared" si="34"/>
        <v/>
      </c>
      <c r="AD127" s="160" t="str">
        <f t="shared" si="37"/>
        <v/>
      </c>
      <c r="AE127" s="173" t="str">
        <f t="shared" si="38"/>
        <v/>
      </c>
      <c r="AF127" s="111" t="str">
        <f>IF(AND(C127="",SUM(F127:N127)=0),"",IF(AE127&lt;&gt;"●",IF(COUNTIF(D127:E127,"○")+COUNTIF(O127:P127,"○")=1,"OK","NG"),IF(INDEX('補足調査票 (記入例)'!$AF$21:$AF$720,MATCH(C127,'補足調査票 (記入例)'!$C$21:$C$29,0))="OK","OK","NG ")))</f>
        <v/>
      </c>
      <c r="AG127" s="180" t="str">
        <f t="shared" si="35"/>
        <v/>
      </c>
    </row>
    <row r="128" spans="1:33" s="110" customFormat="1" ht="34.5" customHeight="1" x14ac:dyDescent="0.4">
      <c r="A128" s="42" t="str">
        <f t="shared" si="20"/>
        <v>○○学園</v>
      </c>
      <c r="B128" s="43"/>
      <c r="C128" s="44"/>
      <c r="D128" s="103"/>
      <c r="E128" s="103"/>
      <c r="F128" s="95"/>
      <c r="G128" s="48"/>
      <c r="H128" s="48"/>
      <c r="I128" s="48"/>
      <c r="J128" s="49"/>
      <c r="K128" s="49"/>
      <c r="L128" s="49"/>
      <c r="M128" s="49"/>
      <c r="N128" s="50"/>
      <c r="O128" s="104" t="str">
        <f t="shared" si="21"/>
        <v/>
      </c>
      <c r="P128" s="105" t="str">
        <f t="shared" si="36"/>
        <v/>
      </c>
      <c r="Q128" s="106" t="str">
        <f t="shared" si="22"/>
        <v/>
      </c>
      <c r="R128" s="107" t="str">
        <f t="shared" si="23"/>
        <v/>
      </c>
      <c r="S128" s="107" t="str">
        <f t="shared" si="24"/>
        <v/>
      </c>
      <c r="T128" s="108" t="str">
        <f t="shared" si="25"/>
        <v/>
      </c>
      <c r="U128" s="105" t="str">
        <f t="shared" si="26"/>
        <v/>
      </c>
      <c r="V128" s="108" t="str">
        <f t="shared" si="27"/>
        <v/>
      </c>
      <c r="W128" s="108" t="str">
        <f t="shared" si="28"/>
        <v/>
      </c>
      <c r="X128" s="108" t="str">
        <f t="shared" si="29"/>
        <v/>
      </c>
      <c r="Y128" s="108" t="str">
        <f t="shared" si="30"/>
        <v/>
      </c>
      <c r="Z128" s="106" t="str">
        <f t="shared" si="31"/>
        <v/>
      </c>
      <c r="AA128" s="107" t="str">
        <f t="shared" si="32"/>
        <v/>
      </c>
      <c r="AB128" s="105" t="str">
        <f t="shared" si="33"/>
        <v/>
      </c>
      <c r="AC128" s="108" t="str">
        <f t="shared" si="34"/>
        <v/>
      </c>
      <c r="AD128" s="160" t="str">
        <f t="shared" si="37"/>
        <v/>
      </c>
      <c r="AE128" s="173" t="str">
        <f t="shared" si="38"/>
        <v/>
      </c>
      <c r="AF128" s="111" t="str">
        <f>IF(AND(C128="",SUM(F128:N128)=0),"",IF(AE128&lt;&gt;"●",IF(COUNTIF(D128:E128,"○")+COUNTIF(O128:P128,"○")=1,"OK","NG"),IF(INDEX('補足調査票 (記入例)'!$AF$21:$AF$720,MATCH(C128,'補足調査票 (記入例)'!$C$21:$C$29,0))="OK","OK","NG ")))</f>
        <v/>
      </c>
      <c r="AG128" s="180" t="str">
        <f t="shared" si="35"/>
        <v/>
      </c>
    </row>
    <row r="129" spans="1:33" s="110" customFormat="1" ht="34.5" customHeight="1" x14ac:dyDescent="0.4">
      <c r="A129" s="42" t="str">
        <f t="shared" si="20"/>
        <v>○○学園</v>
      </c>
      <c r="B129" s="43"/>
      <c r="C129" s="44"/>
      <c r="D129" s="103"/>
      <c r="E129" s="103"/>
      <c r="F129" s="95"/>
      <c r="G129" s="48"/>
      <c r="H129" s="48"/>
      <c r="I129" s="48"/>
      <c r="J129" s="49"/>
      <c r="K129" s="49"/>
      <c r="L129" s="49"/>
      <c r="M129" s="49"/>
      <c r="N129" s="50"/>
      <c r="O129" s="104" t="str">
        <f t="shared" si="21"/>
        <v/>
      </c>
      <c r="P129" s="105" t="str">
        <f t="shared" si="36"/>
        <v/>
      </c>
      <c r="Q129" s="106" t="str">
        <f t="shared" si="22"/>
        <v/>
      </c>
      <c r="R129" s="107" t="str">
        <f t="shared" si="23"/>
        <v/>
      </c>
      <c r="S129" s="107" t="str">
        <f t="shared" si="24"/>
        <v/>
      </c>
      <c r="T129" s="108" t="str">
        <f t="shared" si="25"/>
        <v/>
      </c>
      <c r="U129" s="105" t="str">
        <f t="shared" si="26"/>
        <v/>
      </c>
      <c r="V129" s="108" t="str">
        <f t="shared" si="27"/>
        <v/>
      </c>
      <c r="W129" s="108" t="str">
        <f t="shared" si="28"/>
        <v/>
      </c>
      <c r="X129" s="108" t="str">
        <f t="shared" si="29"/>
        <v/>
      </c>
      <c r="Y129" s="108" t="str">
        <f t="shared" si="30"/>
        <v/>
      </c>
      <c r="Z129" s="106" t="str">
        <f t="shared" si="31"/>
        <v/>
      </c>
      <c r="AA129" s="107" t="str">
        <f t="shared" si="32"/>
        <v/>
      </c>
      <c r="AB129" s="105" t="str">
        <f t="shared" si="33"/>
        <v/>
      </c>
      <c r="AC129" s="108" t="str">
        <f t="shared" si="34"/>
        <v/>
      </c>
      <c r="AD129" s="160" t="str">
        <f t="shared" si="37"/>
        <v/>
      </c>
      <c r="AE129" s="173" t="str">
        <f t="shared" si="38"/>
        <v/>
      </c>
      <c r="AF129" s="111" t="str">
        <f>IF(AND(C129="",SUM(F129:N129)=0),"",IF(AE129&lt;&gt;"●",IF(COUNTIF(D129:E129,"○")+COUNTIF(O129:P129,"○")=1,"OK","NG"),IF(INDEX('補足調査票 (記入例)'!$AF$21:$AF$720,MATCH(C129,'補足調査票 (記入例)'!$C$21:$C$29,0))="OK","OK","NG ")))</f>
        <v/>
      </c>
      <c r="AG129" s="180" t="str">
        <f t="shared" si="35"/>
        <v/>
      </c>
    </row>
    <row r="130" spans="1:33" s="110" customFormat="1" ht="34.5" customHeight="1" x14ac:dyDescent="0.4">
      <c r="A130" s="42" t="str">
        <f t="shared" si="20"/>
        <v>○○学園</v>
      </c>
      <c r="B130" s="43"/>
      <c r="C130" s="44"/>
      <c r="D130" s="103"/>
      <c r="E130" s="103"/>
      <c r="F130" s="95"/>
      <c r="G130" s="48"/>
      <c r="H130" s="48"/>
      <c r="I130" s="48"/>
      <c r="J130" s="49"/>
      <c r="K130" s="49"/>
      <c r="L130" s="49"/>
      <c r="M130" s="49"/>
      <c r="N130" s="50"/>
      <c r="O130" s="104" t="str">
        <f t="shared" si="21"/>
        <v/>
      </c>
      <c r="P130" s="105" t="str">
        <f t="shared" si="36"/>
        <v/>
      </c>
      <c r="Q130" s="106" t="str">
        <f t="shared" si="22"/>
        <v/>
      </c>
      <c r="R130" s="107" t="str">
        <f t="shared" si="23"/>
        <v/>
      </c>
      <c r="S130" s="107" t="str">
        <f t="shared" si="24"/>
        <v/>
      </c>
      <c r="T130" s="108" t="str">
        <f t="shared" si="25"/>
        <v/>
      </c>
      <c r="U130" s="105" t="str">
        <f t="shared" si="26"/>
        <v/>
      </c>
      <c r="V130" s="108" t="str">
        <f t="shared" si="27"/>
        <v/>
      </c>
      <c r="W130" s="108" t="str">
        <f t="shared" si="28"/>
        <v/>
      </c>
      <c r="X130" s="108" t="str">
        <f t="shared" si="29"/>
        <v/>
      </c>
      <c r="Y130" s="108" t="str">
        <f t="shared" si="30"/>
        <v/>
      </c>
      <c r="Z130" s="106" t="str">
        <f t="shared" si="31"/>
        <v/>
      </c>
      <c r="AA130" s="107" t="str">
        <f t="shared" si="32"/>
        <v/>
      </c>
      <c r="AB130" s="105" t="str">
        <f t="shared" si="33"/>
        <v/>
      </c>
      <c r="AC130" s="108" t="str">
        <f t="shared" si="34"/>
        <v/>
      </c>
      <c r="AD130" s="160" t="str">
        <f t="shared" si="37"/>
        <v/>
      </c>
      <c r="AE130" s="173" t="str">
        <f t="shared" si="38"/>
        <v/>
      </c>
      <c r="AF130" s="111" t="str">
        <f>IF(AND(C130="",SUM(F130:N130)=0),"",IF(AE130&lt;&gt;"●",IF(COUNTIF(D130:E130,"○")+COUNTIF(O130:P130,"○")=1,"OK","NG"),IF(INDEX('補足調査票 (記入例)'!$AF$21:$AF$720,MATCH(C130,'補足調査票 (記入例)'!$C$21:$C$29,0))="OK","OK","NG ")))</f>
        <v/>
      </c>
      <c r="AG130" s="180" t="str">
        <f t="shared" si="35"/>
        <v/>
      </c>
    </row>
    <row r="131" spans="1:33" s="110" customFormat="1" ht="34.5" customHeight="1" x14ac:dyDescent="0.4">
      <c r="A131" s="42" t="str">
        <f t="shared" si="20"/>
        <v>○○学園</v>
      </c>
      <c r="B131" s="43"/>
      <c r="C131" s="44"/>
      <c r="D131" s="103"/>
      <c r="E131" s="103"/>
      <c r="F131" s="95"/>
      <c r="G131" s="48"/>
      <c r="H131" s="48"/>
      <c r="I131" s="48"/>
      <c r="J131" s="49"/>
      <c r="K131" s="49"/>
      <c r="L131" s="49"/>
      <c r="M131" s="49"/>
      <c r="N131" s="50"/>
      <c r="O131" s="104" t="str">
        <f t="shared" si="21"/>
        <v/>
      </c>
      <c r="P131" s="105" t="str">
        <f t="shared" si="36"/>
        <v/>
      </c>
      <c r="Q131" s="106" t="str">
        <f t="shared" si="22"/>
        <v/>
      </c>
      <c r="R131" s="107" t="str">
        <f t="shared" si="23"/>
        <v/>
      </c>
      <c r="S131" s="107" t="str">
        <f t="shared" si="24"/>
        <v/>
      </c>
      <c r="T131" s="108" t="str">
        <f t="shared" si="25"/>
        <v/>
      </c>
      <c r="U131" s="105" t="str">
        <f t="shared" si="26"/>
        <v/>
      </c>
      <c r="V131" s="108" t="str">
        <f t="shared" si="27"/>
        <v/>
      </c>
      <c r="W131" s="108" t="str">
        <f t="shared" si="28"/>
        <v/>
      </c>
      <c r="X131" s="108" t="str">
        <f t="shared" si="29"/>
        <v/>
      </c>
      <c r="Y131" s="108" t="str">
        <f t="shared" si="30"/>
        <v/>
      </c>
      <c r="Z131" s="106" t="str">
        <f t="shared" si="31"/>
        <v/>
      </c>
      <c r="AA131" s="107" t="str">
        <f t="shared" si="32"/>
        <v/>
      </c>
      <c r="AB131" s="105" t="str">
        <f t="shared" si="33"/>
        <v/>
      </c>
      <c r="AC131" s="108" t="str">
        <f t="shared" si="34"/>
        <v/>
      </c>
      <c r="AD131" s="160" t="str">
        <f t="shared" si="37"/>
        <v/>
      </c>
      <c r="AE131" s="173" t="str">
        <f t="shared" si="38"/>
        <v/>
      </c>
      <c r="AF131" s="111" t="str">
        <f>IF(AND(C131="",SUM(F131:N131)=0),"",IF(AE131&lt;&gt;"●",IF(COUNTIF(D131:E131,"○")+COUNTIF(O131:P131,"○")=1,"OK","NG"),IF(INDEX('補足調査票 (記入例)'!$AF$21:$AF$720,MATCH(C131,'補足調査票 (記入例)'!$C$21:$C$29,0))="OK","OK","NG ")))</f>
        <v/>
      </c>
      <c r="AG131" s="180" t="str">
        <f t="shared" si="35"/>
        <v/>
      </c>
    </row>
    <row r="132" spans="1:33" s="110" customFormat="1" ht="34.5" customHeight="1" x14ac:dyDescent="0.4">
      <c r="A132" s="42" t="str">
        <f t="shared" si="20"/>
        <v>○○学園</v>
      </c>
      <c r="B132" s="43"/>
      <c r="C132" s="44"/>
      <c r="D132" s="103"/>
      <c r="E132" s="103"/>
      <c r="F132" s="95"/>
      <c r="G132" s="48"/>
      <c r="H132" s="48"/>
      <c r="I132" s="48"/>
      <c r="J132" s="49"/>
      <c r="K132" s="49"/>
      <c r="L132" s="49"/>
      <c r="M132" s="49"/>
      <c r="N132" s="50"/>
      <c r="O132" s="104" t="str">
        <f t="shared" si="21"/>
        <v/>
      </c>
      <c r="P132" s="105" t="str">
        <f t="shared" si="36"/>
        <v/>
      </c>
      <c r="Q132" s="106" t="str">
        <f t="shared" si="22"/>
        <v/>
      </c>
      <c r="R132" s="107" t="str">
        <f t="shared" si="23"/>
        <v/>
      </c>
      <c r="S132" s="107" t="str">
        <f t="shared" si="24"/>
        <v/>
      </c>
      <c r="T132" s="108" t="str">
        <f t="shared" si="25"/>
        <v/>
      </c>
      <c r="U132" s="105" t="str">
        <f t="shared" si="26"/>
        <v/>
      </c>
      <c r="V132" s="108" t="str">
        <f t="shared" si="27"/>
        <v/>
      </c>
      <c r="W132" s="108" t="str">
        <f t="shared" si="28"/>
        <v/>
      </c>
      <c r="X132" s="108" t="str">
        <f t="shared" si="29"/>
        <v/>
      </c>
      <c r="Y132" s="108" t="str">
        <f t="shared" si="30"/>
        <v/>
      </c>
      <c r="Z132" s="106" t="str">
        <f t="shared" si="31"/>
        <v/>
      </c>
      <c r="AA132" s="107" t="str">
        <f t="shared" si="32"/>
        <v/>
      </c>
      <c r="AB132" s="105" t="str">
        <f t="shared" si="33"/>
        <v/>
      </c>
      <c r="AC132" s="108" t="str">
        <f t="shared" si="34"/>
        <v/>
      </c>
      <c r="AD132" s="160" t="str">
        <f t="shared" si="37"/>
        <v/>
      </c>
      <c r="AE132" s="173" t="str">
        <f t="shared" si="38"/>
        <v/>
      </c>
      <c r="AF132" s="111" t="str">
        <f>IF(AND(C132="",SUM(F132:N132)=0),"",IF(AE132&lt;&gt;"●",IF(COUNTIF(D132:E132,"○")+COUNTIF(O132:P132,"○")=1,"OK","NG"),IF(INDEX('補足調査票 (記入例)'!$AF$21:$AF$720,MATCH(C132,'補足調査票 (記入例)'!$C$21:$C$29,0))="OK","OK","NG ")))</f>
        <v/>
      </c>
      <c r="AG132" s="180" t="str">
        <f t="shared" si="35"/>
        <v/>
      </c>
    </row>
    <row r="133" spans="1:33" s="110" customFormat="1" ht="34.5" customHeight="1" x14ac:dyDescent="0.4">
      <c r="A133" s="42" t="str">
        <f t="shared" si="20"/>
        <v>○○学園</v>
      </c>
      <c r="B133" s="43"/>
      <c r="C133" s="44"/>
      <c r="D133" s="103"/>
      <c r="E133" s="103"/>
      <c r="F133" s="95"/>
      <c r="G133" s="48"/>
      <c r="H133" s="48"/>
      <c r="I133" s="48"/>
      <c r="J133" s="49"/>
      <c r="K133" s="49"/>
      <c r="L133" s="49"/>
      <c r="M133" s="49"/>
      <c r="N133" s="50"/>
      <c r="O133" s="104" t="str">
        <f t="shared" si="21"/>
        <v/>
      </c>
      <c r="P133" s="105" t="str">
        <f t="shared" si="36"/>
        <v/>
      </c>
      <c r="Q133" s="106" t="str">
        <f t="shared" si="22"/>
        <v/>
      </c>
      <c r="R133" s="107" t="str">
        <f t="shared" si="23"/>
        <v/>
      </c>
      <c r="S133" s="107" t="str">
        <f t="shared" si="24"/>
        <v/>
      </c>
      <c r="T133" s="108" t="str">
        <f t="shared" si="25"/>
        <v/>
      </c>
      <c r="U133" s="105" t="str">
        <f t="shared" si="26"/>
        <v/>
      </c>
      <c r="V133" s="108" t="str">
        <f t="shared" si="27"/>
        <v/>
      </c>
      <c r="W133" s="108" t="str">
        <f t="shared" si="28"/>
        <v/>
      </c>
      <c r="X133" s="108" t="str">
        <f t="shared" si="29"/>
        <v/>
      </c>
      <c r="Y133" s="108" t="str">
        <f t="shared" si="30"/>
        <v/>
      </c>
      <c r="Z133" s="106" t="str">
        <f t="shared" si="31"/>
        <v/>
      </c>
      <c r="AA133" s="107" t="str">
        <f t="shared" si="32"/>
        <v/>
      </c>
      <c r="AB133" s="105" t="str">
        <f t="shared" si="33"/>
        <v/>
      </c>
      <c r="AC133" s="108" t="str">
        <f t="shared" si="34"/>
        <v/>
      </c>
      <c r="AD133" s="160" t="str">
        <f t="shared" si="37"/>
        <v/>
      </c>
      <c r="AE133" s="173" t="str">
        <f t="shared" si="38"/>
        <v/>
      </c>
      <c r="AF133" s="111" t="str">
        <f>IF(AND(C133="",SUM(F133:N133)=0),"",IF(AE133&lt;&gt;"●",IF(COUNTIF(D133:E133,"○")+COUNTIF(O133:P133,"○")=1,"OK","NG"),IF(INDEX('補足調査票 (記入例)'!$AF$21:$AF$720,MATCH(C133,'補足調査票 (記入例)'!$C$21:$C$29,0))="OK","OK","NG ")))</f>
        <v/>
      </c>
      <c r="AG133" s="180" t="str">
        <f t="shared" si="35"/>
        <v/>
      </c>
    </row>
    <row r="134" spans="1:33" s="110" customFormat="1" ht="34.5" customHeight="1" x14ac:dyDescent="0.4">
      <c r="A134" s="42" t="str">
        <f t="shared" si="20"/>
        <v>○○学園</v>
      </c>
      <c r="B134" s="43"/>
      <c r="C134" s="44"/>
      <c r="D134" s="103"/>
      <c r="E134" s="103"/>
      <c r="F134" s="95"/>
      <c r="G134" s="48"/>
      <c r="H134" s="48"/>
      <c r="I134" s="48"/>
      <c r="J134" s="49"/>
      <c r="K134" s="49"/>
      <c r="L134" s="49"/>
      <c r="M134" s="49"/>
      <c r="N134" s="50"/>
      <c r="O134" s="104" t="str">
        <f t="shared" si="21"/>
        <v/>
      </c>
      <c r="P134" s="105" t="str">
        <f t="shared" si="36"/>
        <v/>
      </c>
      <c r="Q134" s="106" t="str">
        <f t="shared" si="22"/>
        <v/>
      </c>
      <c r="R134" s="107" t="str">
        <f t="shared" si="23"/>
        <v/>
      </c>
      <c r="S134" s="107" t="str">
        <f t="shared" si="24"/>
        <v/>
      </c>
      <c r="T134" s="108" t="str">
        <f t="shared" si="25"/>
        <v/>
      </c>
      <c r="U134" s="105" t="str">
        <f t="shared" si="26"/>
        <v/>
      </c>
      <c r="V134" s="108" t="str">
        <f t="shared" si="27"/>
        <v/>
      </c>
      <c r="W134" s="108" t="str">
        <f t="shared" si="28"/>
        <v/>
      </c>
      <c r="X134" s="108" t="str">
        <f t="shared" si="29"/>
        <v/>
      </c>
      <c r="Y134" s="108" t="str">
        <f t="shared" si="30"/>
        <v/>
      </c>
      <c r="Z134" s="106" t="str">
        <f t="shared" si="31"/>
        <v/>
      </c>
      <c r="AA134" s="107" t="str">
        <f t="shared" si="32"/>
        <v/>
      </c>
      <c r="AB134" s="105" t="str">
        <f t="shared" si="33"/>
        <v/>
      </c>
      <c r="AC134" s="108" t="str">
        <f t="shared" si="34"/>
        <v/>
      </c>
      <c r="AD134" s="160" t="str">
        <f t="shared" si="37"/>
        <v/>
      </c>
      <c r="AE134" s="173" t="str">
        <f t="shared" si="38"/>
        <v/>
      </c>
      <c r="AF134" s="111" t="str">
        <f>IF(AND(C134="",SUM(F134:N134)=0),"",IF(AE134&lt;&gt;"●",IF(COUNTIF(D134:E134,"○")+COUNTIF(O134:P134,"○")=1,"OK","NG"),IF(INDEX('補足調査票 (記入例)'!$AF$21:$AF$720,MATCH(C134,'補足調査票 (記入例)'!$C$21:$C$29,0))="OK","OK","NG ")))</f>
        <v/>
      </c>
      <c r="AG134" s="180" t="str">
        <f t="shared" si="35"/>
        <v/>
      </c>
    </row>
    <row r="135" spans="1:33" s="110" customFormat="1" ht="34.5" customHeight="1" x14ac:dyDescent="0.4">
      <c r="A135" s="42" t="str">
        <f t="shared" si="20"/>
        <v>○○学園</v>
      </c>
      <c r="B135" s="43"/>
      <c r="C135" s="44"/>
      <c r="D135" s="103"/>
      <c r="E135" s="103"/>
      <c r="F135" s="95"/>
      <c r="G135" s="48"/>
      <c r="H135" s="48"/>
      <c r="I135" s="48"/>
      <c r="J135" s="49"/>
      <c r="K135" s="49"/>
      <c r="L135" s="49"/>
      <c r="M135" s="49"/>
      <c r="N135" s="50"/>
      <c r="O135" s="104" t="str">
        <f t="shared" si="21"/>
        <v/>
      </c>
      <c r="P135" s="105" t="str">
        <f t="shared" si="36"/>
        <v/>
      </c>
      <c r="Q135" s="106" t="str">
        <f t="shared" si="22"/>
        <v/>
      </c>
      <c r="R135" s="107" t="str">
        <f t="shared" si="23"/>
        <v/>
      </c>
      <c r="S135" s="107" t="str">
        <f t="shared" si="24"/>
        <v/>
      </c>
      <c r="T135" s="108" t="str">
        <f t="shared" si="25"/>
        <v/>
      </c>
      <c r="U135" s="105" t="str">
        <f t="shared" si="26"/>
        <v/>
      </c>
      <c r="V135" s="108" t="str">
        <f t="shared" si="27"/>
        <v/>
      </c>
      <c r="W135" s="108" t="str">
        <f t="shared" si="28"/>
        <v/>
      </c>
      <c r="X135" s="108" t="str">
        <f t="shared" si="29"/>
        <v/>
      </c>
      <c r="Y135" s="108" t="str">
        <f t="shared" si="30"/>
        <v/>
      </c>
      <c r="Z135" s="106" t="str">
        <f t="shared" si="31"/>
        <v/>
      </c>
      <c r="AA135" s="107" t="str">
        <f t="shared" si="32"/>
        <v/>
      </c>
      <c r="AB135" s="105" t="str">
        <f t="shared" si="33"/>
        <v/>
      </c>
      <c r="AC135" s="108" t="str">
        <f t="shared" si="34"/>
        <v/>
      </c>
      <c r="AD135" s="160" t="str">
        <f t="shared" si="37"/>
        <v/>
      </c>
      <c r="AE135" s="173" t="str">
        <f t="shared" si="38"/>
        <v/>
      </c>
      <c r="AF135" s="111" t="str">
        <f>IF(AND(C135="",SUM(F135:N135)=0),"",IF(AE135&lt;&gt;"●",IF(COUNTIF(D135:E135,"○")+COUNTIF(O135:P135,"○")=1,"OK","NG"),IF(INDEX('補足調査票 (記入例)'!$AF$21:$AF$720,MATCH(C135,'補足調査票 (記入例)'!$C$21:$C$29,0))="OK","OK","NG ")))</f>
        <v/>
      </c>
      <c r="AG135" s="180" t="str">
        <f t="shared" si="35"/>
        <v/>
      </c>
    </row>
    <row r="136" spans="1:33" s="110" customFormat="1" ht="34.5" customHeight="1" x14ac:dyDescent="0.4">
      <c r="A136" s="42" t="str">
        <f t="shared" si="20"/>
        <v>○○学園</v>
      </c>
      <c r="B136" s="43"/>
      <c r="C136" s="44"/>
      <c r="D136" s="103"/>
      <c r="E136" s="103"/>
      <c r="F136" s="95"/>
      <c r="G136" s="48"/>
      <c r="H136" s="48"/>
      <c r="I136" s="48"/>
      <c r="J136" s="49"/>
      <c r="K136" s="49"/>
      <c r="L136" s="49"/>
      <c r="M136" s="49"/>
      <c r="N136" s="50"/>
      <c r="O136" s="104" t="str">
        <f t="shared" si="21"/>
        <v/>
      </c>
      <c r="P136" s="105" t="str">
        <f t="shared" si="36"/>
        <v/>
      </c>
      <c r="Q136" s="106" t="str">
        <f t="shared" si="22"/>
        <v/>
      </c>
      <c r="R136" s="107" t="str">
        <f t="shared" si="23"/>
        <v/>
      </c>
      <c r="S136" s="107" t="str">
        <f t="shared" si="24"/>
        <v/>
      </c>
      <c r="T136" s="108" t="str">
        <f t="shared" si="25"/>
        <v/>
      </c>
      <c r="U136" s="105" t="str">
        <f t="shared" si="26"/>
        <v/>
      </c>
      <c r="V136" s="108" t="str">
        <f t="shared" si="27"/>
        <v/>
      </c>
      <c r="W136" s="108" t="str">
        <f t="shared" si="28"/>
        <v/>
      </c>
      <c r="X136" s="108" t="str">
        <f t="shared" si="29"/>
        <v/>
      </c>
      <c r="Y136" s="108" t="str">
        <f t="shared" si="30"/>
        <v/>
      </c>
      <c r="Z136" s="106" t="str">
        <f t="shared" si="31"/>
        <v/>
      </c>
      <c r="AA136" s="107" t="str">
        <f t="shared" si="32"/>
        <v/>
      </c>
      <c r="AB136" s="105" t="str">
        <f t="shared" si="33"/>
        <v/>
      </c>
      <c r="AC136" s="108" t="str">
        <f t="shared" si="34"/>
        <v/>
      </c>
      <c r="AD136" s="160" t="str">
        <f t="shared" si="37"/>
        <v/>
      </c>
      <c r="AE136" s="173" t="str">
        <f t="shared" si="38"/>
        <v/>
      </c>
      <c r="AF136" s="111" t="str">
        <f>IF(AND(C136="",SUM(F136:N136)=0),"",IF(AE136&lt;&gt;"●",IF(COUNTIF(D136:E136,"○")+COUNTIF(O136:P136,"○")=1,"OK","NG"),IF(INDEX('補足調査票 (記入例)'!$AF$21:$AF$720,MATCH(C136,'補足調査票 (記入例)'!$C$21:$C$29,0))="OK","OK","NG ")))</f>
        <v/>
      </c>
      <c r="AG136" s="180" t="str">
        <f t="shared" si="35"/>
        <v/>
      </c>
    </row>
    <row r="137" spans="1:33" s="110" customFormat="1" ht="34.5" customHeight="1" x14ac:dyDescent="0.4">
      <c r="A137" s="42" t="str">
        <f t="shared" si="20"/>
        <v>○○学園</v>
      </c>
      <c r="B137" s="43"/>
      <c r="C137" s="44"/>
      <c r="D137" s="103"/>
      <c r="E137" s="103"/>
      <c r="F137" s="95"/>
      <c r="G137" s="48"/>
      <c r="H137" s="48"/>
      <c r="I137" s="48"/>
      <c r="J137" s="49"/>
      <c r="K137" s="49"/>
      <c r="L137" s="49"/>
      <c r="M137" s="49"/>
      <c r="N137" s="50"/>
      <c r="O137" s="104" t="str">
        <f t="shared" si="21"/>
        <v/>
      </c>
      <c r="P137" s="105" t="str">
        <f t="shared" si="36"/>
        <v/>
      </c>
      <c r="Q137" s="106" t="str">
        <f t="shared" si="22"/>
        <v/>
      </c>
      <c r="R137" s="107" t="str">
        <f t="shared" si="23"/>
        <v/>
      </c>
      <c r="S137" s="107" t="str">
        <f t="shared" si="24"/>
        <v/>
      </c>
      <c r="T137" s="108" t="str">
        <f t="shared" si="25"/>
        <v/>
      </c>
      <c r="U137" s="105" t="str">
        <f t="shared" si="26"/>
        <v/>
      </c>
      <c r="V137" s="108" t="str">
        <f t="shared" si="27"/>
        <v/>
      </c>
      <c r="W137" s="108" t="str">
        <f t="shared" si="28"/>
        <v/>
      </c>
      <c r="X137" s="108" t="str">
        <f t="shared" si="29"/>
        <v/>
      </c>
      <c r="Y137" s="108" t="str">
        <f t="shared" si="30"/>
        <v/>
      </c>
      <c r="Z137" s="106" t="str">
        <f t="shared" si="31"/>
        <v/>
      </c>
      <c r="AA137" s="107" t="str">
        <f t="shared" si="32"/>
        <v/>
      </c>
      <c r="AB137" s="105" t="str">
        <f t="shared" si="33"/>
        <v/>
      </c>
      <c r="AC137" s="108" t="str">
        <f t="shared" si="34"/>
        <v/>
      </c>
      <c r="AD137" s="160" t="str">
        <f t="shared" si="37"/>
        <v/>
      </c>
      <c r="AE137" s="173" t="str">
        <f t="shared" si="38"/>
        <v/>
      </c>
      <c r="AF137" s="111" t="str">
        <f>IF(AND(C137="",SUM(F137:N137)=0),"",IF(AE137&lt;&gt;"●",IF(COUNTIF(D137:E137,"○")+COUNTIF(O137:P137,"○")=1,"OK","NG"),IF(INDEX('補足調査票 (記入例)'!$AF$21:$AF$720,MATCH(C137,'補足調査票 (記入例)'!$C$21:$C$29,0))="OK","OK","NG ")))</f>
        <v/>
      </c>
      <c r="AG137" s="180" t="str">
        <f t="shared" si="35"/>
        <v/>
      </c>
    </row>
    <row r="138" spans="1:33" s="110" customFormat="1" ht="34.5" customHeight="1" x14ac:dyDescent="0.4">
      <c r="A138" s="42" t="str">
        <f t="shared" si="20"/>
        <v>○○学園</v>
      </c>
      <c r="B138" s="43"/>
      <c r="C138" s="44"/>
      <c r="D138" s="103"/>
      <c r="E138" s="103"/>
      <c r="F138" s="95"/>
      <c r="G138" s="48"/>
      <c r="H138" s="48"/>
      <c r="I138" s="48"/>
      <c r="J138" s="49"/>
      <c r="K138" s="49"/>
      <c r="L138" s="49"/>
      <c r="M138" s="49"/>
      <c r="N138" s="50"/>
      <c r="O138" s="104" t="str">
        <f t="shared" si="21"/>
        <v/>
      </c>
      <c r="P138" s="105" t="str">
        <f t="shared" si="36"/>
        <v/>
      </c>
      <c r="Q138" s="106" t="str">
        <f t="shared" si="22"/>
        <v/>
      </c>
      <c r="R138" s="107" t="str">
        <f t="shared" si="23"/>
        <v/>
      </c>
      <c r="S138" s="107" t="str">
        <f t="shared" si="24"/>
        <v/>
      </c>
      <c r="T138" s="108" t="str">
        <f t="shared" si="25"/>
        <v/>
      </c>
      <c r="U138" s="105" t="str">
        <f t="shared" si="26"/>
        <v/>
      </c>
      <c r="V138" s="108" t="str">
        <f t="shared" si="27"/>
        <v/>
      </c>
      <c r="W138" s="108" t="str">
        <f t="shared" si="28"/>
        <v/>
      </c>
      <c r="X138" s="108" t="str">
        <f t="shared" si="29"/>
        <v/>
      </c>
      <c r="Y138" s="108" t="str">
        <f t="shared" si="30"/>
        <v/>
      </c>
      <c r="Z138" s="106" t="str">
        <f t="shared" si="31"/>
        <v/>
      </c>
      <c r="AA138" s="107" t="str">
        <f t="shared" si="32"/>
        <v/>
      </c>
      <c r="AB138" s="105" t="str">
        <f t="shared" si="33"/>
        <v/>
      </c>
      <c r="AC138" s="108" t="str">
        <f t="shared" si="34"/>
        <v/>
      </c>
      <c r="AD138" s="160" t="str">
        <f t="shared" si="37"/>
        <v/>
      </c>
      <c r="AE138" s="173" t="str">
        <f t="shared" si="38"/>
        <v/>
      </c>
      <c r="AF138" s="111" t="str">
        <f>IF(AND(C138="",SUM(F138:N138)=0),"",IF(AE138&lt;&gt;"●",IF(COUNTIF(D138:E138,"○")+COUNTIF(O138:P138,"○")=1,"OK","NG"),IF(INDEX('補足調査票 (記入例)'!$AF$21:$AF$720,MATCH(C138,'補足調査票 (記入例)'!$C$21:$C$29,0))="OK","OK","NG ")))</f>
        <v/>
      </c>
      <c r="AG138" s="180" t="str">
        <f t="shared" si="35"/>
        <v/>
      </c>
    </row>
    <row r="139" spans="1:33" s="110" customFormat="1" ht="34.5" customHeight="1" x14ac:dyDescent="0.4">
      <c r="A139" s="42" t="str">
        <f t="shared" si="20"/>
        <v>○○学園</v>
      </c>
      <c r="B139" s="43"/>
      <c r="C139" s="44"/>
      <c r="D139" s="103"/>
      <c r="E139" s="103"/>
      <c r="F139" s="95"/>
      <c r="G139" s="48"/>
      <c r="H139" s="48"/>
      <c r="I139" s="48"/>
      <c r="J139" s="49"/>
      <c r="K139" s="49"/>
      <c r="L139" s="49"/>
      <c r="M139" s="49"/>
      <c r="N139" s="50"/>
      <c r="O139" s="104" t="str">
        <f t="shared" si="21"/>
        <v/>
      </c>
      <c r="P139" s="105" t="str">
        <f t="shared" si="36"/>
        <v/>
      </c>
      <c r="Q139" s="106" t="str">
        <f t="shared" si="22"/>
        <v/>
      </c>
      <c r="R139" s="107" t="str">
        <f t="shared" si="23"/>
        <v/>
      </c>
      <c r="S139" s="107" t="str">
        <f t="shared" si="24"/>
        <v/>
      </c>
      <c r="T139" s="108" t="str">
        <f t="shared" si="25"/>
        <v/>
      </c>
      <c r="U139" s="105" t="str">
        <f t="shared" si="26"/>
        <v/>
      </c>
      <c r="V139" s="108" t="str">
        <f t="shared" si="27"/>
        <v/>
      </c>
      <c r="W139" s="108" t="str">
        <f t="shared" si="28"/>
        <v/>
      </c>
      <c r="X139" s="108" t="str">
        <f t="shared" si="29"/>
        <v/>
      </c>
      <c r="Y139" s="108" t="str">
        <f t="shared" si="30"/>
        <v/>
      </c>
      <c r="Z139" s="106" t="str">
        <f t="shared" si="31"/>
        <v/>
      </c>
      <c r="AA139" s="107" t="str">
        <f t="shared" si="32"/>
        <v/>
      </c>
      <c r="AB139" s="105" t="str">
        <f t="shared" si="33"/>
        <v/>
      </c>
      <c r="AC139" s="108" t="str">
        <f t="shared" si="34"/>
        <v/>
      </c>
      <c r="AD139" s="160" t="str">
        <f t="shared" si="37"/>
        <v/>
      </c>
      <c r="AE139" s="173" t="str">
        <f t="shared" si="38"/>
        <v/>
      </c>
      <c r="AF139" s="111" t="str">
        <f>IF(AND(C139="",SUM(F139:N139)=0),"",IF(AE139&lt;&gt;"●",IF(COUNTIF(D139:E139,"○")+COUNTIF(O139:P139,"○")=1,"OK","NG"),IF(INDEX('補足調査票 (記入例)'!$AF$21:$AF$720,MATCH(C139,'補足調査票 (記入例)'!$C$21:$C$29,0))="OK","OK","NG ")))</f>
        <v/>
      </c>
      <c r="AG139" s="180" t="str">
        <f t="shared" si="35"/>
        <v/>
      </c>
    </row>
    <row r="140" spans="1:33" s="110" customFormat="1" ht="34.5" customHeight="1" x14ac:dyDescent="0.4">
      <c r="A140" s="42" t="str">
        <f t="shared" si="20"/>
        <v>○○学園</v>
      </c>
      <c r="B140" s="43"/>
      <c r="C140" s="44"/>
      <c r="D140" s="103"/>
      <c r="E140" s="103"/>
      <c r="F140" s="95"/>
      <c r="G140" s="48"/>
      <c r="H140" s="48"/>
      <c r="I140" s="48"/>
      <c r="J140" s="49"/>
      <c r="K140" s="49"/>
      <c r="L140" s="49"/>
      <c r="M140" s="49"/>
      <c r="N140" s="50"/>
      <c r="O140" s="104" t="str">
        <f t="shared" si="21"/>
        <v/>
      </c>
      <c r="P140" s="105" t="str">
        <f t="shared" si="36"/>
        <v/>
      </c>
      <c r="Q140" s="106" t="str">
        <f t="shared" si="22"/>
        <v/>
      </c>
      <c r="R140" s="107" t="str">
        <f t="shared" si="23"/>
        <v/>
      </c>
      <c r="S140" s="107" t="str">
        <f t="shared" si="24"/>
        <v/>
      </c>
      <c r="T140" s="108" t="str">
        <f t="shared" si="25"/>
        <v/>
      </c>
      <c r="U140" s="105" t="str">
        <f t="shared" si="26"/>
        <v/>
      </c>
      <c r="V140" s="108" t="str">
        <f t="shared" si="27"/>
        <v/>
      </c>
      <c r="W140" s="108" t="str">
        <f t="shared" si="28"/>
        <v/>
      </c>
      <c r="X140" s="108" t="str">
        <f t="shared" si="29"/>
        <v/>
      </c>
      <c r="Y140" s="108" t="str">
        <f t="shared" si="30"/>
        <v/>
      </c>
      <c r="Z140" s="106" t="str">
        <f t="shared" si="31"/>
        <v/>
      </c>
      <c r="AA140" s="107" t="str">
        <f t="shared" si="32"/>
        <v/>
      </c>
      <c r="AB140" s="105" t="str">
        <f t="shared" si="33"/>
        <v/>
      </c>
      <c r="AC140" s="108" t="str">
        <f t="shared" si="34"/>
        <v/>
      </c>
      <c r="AD140" s="160" t="str">
        <f t="shared" si="37"/>
        <v/>
      </c>
      <c r="AE140" s="173" t="str">
        <f t="shared" si="38"/>
        <v/>
      </c>
      <c r="AF140" s="111" t="str">
        <f>IF(AND(C140="",SUM(F140:N140)=0),"",IF(AE140&lt;&gt;"●",IF(COUNTIF(D140:E140,"○")+COUNTIF(O140:P140,"○")=1,"OK","NG"),IF(INDEX('補足調査票 (記入例)'!$AF$21:$AF$720,MATCH(C140,'補足調査票 (記入例)'!$C$21:$C$29,0))="OK","OK","NG ")))</f>
        <v/>
      </c>
      <c r="AG140" s="180" t="str">
        <f t="shared" si="35"/>
        <v/>
      </c>
    </row>
    <row r="141" spans="1:33" s="110" customFormat="1" ht="34.5" customHeight="1" x14ac:dyDescent="0.4">
      <c r="A141" s="42" t="str">
        <f t="shared" si="20"/>
        <v>○○学園</v>
      </c>
      <c r="B141" s="43"/>
      <c r="C141" s="44"/>
      <c r="D141" s="103"/>
      <c r="E141" s="103"/>
      <c r="F141" s="95"/>
      <c r="G141" s="48"/>
      <c r="H141" s="48"/>
      <c r="I141" s="48"/>
      <c r="J141" s="49"/>
      <c r="K141" s="49"/>
      <c r="L141" s="49"/>
      <c r="M141" s="49"/>
      <c r="N141" s="50"/>
      <c r="O141" s="104" t="str">
        <f t="shared" si="21"/>
        <v/>
      </c>
      <c r="P141" s="105" t="str">
        <f t="shared" si="36"/>
        <v/>
      </c>
      <c r="Q141" s="106" t="str">
        <f t="shared" si="22"/>
        <v/>
      </c>
      <c r="R141" s="107" t="str">
        <f t="shared" si="23"/>
        <v/>
      </c>
      <c r="S141" s="107" t="str">
        <f t="shared" si="24"/>
        <v/>
      </c>
      <c r="T141" s="108" t="str">
        <f t="shared" si="25"/>
        <v/>
      </c>
      <c r="U141" s="105" t="str">
        <f t="shared" si="26"/>
        <v/>
      </c>
      <c r="V141" s="108" t="str">
        <f t="shared" si="27"/>
        <v/>
      </c>
      <c r="W141" s="108" t="str">
        <f t="shared" si="28"/>
        <v/>
      </c>
      <c r="X141" s="108" t="str">
        <f t="shared" si="29"/>
        <v/>
      </c>
      <c r="Y141" s="108" t="str">
        <f t="shared" si="30"/>
        <v/>
      </c>
      <c r="Z141" s="106" t="str">
        <f t="shared" si="31"/>
        <v/>
      </c>
      <c r="AA141" s="107" t="str">
        <f t="shared" si="32"/>
        <v/>
      </c>
      <c r="AB141" s="105" t="str">
        <f t="shared" si="33"/>
        <v/>
      </c>
      <c r="AC141" s="108" t="str">
        <f t="shared" si="34"/>
        <v/>
      </c>
      <c r="AD141" s="160" t="str">
        <f t="shared" si="37"/>
        <v/>
      </c>
      <c r="AE141" s="173" t="str">
        <f t="shared" si="38"/>
        <v/>
      </c>
      <c r="AF141" s="111" t="str">
        <f>IF(AND(C141="",SUM(F141:N141)=0),"",IF(AE141&lt;&gt;"●",IF(COUNTIF(D141:E141,"○")+COUNTIF(O141:P141,"○")=1,"OK","NG"),IF(INDEX('補足調査票 (記入例)'!$AF$21:$AF$720,MATCH(C141,'補足調査票 (記入例)'!$C$21:$C$29,0))="OK","OK","NG ")))</f>
        <v/>
      </c>
      <c r="AG141" s="180" t="str">
        <f t="shared" si="35"/>
        <v/>
      </c>
    </row>
    <row r="142" spans="1:33" s="110" customFormat="1" ht="34.5" customHeight="1" x14ac:dyDescent="0.4">
      <c r="A142" s="42" t="str">
        <f t="shared" si="20"/>
        <v>○○学園</v>
      </c>
      <c r="B142" s="43"/>
      <c r="C142" s="44"/>
      <c r="D142" s="103"/>
      <c r="E142" s="103"/>
      <c r="F142" s="95"/>
      <c r="G142" s="48"/>
      <c r="H142" s="48"/>
      <c r="I142" s="48"/>
      <c r="J142" s="49"/>
      <c r="K142" s="49"/>
      <c r="L142" s="49"/>
      <c r="M142" s="49"/>
      <c r="N142" s="50"/>
      <c r="O142" s="104" t="str">
        <f t="shared" si="21"/>
        <v/>
      </c>
      <c r="P142" s="105" t="str">
        <f t="shared" si="36"/>
        <v/>
      </c>
      <c r="Q142" s="106" t="str">
        <f t="shared" si="22"/>
        <v/>
      </c>
      <c r="R142" s="107" t="str">
        <f t="shared" si="23"/>
        <v/>
      </c>
      <c r="S142" s="107" t="str">
        <f t="shared" si="24"/>
        <v/>
      </c>
      <c r="T142" s="108" t="str">
        <f t="shared" si="25"/>
        <v/>
      </c>
      <c r="U142" s="105" t="str">
        <f t="shared" si="26"/>
        <v/>
      </c>
      <c r="V142" s="108" t="str">
        <f t="shared" si="27"/>
        <v/>
      </c>
      <c r="W142" s="108" t="str">
        <f t="shared" si="28"/>
        <v/>
      </c>
      <c r="X142" s="108" t="str">
        <f t="shared" si="29"/>
        <v/>
      </c>
      <c r="Y142" s="108" t="str">
        <f t="shared" si="30"/>
        <v/>
      </c>
      <c r="Z142" s="106" t="str">
        <f t="shared" si="31"/>
        <v/>
      </c>
      <c r="AA142" s="107" t="str">
        <f t="shared" si="32"/>
        <v/>
      </c>
      <c r="AB142" s="105" t="str">
        <f t="shared" si="33"/>
        <v/>
      </c>
      <c r="AC142" s="108" t="str">
        <f t="shared" si="34"/>
        <v/>
      </c>
      <c r="AD142" s="160" t="str">
        <f t="shared" si="37"/>
        <v/>
      </c>
      <c r="AE142" s="173" t="str">
        <f t="shared" si="38"/>
        <v/>
      </c>
      <c r="AF142" s="111" t="str">
        <f>IF(AND(C142="",SUM(F142:N142)=0),"",IF(AE142&lt;&gt;"●",IF(COUNTIF(D142:E142,"○")+COUNTIF(O142:P142,"○")=1,"OK","NG"),IF(INDEX('補足調査票 (記入例)'!$AF$21:$AF$720,MATCH(C142,'補足調査票 (記入例)'!$C$21:$C$29,0))="OK","OK","NG ")))</f>
        <v/>
      </c>
      <c r="AG142" s="180" t="str">
        <f t="shared" si="35"/>
        <v/>
      </c>
    </row>
    <row r="143" spans="1:33" s="110" customFormat="1" ht="34.5" customHeight="1" x14ac:dyDescent="0.4">
      <c r="A143" s="42" t="str">
        <f t="shared" si="20"/>
        <v>○○学園</v>
      </c>
      <c r="B143" s="43"/>
      <c r="C143" s="44"/>
      <c r="D143" s="103"/>
      <c r="E143" s="103"/>
      <c r="F143" s="95"/>
      <c r="G143" s="48"/>
      <c r="H143" s="48"/>
      <c r="I143" s="48"/>
      <c r="J143" s="49"/>
      <c r="K143" s="49"/>
      <c r="L143" s="49"/>
      <c r="M143" s="49"/>
      <c r="N143" s="50"/>
      <c r="O143" s="104" t="str">
        <f t="shared" si="21"/>
        <v/>
      </c>
      <c r="P143" s="105" t="str">
        <f t="shared" si="36"/>
        <v/>
      </c>
      <c r="Q143" s="106" t="str">
        <f t="shared" si="22"/>
        <v/>
      </c>
      <c r="R143" s="107" t="str">
        <f t="shared" si="23"/>
        <v/>
      </c>
      <c r="S143" s="107" t="str">
        <f t="shared" si="24"/>
        <v/>
      </c>
      <c r="T143" s="108" t="str">
        <f t="shared" si="25"/>
        <v/>
      </c>
      <c r="U143" s="105" t="str">
        <f t="shared" si="26"/>
        <v/>
      </c>
      <c r="V143" s="108" t="str">
        <f t="shared" si="27"/>
        <v/>
      </c>
      <c r="W143" s="108" t="str">
        <f t="shared" si="28"/>
        <v/>
      </c>
      <c r="X143" s="108" t="str">
        <f t="shared" si="29"/>
        <v/>
      </c>
      <c r="Y143" s="108" t="str">
        <f t="shared" si="30"/>
        <v/>
      </c>
      <c r="Z143" s="106" t="str">
        <f t="shared" si="31"/>
        <v/>
      </c>
      <c r="AA143" s="107" t="str">
        <f t="shared" si="32"/>
        <v/>
      </c>
      <c r="AB143" s="105" t="str">
        <f t="shared" si="33"/>
        <v/>
      </c>
      <c r="AC143" s="108" t="str">
        <f t="shared" si="34"/>
        <v/>
      </c>
      <c r="AD143" s="160" t="str">
        <f t="shared" si="37"/>
        <v/>
      </c>
      <c r="AE143" s="173" t="str">
        <f t="shared" si="38"/>
        <v/>
      </c>
      <c r="AF143" s="111" t="str">
        <f>IF(AND(C143="",SUM(F143:N143)=0),"",IF(AE143&lt;&gt;"●",IF(COUNTIF(D143:E143,"○")+COUNTIF(O143:P143,"○")=1,"OK","NG"),IF(INDEX('補足調査票 (記入例)'!$AF$21:$AF$720,MATCH(C143,'補足調査票 (記入例)'!$C$21:$C$29,0))="OK","OK","NG ")))</f>
        <v/>
      </c>
      <c r="AG143" s="180" t="str">
        <f t="shared" si="35"/>
        <v/>
      </c>
    </row>
    <row r="144" spans="1:33" s="110" customFormat="1" ht="34.5" customHeight="1" x14ac:dyDescent="0.4">
      <c r="A144" s="42" t="str">
        <f t="shared" si="20"/>
        <v>○○学園</v>
      </c>
      <c r="B144" s="43"/>
      <c r="C144" s="44"/>
      <c r="D144" s="103"/>
      <c r="E144" s="103"/>
      <c r="F144" s="95"/>
      <c r="G144" s="48"/>
      <c r="H144" s="48"/>
      <c r="I144" s="48"/>
      <c r="J144" s="49"/>
      <c r="K144" s="49"/>
      <c r="L144" s="49"/>
      <c r="M144" s="49"/>
      <c r="N144" s="50"/>
      <c r="O144" s="104" t="str">
        <f t="shared" si="21"/>
        <v/>
      </c>
      <c r="P144" s="105" t="str">
        <f t="shared" si="36"/>
        <v/>
      </c>
      <c r="Q144" s="106" t="str">
        <f t="shared" si="22"/>
        <v/>
      </c>
      <c r="R144" s="107" t="str">
        <f t="shared" si="23"/>
        <v/>
      </c>
      <c r="S144" s="107" t="str">
        <f t="shared" si="24"/>
        <v/>
      </c>
      <c r="T144" s="108" t="str">
        <f t="shared" si="25"/>
        <v/>
      </c>
      <c r="U144" s="105" t="str">
        <f t="shared" si="26"/>
        <v/>
      </c>
      <c r="V144" s="108" t="str">
        <f t="shared" si="27"/>
        <v/>
      </c>
      <c r="W144" s="108" t="str">
        <f t="shared" si="28"/>
        <v/>
      </c>
      <c r="X144" s="108" t="str">
        <f t="shared" si="29"/>
        <v/>
      </c>
      <c r="Y144" s="108" t="str">
        <f t="shared" si="30"/>
        <v/>
      </c>
      <c r="Z144" s="106" t="str">
        <f t="shared" si="31"/>
        <v/>
      </c>
      <c r="AA144" s="107" t="str">
        <f t="shared" si="32"/>
        <v/>
      </c>
      <c r="AB144" s="105" t="str">
        <f t="shared" si="33"/>
        <v/>
      </c>
      <c r="AC144" s="108" t="str">
        <f t="shared" si="34"/>
        <v/>
      </c>
      <c r="AD144" s="160" t="str">
        <f t="shared" si="37"/>
        <v/>
      </c>
      <c r="AE144" s="173" t="str">
        <f t="shared" si="38"/>
        <v/>
      </c>
      <c r="AF144" s="111" t="str">
        <f>IF(AND(C144="",SUM(F144:N144)=0),"",IF(AE144&lt;&gt;"●",IF(COUNTIF(D144:E144,"○")+COUNTIF(O144:P144,"○")=1,"OK","NG"),IF(INDEX('補足調査票 (記入例)'!$AF$21:$AF$720,MATCH(C144,'補足調査票 (記入例)'!$C$21:$C$29,0))="OK","OK","NG ")))</f>
        <v/>
      </c>
      <c r="AG144" s="180" t="str">
        <f t="shared" si="35"/>
        <v/>
      </c>
    </row>
    <row r="145" spans="1:33" s="110" customFormat="1" ht="34.5" customHeight="1" x14ac:dyDescent="0.4">
      <c r="A145" s="42" t="str">
        <f t="shared" si="20"/>
        <v>○○学園</v>
      </c>
      <c r="B145" s="43"/>
      <c r="C145" s="44"/>
      <c r="D145" s="103"/>
      <c r="E145" s="103"/>
      <c r="F145" s="95"/>
      <c r="G145" s="48"/>
      <c r="H145" s="48"/>
      <c r="I145" s="48"/>
      <c r="J145" s="49"/>
      <c r="K145" s="49"/>
      <c r="L145" s="49"/>
      <c r="M145" s="49"/>
      <c r="N145" s="50"/>
      <c r="O145" s="104" t="str">
        <f t="shared" si="21"/>
        <v/>
      </c>
      <c r="P145" s="105" t="str">
        <f t="shared" si="36"/>
        <v/>
      </c>
      <c r="Q145" s="106" t="str">
        <f t="shared" si="22"/>
        <v/>
      </c>
      <c r="R145" s="107" t="str">
        <f t="shared" si="23"/>
        <v/>
      </c>
      <c r="S145" s="107" t="str">
        <f t="shared" si="24"/>
        <v/>
      </c>
      <c r="T145" s="108" t="str">
        <f t="shared" si="25"/>
        <v/>
      </c>
      <c r="U145" s="105" t="str">
        <f t="shared" si="26"/>
        <v/>
      </c>
      <c r="V145" s="108" t="str">
        <f t="shared" si="27"/>
        <v/>
      </c>
      <c r="W145" s="108" t="str">
        <f t="shared" si="28"/>
        <v/>
      </c>
      <c r="X145" s="108" t="str">
        <f t="shared" si="29"/>
        <v/>
      </c>
      <c r="Y145" s="108" t="str">
        <f t="shared" si="30"/>
        <v/>
      </c>
      <c r="Z145" s="106" t="str">
        <f t="shared" si="31"/>
        <v/>
      </c>
      <c r="AA145" s="107" t="str">
        <f t="shared" si="32"/>
        <v/>
      </c>
      <c r="AB145" s="105" t="str">
        <f t="shared" si="33"/>
        <v/>
      </c>
      <c r="AC145" s="108" t="str">
        <f t="shared" si="34"/>
        <v/>
      </c>
      <c r="AD145" s="160" t="str">
        <f t="shared" si="37"/>
        <v/>
      </c>
      <c r="AE145" s="173" t="str">
        <f t="shared" si="38"/>
        <v/>
      </c>
      <c r="AF145" s="111" t="str">
        <f>IF(AND(C145="",SUM(F145:N145)=0),"",IF(AE145&lt;&gt;"●",IF(COUNTIF(D145:E145,"○")+COUNTIF(O145:P145,"○")=1,"OK","NG"),IF(INDEX('補足調査票 (記入例)'!$AF$21:$AF$720,MATCH(C145,'補足調査票 (記入例)'!$C$21:$C$29,0))="OK","OK","NG ")))</f>
        <v/>
      </c>
      <c r="AG145" s="180" t="str">
        <f t="shared" si="35"/>
        <v/>
      </c>
    </row>
    <row r="146" spans="1:33" s="110" customFormat="1" ht="34.5" customHeight="1" x14ac:dyDescent="0.4">
      <c r="A146" s="42" t="str">
        <f t="shared" si="20"/>
        <v>○○学園</v>
      </c>
      <c r="B146" s="43"/>
      <c r="C146" s="44"/>
      <c r="D146" s="103"/>
      <c r="E146" s="103"/>
      <c r="F146" s="95"/>
      <c r="G146" s="48"/>
      <c r="H146" s="48"/>
      <c r="I146" s="48"/>
      <c r="J146" s="49"/>
      <c r="K146" s="49"/>
      <c r="L146" s="49"/>
      <c r="M146" s="49"/>
      <c r="N146" s="50"/>
      <c r="O146" s="104" t="str">
        <f t="shared" si="21"/>
        <v/>
      </c>
      <c r="P146" s="105" t="str">
        <f t="shared" si="36"/>
        <v/>
      </c>
      <c r="Q146" s="106" t="str">
        <f t="shared" si="22"/>
        <v/>
      </c>
      <c r="R146" s="107" t="str">
        <f t="shared" si="23"/>
        <v/>
      </c>
      <c r="S146" s="107" t="str">
        <f t="shared" si="24"/>
        <v/>
      </c>
      <c r="T146" s="108" t="str">
        <f t="shared" si="25"/>
        <v/>
      </c>
      <c r="U146" s="105" t="str">
        <f t="shared" si="26"/>
        <v/>
      </c>
      <c r="V146" s="108" t="str">
        <f t="shared" si="27"/>
        <v/>
      </c>
      <c r="W146" s="108" t="str">
        <f t="shared" si="28"/>
        <v/>
      </c>
      <c r="X146" s="108" t="str">
        <f t="shared" si="29"/>
        <v/>
      </c>
      <c r="Y146" s="108" t="str">
        <f t="shared" si="30"/>
        <v/>
      </c>
      <c r="Z146" s="106" t="str">
        <f t="shared" si="31"/>
        <v/>
      </c>
      <c r="AA146" s="107" t="str">
        <f t="shared" si="32"/>
        <v/>
      </c>
      <c r="AB146" s="105" t="str">
        <f t="shared" si="33"/>
        <v/>
      </c>
      <c r="AC146" s="108" t="str">
        <f t="shared" si="34"/>
        <v/>
      </c>
      <c r="AD146" s="160" t="str">
        <f t="shared" si="37"/>
        <v/>
      </c>
      <c r="AE146" s="173" t="str">
        <f t="shared" si="38"/>
        <v/>
      </c>
      <c r="AF146" s="111" t="str">
        <f>IF(AND(C146="",SUM(F146:N146)=0),"",IF(AE146&lt;&gt;"●",IF(COUNTIF(D146:E146,"○")+COUNTIF(O146:P146,"○")=1,"OK","NG"),IF(INDEX('補足調査票 (記入例)'!$AF$21:$AF$720,MATCH(C146,'補足調査票 (記入例)'!$C$21:$C$29,0))="OK","OK","NG ")))</f>
        <v/>
      </c>
      <c r="AG146" s="180" t="str">
        <f t="shared" si="35"/>
        <v/>
      </c>
    </row>
    <row r="147" spans="1:33" s="110" customFormat="1" ht="34.5" customHeight="1" x14ac:dyDescent="0.4">
      <c r="A147" s="42" t="str">
        <f t="shared" ref="A147:A210" si="39">IF($A$11="","",$A$11)</f>
        <v>○○学園</v>
      </c>
      <c r="B147" s="43"/>
      <c r="C147" s="44"/>
      <c r="D147" s="103"/>
      <c r="E147" s="103"/>
      <c r="F147" s="95"/>
      <c r="G147" s="48"/>
      <c r="H147" s="48"/>
      <c r="I147" s="48"/>
      <c r="J147" s="49"/>
      <c r="K147" s="49"/>
      <c r="L147" s="49"/>
      <c r="M147" s="49"/>
      <c r="N147" s="50"/>
      <c r="O147" s="104" t="str">
        <f t="shared" si="21"/>
        <v/>
      </c>
      <c r="P147" s="105" t="str">
        <f t="shared" si="36"/>
        <v/>
      </c>
      <c r="Q147" s="106" t="str">
        <f t="shared" si="22"/>
        <v/>
      </c>
      <c r="R147" s="107" t="str">
        <f t="shared" si="23"/>
        <v/>
      </c>
      <c r="S147" s="107" t="str">
        <f t="shared" si="24"/>
        <v/>
      </c>
      <c r="T147" s="108" t="str">
        <f t="shared" si="25"/>
        <v/>
      </c>
      <c r="U147" s="105" t="str">
        <f t="shared" si="26"/>
        <v/>
      </c>
      <c r="V147" s="108" t="str">
        <f t="shared" si="27"/>
        <v/>
      </c>
      <c r="W147" s="108" t="str">
        <f t="shared" si="28"/>
        <v/>
      </c>
      <c r="X147" s="108" t="str">
        <f t="shared" si="29"/>
        <v/>
      </c>
      <c r="Y147" s="108" t="str">
        <f t="shared" si="30"/>
        <v/>
      </c>
      <c r="Z147" s="106" t="str">
        <f t="shared" si="31"/>
        <v/>
      </c>
      <c r="AA147" s="107" t="str">
        <f t="shared" si="32"/>
        <v/>
      </c>
      <c r="AB147" s="105" t="str">
        <f t="shared" si="33"/>
        <v/>
      </c>
      <c r="AC147" s="108" t="str">
        <f t="shared" si="34"/>
        <v/>
      </c>
      <c r="AD147" s="160" t="str">
        <f t="shared" si="37"/>
        <v/>
      </c>
      <c r="AE147" s="173" t="str">
        <f t="shared" si="38"/>
        <v/>
      </c>
      <c r="AF147" s="111" t="str">
        <f>IF(AND(C147="",SUM(F147:N147)=0),"",IF(AE147&lt;&gt;"●",IF(COUNTIF(D147:E147,"○")+COUNTIF(O147:P147,"○")=1,"OK","NG"),IF(INDEX('補足調査票 (記入例)'!$AF$21:$AF$720,MATCH(C147,'補足調査票 (記入例)'!$C$21:$C$29,0))="OK","OK","NG ")))</f>
        <v/>
      </c>
      <c r="AG147" s="180" t="str">
        <f t="shared" si="35"/>
        <v/>
      </c>
    </row>
    <row r="148" spans="1:33" s="110" customFormat="1" ht="34.5" customHeight="1" x14ac:dyDescent="0.4">
      <c r="A148" s="42" t="str">
        <f t="shared" si="39"/>
        <v>○○学園</v>
      </c>
      <c r="B148" s="43"/>
      <c r="C148" s="44"/>
      <c r="D148" s="103"/>
      <c r="E148" s="103"/>
      <c r="F148" s="95"/>
      <c r="G148" s="48"/>
      <c r="H148" s="48"/>
      <c r="I148" s="48"/>
      <c r="J148" s="49"/>
      <c r="K148" s="49"/>
      <c r="L148" s="49"/>
      <c r="M148" s="49"/>
      <c r="N148" s="50"/>
      <c r="O148" s="104" t="str">
        <f t="shared" ref="O148:O211" si="40">IF(OR(Q148="○",T148="○",W148="○"),"○","")</f>
        <v/>
      </c>
      <c r="P148" s="105" t="str">
        <f t="shared" si="36"/>
        <v/>
      </c>
      <c r="Q148" s="106" t="str">
        <f t="shared" ref="Q148:Q211" si="41">IF(OR(R148="○",S148="○"),"○","")</f>
        <v/>
      </c>
      <c r="R148" s="107" t="str">
        <f t="shared" ref="R148:R211" si="42">IF($AD148="E","○","")</f>
        <v/>
      </c>
      <c r="S148" s="107" t="str">
        <f t="shared" ref="S148:S211" si="43">IF($AD148="F","○","")</f>
        <v/>
      </c>
      <c r="T148" s="108" t="str">
        <f t="shared" ref="T148:T211" si="44">IF(OR(U148="○",V148="○"),"○","")</f>
        <v/>
      </c>
      <c r="U148" s="105" t="str">
        <f t="shared" ref="U148:U211" si="45">IF($AD148="H","○","")</f>
        <v/>
      </c>
      <c r="V148" s="108" t="str">
        <f t="shared" ref="V148:V211" si="46">IF($AD148="I","○","")</f>
        <v/>
      </c>
      <c r="W148" s="108" t="str">
        <f t="shared" ref="W148:W211" si="47">IF(OR(X148="○",Y148="○"),"○","")</f>
        <v/>
      </c>
      <c r="X148" s="108" t="str">
        <f t="shared" ref="X148:X211" si="48">IF($AD148="K","○","")</f>
        <v/>
      </c>
      <c r="Y148" s="108" t="str">
        <f t="shared" ref="Y148:Y211" si="49">IF($AD148="L","○","")</f>
        <v/>
      </c>
      <c r="Z148" s="106" t="str">
        <f t="shared" ref="Z148:Z211" si="50">IF($AD148="M","○","")</f>
        <v/>
      </c>
      <c r="AA148" s="107" t="str">
        <f t="shared" ref="AA148:AA211" si="51">IF(OR(AB148="○",AC148="○"),"○","")</f>
        <v/>
      </c>
      <c r="AB148" s="105" t="str">
        <f t="shared" ref="AB148:AB211" si="52">IF($AD148="O","○","")</f>
        <v/>
      </c>
      <c r="AC148" s="108" t="str">
        <f t="shared" ref="AC148:AC211" si="53">IF($AD148="P","○","")</f>
        <v/>
      </c>
      <c r="AD148" s="160" t="str">
        <f t="shared" si="37"/>
        <v/>
      </c>
      <c r="AE148" s="173" t="str">
        <f t="shared" si="38"/>
        <v/>
      </c>
      <c r="AF148" s="111" t="str">
        <f>IF(AND(C148="",SUM(F148:N148)=0),"",IF(AE148&lt;&gt;"●",IF(COUNTIF(D148:E148,"○")+COUNTIF(O148:P148,"○")=1,"OK","NG"),IF(INDEX('補足調査票 (記入例)'!$AF$21:$AF$720,MATCH(C148,'補足調査票 (記入例)'!$C$21:$C$29,0))="OK","OK","NG ")))</f>
        <v/>
      </c>
      <c r="AG148" s="180" t="str">
        <f t="shared" ref="AG148:AG211" si="54">IF(AF148="NG","※入力内容に誤りがあります",IF(AF148="NG ","※補足調査票を記入ください",""))</f>
        <v/>
      </c>
    </row>
    <row r="149" spans="1:33" s="110" customFormat="1" ht="34.5" customHeight="1" x14ac:dyDescent="0.4">
      <c r="A149" s="42" t="str">
        <f t="shared" si="39"/>
        <v>○○学園</v>
      </c>
      <c r="B149" s="43"/>
      <c r="C149" s="44"/>
      <c r="D149" s="103"/>
      <c r="E149" s="103"/>
      <c r="F149" s="95"/>
      <c r="G149" s="48"/>
      <c r="H149" s="48"/>
      <c r="I149" s="48"/>
      <c r="J149" s="49"/>
      <c r="K149" s="49"/>
      <c r="L149" s="49"/>
      <c r="M149" s="49"/>
      <c r="N149" s="50"/>
      <c r="O149" s="104" t="str">
        <f t="shared" si="40"/>
        <v/>
      </c>
      <c r="P149" s="105" t="str">
        <f t="shared" ref="P149:P212" si="55">IF(OR(Z149="○",AA149="○"),"○","")</f>
        <v/>
      </c>
      <c r="Q149" s="106" t="str">
        <f t="shared" si="41"/>
        <v/>
      </c>
      <c r="R149" s="107" t="str">
        <f t="shared" si="42"/>
        <v/>
      </c>
      <c r="S149" s="107" t="str">
        <f t="shared" si="43"/>
        <v/>
      </c>
      <c r="T149" s="108" t="str">
        <f t="shared" si="44"/>
        <v/>
      </c>
      <c r="U149" s="105" t="str">
        <f t="shared" si="45"/>
        <v/>
      </c>
      <c r="V149" s="108" t="str">
        <f t="shared" si="46"/>
        <v/>
      </c>
      <c r="W149" s="108" t="str">
        <f t="shared" si="47"/>
        <v/>
      </c>
      <c r="X149" s="108" t="str">
        <f t="shared" si="48"/>
        <v/>
      </c>
      <c r="Y149" s="108" t="str">
        <f t="shared" si="49"/>
        <v/>
      </c>
      <c r="Z149" s="106" t="str">
        <f t="shared" si="50"/>
        <v/>
      </c>
      <c r="AA149" s="107" t="str">
        <f t="shared" si="51"/>
        <v/>
      </c>
      <c r="AB149" s="105" t="str">
        <f t="shared" si="52"/>
        <v/>
      </c>
      <c r="AC149" s="108" t="str">
        <f t="shared" si="53"/>
        <v/>
      </c>
      <c r="AD149" s="160" t="str">
        <f t="shared" ref="AD149:AD212" si="56">IF(C149="","",IF(N149="",IF(M149="",IF(L149="",IF(K149="",IF(J149="",IF(AND(F149="",I149&lt;&gt;""),"P",IF(AND(F149="",H149&lt;&gt;""),"O",IF(AND(F149="",G149&lt;&gt;""),"M",IF(F149="","","E")))),"F"),"H"),"I"),"K"),"L"))</f>
        <v/>
      </c>
      <c r="AE149" s="173" t="str">
        <f t="shared" ref="AE149:AE212" si="57">IF(OR(D149="○",E149="○"),"",IF(OR(AD149="H",AD149="I",AD149="k",AD149="l"),"●",""))</f>
        <v/>
      </c>
      <c r="AF149" s="111" t="str">
        <f>IF(AND(C149="",SUM(F149:N149)=0),"",IF(AE149&lt;&gt;"●",IF(COUNTIF(D149:E149,"○")+COUNTIF(O149:P149,"○")=1,"OK","NG"),IF(INDEX('補足調査票 (記入例)'!$AF$21:$AF$720,MATCH(C149,'補足調査票 (記入例)'!$C$21:$C$29,0))="OK","OK","NG ")))</f>
        <v/>
      </c>
      <c r="AG149" s="180" t="str">
        <f t="shared" si="54"/>
        <v/>
      </c>
    </row>
    <row r="150" spans="1:33" s="110" customFormat="1" ht="34.5" customHeight="1" x14ac:dyDescent="0.4">
      <c r="A150" s="42" t="str">
        <f t="shared" si="39"/>
        <v>○○学園</v>
      </c>
      <c r="B150" s="43"/>
      <c r="C150" s="44"/>
      <c r="D150" s="103"/>
      <c r="E150" s="103"/>
      <c r="F150" s="95"/>
      <c r="G150" s="48"/>
      <c r="H150" s="48"/>
      <c r="I150" s="48"/>
      <c r="J150" s="49"/>
      <c r="K150" s="49"/>
      <c r="L150" s="49"/>
      <c r="M150" s="49"/>
      <c r="N150" s="50"/>
      <c r="O150" s="104" t="str">
        <f t="shared" si="40"/>
        <v/>
      </c>
      <c r="P150" s="105" t="str">
        <f t="shared" si="55"/>
        <v/>
      </c>
      <c r="Q150" s="106" t="str">
        <f t="shared" si="41"/>
        <v/>
      </c>
      <c r="R150" s="107" t="str">
        <f t="shared" si="42"/>
        <v/>
      </c>
      <c r="S150" s="107" t="str">
        <f t="shared" si="43"/>
        <v/>
      </c>
      <c r="T150" s="108" t="str">
        <f t="shared" si="44"/>
        <v/>
      </c>
      <c r="U150" s="105" t="str">
        <f t="shared" si="45"/>
        <v/>
      </c>
      <c r="V150" s="108" t="str">
        <f t="shared" si="46"/>
        <v/>
      </c>
      <c r="W150" s="108" t="str">
        <f t="shared" si="47"/>
        <v/>
      </c>
      <c r="X150" s="108" t="str">
        <f t="shared" si="48"/>
        <v/>
      </c>
      <c r="Y150" s="108" t="str">
        <f t="shared" si="49"/>
        <v/>
      </c>
      <c r="Z150" s="106" t="str">
        <f t="shared" si="50"/>
        <v/>
      </c>
      <c r="AA150" s="107" t="str">
        <f t="shared" si="51"/>
        <v/>
      </c>
      <c r="AB150" s="105" t="str">
        <f t="shared" si="52"/>
        <v/>
      </c>
      <c r="AC150" s="108" t="str">
        <f t="shared" si="53"/>
        <v/>
      </c>
      <c r="AD150" s="160" t="str">
        <f t="shared" si="56"/>
        <v/>
      </c>
      <c r="AE150" s="173" t="str">
        <f t="shared" si="57"/>
        <v/>
      </c>
      <c r="AF150" s="111" t="str">
        <f>IF(AND(C150="",SUM(F150:N150)=0),"",IF(AE150&lt;&gt;"●",IF(COUNTIF(D150:E150,"○")+COUNTIF(O150:P150,"○")=1,"OK","NG"),IF(INDEX('補足調査票 (記入例)'!$AF$21:$AF$720,MATCH(C150,'補足調査票 (記入例)'!$C$21:$C$29,0))="OK","OK","NG ")))</f>
        <v/>
      </c>
      <c r="AG150" s="180" t="str">
        <f t="shared" si="54"/>
        <v/>
      </c>
    </row>
    <row r="151" spans="1:33" s="110" customFormat="1" ht="34.5" customHeight="1" x14ac:dyDescent="0.4">
      <c r="A151" s="42" t="str">
        <f t="shared" si="39"/>
        <v>○○学園</v>
      </c>
      <c r="B151" s="43"/>
      <c r="C151" s="44"/>
      <c r="D151" s="103"/>
      <c r="E151" s="103"/>
      <c r="F151" s="95"/>
      <c r="G151" s="48"/>
      <c r="H151" s="48"/>
      <c r="I151" s="48"/>
      <c r="J151" s="49"/>
      <c r="K151" s="49"/>
      <c r="L151" s="49"/>
      <c r="M151" s="49"/>
      <c r="N151" s="50"/>
      <c r="O151" s="104" t="str">
        <f t="shared" si="40"/>
        <v/>
      </c>
      <c r="P151" s="105" t="str">
        <f t="shared" si="55"/>
        <v/>
      </c>
      <c r="Q151" s="106" t="str">
        <f t="shared" si="41"/>
        <v/>
      </c>
      <c r="R151" s="107" t="str">
        <f t="shared" si="42"/>
        <v/>
      </c>
      <c r="S151" s="107" t="str">
        <f t="shared" si="43"/>
        <v/>
      </c>
      <c r="T151" s="108" t="str">
        <f t="shared" si="44"/>
        <v/>
      </c>
      <c r="U151" s="105" t="str">
        <f t="shared" si="45"/>
        <v/>
      </c>
      <c r="V151" s="108" t="str">
        <f t="shared" si="46"/>
        <v/>
      </c>
      <c r="W151" s="108" t="str">
        <f t="shared" si="47"/>
        <v/>
      </c>
      <c r="X151" s="108" t="str">
        <f t="shared" si="48"/>
        <v/>
      </c>
      <c r="Y151" s="108" t="str">
        <f t="shared" si="49"/>
        <v/>
      </c>
      <c r="Z151" s="106" t="str">
        <f t="shared" si="50"/>
        <v/>
      </c>
      <c r="AA151" s="107" t="str">
        <f t="shared" si="51"/>
        <v/>
      </c>
      <c r="AB151" s="105" t="str">
        <f t="shared" si="52"/>
        <v/>
      </c>
      <c r="AC151" s="108" t="str">
        <f t="shared" si="53"/>
        <v/>
      </c>
      <c r="AD151" s="160" t="str">
        <f t="shared" si="56"/>
        <v/>
      </c>
      <c r="AE151" s="173" t="str">
        <f t="shared" si="57"/>
        <v/>
      </c>
      <c r="AF151" s="111" t="str">
        <f>IF(AND(C151="",SUM(F151:N151)=0),"",IF(AE151&lt;&gt;"●",IF(COUNTIF(D151:E151,"○")+COUNTIF(O151:P151,"○")=1,"OK","NG"),IF(INDEX('補足調査票 (記入例)'!$AF$21:$AF$720,MATCH(C151,'補足調査票 (記入例)'!$C$21:$C$29,0))="OK","OK","NG ")))</f>
        <v/>
      </c>
      <c r="AG151" s="180" t="str">
        <f t="shared" si="54"/>
        <v/>
      </c>
    </row>
    <row r="152" spans="1:33" s="110" customFormat="1" ht="34.5" customHeight="1" x14ac:dyDescent="0.4">
      <c r="A152" s="42" t="str">
        <f t="shared" si="39"/>
        <v>○○学園</v>
      </c>
      <c r="B152" s="43"/>
      <c r="C152" s="44"/>
      <c r="D152" s="103"/>
      <c r="E152" s="103"/>
      <c r="F152" s="95"/>
      <c r="G152" s="48"/>
      <c r="H152" s="48"/>
      <c r="I152" s="48"/>
      <c r="J152" s="49"/>
      <c r="K152" s="49"/>
      <c r="L152" s="49"/>
      <c r="M152" s="49"/>
      <c r="N152" s="50"/>
      <c r="O152" s="104" t="str">
        <f t="shared" si="40"/>
        <v/>
      </c>
      <c r="P152" s="105" t="str">
        <f t="shared" si="55"/>
        <v/>
      </c>
      <c r="Q152" s="106" t="str">
        <f t="shared" si="41"/>
        <v/>
      </c>
      <c r="R152" s="107" t="str">
        <f t="shared" si="42"/>
        <v/>
      </c>
      <c r="S152" s="107" t="str">
        <f t="shared" si="43"/>
        <v/>
      </c>
      <c r="T152" s="108" t="str">
        <f t="shared" si="44"/>
        <v/>
      </c>
      <c r="U152" s="105" t="str">
        <f t="shared" si="45"/>
        <v/>
      </c>
      <c r="V152" s="108" t="str">
        <f t="shared" si="46"/>
        <v/>
      </c>
      <c r="W152" s="108" t="str">
        <f t="shared" si="47"/>
        <v/>
      </c>
      <c r="X152" s="108" t="str">
        <f t="shared" si="48"/>
        <v/>
      </c>
      <c r="Y152" s="108" t="str">
        <f t="shared" si="49"/>
        <v/>
      </c>
      <c r="Z152" s="106" t="str">
        <f t="shared" si="50"/>
        <v/>
      </c>
      <c r="AA152" s="107" t="str">
        <f t="shared" si="51"/>
        <v/>
      </c>
      <c r="AB152" s="105" t="str">
        <f t="shared" si="52"/>
        <v/>
      </c>
      <c r="AC152" s="108" t="str">
        <f t="shared" si="53"/>
        <v/>
      </c>
      <c r="AD152" s="160" t="str">
        <f t="shared" si="56"/>
        <v/>
      </c>
      <c r="AE152" s="173" t="str">
        <f t="shared" si="57"/>
        <v/>
      </c>
      <c r="AF152" s="111" t="str">
        <f>IF(AND(C152="",SUM(F152:N152)=0),"",IF(AE152&lt;&gt;"●",IF(COUNTIF(D152:E152,"○")+COUNTIF(O152:P152,"○")=1,"OK","NG"),IF(INDEX('補足調査票 (記入例)'!$AF$21:$AF$720,MATCH(C152,'補足調査票 (記入例)'!$C$21:$C$29,0))="OK","OK","NG ")))</f>
        <v/>
      </c>
      <c r="AG152" s="180" t="str">
        <f t="shared" si="54"/>
        <v/>
      </c>
    </row>
    <row r="153" spans="1:33" s="110" customFormat="1" ht="34.5" customHeight="1" x14ac:dyDescent="0.4">
      <c r="A153" s="42" t="str">
        <f t="shared" si="39"/>
        <v>○○学園</v>
      </c>
      <c r="B153" s="43"/>
      <c r="C153" s="44"/>
      <c r="D153" s="103"/>
      <c r="E153" s="103"/>
      <c r="F153" s="95"/>
      <c r="G153" s="48"/>
      <c r="H153" s="48"/>
      <c r="I153" s="48"/>
      <c r="J153" s="49"/>
      <c r="K153" s="49"/>
      <c r="L153" s="49"/>
      <c r="M153" s="49"/>
      <c r="N153" s="50"/>
      <c r="O153" s="104" t="str">
        <f t="shared" si="40"/>
        <v/>
      </c>
      <c r="P153" s="105" t="str">
        <f t="shared" si="55"/>
        <v/>
      </c>
      <c r="Q153" s="106" t="str">
        <f t="shared" si="41"/>
        <v/>
      </c>
      <c r="R153" s="107" t="str">
        <f t="shared" si="42"/>
        <v/>
      </c>
      <c r="S153" s="107" t="str">
        <f t="shared" si="43"/>
        <v/>
      </c>
      <c r="T153" s="108" t="str">
        <f t="shared" si="44"/>
        <v/>
      </c>
      <c r="U153" s="105" t="str">
        <f t="shared" si="45"/>
        <v/>
      </c>
      <c r="V153" s="108" t="str">
        <f t="shared" si="46"/>
        <v/>
      </c>
      <c r="W153" s="108" t="str">
        <f t="shared" si="47"/>
        <v/>
      </c>
      <c r="X153" s="108" t="str">
        <f t="shared" si="48"/>
        <v/>
      </c>
      <c r="Y153" s="108" t="str">
        <f t="shared" si="49"/>
        <v/>
      </c>
      <c r="Z153" s="106" t="str">
        <f t="shared" si="50"/>
        <v/>
      </c>
      <c r="AA153" s="107" t="str">
        <f t="shared" si="51"/>
        <v/>
      </c>
      <c r="AB153" s="105" t="str">
        <f t="shared" si="52"/>
        <v/>
      </c>
      <c r="AC153" s="108" t="str">
        <f t="shared" si="53"/>
        <v/>
      </c>
      <c r="AD153" s="160" t="str">
        <f t="shared" si="56"/>
        <v/>
      </c>
      <c r="AE153" s="173" t="str">
        <f t="shared" si="57"/>
        <v/>
      </c>
      <c r="AF153" s="111" t="str">
        <f>IF(AND(C153="",SUM(F153:N153)=0),"",IF(AE153&lt;&gt;"●",IF(COUNTIF(D153:E153,"○")+COUNTIF(O153:P153,"○")=1,"OK","NG"),IF(INDEX('補足調査票 (記入例)'!$AF$21:$AF$720,MATCH(C153,'補足調査票 (記入例)'!$C$21:$C$29,0))="OK","OK","NG ")))</f>
        <v/>
      </c>
      <c r="AG153" s="180" t="str">
        <f t="shared" si="54"/>
        <v/>
      </c>
    </row>
    <row r="154" spans="1:33" s="110" customFormat="1" ht="34.5" customHeight="1" x14ac:dyDescent="0.4">
      <c r="A154" s="42" t="str">
        <f t="shared" si="39"/>
        <v>○○学園</v>
      </c>
      <c r="B154" s="43"/>
      <c r="C154" s="44"/>
      <c r="D154" s="103"/>
      <c r="E154" s="103"/>
      <c r="F154" s="95"/>
      <c r="G154" s="48"/>
      <c r="H154" s="48"/>
      <c r="I154" s="48"/>
      <c r="J154" s="49"/>
      <c r="K154" s="49"/>
      <c r="L154" s="49"/>
      <c r="M154" s="49"/>
      <c r="N154" s="50"/>
      <c r="O154" s="104" t="str">
        <f t="shared" si="40"/>
        <v/>
      </c>
      <c r="P154" s="105" t="str">
        <f t="shared" si="55"/>
        <v/>
      </c>
      <c r="Q154" s="106" t="str">
        <f t="shared" si="41"/>
        <v/>
      </c>
      <c r="R154" s="107" t="str">
        <f t="shared" si="42"/>
        <v/>
      </c>
      <c r="S154" s="107" t="str">
        <f t="shared" si="43"/>
        <v/>
      </c>
      <c r="T154" s="108" t="str">
        <f t="shared" si="44"/>
        <v/>
      </c>
      <c r="U154" s="105" t="str">
        <f t="shared" si="45"/>
        <v/>
      </c>
      <c r="V154" s="108" t="str">
        <f t="shared" si="46"/>
        <v/>
      </c>
      <c r="W154" s="108" t="str">
        <f t="shared" si="47"/>
        <v/>
      </c>
      <c r="X154" s="108" t="str">
        <f t="shared" si="48"/>
        <v/>
      </c>
      <c r="Y154" s="108" t="str">
        <f t="shared" si="49"/>
        <v/>
      </c>
      <c r="Z154" s="106" t="str">
        <f t="shared" si="50"/>
        <v/>
      </c>
      <c r="AA154" s="107" t="str">
        <f t="shared" si="51"/>
        <v/>
      </c>
      <c r="AB154" s="105" t="str">
        <f t="shared" si="52"/>
        <v/>
      </c>
      <c r="AC154" s="108" t="str">
        <f t="shared" si="53"/>
        <v/>
      </c>
      <c r="AD154" s="160" t="str">
        <f t="shared" si="56"/>
        <v/>
      </c>
      <c r="AE154" s="173" t="str">
        <f t="shared" si="57"/>
        <v/>
      </c>
      <c r="AF154" s="111" t="str">
        <f>IF(AND(C154="",SUM(F154:N154)=0),"",IF(AE154&lt;&gt;"●",IF(COUNTIF(D154:E154,"○")+COUNTIF(O154:P154,"○")=1,"OK","NG"),IF(INDEX('補足調査票 (記入例)'!$AF$21:$AF$720,MATCH(C154,'補足調査票 (記入例)'!$C$21:$C$29,0))="OK","OK","NG ")))</f>
        <v/>
      </c>
      <c r="AG154" s="180" t="str">
        <f t="shared" si="54"/>
        <v/>
      </c>
    </row>
    <row r="155" spans="1:33" s="110" customFormat="1" ht="34.5" customHeight="1" x14ac:dyDescent="0.4">
      <c r="A155" s="42" t="str">
        <f t="shared" si="39"/>
        <v>○○学園</v>
      </c>
      <c r="B155" s="43"/>
      <c r="C155" s="44"/>
      <c r="D155" s="103"/>
      <c r="E155" s="103"/>
      <c r="F155" s="95"/>
      <c r="G155" s="48"/>
      <c r="H155" s="48"/>
      <c r="I155" s="48"/>
      <c r="J155" s="49"/>
      <c r="K155" s="49"/>
      <c r="L155" s="49"/>
      <c r="M155" s="49"/>
      <c r="N155" s="50"/>
      <c r="O155" s="104" t="str">
        <f t="shared" si="40"/>
        <v/>
      </c>
      <c r="P155" s="105" t="str">
        <f t="shared" si="55"/>
        <v/>
      </c>
      <c r="Q155" s="106" t="str">
        <f t="shared" si="41"/>
        <v/>
      </c>
      <c r="R155" s="107" t="str">
        <f t="shared" si="42"/>
        <v/>
      </c>
      <c r="S155" s="107" t="str">
        <f t="shared" si="43"/>
        <v/>
      </c>
      <c r="T155" s="108" t="str">
        <f t="shared" si="44"/>
        <v/>
      </c>
      <c r="U155" s="105" t="str">
        <f t="shared" si="45"/>
        <v/>
      </c>
      <c r="V155" s="108" t="str">
        <f t="shared" si="46"/>
        <v/>
      </c>
      <c r="W155" s="108" t="str">
        <f t="shared" si="47"/>
        <v/>
      </c>
      <c r="X155" s="108" t="str">
        <f t="shared" si="48"/>
        <v/>
      </c>
      <c r="Y155" s="108" t="str">
        <f t="shared" si="49"/>
        <v/>
      </c>
      <c r="Z155" s="106" t="str">
        <f t="shared" si="50"/>
        <v/>
      </c>
      <c r="AA155" s="107" t="str">
        <f t="shared" si="51"/>
        <v/>
      </c>
      <c r="AB155" s="105" t="str">
        <f t="shared" si="52"/>
        <v/>
      </c>
      <c r="AC155" s="108" t="str">
        <f t="shared" si="53"/>
        <v/>
      </c>
      <c r="AD155" s="160" t="str">
        <f t="shared" si="56"/>
        <v/>
      </c>
      <c r="AE155" s="173" t="str">
        <f t="shared" si="57"/>
        <v/>
      </c>
      <c r="AF155" s="111" t="str">
        <f>IF(AND(C155="",SUM(F155:N155)=0),"",IF(AE155&lt;&gt;"●",IF(COUNTIF(D155:E155,"○")+COUNTIF(O155:P155,"○")=1,"OK","NG"),IF(INDEX('補足調査票 (記入例)'!$AF$21:$AF$720,MATCH(C155,'補足調査票 (記入例)'!$C$21:$C$29,0))="OK","OK","NG ")))</f>
        <v/>
      </c>
      <c r="AG155" s="180" t="str">
        <f t="shared" si="54"/>
        <v/>
      </c>
    </row>
    <row r="156" spans="1:33" s="110" customFormat="1" ht="34.5" customHeight="1" x14ac:dyDescent="0.4">
      <c r="A156" s="42" t="str">
        <f t="shared" si="39"/>
        <v>○○学園</v>
      </c>
      <c r="B156" s="43"/>
      <c r="C156" s="44"/>
      <c r="D156" s="103"/>
      <c r="E156" s="103"/>
      <c r="F156" s="95"/>
      <c r="G156" s="48"/>
      <c r="H156" s="48"/>
      <c r="I156" s="48"/>
      <c r="J156" s="49"/>
      <c r="K156" s="49"/>
      <c r="L156" s="49"/>
      <c r="M156" s="49"/>
      <c r="N156" s="50"/>
      <c r="O156" s="104" t="str">
        <f t="shared" si="40"/>
        <v/>
      </c>
      <c r="P156" s="105" t="str">
        <f t="shared" si="55"/>
        <v/>
      </c>
      <c r="Q156" s="106" t="str">
        <f t="shared" si="41"/>
        <v/>
      </c>
      <c r="R156" s="107" t="str">
        <f t="shared" si="42"/>
        <v/>
      </c>
      <c r="S156" s="107" t="str">
        <f t="shared" si="43"/>
        <v/>
      </c>
      <c r="T156" s="108" t="str">
        <f t="shared" si="44"/>
        <v/>
      </c>
      <c r="U156" s="105" t="str">
        <f t="shared" si="45"/>
        <v/>
      </c>
      <c r="V156" s="108" t="str">
        <f t="shared" si="46"/>
        <v/>
      </c>
      <c r="W156" s="108" t="str">
        <f t="shared" si="47"/>
        <v/>
      </c>
      <c r="X156" s="108" t="str">
        <f t="shared" si="48"/>
        <v/>
      </c>
      <c r="Y156" s="108" t="str">
        <f t="shared" si="49"/>
        <v/>
      </c>
      <c r="Z156" s="106" t="str">
        <f t="shared" si="50"/>
        <v/>
      </c>
      <c r="AA156" s="107" t="str">
        <f t="shared" si="51"/>
        <v/>
      </c>
      <c r="AB156" s="105" t="str">
        <f t="shared" si="52"/>
        <v/>
      </c>
      <c r="AC156" s="108" t="str">
        <f t="shared" si="53"/>
        <v/>
      </c>
      <c r="AD156" s="160" t="str">
        <f t="shared" si="56"/>
        <v/>
      </c>
      <c r="AE156" s="173" t="str">
        <f t="shared" si="57"/>
        <v/>
      </c>
      <c r="AF156" s="111" t="str">
        <f>IF(AND(C156="",SUM(F156:N156)=0),"",IF(AE156&lt;&gt;"●",IF(COUNTIF(D156:E156,"○")+COUNTIF(O156:P156,"○")=1,"OK","NG"),IF(INDEX('補足調査票 (記入例)'!$AF$21:$AF$720,MATCH(C156,'補足調査票 (記入例)'!$C$21:$C$29,0))="OK","OK","NG ")))</f>
        <v/>
      </c>
      <c r="AG156" s="180" t="str">
        <f t="shared" si="54"/>
        <v/>
      </c>
    </row>
    <row r="157" spans="1:33" s="110" customFormat="1" ht="34.5" customHeight="1" x14ac:dyDescent="0.4">
      <c r="A157" s="42" t="str">
        <f t="shared" si="39"/>
        <v>○○学園</v>
      </c>
      <c r="B157" s="43"/>
      <c r="C157" s="44"/>
      <c r="D157" s="103"/>
      <c r="E157" s="103"/>
      <c r="F157" s="95"/>
      <c r="G157" s="48"/>
      <c r="H157" s="48"/>
      <c r="I157" s="48"/>
      <c r="J157" s="49"/>
      <c r="K157" s="49"/>
      <c r="L157" s="49"/>
      <c r="M157" s="49"/>
      <c r="N157" s="50"/>
      <c r="O157" s="104" t="str">
        <f t="shared" si="40"/>
        <v/>
      </c>
      <c r="P157" s="105" t="str">
        <f t="shared" si="55"/>
        <v/>
      </c>
      <c r="Q157" s="106" t="str">
        <f t="shared" si="41"/>
        <v/>
      </c>
      <c r="R157" s="107" t="str">
        <f t="shared" si="42"/>
        <v/>
      </c>
      <c r="S157" s="107" t="str">
        <f t="shared" si="43"/>
        <v/>
      </c>
      <c r="T157" s="108" t="str">
        <f t="shared" si="44"/>
        <v/>
      </c>
      <c r="U157" s="105" t="str">
        <f t="shared" si="45"/>
        <v/>
      </c>
      <c r="V157" s="108" t="str">
        <f t="shared" si="46"/>
        <v/>
      </c>
      <c r="W157" s="108" t="str">
        <f t="shared" si="47"/>
        <v/>
      </c>
      <c r="X157" s="108" t="str">
        <f t="shared" si="48"/>
        <v/>
      </c>
      <c r="Y157" s="108" t="str">
        <f t="shared" si="49"/>
        <v/>
      </c>
      <c r="Z157" s="106" t="str">
        <f t="shared" si="50"/>
        <v/>
      </c>
      <c r="AA157" s="107" t="str">
        <f t="shared" si="51"/>
        <v/>
      </c>
      <c r="AB157" s="105" t="str">
        <f t="shared" si="52"/>
        <v/>
      </c>
      <c r="AC157" s="108" t="str">
        <f t="shared" si="53"/>
        <v/>
      </c>
      <c r="AD157" s="160" t="str">
        <f t="shared" si="56"/>
        <v/>
      </c>
      <c r="AE157" s="173" t="str">
        <f t="shared" si="57"/>
        <v/>
      </c>
      <c r="AF157" s="111" t="str">
        <f>IF(AND(C157="",SUM(F157:N157)=0),"",IF(AE157&lt;&gt;"●",IF(COUNTIF(D157:E157,"○")+COUNTIF(O157:P157,"○")=1,"OK","NG"),IF(INDEX('補足調査票 (記入例)'!$AF$21:$AF$720,MATCH(C157,'補足調査票 (記入例)'!$C$21:$C$29,0))="OK","OK","NG ")))</f>
        <v/>
      </c>
      <c r="AG157" s="180" t="str">
        <f t="shared" si="54"/>
        <v/>
      </c>
    </row>
    <row r="158" spans="1:33" s="110" customFormat="1" ht="34.5" customHeight="1" x14ac:dyDescent="0.4">
      <c r="A158" s="42" t="str">
        <f t="shared" si="39"/>
        <v>○○学園</v>
      </c>
      <c r="B158" s="43"/>
      <c r="C158" s="44"/>
      <c r="D158" s="103"/>
      <c r="E158" s="103"/>
      <c r="F158" s="95"/>
      <c r="G158" s="48"/>
      <c r="H158" s="48"/>
      <c r="I158" s="48"/>
      <c r="J158" s="49"/>
      <c r="K158" s="49"/>
      <c r="L158" s="49"/>
      <c r="M158" s="49"/>
      <c r="N158" s="50"/>
      <c r="O158" s="104" t="str">
        <f t="shared" si="40"/>
        <v/>
      </c>
      <c r="P158" s="105" t="str">
        <f t="shared" si="55"/>
        <v/>
      </c>
      <c r="Q158" s="106" t="str">
        <f t="shared" si="41"/>
        <v/>
      </c>
      <c r="R158" s="107" t="str">
        <f t="shared" si="42"/>
        <v/>
      </c>
      <c r="S158" s="107" t="str">
        <f t="shared" si="43"/>
        <v/>
      </c>
      <c r="T158" s="108" t="str">
        <f t="shared" si="44"/>
        <v/>
      </c>
      <c r="U158" s="105" t="str">
        <f t="shared" si="45"/>
        <v/>
      </c>
      <c r="V158" s="108" t="str">
        <f t="shared" si="46"/>
        <v/>
      </c>
      <c r="W158" s="108" t="str">
        <f t="shared" si="47"/>
        <v/>
      </c>
      <c r="X158" s="108" t="str">
        <f t="shared" si="48"/>
        <v/>
      </c>
      <c r="Y158" s="108" t="str">
        <f t="shared" si="49"/>
        <v/>
      </c>
      <c r="Z158" s="106" t="str">
        <f t="shared" si="50"/>
        <v/>
      </c>
      <c r="AA158" s="107" t="str">
        <f t="shared" si="51"/>
        <v/>
      </c>
      <c r="AB158" s="105" t="str">
        <f t="shared" si="52"/>
        <v/>
      </c>
      <c r="AC158" s="108" t="str">
        <f t="shared" si="53"/>
        <v/>
      </c>
      <c r="AD158" s="160" t="str">
        <f t="shared" si="56"/>
        <v/>
      </c>
      <c r="AE158" s="173" t="str">
        <f t="shared" si="57"/>
        <v/>
      </c>
      <c r="AF158" s="111" t="str">
        <f>IF(AND(C158="",SUM(F158:N158)=0),"",IF(AE158&lt;&gt;"●",IF(COUNTIF(D158:E158,"○")+COUNTIF(O158:P158,"○")=1,"OK","NG"),IF(INDEX('補足調査票 (記入例)'!$AF$21:$AF$720,MATCH(C158,'補足調査票 (記入例)'!$C$21:$C$29,0))="OK","OK","NG ")))</f>
        <v/>
      </c>
      <c r="AG158" s="180" t="str">
        <f t="shared" si="54"/>
        <v/>
      </c>
    </row>
    <row r="159" spans="1:33" s="110" customFormat="1" ht="34.5" customHeight="1" x14ac:dyDescent="0.4">
      <c r="A159" s="42" t="str">
        <f t="shared" si="39"/>
        <v>○○学園</v>
      </c>
      <c r="B159" s="43"/>
      <c r="C159" s="44"/>
      <c r="D159" s="103"/>
      <c r="E159" s="103"/>
      <c r="F159" s="95"/>
      <c r="G159" s="48"/>
      <c r="H159" s="48"/>
      <c r="I159" s="48"/>
      <c r="J159" s="49"/>
      <c r="K159" s="49"/>
      <c r="L159" s="49"/>
      <c r="M159" s="49"/>
      <c r="N159" s="50"/>
      <c r="O159" s="104" t="str">
        <f t="shared" si="40"/>
        <v/>
      </c>
      <c r="P159" s="105" t="str">
        <f t="shared" si="55"/>
        <v/>
      </c>
      <c r="Q159" s="106" t="str">
        <f t="shared" si="41"/>
        <v/>
      </c>
      <c r="R159" s="107" t="str">
        <f t="shared" si="42"/>
        <v/>
      </c>
      <c r="S159" s="107" t="str">
        <f t="shared" si="43"/>
        <v/>
      </c>
      <c r="T159" s="108" t="str">
        <f t="shared" si="44"/>
        <v/>
      </c>
      <c r="U159" s="105" t="str">
        <f t="shared" si="45"/>
        <v/>
      </c>
      <c r="V159" s="108" t="str">
        <f t="shared" si="46"/>
        <v/>
      </c>
      <c r="W159" s="108" t="str">
        <f t="shared" si="47"/>
        <v/>
      </c>
      <c r="X159" s="108" t="str">
        <f t="shared" si="48"/>
        <v/>
      </c>
      <c r="Y159" s="108" t="str">
        <f t="shared" si="49"/>
        <v/>
      </c>
      <c r="Z159" s="106" t="str">
        <f t="shared" si="50"/>
        <v/>
      </c>
      <c r="AA159" s="107" t="str">
        <f t="shared" si="51"/>
        <v/>
      </c>
      <c r="AB159" s="105" t="str">
        <f t="shared" si="52"/>
        <v/>
      </c>
      <c r="AC159" s="108" t="str">
        <f t="shared" si="53"/>
        <v/>
      </c>
      <c r="AD159" s="160" t="str">
        <f t="shared" si="56"/>
        <v/>
      </c>
      <c r="AE159" s="173" t="str">
        <f t="shared" si="57"/>
        <v/>
      </c>
      <c r="AF159" s="111" t="str">
        <f>IF(AND(C159="",SUM(F159:N159)=0),"",IF(AE159&lt;&gt;"●",IF(COUNTIF(D159:E159,"○")+COUNTIF(O159:P159,"○")=1,"OK","NG"),IF(INDEX('補足調査票 (記入例)'!$AF$21:$AF$720,MATCH(C159,'補足調査票 (記入例)'!$C$21:$C$29,0))="OK","OK","NG ")))</f>
        <v/>
      </c>
      <c r="AG159" s="180" t="str">
        <f t="shared" si="54"/>
        <v/>
      </c>
    </row>
    <row r="160" spans="1:33" s="110" customFormat="1" ht="34.5" customHeight="1" x14ac:dyDescent="0.4">
      <c r="A160" s="42" t="str">
        <f t="shared" si="39"/>
        <v>○○学園</v>
      </c>
      <c r="B160" s="43"/>
      <c r="C160" s="44"/>
      <c r="D160" s="103"/>
      <c r="E160" s="103"/>
      <c r="F160" s="95"/>
      <c r="G160" s="48"/>
      <c r="H160" s="48"/>
      <c r="I160" s="48"/>
      <c r="J160" s="49"/>
      <c r="K160" s="49"/>
      <c r="L160" s="49"/>
      <c r="M160" s="49"/>
      <c r="N160" s="50"/>
      <c r="O160" s="104" t="str">
        <f t="shared" si="40"/>
        <v/>
      </c>
      <c r="P160" s="105" t="str">
        <f t="shared" si="55"/>
        <v/>
      </c>
      <c r="Q160" s="106" t="str">
        <f t="shared" si="41"/>
        <v/>
      </c>
      <c r="R160" s="107" t="str">
        <f t="shared" si="42"/>
        <v/>
      </c>
      <c r="S160" s="107" t="str">
        <f t="shared" si="43"/>
        <v/>
      </c>
      <c r="T160" s="108" t="str">
        <f t="shared" si="44"/>
        <v/>
      </c>
      <c r="U160" s="105" t="str">
        <f t="shared" si="45"/>
        <v/>
      </c>
      <c r="V160" s="108" t="str">
        <f t="shared" si="46"/>
        <v/>
      </c>
      <c r="W160" s="108" t="str">
        <f t="shared" si="47"/>
        <v/>
      </c>
      <c r="X160" s="108" t="str">
        <f t="shared" si="48"/>
        <v/>
      </c>
      <c r="Y160" s="108" t="str">
        <f t="shared" si="49"/>
        <v/>
      </c>
      <c r="Z160" s="106" t="str">
        <f t="shared" si="50"/>
        <v/>
      </c>
      <c r="AA160" s="107" t="str">
        <f t="shared" si="51"/>
        <v/>
      </c>
      <c r="AB160" s="105" t="str">
        <f t="shared" si="52"/>
        <v/>
      </c>
      <c r="AC160" s="108" t="str">
        <f t="shared" si="53"/>
        <v/>
      </c>
      <c r="AD160" s="160" t="str">
        <f t="shared" si="56"/>
        <v/>
      </c>
      <c r="AE160" s="173" t="str">
        <f t="shared" si="57"/>
        <v/>
      </c>
      <c r="AF160" s="111" t="str">
        <f>IF(AND(C160="",SUM(F160:N160)=0),"",IF(AE160&lt;&gt;"●",IF(COUNTIF(D160:E160,"○")+COUNTIF(O160:P160,"○")=1,"OK","NG"),IF(INDEX('補足調査票 (記入例)'!$AF$21:$AF$720,MATCH(C160,'補足調査票 (記入例)'!$C$21:$C$29,0))="OK","OK","NG ")))</f>
        <v/>
      </c>
      <c r="AG160" s="180" t="str">
        <f t="shared" si="54"/>
        <v/>
      </c>
    </row>
    <row r="161" spans="1:33" s="110" customFormat="1" ht="34.5" customHeight="1" x14ac:dyDescent="0.4">
      <c r="A161" s="42" t="str">
        <f t="shared" si="39"/>
        <v>○○学園</v>
      </c>
      <c r="B161" s="43"/>
      <c r="C161" s="44"/>
      <c r="D161" s="103"/>
      <c r="E161" s="103"/>
      <c r="F161" s="95"/>
      <c r="G161" s="48"/>
      <c r="H161" s="48"/>
      <c r="I161" s="48"/>
      <c r="J161" s="49"/>
      <c r="K161" s="49"/>
      <c r="L161" s="49"/>
      <c r="M161" s="49"/>
      <c r="N161" s="50"/>
      <c r="O161" s="104" t="str">
        <f t="shared" si="40"/>
        <v/>
      </c>
      <c r="P161" s="105" t="str">
        <f t="shared" si="55"/>
        <v/>
      </c>
      <c r="Q161" s="106" t="str">
        <f t="shared" si="41"/>
        <v/>
      </c>
      <c r="R161" s="107" t="str">
        <f t="shared" si="42"/>
        <v/>
      </c>
      <c r="S161" s="107" t="str">
        <f t="shared" si="43"/>
        <v/>
      </c>
      <c r="T161" s="108" t="str">
        <f t="shared" si="44"/>
        <v/>
      </c>
      <c r="U161" s="105" t="str">
        <f t="shared" si="45"/>
        <v/>
      </c>
      <c r="V161" s="108" t="str">
        <f t="shared" si="46"/>
        <v/>
      </c>
      <c r="W161" s="108" t="str">
        <f t="shared" si="47"/>
        <v/>
      </c>
      <c r="X161" s="108" t="str">
        <f t="shared" si="48"/>
        <v/>
      </c>
      <c r="Y161" s="108" t="str">
        <f t="shared" si="49"/>
        <v/>
      </c>
      <c r="Z161" s="106" t="str">
        <f t="shared" si="50"/>
        <v/>
      </c>
      <c r="AA161" s="107" t="str">
        <f t="shared" si="51"/>
        <v/>
      </c>
      <c r="AB161" s="105" t="str">
        <f t="shared" si="52"/>
        <v/>
      </c>
      <c r="AC161" s="108" t="str">
        <f t="shared" si="53"/>
        <v/>
      </c>
      <c r="AD161" s="160" t="str">
        <f t="shared" si="56"/>
        <v/>
      </c>
      <c r="AE161" s="173" t="str">
        <f t="shared" si="57"/>
        <v/>
      </c>
      <c r="AF161" s="111" t="str">
        <f>IF(AND(C161="",SUM(F161:N161)=0),"",IF(AE161&lt;&gt;"●",IF(COUNTIF(D161:E161,"○")+COUNTIF(O161:P161,"○")=1,"OK","NG"),IF(INDEX('補足調査票 (記入例)'!$AF$21:$AF$720,MATCH(C161,'補足調査票 (記入例)'!$C$21:$C$29,0))="OK","OK","NG ")))</f>
        <v/>
      </c>
      <c r="AG161" s="180" t="str">
        <f t="shared" si="54"/>
        <v/>
      </c>
    </row>
    <row r="162" spans="1:33" s="110" customFormat="1" ht="34.5" customHeight="1" x14ac:dyDescent="0.4">
      <c r="A162" s="42" t="str">
        <f t="shared" si="39"/>
        <v>○○学園</v>
      </c>
      <c r="B162" s="43"/>
      <c r="C162" s="44"/>
      <c r="D162" s="103"/>
      <c r="E162" s="103"/>
      <c r="F162" s="95"/>
      <c r="G162" s="48"/>
      <c r="H162" s="48"/>
      <c r="I162" s="48"/>
      <c r="J162" s="49"/>
      <c r="K162" s="49"/>
      <c r="L162" s="49"/>
      <c r="M162" s="49"/>
      <c r="N162" s="50"/>
      <c r="O162" s="104" t="str">
        <f t="shared" si="40"/>
        <v/>
      </c>
      <c r="P162" s="105" t="str">
        <f t="shared" si="55"/>
        <v/>
      </c>
      <c r="Q162" s="106" t="str">
        <f t="shared" si="41"/>
        <v/>
      </c>
      <c r="R162" s="107" t="str">
        <f t="shared" si="42"/>
        <v/>
      </c>
      <c r="S162" s="107" t="str">
        <f t="shared" si="43"/>
        <v/>
      </c>
      <c r="T162" s="108" t="str">
        <f t="shared" si="44"/>
        <v/>
      </c>
      <c r="U162" s="105" t="str">
        <f t="shared" si="45"/>
        <v/>
      </c>
      <c r="V162" s="108" t="str">
        <f t="shared" si="46"/>
        <v/>
      </c>
      <c r="W162" s="108" t="str">
        <f t="shared" si="47"/>
        <v/>
      </c>
      <c r="X162" s="108" t="str">
        <f t="shared" si="48"/>
        <v/>
      </c>
      <c r="Y162" s="108" t="str">
        <f t="shared" si="49"/>
        <v/>
      </c>
      <c r="Z162" s="106" t="str">
        <f t="shared" si="50"/>
        <v/>
      </c>
      <c r="AA162" s="107" t="str">
        <f t="shared" si="51"/>
        <v/>
      </c>
      <c r="AB162" s="105" t="str">
        <f t="shared" si="52"/>
        <v/>
      </c>
      <c r="AC162" s="108" t="str">
        <f t="shared" si="53"/>
        <v/>
      </c>
      <c r="AD162" s="160" t="str">
        <f t="shared" si="56"/>
        <v/>
      </c>
      <c r="AE162" s="173" t="str">
        <f t="shared" si="57"/>
        <v/>
      </c>
      <c r="AF162" s="111" t="str">
        <f>IF(AND(C162="",SUM(F162:N162)=0),"",IF(AE162&lt;&gt;"●",IF(COUNTIF(D162:E162,"○")+COUNTIF(O162:P162,"○")=1,"OK","NG"),IF(INDEX('補足調査票 (記入例)'!$AF$21:$AF$720,MATCH(C162,'補足調査票 (記入例)'!$C$21:$C$29,0))="OK","OK","NG ")))</f>
        <v/>
      </c>
      <c r="AG162" s="180" t="str">
        <f t="shared" si="54"/>
        <v/>
      </c>
    </row>
    <row r="163" spans="1:33" s="110" customFormat="1" ht="34.5" customHeight="1" x14ac:dyDescent="0.4">
      <c r="A163" s="42" t="str">
        <f t="shared" si="39"/>
        <v>○○学園</v>
      </c>
      <c r="B163" s="43"/>
      <c r="C163" s="44"/>
      <c r="D163" s="103"/>
      <c r="E163" s="103"/>
      <c r="F163" s="95"/>
      <c r="G163" s="48"/>
      <c r="H163" s="48"/>
      <c r="I163" s="48"/>
      <c r="J163" s="49"/>
      <c r="K163" s="49"/>
      <c r="L163" s="49"/>
      <c r="M163" s="49"/>
      <c r="N163" s="50"/>
      <c r="O163" s="104" t="str">
        <f t="shared" si="40"/>
        <v/>
      </c>
      <c r="P163" s="105" t="str">
        <f t="shared" si="55"/>
        <v/>
      </c>
      <c r="Q163" s="106" t="str">
        <f t="shared" si="41"/>
        <v/>
      </c>
      <c r="R163" s="107" t="str">
        <f t="shared" si="42"/>
        <v/>
      </c>
      <c r="S163" s="107" t="str">
        <f t="shared" si="43"/>
        <v/>
      </c>
      <c r="T163" s="108" t="str">
        <f t="shared" si="44"/>
        <v/>
      </c>
      <c r="U163" s="105" t="str">
        <f t="shared" si="45"/>
        <v/>
      </c>
      <c r="V163" s="108" t="str">
        <f t="shared" si="46"/>
        <v/>
      </c>
      <c r="W163" s="108" t="str">
        <f t="shared" si="47"/>
        <v/>
      </c>
      <c r="X163" s="108" t="str">
        <f t="shared" si="48"/>
        <v/>
      </c>
      <c r="Y163" s="108" t="str">
        <f t="shared" si="49"/>
        <v/>
      </c>
      <c r="Z163" s="106" t="str">
        <f t="shared" si="50"/>
        <v/>
      </c>
      <c r="AA163" s="107" t="str">
        <f t="shared" si="51"/>
        <v/>
      </c>
      <c r="AB163" s="105" t="str">
        <f t="shared" si="52"/>
        <v/>
      </c>
      <c r="AC163" s="108" t="str">
        <f t="shared" si="53"/>
        <v/>
      </c>
      <c r="AD163" s="160" t="str">
        <f t="shared" si="56"/>
        <v/>
      </c>
      <c r="AE163" s="173" t="str">
        <f t="shared" si="57"/>
        <v/>
      </c>
      <c r="AF163" s="111" t="str">
        <f>IF(AND(C163="",SUM(F163:N163)=0),"",IF(AE163&lt;&gt;"●",IF(COUNTIF(D163:E163,"○")+COUNTIF(O163:P163,"○")=1,"OK","NG"),IF(INDEX('補足調査票 (記入例)'!$AF$21:$AF$720,MATCH(C163,'補足調査票 (記入例)'!$C$21:$C$29,0))="OK","OK","NG ")))</f>
        <v/>
      </c>
      <c r="AG163" s="180" t="str">
        <f t="shared" si="54"/>
        <v/>
      </c>
    </row>
    <row r="164" spans="1:33" s="110" customFormat="1" ht="34.5" customHeight="1" x14ac:dyDescent="0.4">
      <c r="A164" s="42" t="str">
        <f t="shared" si="39"/>
        <v>○○学園</v>
      </c>
      <c r="B164" s="43"/>
      <c r="C164" s="44"/>
      <c r="D164" s="103"/>
      <c r="E164" s="103"/>
      <c r="F164" s="95"/>
      <c r="G164" s="48"/>
      <c r="H164" s="48"/>
      <c r="I164" s="48"/>
      <c r="J164" s="49"/>
      <c r="K164" s="49"/>
      <c r="L164" s="49"/>
      <c r="M164" s="49"/>
      <c r="N164" s="50"/>
      <c r="O164" s="104" t="str">
        <f t="shared" si="40"/>
        <v/>
      </c>
      <c r="P164" s="105" t="str">
        <f t="shared" si="55"/>
        <v/>
      </c>
      <c r="Q164" s="106" t="str">
        <f t="shared" si="41"/>
        <v/>
      </c>
      <c r="R164" s="107" t="str">
        <f t="shared" si="42"/>
        <v/>
      </c>
      <c r="S164" s="107" t="str">
        <f t="shared" si="43"/>
        <v/>
      </c>
      <c r="T164" s="108" t="str">
        <f t="shared" si="44"/>
        <v/>
      </c>
      <c r="U164" s="105" t="str">
        <f t="shared" si="45"/>
        <v/>
      </c>
      <c r="V164" s="108" t="str">
        <f t="shared" si="46"/>
        <v/>
      </c>
      <c r="W164" s="108" t="str">
        <f t="shared" si="47"/>
        <v/>
      </c>
      <c r="X164" s="108" t="str">
        <f t="shared" si="48"/>
        <v/>
      </c>
      <c r="Y164" s="108" t="str">
        <f t="shared" si="49"/>
        <v/>
      </c>
      <c r="Z164" s="106" t="str">
        <f t="shared" si="50"/>
        <v/>
      </c>
      <c r="AA164" s="107" t="str">
        <f t="shared" si="51"/>
        <v/>
      </c>
      <c r="AB164" s="105" t="str">
        <f t="shared" si="52"/>
        <v/>
      </c>
      <c r="AC164" s="108" t="str">
        <f t="shared" si="53"/>
        <v/>
      </c>
      <c r="AD164" s="160" t="str">
        <f t="shared" si="56"/>
        <v/>
      </c>
      <c r="AE164" s="173" t="str">
        <f t="shared" si="57"/>
        <v/>
      </c>
      <c r="AF164" s="111" t="str">
        <f>IF(AND(C164="",SUM(F164:N164)=0),"",IF(AE164&lt;&gt;"●",IF(COUNTIF(D164:E164,"○")+COUNTIF(O164:P164,"○")=1,"OK","NG"),IF(INDEX('補足調査票 (記入例)'!$AF$21:$AF$720,MATCH(C164,'補足調査票 (記入例)'!$C$21:$C$29,0))="OK","OK","NG ")))</f>
        <v/>
      </c>
      <c r="AG164" s="180" t="str">
        <f t="shared" si="54"/>
        <v/>
      </c>
    </row>
    <row r="165" spans="1:33" s="110" customFormat="1" ht="34.5" customHeight="1" x14ac:dyDescent="0.4">
      <c r="A165" s="42" t="str">
        <f t="shared" si="39"/>
        <v>○○学園</v>
      </c>
      <c r="B165" s="43"/>
      <c r="C165" s="44"/>
      <c r="D165" s="103"/>
      <c r="E165" s="103"/>
      <c r="F165" s="95"/>
      <c r="G165" s="48"/>
      <c r="H165" s="48"/>
      <c r="I165" s="48"/>
      <c r="J165" s="49"/>
      <c r="K165" s="49"/>
      <c r="L165" s="49"/>
      <c r="M165" s="49"/>
      <c r="N165" s="50"/>
      <c r="O165" s="104" t="str">
        <f t="shared" si="40"/>
        <v/>
      </c>
      <c r="P165" s="105" t="str">
        <f t="shared" si="55"/>
        <v/>
      </c>
      <c r="Q165" s="106" t="str">
        <f t="shared" si="41"/>
        <v/>
      </c>
      <c r="R165" s="107" t="str">
        <f t="shared" si="42"/>
        <v/>
      </c>
      <c r="S165" s="107" t="str">
        <f t="shared" si="43"/>
        <v/>
      </c>
      <c r="T165" s="108" t="str">
        <f t="shared" si="44"/>
        <v/>
      </c>
      <c r="U165" s="105" t="str">
        <f t="shared" si="45"/>
        <v/>
      </c>
      <c r="V165" s="108" t="str">
        <f t="shared" si="46"/>
        <v/>
      </c>
      <c r="W165" s="108" t="str">
        <f t="shared" si="47"/>
        <v/>
      </c>
      <c r="X165" s="108" t="str">
        <f t="shared" si="48"/>
        <v/>
      </c>
      <c r="Y165" s="108" t="str">
        <f t="shared" si="49"/>
        <v/>
      </c>
      <c r="Z165" s="106" t="str">
        <f t="shared" si="50"/>
        <v/>
      </c>
      <c r="AA165" s="107" t="str">
        <f t="shared" si="51"/>
        <v/>
      </c>
      <c r="AB165" s="105" t="str">
        <f t="shared" si="52"/>
        <v/>
      </c>
      <c r="AC165" s="108" t="str">
        <f t="shared" si="53"/>
        <v/>
      </c>
      <c r="AD165" s="160" t="str">
        <f t="shared" si="56"/>
        <v/>
      </c>
      <c r="AE165" s="173" t="str">
        <f t="shared" si="57"/>
        <v/>
      </c>
      <c r="AF165" s="111" t="str">
        <f>IF(AND(C165="",SUM(F165:N165)=0),"",IF(AE165&lt;&gt;"●",IF(COUNTIF(D165:E165,"○")+COUNTIF(O165:P165,"○")=1,"OK","NG"),IF(INDEX('補足調査票 (記入例)'!$AF$21:$AF$720,MATCH(C165,'補足調査票 (記入例)'!$C$21:$C$29,0))="OK","OK","NG ")))</f>
        <v/>
      </c>
      <c r="AG165" s="180" t="str">
        <f t="shared" si="54"/>
        <v/>
      </c>
    </row>
    <row r="166" spans="1:33" s="110" customFormat="1" ht="34.5" customHeight="1" x14ac:dyDescent="0.4">
      <c r="A166" s="42" t="str">
        <f t="shared" si="39"/>
        <v>○○学園</v>
      </c>
      <c r="B166" s="43"/>
      <c r="C166" s="44"/>
      <c r="D166" s="103"/>
      <c r="E166" s="103"/>
      <c r="F166" s="95"/>
      <c r="G166" s="48"/>
      <c r="H166" s="48"/>
      <c r="I166" s="48"/>
      <c r="J166" s="49"/>
      <c r="K166" s="49"/>
      <c r="L166" s="49"/>
      <c r="M166" s="49"/>
      <c r="N166" s="50"/>
      <c r="O166" s="104" t="str">
        <f t="shared" si="40"/>
        <v/>
      </c>
      <c r="P166" s="105" t="str">
        <f t="shared" si="55"/>
        <v/>
      </c>
      <c r="Q166" s="106" t="str">
        <f t="shared" si="41"/>
        <v/>
      </c>
      <c r="R166" s="107" t="str">
        <f t="shared" si="42"/>
        <v/>
      </c>
      <c r="S166" s="107" t="str">
        <f t="shared" si="43"/>
        <v/>
      </c>
      <c r="T166" s="108" t="str">
        <f t="shared" si="44"/>
        <v/>
      </c>
      <c r="U166" s="105" t="str">
        <f t="shared" si="45"/>
        <v/>
      </c>
      <c r="V166" s="108" t="str">
        <f t="shared" si="46"/>
        <v/>
      </c>
      <c r="W166" s="108" t="str">
        <f t="shared" si="47"/>
        <v/>
      </c>
      <c r="X166" s="108" t="str">
        <f t="shared" si="48"/>
        <v/>
      </c>
      <c r="Y166" s="108" t="str">
        <f t="shared" si="49"/>
        <v/>
      </c>
      <c r="Z166" s="106" t="str">
        <f t="shared" si="50"/>
        <v/>
      </c>
      <c r="AA166" s="107" t="str">
        <f t="shared" si="51"/>
        <v/>
      </c>
      <c r="AB166" s="105" t="str">
        <f t="shared" si="52"/>
        <v/>
      </c>
      <c r="AC166" s="108" t="str">
        <f t="shared" si="53"/>
        <v/>
      </c>
      <c r="AD166" s="160" t="str">
        <f t="shared" si="56"/>
        <v/>
      </c>
      <c r="AE166" s="173" t="str">
        <f t="shared" si="57"/>
        <v/>
      </c>
      <c r="AF166" s="111" t="str">
        <f>IF(AND(C166="",SUM(F166:N166)=0),"",IF(AE166&lt;&gt;"●",IF(COUNTIF(D166:E166,"○")+COUNTIF(O166:P166,"○")=1,"OK","NG"),IF(INDEX('補足調査票 (記入例)'!$AF$21:$AF$720,MATCH(C166,'補足調査票 (記入例)'!$C$21:$C$29,0))="OK","OK","NG ")))</f>
        <v/>
      </c>
      <c r="AG166" s="180" t="str">
        <f t="shared" si="54"/>
        <v/>
      </c>
    </row>
    <row r="167" spans="1:33" s="110" customFormat="1" ht="34.5" customHeight="1" x14ac:dyDescent="0.4">
      <c r="A167" s="42" t="str">
        <f t="shared" si="39"/>
        <v>○○学園</v>
      </c>
      <c r="B167" s="43"/>
      <c r="C167" s="44"/>
      <c r="D167" s="103"/>
      <c r="E167" s="103"/>
      <c r="F167" s="95"/>
      <c r="G167" s="48"/>
      <c r="H167" s="48"/>
      <c r="I167" s="48"/>
      <c r="J167" s="49"/>
      <c r="K167" s="49"/>
      <c r="L167" s="49"/>
      <c r="M167" s="49"/>
      <c r="N167" s="50"/>
      <c r="O167" s="104" t="str">
        <f t="shared" si="40"/>
        <v/>
      </c>
      <c r="P167" s="105" t="str">
        <f t="shared" si="55"/>
        <v/>
      </c>
      <c r="Q167" s="106" t="str">
        <f t="shared" si="41"/>
        <v/>
      </c>
      <c r="R167" s="107" t="str">
        <f t="shared" si="42"/>
        <v/>
      </c>
      <c r="S167" s="107" t="str">
        <f t="shared" si="43"/>
        <v/>
      </c>
      <c r="T167" s="108" t="str">
        <f t="shared" si="44"/>
        <v/>
      </c>
      <c r="U167" s="105" t="str">
        <f t="shared" si="45"/>
        <v/>
      </c>
      <c r="V167" s="108" t="str">
        <f t="shared" si="46"/>
        <v/>
      </c>
      <c r="W167" s="108" t="str">
        <f t="shared" si="47"/>
        <v/>
      </c>
      <c r="X167" s="108" t="str">
        <f t="shared" si="48"/>
        <v/>
      </c>
      <c r="Y167" s="108" t="str">
        <f t="shared" si="49"/>
        <v/>
      </c>
      <c r="Z167" s="106" t="str">
        <f t="shared" si="50"/>
        <v/>
      </c>
      <c r="AA167" s="107" t="str">
        <f t="shared" si="51"/>
        <v/>
      </c>
      <c r="AB167" s="105" t="str">
        <f t="shared" si="52"/>
        <v/>
      </c>
      <c r="AC167" s="108" t="str">
        <f t="shared" si="53"/>
        <v/>
      </c>
      <c r="AD167" s="160" t="str">
        <f t="shared" si="56"/>
        <v/>
      </c>
      <c r="AE167" s="173" t="str">
        <f t="shared" si="57"/>
        <v/>
      </c>
      <c r="AF167" s="111" t="str">
        <f>IF(AND(C167="",SUM(F167:N167)=0),"",IF(AE167&lt;&gt;"●",IF(COUNTIF(D167:E167,"○")+COUNTIF(O167:P167,"○")=1,"OK","NG"),IF(INDEX('補足調査票 (記入例)'!$AF$21:$AF$720,MATCH(C167,'補足調査票 (記入例)'!$C$21:$C$29,0))="OK","OK","NG ")))</f>
        <v/>
      </c>
      <c r="AG167" s="180" t="str">
        <f t="shared" si="54"/>
        <v/>
      </c>
    </row>
    <row r="168" spans="1:33" s="110" customFormat="1" ht="34.5" customHeight="1" x14ac:dyDescent="0.4">
      <c r="A168" s="42" t="str">
        <f t="shared" si="39"/>
        <v>○○学園</v>
      </c>
      <c r="B168" s="43"/>
      <c r="C168" s="44"/>
      <c r="D168" s="103"/>
      <c r="E168" s="103"/>
      <c r="F168" s="95"/>
      <c r="G168" s="48"/>
      <c r="H168" s="48"/>
      <c r="I168" s="48"/>
      <c r="J168" s="49"/>
      <c r="K168" s="49"/>
      <c r="L168" s="49"/>
      <c r="M168" s="49"/>
      <c r="N168" s="50"/>
      <c r="O168" s="104" t="str">
        <f t="shared" si="40"/>
        <v/>
      </c>
      <c r="P168" s="105" t="str">
        <f t="shared" si="55"/>
        <v/>
      </c>
      <c r="Q168" s="106" t="str">
        <f t="shared" si="41"/>
        <v/>
      </c>
      <c r="R168" s="107" t="str">
        <f t="shared" si="42"/>
        <v/>
      </c>
      <c r="S168" s="107" t="str">
        <f t="shared" si="43"/>
        <v/>
      </c>
      <c r="T168" s="108" t="str">
        <f t="shared" si="44"/>
        <v/>
      </c>
      <c r="U168" s="105" t="str">
        <f t="shared" si="45"/>
        <v/>
      </c>
      <c r="V168" s="108" t="str">
        <f t="shared" si="46"/>
        <v/>
      </c>
      <c r="W168" s="108" t="str">
        <f t="shared" si="47"/>
        <v/>
      </c>
      <c r="X168" s="108" t="str">
        <f t="shared" si="48"/>
        <v/>
      </c>
      <c r="Y168" s="108" t="str">
        <f t="shared" si="49"/>
        <v/>
      </c>
      <c r="Z168" s="106" t="str">
        <f t="shared" si="50"/>
        <v/>
      </c>
      <c r="AA168" s="107" t="str">
        <f t="shared" si="51"/>
        <v/>
      </c>
      <c r="AB168" s="105" t="str">
        <f t="shared" si="52"/>
        <v/>
      </c>
      <c r="AC168" s="108" t="str">
        <f t="shared" si="53"/>
        <v/>
      </c>
      <c r="AD168" s="160" t="str">
        <f t="shared" si="56"/>
        <v/>
      </c>
      <c r="AE168" s="173" t="str">
        <f t="shared" si="57"/>
        <v/>
      </c>
      <c r="AF168" s="111" t="str">
        <f>IF(AND(C168="",SUM(F168:N168)=0),"",IF(AE168&lt;&gt;"●",IF(COUNTIF(D168:E168,"○")+COUNTIF(O168:P168,"○")=1,"OK","NG"),IF(INDEX('補足調査票 (記入例)'!$AF$21:$AF$720,MATCH(C168,'補足調査票 (記入例)'!$C$21:$C$29,0))="OK","OK","NG ")))</f>
        <v/>
      </c>
      <c r="AG168" s="180" t="str">
        <f t="shared" si="54"/>
        <v/>
      </c>
    </row>
    <row r="169" spans="1:33" s="110" customFormat="1" ht="34.5" customHeight="1" x14ac:dyDescent="0.4">
      <c r="A169" s="42" t="str">
        <f t="shared" si="39"/>
        <v>○○学園</v>
      </c>
      <c r="B169" s="43"/>
      <c r="C169" s="44"/>
      <c r="D169" s="103"/>
      <c r="E169" s="103"/>
      <c r="F169" s="95"/>
      <c r="G169" s="48"/>
      <c r="H169" s="48"/>
      <c r="I169" s="48"/>
      <c r="J169" s="49"/>
      <c r="K169" s="49"/>
      <c r="L169" s="49"/>
      <c r="M169" s="49"/>
      <c r="N169" s="50"/>
      <c r="O169" s="104" t="str">
        <f t="shared" si="40"/>
        <v/>
      </c>
      <c r="P169" s="105" t="str">
        <f t="shared" si="55"/>
        <v/>
      </c>
      <c r="Q169" s="106" t="str">
        <f t="shared" si="41"/>
        <v/>
      </c>
      <c r="R169" s="107" t="str">
        <f t="shared" si="42"/>
        <v/>
      </c>
      <c r="S169" s="107" t="str">
        <f t="shared" si="43"/>
        <v/>
      </c>
      <c r="T169" s="108" t="str">
        <f t="shared" si="44"/>
        <v/>
      </c>
      <c r="U169" s="105" t="str">
        <f t="shared" si="45"/>
        <v/>
      </c>
      <c r="V169" s="108" t="str">
        <f t="shared" si="46"/>
        <v/>
      </c>
      <c r="W169" s="108" t="str">
        <f t="shared" si="47"/>
        <v/>
      </c>
      <c r="X169" s="108" t="str">
        <f t="shared" si="48"/>
        <v/>
      </c>
      <c r="Y169" s="108" t="str">
        <f t="shared" si="49"/>
        <v/>
      </c>
      <c r="Z169" s="106" t="str">
        <f t="shared" si="50"/>
        <v/>
      </c>
      <c r="AA169" s="107" t="str">
        <f t="shared" si="51"/>
        <v/>
      </c>
      <c r="AB169" s="105" t="str">
        <f t="shared" si="52"/>
        <v/>
      </c>
      <c r="AC169" s="108" t="str">
        <f t="shared" si="53"/>
        <v/>
      </c>
      <c r="AD169" s="160" t="str">
        <f t="shared" si="56"/>
        <v/>
      </c>
      <c r="AE169" s="173" t="str">
        <f t="shared" si="57"/>
        <v/>
      </c>
      <c r="AF169" s="111" t="str">
        <f>IF(AND(C169="",SUM(F169:N169)=0),"",IF(AE169&lt;&gt;"●",IF(COUNTIF(D169:E169,"○")+COUNTIF(O169:P169,"○")=1,"OK","NG"),IF(INDEX('補足調査票 (記入例)'!$AF$21:$AF$720,MATCH(C169,'補足調査票 (記入例)'!$C$21:$C$29,0))="OK","OK","NG ")))</f>
        <v/>
      </c>
      <c r="AG169" s="180" t="str">
        <f t="shared" si="54"/>
        <v/>
      </c>
    </row>
    <row r="170" spans="1:33" s="110" customFormat="1" ht="34.5" customHeight="1" x14ac:dyDescent="0.4">
      <c r="A170" s="42" t="str">
        <f t="shared" si="39"/>
        <v>○○学園</v>
      </c>
      <c r="B170" s="43"/>
      <c r="C170" s="44"/>
      <c r="D170" s="103"/>
      <c r="E170" s="103"/>
      <c r="F170" s="95"/>
      <c r="G170" s="48"/>
      <c r="H170" s="48"/>
      <c r="I170" s="48"/>
      <c r="J170" s="49"/>
      <c r="K170" s="49"/>
      <c r="L170" s="49"/>
      <c r="M170" s="49"/>
      <c r="N170" s="50"/>
      <c r="O170" s="104" t="str">
        <f t="shared" si="40"/>
        <v/>
      </c>
      <c r="P170" s="105" t="str">
        <f t="shared" si="55"/>
        <v/>
      </c>
      <c r="Q170" s="106" t="str">
        <f t="shared" si="41"/>
        <v/>
      </c>
      <c r="R170" s="107" t="str">
        <f t="shared" si="42"/>
        <v/>
      </c>
      <c r="S170" s="107" t="str">
        <f t="shared" si="43"/>
        <v/>
      </c>
      <c r="T170" s="108" t="str">
        <f t="shared" si="44"/>
        <v/>
      </c>
      <c r="U170" s="105" t="str">
        <f t="shared" si="45"/>
        <v/>
      </c>
      <c r="V170" s="108" t="str">
        <f t="shared" si="46"/>
        <v/>
      </c>
      <c r="W170" s="108" t="str">
        <f t="shared" si="47"/>
        <v/>
      </c>
      <c r="X170" s="108" t="str">
        <f t="shared" si="48"/>
        <v/>
      </c>
      <c r="Y170" s="108" t="str">
        <f t="shared" si="49"/>
        <v/>
      </c>
      <c r="Z170" s="106" t="str">
        <f t="shared" si="50"/>
        <v/>
      </c>
      <c r="AA170" s="107" t="str">
        <f t="shared" si="51"/>
        <v/>
      </c>
      <c r="AB170" s="105" t="str">
        <f t="shared" si="52"/>
        <v/>
      </c>
      <c r="AC170" s="108" t="str">
        <f t="shared" si="53"/>
        <v/>
      </c>
      <c r="AD170" s="160" t="str">
        <f t="shared" si="56"/>
        <v/>
      </c>
      <c r="AE170" s="173" t="str">
        <f t="shared" si="57"/>
        <v/>
      </c>
      <c r="AF170" s="111" t="str">
        <f>IF(AND(C170="",SUM(F170:N170)=0),"",IF(AE170&lt;&gt;"●",IF(COUNTIF(D170:E170,"○")+COUNTIF(O170:P170,"○")=1,"OK","NG"),IF(INDEX('補足調査票 (記入例)'!$AF$21:$AF$720,MATCH(C170,'補足調査票 (記入例)'!$C$21:$C$29,0))="OK","OK","NG ")))</f>
        <v/>
      </c>
      <c r="AG170" s="180" t="str">
        <f t="shared" si="54"/>
        <v/>
      </c>
    </row>
    <row r="171" spans="1:33" s="110" customFormat="1" ht="34.5" customHeight="1" x14ac:dyDescent="0.4">
      <c r="A171" s="42" t="str">
        <f t="shared" si="39"/>
        <v>○○学園</v>
      </c>
      <c r="B171" s="43"/>
      <c r="C171" s="44"/>
      <c r="D171" s="103"/>
      <c r="E171" s="103"/>
      <c r="F171" s="95"/>
      <c r="G171" s="48"/>
      <c r="H171" s="48"/>
      <c r="I171" s="48"/>
      <c r="J171" s="49"/>
      <c r="K171" s="49"/>
      <c r="L171" s="49"/>
      <c r="M171" s="49"/>
      <c r="N171" s="50"/>
      <c r="O171" s="104" t="str">
        <f t="shared" si="40"/>
        <v/>
      </c>
      <c r="P171" s="105" t="str">
        <f t="shared" si="55"/>
        <v/>
      </c>
      <c r="Q171" s="106" t="str">
        <f t="shared" si="41"/>
        <v/>
      </c>
      <c r="R171" s="107" t="str">
        <f t="shared" si="42"/>
        <v/>
      </c>
      <c r="S171" s="107" t="str">
        <f t="shared" si="43"/>
        <v/>
      </c>
      <c r="T171" s="108" t="str">
        <f t="shared" si="44"/>
        <v/>
      </c>
      <c r="U171" s="105" t="str">
        <f t="shared" si="45"/>
        <v/>
      </c>
      <c r="V171" s="108" t="str">
        <f t="shared" si="46"/>
        <v/>
      </c>
      <c r="W171" s="108" t="str">
        <f t="shared" si="47"/>
        <v/>
      </c>
      <c r="X171" s="108" t="str">
        <f t="shared" si="48"/>
        <v/>
      </c>
      <c r="Y171" s="108" t="str">
        <f t="shared" si="49"/>
        <v/>
      </c>
      <c r="Z171" s="106" t="str">
        <f t="shared" si="50"/>
        <v/>
      </c>
      <c r="AA171" s="107" t="str">
        <f t="shared" si="51"/>
        <v/>
      </c>
      <c r="AB171" s="105" t="str">
        <f t="shared" si="52"/>
        <v/>
      </c>
      <c r="AC171" s="108" t="str">
        <f t="shared" si="53"/>
        <v/>
      </c>
      <c r="AD171" s="160" t="str">
        <f t="shared" si="56"/>
        <v/>
      </c>
      <c r="AE171" s="173" t="str">
        <f t="shared" si="57"/>
        <v/>
      </c>
      <c r="AF171" s="111" t="str">
        <f>IF(AND(C171="",SUM(F171:N171)=0),"",IF(AE171&lt;&gt;"●",IF(COUNTIF(D171:E171,"○")+COUNTIF(O171:P171,"○")=1,"OK","NG"),IF(INDEX('補足調査票 (記入例)'!$AF$21:$AF$720,MATCH(C171,'補足調査票 (記入例)'!$C$21:$C$29,0))="OK","OK","NG ")))</f>
        <v/>
      </c>
      <c r="AG171" s="180" t="str">
        <f t="shared" si="54"/>
        <v/>
      </c>
    </row>
    <row r="172" spans="1:33" s="110" customFormat="1" ht="34.5" customHeight="1" x14ac:dyDescent="0.4">
      <c r="A172" s="42" t="str">
        <f t="shared" si="39"/>
        <v>○○学園</v>
      </c>
      <c r="B172" s="43"/>
      <c r="C172" s="44"/>
      <c r="D172" s="103"/>
      <c r="E172" s="103"/>
      <c r="F172" s="95"/>
      <c r="G172" s="48"/>
      <c r="H172" s="48"/>
      <c r="I172" s="48"/>
      <c r="J172" s="49"/>
      <c r="K172" s="49"/>
      <c r="L172" s="49"/>
      <c r="M172" s="49"/>
      <c r="N172" s="50"/>
      <c r="O172" s="104" t="str">
        <f t="shared" si="40"/>
        <v/>
      </c>
      <c r="P172" s="105" t="str">
        <f t="shared" si="55"/>
        <v/>
      </c>
      <c r="Q172" s="106" t="str">
        <f t="shared" si="41"/>
        <v/>
      </c>
      <c r="R172" s="107" t="str">
        <f t="shared" si="42"/>
        <v/>
      </c>
      <c r="S172" s="107" t="str">
        <f t="shared" si="43"/>
        <v/>
      </c>
      <c r="T172" s="108" t="str">
        <f t="shared" si="44"/>
        <v/>
      </c>
      <c r="U172" s="105" t="str">
        <f t="shared" si="45"/>
        <v/>
      </c>
      <c r="V172" s="108" t="str">
        <f t="shared" si="46"/>
        <v/>
      </c>
      <c r="W172" s="108" t="str">
        <f t="shared" si="47"/>
        <v/>
      </c>
      <c r="X172" s="108" t="str">
        <f t="shared" si="48"/>
        <v/>
      </c>
      <c r="Y172" s="108" t="str">
        <f t="shared" si="49"/>
        <v/>
      </c>
      <c r="Z172" s="106" t="str">
        <f t="shared" si="50"/>
        <v/>
      </c>
      <c r="AA172" s="107" t="str">
        <f t="shared" si="51"/>
        <v/>
      </c>
      <c r="AB172" s="105" t="str">
        <f t="shared" si="52"/>
        <v/>
      </c>
      <c r="AC172" s="108" t="str">
        <f t="shared" si="53"/>
        <v/>
      </c>
      <c r="AD172" s="160" t="str">
        <f t="shared" si="56"/>
        <v/>
      </c>
      <c r="AE172" s="173" t="str">
        <f t="shared" si="57"/>
        <v/>
      </c>
      <c r="AF172" s="111" t="str">
        <f>IF(AND(C172="",SUM(F172:N172)=0),"",IF(AE172&lt;&gt;"●",IF(COUNTIF(D172:E172,"○")+COUNTIF(O172:P172,"○")=1,"OK","NG"),IF(INDEX('補足調査票 (記入例)'!$AF$21:$AF$720,MATCH(C172,'補足調査票 (記入例)'!$C$21:$C$29,0))="OK","OK","NG ")))</f>
        <v/>
      </c>
      <c r="AG172" s="180" t="str">
        <f t="shared" si="54"/>
        <v/>
      </c>
    </row>
    <row r="173" spans="1:33" s="110" customFormat="1" ht="34.5" customHeight="1" x14ac:dyDescent="0.4">
      <c r="A173" s="42" t="str">
        <f t="shared" si="39"/>
        <v>○○学園</v>
      </c>
      <c r="B173" s="43"/>
      <c r="C173" s="44"/>
      <c r="D173" s="103"/>
      <c r="E173" s="103"/>
      <c r="F173" s="95"/>
      <c r="G173" s="48"/>
      <c r="H173" s="48"/>
      <c r="I173" s="48"/>
      <c r="J173" s="49"/>
      <c r="K173" s="49"/>
      <c r="L173" s="49"/>
      <c r="M173" s="49"/>
      <c r="N173" s="50"/>
      <c r="O173" s="104" t="str">
        <f t="shared" si="40"/>
        <v/>
      </c>
      <c r="P173" s="105" t="str">
        <f t="shared" si="55"/>
        <v/>
      </c>
      <c r="Q173" s="106" t="str">
        <f t="shared" si="41"/>
        <v/>
      </c>
      <c r="R173" s="107" t="str">
        <f t="shared" si="42"/>
        <v/>
      </c>
      <c r="S173" s="107" t="str">
        <f t="shared" si="43"/>
        <v/>
      </c>
      <c r="T173" s="108" t="str">
        <f t="shared" si="44"/>
        <v/>
      </c>
      <c r="U173" s="105" t="str">
        <f t="shared" si="45"/>
        <v/>
      </c>
      <c r="V173" s="108" t="str">
        <f t="shared" si="46"/>
        <v/>
      </c>
      <c r="W173" s="108" t="str">
        <f t="shared" si="47"/>
        <v/>
      </c>
      <c r="X173" s="108" t="str">
        <f t="shared" si="48"/>
        <v/>
      </c>
      <c r="Y173" s="108" t="str">
        <f t="shared" si="49"/>
        <v/>
      </c>
      <c r="Z173" s="106" t="str">
        <f t="shared" si="50"/>
        <v/>
      </c>
      <c r="AA173" s="107" t="str">
        <f t="shared" si="51"/>
        <v/>
      </c>
      <c r="AB173" s="105" t="str">
        <f t="shared" si="52"/>
        <v/>
      </c>
      <c r="AC173" s="108" t="str">
        <f t="shared" si="53"/>
        <v/>
      </c>
      <c r="AD173" s="160" t="str">
        <f t="shared" si="56"/>
        <v/>
      </c>
      <c r="AE173" s="173" t="str">
        <f t="shared" si="57"/>
        <v/>
      </c>
      <c r="AF173" s="111" t="str">
        <f>IF(AND(C173="",SUM(F173:N173)=0),"",IF(AE173&lt;&gt;"●",IF(COUNTIF(D173:E173,"○")+COUNTIF(O173:P173,"○")=1,"OK","NG"),IF(INDEX('補足調査票 (記入例)'!$AF$21:$AF$720,MATCH(C173,'補足調査票 (記入例)'!$C$21:$C$29,0))="OK","OK","NG ")))</f>
        <v/>
      </c>
      <c r="AG173" s="180" t="str">
        <f t="shared" si="54"/>
        <v/>
      </c>
    </row>
    <row r="174" spans="1:33" s="110" customFormat="1" ht="34.5" customHeight="1" x14ac:dyDescent="0.4">
      <c r="A174" s="42" t="str">
        <f t="shared" si="39"/>
        <v>○○学園</v>
      </c>
      <c r="B174" s="43"/>
      <c r="C174" s="44"/>
      <c r="D174" s="103"/>
      <c r="E174" s="103"/>
      <c r="F174" s="95"/>
      <c r="G174" s="48"/>
      <c r="H174" s="48"/>
      <c r="I174" s="48"/>
      <c r="J174" s="49"/>
      <c r="K174" s="49"/>
      <c r="L174" s="49"/>
      <c r="M174" s="49"/>
      <c r="N174" s="50"/>
      <c r="O174" s="104" t="str">
        <f t="shared" si="40"/>
        <v/>
      </c>
      <c r="P174" s="105" t="str">
        <f t="shared" si="55"/>
        <v/>
      </c>
      <c r="Q174" s="106" t="str">
        <f t="shared" si="41"/>
        <v/>
      </c>
      <c r="R174" s="107" t="str">
        <f t="shared" si="42"/>
        <v/>
      </c>
      <c r="S174" s="107" t="str">
        <f t="shared" si="43"/>
        <v/>
      </c>
      <c r="T174" s="108" t="str">
        <f t="shared" si="44"/>
        <v/>
      </c>
      <c r="U174" s="105" t="str">
        <f t="shared" si="45"/>
        <v/>
      </c>
      <c r="V174" s="108" t="str">
        <f t="shared" si="46"/>
        <v/>
      </c>
      <c r="W174" s="108" t="str">
        <f t="shared" si="47"/>
        <v/>
      </c>
      <c r="X174" s="108" t="str">
        <f t="shared" si="48"/>
        <v/>
      </c>
      <c r="Y174" s="108" t="str">
        <f t="shared" si="49"/>
        <v/>
      </c>
      <c r="Z174" s="106" t="str">
        <f t="shared" si="50"/>
        <v/>
      </c>
      <c r="AA174" s="107" t="str">
        <f t="shared" si="51"/>
        <v/>
      </c>
      <c r="AB174" s="105" t="str">
        <f t="shared" si="52"/>
        <v/>
      </c>
      <c r="AC174" s="108" t="str">
        <f t="shared" si="53"/>
        <v/>
      </c>
      <c r="AD174" s="160" t="str">
        <f t="shared" si="56"/>
        <v/>
      </c>
      <c r="AE174" s="173" t="str">
        <f t="shared" si="57"/>
        <v/>
      </c>
      <c r="AF174" s="111" t="str">
        <f>IF(AND(C174="",SUM(F174:N174)=0),"",IF(AE174&lt;&gt;"●",IF(COUNTIF(D174:E174,"○")+COUNTIF(O174:P174,"○")=1,"OK","NG"),IF(INDEX('補足調査票 (記入例)'!$AF$21:$AF$720,MATCH(C174,'補足調査票 (記入例)'!$C$21:$C$29,0))="OK","OK","NG ")))</f>
        <v/>
      </c>
      <c r="AG174" s="180" t="str">
        <f t="shared" si="54"/>
        <v/>
      </c>
    </row>
    <row r="175" spans="1:33" s="110" customFormat="1" ht="34.5" customHeight="1" x14ac:dyDescent="0.4">
      <c r="A175" s="42" t="str">
        <f t="shared" si="39"/>
        <v>○○学園</v>
      </c>
      <c r="B175" s="43"/>
      <c r="C175" s="44"/>
      <c r="D175" s="103"/>
      <c r="E175" s="103"/>
      <c r="F175" s="95"/>
      <c r="G175" s="48"/>
      <c r="H175" s="48"/>
      <c r="I175" s="48"/>
      <c r="J175" s="49"/>
      <c r="K175" s="49"/>
      <c r="L175" s="49"/>
      <c r="M175" s="49"/>
      <c r="N175" s="50"/>
      <c r="O175" s="104" t="str">
        <f t="shared" si="40"/>
        <v/>
      </c>
      <c r="P175" s="105" t="str">
        <f t="shared" si="55"/>
        <v/>
      </c>
      <c r="Q175" s="106" t="str">
        <f t="shared" si="41"/>
        <v/>
      </c>
      <c r="R175" s="107" t="str">
        <f t="shared" si="42"/>
        <v/>
      </c>
      <c r="S175" s="107" t="str">
        <f t="shared" si="43"/>
        <v/>
      </c>
      <c r="T175" s="108" t="str">
        <f t="shared" si="44"/>
        <v/>
      </c>
      <c r="U175" s="105" t="str">
        <f t="shared" si="45"/>
        <v/>
      </c>
      <c r="V175" s="108" t="str">
        <f t="shared" si="46"/>
        <v/>
      </c>
      <c r="W175" s="108" t="str">
        <f t="shared" si="47"/>
        <v/>
      </c>
      <c r="X175" s="108" t="str">
        <f t="shared" si="48"/>
        <v/>
      </c>
      <c r="Y175" s="108" t="str">
        <f t="shared" si="49"/>
        <v/>
      </c>
      <c r="Z175" s="106" t="str">
        <f t="shared" si="50"/>
        <v/>
      </c>
      <c r="AA175" s="107" t="str">
        <f t="shared" si="51"/>
        <v/>
      </c>
      <c r="AB175" s="105" t="str">
        <f t="shared" si="52"/>
        <v/>
      </c>
      <c r="AC175" s="108" t="str">
        <f t="shared" si="53"/>
        <v/>
      </c>
      <c r="AD175" s="160" t="str">
        <f t="shared" si="56"/>
        <v/>
      </c>
      <c r="AE175" s="173" t="str">
        <f t="shared" si="57"/>
        <v/>
      </c>
      <c r="AF175" s="111" t="str">
        <f>IF(AND(C175="",SUM(F175:N175)=0),"",IF(AE175&lt;&gt;"●",IF(COUNTIF(D175:E175,"○")+COUNTIF(O175:P175,"○")=1,"OK","NG"),IF(INDEX('補足調査票 (記入例)'!$AF$21:$AF$720,MATCH(C175,'補足調査票 (記入例)'!$C$21:$C$29,0))="OK","OK","NG ")))</f>
        <v/>
      </c>
      <c r="AG175" s="180" t="str">
        <f t="shared" si="54"/>
        <v/>
      </c>
    </row>
    <row r="176" spans="1:33" s="110" customFormat="1" ht="34.5" customHeight="1" x14ac:dyDescent="0.4">
      <c r="A176" s="42" t="str">
        <f t="shared" si="39"/>
        <v>○○学園</v>
      </c>
      <c r="B176" s="43"/>
      <c r="C176" s="44"/>
      <c r="D176" s="103"/>
      <c r="E176" s="103"/>
      <c r="F176" s="95"/>
      <c r="G176" s="48"/>
      <c r="H176" s="48"/>
      <c r="I176" s="48"/>
      <c r="J176" s="49"/>
      <c r="K176" s="49"/>
      <c r="L176" s="49"/>
      <c r="M176" s="49"/>
      <c r="N176" s="50"/>
      <c r="O176" s="104" t="str">
        <f t="shared" si="40"/>
        <v/>
      </c>
      <c r="P176" s="105" t="str">
        <f t="shared" si="55"/>
        <v/>
      </c>
      <c r="Q176" s="106" t="str">
        <f t="shared" si="41"/>
        <v/>
      </c>
      <c r="R176" s="107" t="str">
        <f t="shared" si="42"/>
        <v/>
      </c>
      <c r="S176" s="107" t="str">
        <f t="shared" si="43"/>
        <v/>
      </c>
      <c r="T176" s="108" t="str">
        <f t="shared" si="44"/>
        <v/>
      </c>
      <c r="U176" s="105" t="str">
        <f t="shared" si="45"/>
        <v/>
      </c>
      <c r="V176" s="108" t="str">
        <f t="shared" si="46"/>
        <v/>
      </c>
      <c r="W176" s="108" t="str">
        <f t="shared" si="47"/>
        <v/>
      </c>
      <c r="X176" s="108" t="str">
        <f t="shared" si="48"/>
        <v/>
      </c>
      <c r="Y176" s="108" t="str">
        <f t="shared" si="49"/>
        <v/>
      </c>
      <c r="Z176" s="106" t="str">
        <f t="shared" si="50"/>
        <v/>
      </c>
      <c r="AA176" s="107" t="str">
        <f t="shared" si="51"/>
        <v/>
      </c>
      <c r="AB176" s="105" t="str">
        <f t="shared" si="52"/>
        <v/>
      </c>
      <c r="AC176" s="108" t="str">
        <f t="shared" si="53"/>
        <v/>
      </c>
      <c r="AD176" s="160" t="str">
        <f t="shared" si="56"/>
        <v/>
      </c>
      <c r="AE176" s="173" t="str">
        <f t="shared" si="57"/>
        <v/>
      </c>
      <c r="AF176" s="111" t="str">
        <f>IF(AND(C176="",SUM(F176:N176)=0),"",IF(AE176&lt;&gt;"●",IF(COUNTIF(D176:E176,"○")+COUNTIF(O176:P176,"○")=1,"OK","NG"),IF(INDEX('補足調査票 (記入例)'!$AF$21:$AF$720,MATCH(C176,'補足調査票 (記入例)'!$C$21:$C$29,0))="OK","OK","NG ")))</f>
        <v/>
      </c>
      <c r="AG176" s="180" t="str">
        <f t="shared" si="54"/>
        <v/>
      </c>
    </row>
    <row r="177" spans="1:33" s="110" customFormat="1" ht="34.5" customHeight="1" x14ac:dyDescent="0.4">
      <c r="A177" s="42" t="str">
        <f t="shared" si="39"/>
        <v>○○学園</v>
      </c>
      <c r="B177" s="43"/>
      <c r="C177" s="44"/>
      <c r="D177" s="103"/>
      <c r="E177" s="103"/>
      <c r="F177" s="95"/>
      <c r="G177" s="48"/>
      <c r="H177" s="48"/>
      <c r="I177" s="48"/>
      <c r="J177" s="49"/>
      <c r="K177" s="49"/>
      <c r="L177" s="49"/>
      <c r="M177" s="49"/>
      <c r="N177" s="50"/>
      <c r="O177" s="104" t="str">
        <f t="shared" si="40"/>
        <v/>
      </c>
      <c r="P177" s="105" t="str">
        <f t="shared" si="55"/>
        <v/>
      </c>
      <c r="Q177" s="106" t="str">
        <f t="shared" si="41"/>
        <v/>
      </c>
      <c r="R177" s="107" t="str">
        <f t="shared" si="42"/>
        <v/>
      </c>
      <c r="S177" s="107" t="str">
        <f t="shared" si="43"/>
        <v/>
      </c>
      <c r="T177" s="108" t="str">
        <f t="shared" si="44"/>
        <v/>
      </c>
      <c r="U177" s="105" t="str">
        <f t="shared" si="45"/>
        <v/>
      </c>
      <c r="V177" s="108" t="str">
        <f t="shared" si="46"/>
        <v/>
      </c>
      <c r="W177" s="108" t="str">
        <f t="shared" si="47"/>
        <v/>
      </c>
      <c r="X177" s="108" t="str">
        <f t="shared" si="48"/>
        <v/>
      </c>
      <c r="Y177" s="108" t="str">
        <f t="shared" si="49"/>
        <v/>
      </c>
      <c r="Z177" s="106" t="str">
        <f t="shared" si="50"/>
        <v/>
      </c>
      <c r="AA177" s="107" t="str">
        <f t="shared" si="51"/>
        <v/>
      </c>
      <c r="AB177" s="105" t="str">
        <f t="shared" si="52"/>
        <v/>
      </c>
      <c r="AC177" s="108" t="str">
        <f t="shared" si="53"/>
        <v/>
      </c>
      <c r="AD177" s="160" t="str">
        <f t="shared" si="56"/>
        <v/>
      </c>
      <c r="AE177" s="173" t="str">
        <f t="shared" si="57"/>
        <v/>
      </c>
      <c r="AF177" s="111" t="str">
        <f>IF(AND(C177="",SUM(F177:N177)=0),"",IF(AE177&lt;&gt;"●",IF(COUNTIF(D177:E177,"○")+COUNTIF(O177:P177,"○")=1,"OK","NG"),IF(INDEX('補足調査票 (記入例)'!$AF$21:$AF$720,MATCH(C177,'補足調査票 (記入例)'!$C$21:$C$29,0))="OK","OK","NG ")))</f>
        <v/>
      </c>
      <c r="AG177" s="180" t="str">
        <f t="shared" si="54"/>
        <v/>
      </c>
    </row>
    <row r="178" spans="1:33" s="110" customFormat="1" ht="34.5" customHeight="1" x14ac:dyDescent="0.4">
      <c r="A178" s="42" t="str">
        <f t="shared" si="39"/>
        <v>○○学園</v>
      </c>
      <c r="B178" s="43"/>
      <c r="C178" s="44"/>
      <c r="D178" s="103"/>
      <c r="E178" s="103"/>
      <c r="F178" s="95"/>
      <c r="G178" s="48"/>
      <c r="H178" s="48"/>
      <c r="I178" s="48"/>
      <c r="J178" s="49"/>
      <c r="K178" s="49"/>
      <c r="L178" s="49"/>
      <c r="M178" s="49"/>
      <c r="N178" s="50"/>
      <c r="O178" s="104" t="str">
        <f t="shared" si="40"/>
        <v/>
      </c>
      <c r="P178" s="105" t="str">
        <f t="shared" si="55"/>
        <v/>
      </c>
      <c r="Q178" s="106" t="str">
        <f t="shared" si="41"/>
        <v/>
      </c>
      <c r="R178" s="107" t="str">
        <f t="shared" si="42"/>
        <v/>
      </c>
      <c r="S178" s="107" t="str">
        <f t="shared" si="43"/>
        <v/>
      </c>
      <c r="T178" s="108" t="str">
        <f t="shared" si="44"/>
        <v/>
      </c>
      <c r="U178" s="105" t="str">
        <f t="shared" si="45"/>
        <v/>
      </c>
      <c r="V178" s="108" t="str">
        <f t="shared" si="46"/>
        <v/>
      </c>
      <c r="W178" s="108" t="str">
        <f t="shared" si="47"/>
        <v/>
      </c>
      <c r="X178" s="108" t="str">
        <f t="shared" si="48"/>
        <v/>
      </c>
      <c r="Y178" s="108" t="str">
        <f t="shared" si="49"/>
        <v/>
      </c>
      <c r="Z178" s="106" t="str">
        <f t="shared" si="50"/>
        <v/>
      </c>
      <c r="AA178" s="107" t="str">
        <f t="shared" si="51"/>
        <v/>
      </c>
      <c r="AB178" s="105" t="str">
        <f t="shared" si="52"/>
        <v/>
      </c>
      <c r="AC178" s="108" t="str">
        <f t="shared" si="53"/>
        <v/>
      </c>
      <c r="AD178" s="160" t="str">
        <f t="shared" si="56"/>
        <v/>
      </c>
      <c r="AE178" s="173" t="str">
        <f t="shared" si="57"/>
        <v/>
      </c>
      <c r="AF178" s="111" t="str">
        <f>IF(AND(C178="",SUM(F178:N178)=0),"",IF(AE178&lt;&gt;"●",IF(COUNTIF(D178:E178,"○")+COUNTIF(O178:P178,"○")=1,"OK","NG"),IF(INDEX('補足調査票 (記入例)'!$AF$21:$AF$720,MATCH(C178,'補足調査票 (記入例)'!$C$21:$C$29,0))="OK","OK","NG ")))</f>
        <v/>
      </c>
      <c r="AG178" s="180" t="str">
        <f t="shared" si="54"/>
        <v/>
      </c>
    </row>
    <row r="179" spans="1:33" s="110" customFormat="1" ht="34.5" customHeight="1" x14ac:dyDescent="0.4">
      <c r="A179" s="42" t="str">
        <f t="shared" si="39"/>
        <v>○○学園</v>
      </c>
      <c r="B179" s="43"/>
      <c r="C179" s="44"/>
      <c r="D179" s="103"/>
      <c r="E179" s="103"/>
      <c r="F179" s="95"/>
      <c r="G179" s="48"/>
      <c r="H179" s="48"/>
      <c r="I179" s="48"/>
      <c r="J179" s="49"/>
      <c r="K179" s="49"/>
      <c r="L179" s="49"/>
      <c r="M179" s="49"/>
      <c r="N179" s="50"/>
      <c r="O179" s="104" t="str">
        <f t="shared" si="40"/>
        <v/>
      </c>
      <c r="P179" s="105" t="str">
        <f t="shared" si="55"/>
        <v/>
      </c>
      <c r="Q179" s="106" t="str">
        <f t="shared" si="41"/>
        <v/>
      </c>
      <c r="R179" s="107" t="str">
        <f t="shared" si="42"/>
        <v/>
      </c>
      <c r="S179" s="107" t="str">
        <f t="shared" si="43"/>
        <v/>
      </c>
      <c r="T179" s="108" t="str">
        <f t="shared" si="44"/>
        <v/>
      </c>
      <c r="U179" s="105" t="str">
        <f t="shared" si="45"/>
        <v/>
      </c>
      <c r="V179" s="108" t="str">
        <f t="shared" si="46"/>
        <v/>
      </c>
      <c r="W179" s="108" t="str">
        <f t="shared" si="47"/>
        <v/>
      </c>
      <c r="X179" s="108" t="str">
        <f t="shared" si="48"/>
        <v/>
      </c>
      <c r="Y179" s="108" t="str">
        <f t="shared" si="49"/>
        <v/>
      </c>
      <c r="Z179" s="106" t="str">
        <f t="shared" si="50"/>
        <v/>
      </c>
      <c r="AA179" s="107" t="str">
        <f t="shared" si="51"/>
        <v/>
      </c>
      <c r="AB179" s="105" t="str">
        <f t="shared" si="52"/>
        <v/>
      </c>
      <c r="AC179" s="108" t="str">
        <f t="shared" si="53"/>
        <v/>
      </c>
      <c r="AD179" s="160" t="str">
        <f t="shared" si="56"/>
        <v/>
      </c>
      <c r="AE179" s="173" t="str">
        <f t="shared" si="57"/>
        <v/>
      </c>
      <c r="AF179" s="111" t="str">
        <f>IF(AND(C179="",SUM(F179:N179)=0),"",IF(AE179&lt;&gt;"●",IF(COUNTIF(D179:E179,"○")+COUNTIF(O179:P179,"○")=1,"OK","NG"),IF(INDEX('補足調査票 (記入例)'!$AF$21:$AF$720,MATCH(C179,'補足調査票 (記入例)'!$C$21:$C$29,0))="OK","OK","NG ")))</f>
        <v/>
      </c>
      <c r="AG179" s="180" t="str">
        <f t="shared" si="54"/>
        <v/>
      </c>
    </row>
    <row r="180" spans="1:33" s="110" customFormat="1" ht="34.5" customHeight="1" x14ac:dyDescent="0.4">
      <c r="A180" s="42" t="str">
        <f t="shared" si="39"/>
        <v>○○学園</v>
      </c>
      <c r="B180" s="43"/>
      <c r="C180" s="44"/>
      <c r="D180" s="103"/>
      <c r="E180" s="103"/>
      <c r="F180" s="95"/>
      <c r="G180" s="48"/>
      <c r="H180" s="48"/>
      <c r="I180" s="48"/>
      <c r="J180" s="49"/>
      <c r="K180" s="49"/>
      <c r="L180" s="49"/>
      <c r="M180" s="49"/>
      <c r="N180" s="50"/>
      <c r="O180" s="104" t="str">
        <f t="shared" si="40"/>
        <v/>
      </c>
      <c r="P180" s="105" t="str">
        <f t="shared" si="55"/>
        <v/>
      </c>
      <c r="Q180" s="106" t="str">
        <f t="shared" si="41"/>
        <v/>
      </c>
      <c r="R180" s="107" t="str">
        <f t="shared" si="42"/>
        <v/>
      </c>
      <c r="S180" s="107" t="str">
        <f t="shared" si="43"/>
        <v/>
      </c>
      <c r="T180" s="108" t="str">
        <f t="shared" si="44"/>
        <v/>
      </c>
      <c r="U180" s="105" t="str">
        <f t="shared" si="45"/>
        <v/>
      </c>
      <c r="V180" s="108" t="str">
        <f t="shared" si="46"/>
        <v/>
      </c>
      <c r="W180" s="108" t="str">
        <f t="shared" si="47"/>
        <v/>
      </c>
      <c r="X180" s="108" t="str">
        <f t="shared" si="48"/>
        <v/>
      </c>
      <c r="Y180" s="108" t="str">
        <f t="shared" si="49"/>
        <v/>
      </c>
      <c r="Z180" s="106" t="str">
        <f t="shared" si="50"/>
        <v/>
      </c>
      <c r="AA180" s="107" t="str">
        <f t="shared" si="51"/>
        <v/>
      </c>
      <c r="AB180" s="105" t="str">
        <f t="shared" si="52"/>
        <v/>
      </c>
      <c r="AC180" s="108" t="str">
        <f t="shared" si="53"/>
        <v/>
      </c>
      <c r="AD180" s="160" t="str">
        <f t="shared" si="56"/>
        <v/>
      </c>
      <c r="AE180" s="173" t="str">
        <f t="shared" si="57"/>
        <v/>
      </c>
      <c r="AF180" s="111" t="str">
        <f>IF(AND(C180="",SUM(F180:N180)=0),"",IF(AE180&lt;&gt;"●",IF(COUNTIF(D180:E180,"○")+COUNTIF(O180:P180,"○")=1,"OK","NG"),IF(INDEX('補足調査票 (記入例)'!$AF$21:$AF$720,MATCH(C180,'補足調査票 (記入例)'!$C$21:$C$29,0))="OK","OK","NG ")))</f>
        <v/>
      </c>
      <c r="AG180" s="180" t="str">
        <f t="shared" si="54"/>
        <v/>
      </c>
    </row>
    <row r="181" spans="1:33" s="110" customFormat="1" ht="34.5" customHeight="1" x14ac:dyDescent="0.4">
      <c r="A181" s="42" t="str">
        <f t="shared" si="39"/>
        <v>○○学園</v>
      </c>
      <c r="B181" s="43"/>
      <c r="C181" s="44"/>
      <c r="D181" s="103"/>
      <c r="E181" s="103"/>
      <c r="F181" s="95"/>
      <c r="G181" s="48"/>
      <c r="H181" s="48"/>
      <c r="I181" s="48"/>
      <c r="J181" s="49"/>
      <c r="K181" s="49"/>
      <c r="L181" s="49"/>
      <c r="M181" s="49"/>
      <c r="N181" s="50"/>
      <c r="O181" s="104" t="str">
        <f t="shared" si="40"/>
        <v/>
      </c>
      <c r="P181" s="105" t="str">
        <f t="shared" si="55"/>
        <v/>
      </c>
      <c r="Q181" s="106" t="str">
        <f t="shared" si="41"/>
        <v/>
      </c>
      <c r="R181" s="107" t="str">
        <f t="shared" si="42"/>
        <v/>
      </c>
      <c r="S181" s="107" t="str">
        <f t="shared" si="43"/>
        <v/>
      </c>
      <c r="T181" s="108" t="str">
        <f t="shared" si="44"/>
        <v/>
      </c>
      <c r="U181" s="105" t="str">
        <f t="shared" si="45"/>
        <v/>
      </c>
      <c r="V181" s="108" t="str">
        <f t="shared" si="46"/>
        <v/>
      </c>
      <c r="W181" s="108" t="str">
        <f t="shared" si="47"/>
        <v/>
      </c>
      <c r="X181" s="108" t="str">
        <f t="shared" si="48"/>
        <v/>
      </c>
      <c r="Y181" s="108" t="str">
        <f t="shared" si="49"/>
        <v/>
      </c>
      <c r="Z181" s="106" t="str">
        <f t="shared" si="50"/>
        <v/>
      </c>
      <c r="AA181" s="107" t="str">
        <f t="shared" si="51"/>
        <v/>
      </c>
      <c r="AB181" s="105" t="str">
        <f t="shared" si="52"/>
        <v/>
      </c>
      <c r="AC181" s="108" t="str">
        <f t="shared" si="53"/>
        <v/>
      </c>
      <c r="AD181" s="160" t="str">
        <f t="shared" si="56"/>
        <v/>
      </c>
      <c r="AE181" s="173" t="str">
        <f t="shared" si="57"/>
        <v/>
      </c>
      <c r="AF181" s="111" t="str">
        <f>IF(AND(C181="",SUM(F181:N181)=0),"",IF(AE181&lt;&gt;"●",IF(COUNTIF(D181:E181,"○")+COUNTIF(O181:P181,"○")=1,"OK","NG"),IF(INDEX('補足調査票 (記入例)'!$AF$21:$AF$720,MATCH(C181,'補足調査票 (記入例)'!$C$21:$C$29,0))="OK","OK","NG ")))</f>
        <v/>
      </c>
      <c r="AG181" s="180" t="str">
        <f t="shared" si="54"/>
        <v/>
      </c>
    </row>
    <row r="182" spans="1:33" s="110" customFormat="1" ht="34.5" customHeight="1" x14ac:dyDescent="0.4">
      <c r="A182" s="42" t="str">
        <f t="shared" si="39"/>
        <v>○○学園</v>
      </c>
      <c r="B182" s="43"/>
      <c r="C182" s="44"/>
      <c r="D182" s="103"/>
      <c r="E182" s="103"/>
      <c r="F182" s="95"/>
      <c r="G182" s="48"/>
      <c r="H182" s="48"/>
      <c r="I182" s="48"/>
      <c r="J182" s="49"/>
      <c r="K182" s="49"/>
      <c r="L182" s="49"/>
      <c r="M182" s="49"/>
      <c r="N182" s="50"/>
      <c r="O182" s="104" t="str">
        <f t="shared" si="40"/>
        <v/>
      </c>
      <c r="P182" s="105" t="str">
        <f t="shared" si="55"/>
        <v/>
      </c>
      <c r="Q182" s="106" t="str">
        <f t="shared" si="41"/>
        <v/>
      </c>
      <c r="R182" s="107" t="str">
        <f t="shared" si="42"/>
        <v/>
      </c>
      <c r="S182" s="107" t="str">
        <f t="shared" si="43"/>
        <v/>
      </c>
      <c r="T182" s="108" t="str">
        <f t="shared" si="44"/>
        <v/>
      </c>
      <c r="U182" s="105" t="str">
        <f t="shared" si="45"/>
        <v/>
      </c>
      <c r="V182" s="108" t="str">
        <f t="shared" si="46"/>
        <v/>
      </c>
      <c r="W182" s="108" t="str">
        <f t="shared" si="47"/>
        <v/>
      </c>
      <c r="X182" s="108" t="str">
        <f t="shared" si="48"/>
        <v/>
      </c>
      <c r="Y182" s="108" t="str">
        <f t="shared" si="49"/>
        <v/>
      </c>
      <c r="Z182" s="106" t="str">
        <f t="shared" si="50"/>
        <v/>
      </c>
      <c r="AA182" s="107" t="str">
        <f t="shared" si="51"/>
        <v/>
      </c>
      <c r="AB182" s="105" t="str">
        <f t="shared" si="52"/>
        <v/>
      </c>
      <c r="AC182" s="108" t="str">
        <f t="shared" si="53"/>
        <v/>
      </c>
      <c r="AD182" s="160" t="str">
        <f t="shared" si="56"/>
        <v/>
      </c>
      <c r="AE182" s="173" t="str">
        <f t="shared" si="57"/>
        <v/>
      </c>
      <c r="AF182" s="111" t="str">
        <f>IF(AND(C182="",SUM(F182:N182)=0),"",IF(AE182&lt;&gt;"●",IF(COUNTIF(D182:E182,"○")+COUNTIF(O182:P182,"○")=1,"OK","NG"),IF(INDEX('補足調査票 (記入例)'!$AF$21:$AF$720,MATCH(C182,'補足調査票 (記入例)'!$C$21:$C$29,0))="OK","OK","NG ")))</f>
        <v/>
      </c>
      <c r="AG182" s="180" t="str">
        <f t="shared" si="54"/>
        <v/>
      </c>
    </row>
    <row r="183" spans="1:33" s="110" customFormat="1" ht="34.5" customHeight="1" x14ac:dyDescent="0.4">
      <c r="A183" s="42" t="str">
        <f t="shared" si="39"/>
        <v>○○学園</v>
      </c>
      <c r="B183" s="43"/>
      <c r="C183" s="44"/>
      <c r="D183" s="103"/>
      <c r="E183" s="103"/>
      <c r="F183" s="95"/>
      <c r="G183" s="48"/>
      <c r="H183" s="48"/>
      <c r="I183" s="48"/>
      <c r="J183" s="49"/>
      <c r="K183" s="49"/>
      <c r="L183" s="49"/>
      <c r="M183" s="49"/>
      <c r="N183" s="50"/>
      <c r="O183" s="104" t="str">
        <f t="shared" si="40"/>
        <v/>
      </c>
      <c r="P183" s="105" t="str">
        <f t="shared" si="55"/>
        <v/>
      </c>
      <c r="Q183" s="106" t="str">
        <f t="shared" si="41"/>
        <v/>
      </c>
      <c r="R183" s="107" t="str">
        <f t="shared" si="42"/>
        <v/>
      </c>
      <c r="S183" s="107" t="str">
        <f t="shared" si="43"/>
        <v/>
      </c>
      <c r="T183" s="108" t="str">
        <f t="shared" si="44"/>
        <v/>
      </c>
      <c r="U183" s="105" t="str">
        <f t="shared" si="45"/>
        <v/>
      </c>
      <c r="V183" s="108" t="str">
        <f t="shared" si="46"/>
        <v/>
      </c>
      <c r="W183" s="108" t="str">
        <f t="shared" si="47"/>
        <v/>
      </c>
      <c r="X183" s="108" t="str">
        <f t="shared" si="48"/>
        <v/>
      </c>
      <c r="Y183" s="108" t="str">
        <f t="shared" si="49"/>
        <v/>
      </c>
      <c r="Z183" s="106" t="str">
        <f t="shared" si="50"/>
        <v/>
      </c>
      <c r="AA183" s="107" t="str">
        <f t="shared" si="51"/>
        <v/>
      </c>
      <c r="AB183" s="105" t="str">
        <f t="shared" si="52"/>
        <v/>
      </c>
      <c r="AC183" s="108" t="str">
        <f t="shared" si="53"/>
        <v/>
      </c>
      <c r="AD183" s="160" t="str">
        <f t="shared" si="56"/>
        <v/>
      </c>
      <c r="AE183" s="173" t="str">
        <f t="shared" si="57"/>
        <v/>
      </c>
      <c r="AF183" s="111" t="str">
        <f>IF(AND(C183="",SUM(F183:N183)=0),"",IF(AE183&lt;&gt;"●",IF(COUNTIF(D183:E183,"○")+COUNTIF(O183:P183,"○")=1,"OK","NG"),IF(INDEX('補足調査票 (記入例)'!$AF$21:$AF$720,MATCH(C183,'補足調査票 (記入例)'!$C$21:$C$29,0))="OK","OK","NG ")))</f>
        <v/>
      </c>
      <c r="AG183" s="180" t="str">
        <f t="shared" si="54"/>
        <v/>
      </c>
    </row>
    <row r="184" spans="1:33" s="110" customFormat="1" ht="34.5" customHeight="1" x14ac:dyDescent="0.4">
      <c r="A184" s="42" t="str">
        <f t="shared" si="39"/>
        <v>○○学園</v>
      </c>
      <c r="B184" s="43"/>
      <c r="C184" s="44"/>
      <c r="D184" s="103"/>
      <c r="E184" s="103"/>
      <c r="F184" s="95"/>
      <c r="G184" s="48"/>
      <c r="H184" s="48"/>
      <c r="I184" s="48"/>
      <c r="J184" s="49"/>
      <c r="K184" s="49"/>
      <c r="L184" s="49"/>
      <c r="M184" s="49"/>
      <c r="N184" s="50"/>
      <c r="O184" s="104" t="str">
        <f t="shared" si="40"/>
        <v/>
      </c>
      <c r="P184" s="105" t="str">
        <f t="shared" si="55"/>
        <v/>
      </c>
      <c r="Q184" s="106" t="str">
        <f t="shared" si="41"/>
        <v/>
      </c>
      <c r="R184" s="107" t="str">
        <f t="shared" si="42"/>
        <v/>
      </c>
      <c r="S184" s="107" t="str">
        <f t="shared" si="43"/>
        <v/>
      </c>
      <c r="T184" s="108" t="str">
        <f t="shared" si="44"/>
        <v/>
      </c>
      <c r="U184" s="105" t="str">
        <f t="shared" si="45"/>
        <v/>
      </c>
      <c r="V184" s="108" t="str">
        <f t="shared" si="46"/>
        <v/>
      </c>
      <c r="W184" s="108" t="str">
        <f t="shared" si="47"/>
        <v/>
      </c>
      <c r="X184" s="108" t="str">
        <f t="shared" si="48"/>
        <v/>
      </c>
      <c r="Y184" s="108" t="str">
        <f t="shared" si="49"/>
        <v/>
      </c>
      <c r="Z184" s="106" t="str">
        <f t="shared" si="50"/>
        <v/>
      </c>
      <c r="AA184" s="107" t="str">
        <f t="shared" si="51"/>
        <v/>
      </c>
      <c r="AB184" s="105" t="str">
        <f t="shared" si="52"/>
        <v/>
      </c>
      <c r="AC184" s="108" t="str">
        <f t="shared" si="53"/>
        <v/>
      </c>
      <c r="AD184" s="160" t="str">
        <f t="shared" si="56"/>
        <v/>
      </c>
      <c r="AE184" s="173" t="str">
        <f t="shared" si="57"/>
        <v/>
      </c>
      <c r="AF184" s="111" t="str">
        <f>IF(AND(C184="",SUM(F184:N184)=0),"",IF(AE184&lt;&gt;"●",IF(COUNTIF(D184:E184,"○")+COUNTIF(O184:P184,"○")=1,"OK","NG"),IF(INDEX('補足調査票 (記入例)'!$AF$21:$AF$720,MATCH(C184,'補足調査票 (記入例)'!$C$21:$C$29,0))="OK","OK","NG ")))</f>
        <v/>
      </c>
      <c r="AG184" s="180" t="str">
        <f t="shared" si="54"/>
        <v/>
      </c>
    </row>
    <row r="185" spans="1:33" s="110" customFormat="1" ht="34.5" customHeight="1" x14ac:dyDescent="0.4">
      <c r="A185" s="42" t="str">
        <f t="shared" si="39"/>
        <v>○○学園</v>
      </c>
      <c r="B185" s="43"/>
      <c r="C185" s="44"/>
      <c r="D185" s="103"/>
      <c r="E185" s="103"/>
      <c r="F185" s="95"/>
      <c r="G185" s="48"/>
      <c r="H185" s="48"/>
      <c r="I185" s="48"/>
      <c r="J185" s="49"/>
      <c r="K185" s="49"/>
      <c r="L185" s="49"/>
      <c r="M185" s="49"/>
      <c r="N185" s="50"/>
      <c r="O185" s="104" t="str">
        <f t="shared" si="40"/>
        <v/>
      </c>
      <c r="P185" s="105" t="str">
        <f t="shared" si="55"/>
        <v/>
      </c>
      <c r="Q185" s="106" t="str">
        <f t="shared" si="41"/>
        <v/>
      </c>
      <c r="R185" s="107" t="str">
        <f t="shared" si="42"/>
        <v/>
      </c>
      <c r="S185" s="107" t="str">
        <f t="shared" si="43"/>
        <v/>
      </c>
      <c r="T185" s="108" t="str">
        <f t="shared" si="44"/>
        <v/>
      </c>
      <c r="U185" s="105" t="str">
        <f t="shared" si="45"/>
        <v/>
      </c>
      <c r="V185" s="108" t="str">
        <f t="shared" si="46"/>
        <v/>
      </c>
      <c r="W185" s="108" t="str">
        <f t="shared" si="47"/>
        <v/>
      </c>
      <c r="X185" s="108" t="str">
        <f t="shared" si="48"/>
        <v/>
      </c>
      <c r="Y185" s="108" t="str">
        <f t="shared" si="49"/>
        <v/>
      </c>
      <c r="Z185" s="106" t="str">
        <f t="shared" si="50"/>
        <v/>
      </c>
      <c r="AA185" s="107" t="str">
        <f t="shared" si="51"/>
        <v/>
      </c>
      <c r="AB185" s="105" t="str">
        <f t="shared" si="52"/>
        <v/>
      </c>
      <c r="AC185" s="108" t="str">
        <f t="shared" si="53"/>
        <v/>
      </c>
      <c r="AD185" s="160" t="str">
        <f t="shared" si="56"/>
        <v/>
      </c>
      <c r="AE185" s="173" t="str">
        <f t="shared" si="57"/>
        <v/>
      </c>
      <c r="AF185" s="111" t="str">
        <f>IF(AND(C185="",SUM(F185:N185)=0),"",IF(AE185&lt;&gt;"●",IF(COUNTIF(D185:E185,"○")+COUNTIF(O185:P185,"○")=1,"OK","NG"),IF(INDEX('補足調査票 (記入例)'!$AF$21:$AF$720,MATCH(C185,'補足調査票 (記入例)'!$C$21:$C$29,0))="OK","OK","NG ")))</f>
        <v/>
      </c>
      <c r="AG185" s="180" t="str">
        <f t="shared" si="54"/>
        <v/>
      </c>
    </row>
    <row r="186" spans="1:33" s="110" customFormat="1" ht="34.5" customHeight="1" x14ac:dyDescent="0.4">
      <c r="A186" s="42" t="str">
        <f t="shared" si="39"/>
        <v>○○学園</v>
      </c>
      <c r="B186" s="43"/>
      <c r="C186" s="44"/>
      <c r="D186" s="103"/>
      <c r="E186" s="103"/>
      <c r="F186" s="95"/>
      <c r="G186" s="48"/>
      <c r="H186" s="48"/>
      <c r="I186" s="48"/>
      <c r="J186" s="49"/>
      <c r="K186" s="49"/>
      <c r="L186" s="49"/>
      <c r="M186" s="49"/>
      <c r="N186" s="50"/>
      <c r="O186" s="104" t="str">
        <f t="shared" si="40"/>
        <v/>
      </c>
      <c r="P186" s="105" t="str">
        <f t="shared" si="55"/>
        <v/>
      </c>
      <c r="Q186" s="106" t="str">
        <f t="shared" si="41"/>
        <v/>
      </c>
      <c r="R186" s="107" t="str">
        <f t="shared" si="42"/>
        <v/>
      </c>
      <c r="S186" s="107" t="str">
        <f t="shared" si="43"/>
        <v/>
      </c>
      <c r="T186" s="108" t="str">
        <f t="shared" si="44"/>
        <v/>
      </c>
      <c r="U186" s="105" t="str">
        <f t="shared" si="45"/>
        <v/>
      </c>
      <c r="V186" s="108" t="str">
        <f t="shared" si="46"/>
        <v/>
      </c>
      <c r="W186" s="108" t="str">
        <f t="shared" si="47"/>
        <v/>
      </c>
      <c r="X186" s="108" t="str">
        <f t="shared" si="48"/>
        <v/>
      </c>
      <c r="Y186" s="108" t="str">
        <f t="shared" si="49"/>
        <v/>
      </c>
      <c r="Z186" s="106" t="str">
        <f t="shared" si="50"/>
        <v/>
      </c>
      <c r="AA186" s="107" t="str">
        <f t="shared" si="51"/>
        <v/>
      </c>
      <c r="AB186" s="105" t="str">
        <f t="shared" si="52"/>
        <v/>
      </c>
      <c r="AC186" s="108" t="str">
        <f t="shared" si="53"/>
        <v/>
      </c>
      <c r="AD186" s="160" t="str">
        <f t="shared" si="56"/>
        <v/>
      </c>
      <c r="AE186" s="173" t="str">
        <f t="shared" si="57"/>
        <v/>
      </c>
      <c r="AF186" s="111" t="str">
        <f>IF(AND(C186="",SUM(F186:N186)=0),"",IF(AE186&lt;&gt;"●",IF(COUNTIF(D186:E186,"○")+COUNTIF(O186:P186,"○")=1,"OK","NG"),IF(INDEX('補足調査票 (記入例)'!$AF$21:$AF$720,MATCH(C186,'補足調査票 (記入例)'!$C$21:$C$29,0))="OK","OK","NG ")))</f>
        <v/>
      </c>
      <c r="AG186" s="180" t="str">
        <f t="shared" si="54"/>
        <v/>
      </c>
    </row>
    <row r="187" spans="1:33" s="110" customFormat="1" ht="34.5" customHeight="1" x14ac:dyDescent="0.4">
      <c r="A187" s="42" t="str">
        <f t="shared" si="39"/>
        <v>○○学園</v>
      </c>
      <c r="B187" s="43"/>
      <c r="C187" s="44"/>
      <c r="D187" s="103"/>
      <c r="E187" s="103"/>
      <c r="F187" s="95"/>
      <c r="G187" s="48"/>
      <c r="H187" s="48"/>
      <c r="I187" s="48"/>
      <c r="J187" s="49"/>
      <c r="K187" s="49"/>
      <c r="L187" s="49"/>
      <c r="M187" s="49"/>
      <c r="N187" s="50"/>
      <c r="O187" s="104" t="str">
        <f t="shared" si="40"/>
        <v/>
      </c>
      <c r="P187" s="105" t="str">
        <f t="shared" si="55"/>
        <v/>
      </c>
      <c r="Q187" s="106" t="str">
        <f t="shared" si="41"/>
        <v/>
      </c>
      <c r="R187" s="107" t="str">
        <f t="shared" si="42"/>
        <v/>
      </c>
      <c r="S187" s="107" t="str">
        <f t="shared" si="43"/>
        <v/>
      </c>
      <c r="T187" s="108" t="str">
        <f t="shared" si="44"/>
        <v/>
      </c>
      <c r="U187" s="105" t="str">
        <f t="shared" si="45"/>
        <v/>
      </c>
      <c r="V187" s="108" t="str">
        <f t="shared" si="46"/>
        <v/>
      </c>
      <c r="W187" s="108" t="str">
        <f t="shared" si="47"/>
        <v/>
      </c>
      <c r="X187" s="108" t="str">
        <f t="shared" si="48"/>
        <v/>
      </c>
      <c r="Y187" s="108" t="str">
        <f t="shared" si="49"/>
        <v/>
      </c>
      <c r="Z187" s="106" t="str">
        <f t="shared" si="50"/>
        <v/>
      </c>
      <c r="AA187" s="107" t="str">
        <f t="shared" si="51"/>
        <v/>
      </c>
      <c r="AB187" s="105" t="str">
        <f t="shared" si="52"/>
        <v/>
      </c>
      <c r="AC187" s="108" t="str">
        <f t="shared" si="53"/>
        <v/>
      </c>
      <c r="AD187" s="160" t="str">
        <f t="shared" si="56"/>
        <v/>
      </c>
      <c r="AE187" s="173" t="str">
        <f t="shared" si="57"/>
        <v/>
      </c>
      <c r="AF187" s="111" t="str">
        <f>IF(AND(C187="",SUM(F187:N187)=0),"",IF(AE187&lt;&gt;"●",IF(COUNTIF(D187:E187,"○")+COUNTIF(O187:P187,"○")=1,"OK","NG"),IF(INDEX('補足調査票 (記入例)'!$AF$21:$AF$720,MATCH(C187,'補足調査票 (記入例)'!$C$21:$C$29,0))="OK","OK","NG ")))</f>
        <v/>
      </c>
      <c r="AG187" s="180" t="str">
        <f t="shared" si="54"/>
        <v/>
      </c>
    </row>
    <row r="188" spans="1:33" s="110" customFormat="1" ht="34.5" customHeight="1" x14ac:dyDescent="0.4">
      <c r="A188" s="42" t="str">
        <f t="shared" si="39"/>
        <v>○○学園</v>
      </c>
      <c r="B188" s="43"/>
      <c r="C188" s="44"/>
      <c r="D188" s="103"/>
      <c r="E188" s="103"/>
      <c r="F188" s="95"/>
      <c r="G188" s="48"/>
      <c r="H188" s="48"/>
      <c r="I188" s="48"/>
      <c r="J188" s="49"/>
      <c r="K188" s="49"/>
      <c r="L188" s="49"/>
      <c r="M188" s="49"/>
      <c r="N188" s="50"/>
      <c r="O188" s="104" t="str">
        <f t="shared" si="40"/>
        <v/>
      </c>
      <c r="P188" s="105" t="str">
        <f t="shared" si="55"/>
        <v/>
      </c>
      <c r="Q188" s="106" t="str">
        <f t="shared" si="41"/>
        <v/>
      </c>
      <c r="R188" s="107" t="str">
        <f t="shared" si="42"/>
        <v/>
      </c>
      <c r="S188" s="107" t="str">
        <f t="shared" si="43"/>
        <v/>
      </c>
      <c r="T188" s="108" t="str">
        <f t="shared" si="44"/>
        <v/>
      </c>
      <c r="U188" s="105" t="str">
        <f t="shared" si="45"/>
        <v/>
      </c>
      <c r="V188" s="108" t="str">
        <f t="shared" si="46"/>
        <v/>
      </c>
      <c r="W188" s="108" t="str">
        <f t="shared" si="47"/>
        <v/>
      </c>
      <c r="X188" s="108" t="str">
        <f t="shared" si="48"/>
        <v/>
      </c>
      <c r="Y188" s="108" t="str">
        <f t="shared" si="49"/>
        <v/>
      </c>
      <c r="Z188" s="106" t="str">
        <f t="shared" si="50"/>
        <v/>
      </c>
      <c r="AA188" s="107" t="str">
        <f t="shared" si="51"/>
        <v/>
      </c>
      <c r="AB188" s="105" t="str">
        <f t="shared" si="52"/>
        <v/>
      </c>
      <c r="AC188" s="108" t="str">
        <f t="shared" si="53"/>
        <v/>
      </c>
      <c r="AD188" s="160" t="str">
        <f t="shared" si="56"/>
        <v/>
      </c>
      <c r="AE188" s="173" t="str">
        <f t="shared" si="57"/>
        <v/>
      </c>
      <c r="AF188" s="111" t="str">
        <f>IF(AND(C188="",SUM(F188:N188)=0),"",IF(AE188&lt;&gt;"●",IF(COUNTIF(D188:E188,"○")+COUNTIF(O188:P188,"○")=1,"OK","NG"),IF(INDEX('補足調査票 (記入例)'!$AF$21:$AF$720,MATCH(C188,'補足調査票 (記入例)'!$C$21:$C$29,0))="OK","OK","NG ")))</f>
        <v/>
      </c>
      <c r="AG188" s="180" t="str">
        <f t="shared" si="54"/>
        <v/>
      </c>
    </row>
    <row r="189" spans="1:33" s="110" customFormat="1" ht="34.5" customHeight="1" x14ac:dyDescent="0.4">
      <c r="A189" s="42" t="str">
        <f t="shared" si="39"/>
        <v>○○学園</v>
      </c>
      <c r="B189" s="43"/>
      <c r="C189" s="44"/>
      <c r="D189" s="103"/>
      <c r="E189" s="103"/>
      <c r="F189" s="95"/>
      <c r="G189" s="48"/>
      <c r="H189" s="48"/>
      <c r="I189" s="48"/>
      <c r="J189" s="49"/>
      <c r="K189" s="49"/>
      <c r="L189" s="49"/>
      <c r="M189" s="49"/>
      <c r="N189" s="50"/>
      <c r="O189" s="104" t="str">
        <f t="shared" si="40"/>
        <v/>
      </c>
      <c r="P189" s="105" t="str">
        <f t="shared" si="55"/>
        <v/>
      </c>
      <c r="Q189" s="106" t="str">
        <f t="shared" si="41"/>
        <v/>
      </c>
      <c r="R189" s="107" t="str">
        <f t="shared" si="42"/>
        <v/>
      </c>
      <c r="S189" s="107" t="str">
        <f t="shared" si="43"/>
        <v/>
      </c>
      <c r="T189" s="108" t="str">
        <f t="shared" si="44"/>
        <v/>
      </c>
      <c r="U189" s="105" t="str">
        <f t="shared" si="45"/>
        <v/>
      </c>
      <c r="V189" s="108" t="str">
        <f t="shared" si="46"/>
        <v/>
      </c>
      <c r="W189" s="108" t="str">
        <f t="shared" si="47"/>
        <v/>
      </c>
      <c r="X189" s="108" t="str">
        <f t="shared" si="48"/>
        <v/>
      </c>
      <c r="Y189" s="108" t="str">
        <f t="shared" si="49"/>
        <v/>
      </c>
      <c r="Z189" s="106" t="str">
        <f t="shared" si="50"/>
        <v/>
      </c>
      <c r="AA189" s="107" t="str">
        <f t="shared" si="51"/>
        <v/>
      </c>
      <c r="AB189" s="105" t="str">
        <f t="shared" si="52"/>
        <v/>
      </c>
      <c r="AC189" s="108" t="str">
        <f t="shared" si="53"/>
        <v/>
      </c>
      <c r="AD189" s="160" t="str">
        <f t="shared" si="56"/>
        <v/>
      </c>
      <c r="AE189" s="173" t="str">
        <f t="shared" si="57"/>
        <v/>
      </c>
      <c r="AF189" s="111" t="str">
        <f>IF(AND(C189="",SUM(F189:N189)=0),"",IF(AE189&lt;&gt;"●",IF(COUNTIF(D189:E189,"○")+COUNTIF(O189:P189,"○")=1,"OK","NG"),IF(INDEX('補足調査票 (記入例)'!$AF$21:$AF$720,MATCH(C189,'補足調査票 (記入例)'!$C$21:$C$29,0))="OK","OK","NG ")))</f>
        <v/>
      </c>
      <c r="AG189" s="180" t="str">
        <f t="shared" si="54"/>
        <v/>
      </c>
    </row>
    <row r="190" spans="1:33" s="110" customFormat="1" ht="34.5" customHeight="1" x14ac:dyDescent="0.4">
      <c r="A190" s="42" t="str">
        <f t="shared" si="39"/>
        <v>○○学園</v>
      </c>
      <c r="B190" s="43"/>
      <c r="C190" s="44"/>
      <c r="D190" s="103"/>
      <c r="E190" s="103"/>
      <c r="F190" s="95"/>
      <c r="G190" s="48"/>
      <c r="H190" s="48"/>
      <c r="I190" s="48"/>
      <c r="J190" s="49"/>
      <c r="K190" s="49"/>
      <c r="L190" s="49"/>
      <c r="M190" s="49"/>
      <c r="N190" s="50"/>
      <c r="O190" s="104" t="str">
        <f t="shared" si="40"/>
        <v/>
      </c>
      <c r="P190" s="105" t="str">
        <f t="shared" si="55"/>
        <v/>
      </c>
      <c r="Q190" s="106" t="str">
        <f t="shared" si="41"/>
        <v/>
      </c>
      <c r="R190" s="107" t="str">
        <f t="shared" si="42"/>
        <v/>
      </c>
      <c r="S190" s="107" t="str">
        <f t="shared" si="43"/>
        <v/>
      </c>
      <c r="T190" s="108" t="str">
        <f t="shared" si="44"/>
        <v/>
      </c>
      <c r="U190" s="105" t="str">
        <f t="shared" si="45"/>
        <v/>
      </c>
      <c r="V190" s="108" t="str">
        <f t="shared" si="46"/>
        <v/>
      </c>
      <c r="W190" s="108" t="str">
        <f t="shared" si="47"/>
        <v/>
      </c>
      <c r="X190" s="108" t="str">
        <f t="shared" si="48"/>
        <v/>
      </c>
      <c r="Y190" s="108" t="str">
        <f t="shared" si="49"/>
        <v/>
      </c>
      <c r="Z190" s="106" t="str">
        <f t="shared" si="50"/>
        <v/>
      </c>
      <c r="AA190" s="107" t="str">
        <f t="shared" si="51"/>
        <v/>
      </c>
      <c r="AB190" s="105" t="str">
        <f t="shared" si="52"/>
        <v/>
      </c>
      <c r="AC190" s="108" t="str">
        <f t="shared" si="53"/>
        <v/>
      </c>
      <c r="AD190" s="160" t="str">
        <f t="shared" si="56"/>
        <v/>
      </c>
      <c r="AE190" s="173" t="str">
        <f t="shared" si="57"/>
        <v/>
      </c>
      <c r="AF190" s="111" t="str">
        <f>IF(AND(C190="",SUM(F190:N190)=0),"",IF(AE190&lt;&gt;"●",IF(COUNTIF(D190:E190,"○")+COUNTIF(O190:P190,"○")=1,"OK","NG"),IF(INDEX('補足調査票 (記入例)'!$AF$21:$AF$720,MATCH(C190,'補足調査票 (記入例)'!$C$21:$C$29,0))="OK","OK","NG ")))</f>
        <v/>
      </c>
      <c r="AG190" s="180" t="str">
        <f t="shared" si="54"/>
        <v/>
      </c>
    </row>
    <row r="191" spans="1:33" s="110" customFormat="1" ht="34.5" customHeight="1" x14ac:dyDescent="0.4">
      <c r="A191" s="42" t="str">
        <f t="shared" si="39"/>
        <v>○○学園</v>
      </c>
      <c r="B191" s="43"/>
      <c r="C191" s="44"/>
      <c r="D191" s="103"/>
      <c r="E191" s="103"/>
      <c r="F191" s="95"/>
      <c r="G191" s="48"/>
      <c r="H191" s="48"/>
      <c r="I191" s="48"/>
      <c r="J191" s="49"/>
      <c r="K191" s="49"/>
      <c r="L191" s="49"/>
      <c r="M191" s="49"/>
      <c r="N191" s="50"/>
      <c r="O191" s="104" t="str">
        <f t="shared" si="40"/>
        <v/>
      </c>
      <c r="P191" s="105" t="str">
        <f t="shared" si="55"/>
        <v/>
      </c>
      <c r="Q191" s="106" t="str">
        <f t="shared" si="41"/>
        <v/>
      </c>
      <c r="R191" s="107" t="str">
        <f t="shared" si="42"/>
        <v/>
      </c>
      <c r="S191" s="107" t="str">
        <f t="shared" si="43"/>
        <v/>
      </c>
      <c r="T191" s="108" t="str">
        <f t="shared" si="44"/>
        <v/>
      </c>
      <c r="U191" s="105" t="str">
        <f t="shared" si="45"/>
        <v/>
      </c>
      <c r="V191" s="108" t="str">
        <f t="shared" si="46"/>
        <v/>
      </c>
      <c r="W191" s="108" t="str">
        <f t="shared" si="47"/>
        <v/>
      </c>
      <c r="X191" s="108" t="str">
        <f t="shared" si="48"/>
        <v/>
      </c>
      <c r="Y191" s="108" t="str">
        <f t="shared" si="49"/>
        <v/>
      </c>
      <c r="Z191" s="106" t="str">
        <f t="shared" si="50"/>
        <v/>
      </c>
      <c r="AA191" s="107" t="str">
        <f t="shared" si="51"/>
        <v/>
      </c>
      <c r="AB191" s="105" t="str">
        <f t="shared" si="52"/>
        <v/>
      </c>
      <c r="AC191" s="108" t="str">
        <f t="shared" si="53"/>
        <v/>
      </c>
      <c r="AD191" s="160" t="str">
        <f t="shared" si="56"/>
        <v/>
      </c>
      <c r="AE191" s="173" t="str">
        <f t="shared" si="57"/>
        <v/>
      </c>
      <c r="AF191" s="111" t="str">
        <f>IF(AND(C191="",SUM(F191:N191)=0),"",IF(AE191&lt;&gt;"●",IF(COUNTIF(D191:E191,"○")+COUNTIF(O191:P191,"○")=1,"OK","NG"),IF(INDEX('補足調査票 (記入例)'!$AF$21:$AF$720,MATCH(C191,'補足調査票 (記入例)'!$C$21:$C$29,0))="OK","OK","NG ")))</f>
        <v/>
      </c>
      <c r="AG191" s="180" t="str">
        <f t="shared" si="54"/>
        <v/>
      </c>
    </row>
    <row r="192" spans="1:33" s="110" customFormat="1" ht="34.5" customHeight="1" x14ac:dyDescent="0.4">
      <c r="A192" s="42" t="str">
        <f t="shared" si="39"/>
        <v>○○学園</v>
      </c>
      <c r="B192" s="43"/>
      <c r="C192" s="44"/>
      <c r="D192" s="103"/>
      <c r="E192" s="103"/>
      <c r="F192" s="95"/>
      <c r="G192" s="48"/>
      <c r="H192" s="48"/>
      <c r="I192" s="48"/>
      <c r="J192" s="49"/>
      <c r="K192" s="49"/>
      <c r="L192" s="49"/>
      <c r="M192" s="49"/>
      <c r="N192" s="50"/>
      <c r="O192" s="104" t="str">
        <f t="shared" si="40"/>
        <v/>
      </c>
      <c r="P192" s="105" t="str">
        <f t="shared" si="55"/>
        <v/>
      </c>
      <c r="Q192" s="106" t="str">
        <f t="shared" si="41"/>
        <v/>
      </c>
      <c r="R192" s="107" t="str">
        <f t="shared" si="42"/>
        <v/>
      </c>
      <c r="S192" s="107" t="str">
        <f t="shared" si="43"/>
        <v/>
      </c>
      <c r="T192" s="108" t="str">
        <f t="shared" si="44"/>
        <v/>
      </c>
      <c r="U192" s="105" t="str">
        <f t="shared" si="45"/>
        <v/>
      </c>
      <c r="V192" s="108" t="str">
        <f t="shared" si="46"/>
        <v/>
      </c>
      <c r="W192" s="108" t="str">
        <f t="shared" si="47"/>
        <v/>
      </c>
      <c r="X192" s="108" t="str">
        <f t="shared" si="48"/>
        <v/>
      </c>
      <c r="Y192" s="108" t="str">
        <f t="shared" si="49"/>
        <v/>
      </c>
      <c r="Z192" s="106" t="str">
        <f t="shared" si="50"/>
        <v/>
      </c>
      <c r="AA192" s="107" t="str">
        <f t="shared" si="51"/>
        <v/>
      </c>
      <c r="AB192" s="105" t="str">
        <f t="shared" si="52"/>
        <v/>
      </c>
      <c r="AC192" s="108" t="str">
        <f t="shared" si="53"/>
        <v/>
      </c>
      <c r="AD192" s="160" t="str">
        <f t="shared" si="56"/>
        <v/>
      </c>
      <c r="AE192" s="173" t="str">
        <f t="shared" si="57"/>
        <v/>
      </c>
      <c r="AF192" s="111" t="str">
        <f>IF(AND(C192="",SUM(F192:N192)=0),"",IF(AE192&lt;&gt;"●",IF(COUNTIF(D192:E192,"○")+COUNTIF(O192:P192,"○")=1,"OK","NG"),IF(INDEX('補足調査票 (記入例)'!$AF$21:$AF$720,MATCH(C192,'補足調査票 (記入例)'!$C$21:$C$29,0))="OK","OK","NG ")))</f>
        <v/>
      </c>
      <c r="AG192" s="180" t="str">
        <f t="shared" si="54"/>
        <v/>
      </c>
    </row>
    <row r="193" spans="1:33" s="110" customFormat="1" ht="34.5" customHeight="1" x14ac:dyDescent="0.4">
      <c r="A193" s="42" t="str">
        <f t="shared" si="39"/>
        <v>○○学園</v>
      </c>
      <c r="B193" s="43"/>
      <c r="C193" s="44"/>
      <c r="D193" s="103"/>
      <c r="E193" s="103"/>
      <c r="F193" s="95"/>
      <c r="G193" s="48"/>
      <c r="H193" s="48"/>
      <c r="I193" s="48"/>
      <c r="J193" s="49"/>
      <c r="K193" s="49"/>
      <c r="L193" s="49"/>
      <c r="M193" s="49"/>
      <c r="N193" s="50"/>
      <c r="O193" s="104" t="str">
        <f t="shared" si="40"/>
        <v/>
      </c>
      <c r="P193" s="105" t="str">
        <f t="shared" si="55"/>
        <v/>
      </c>
      <c r="Q193" s="106" t="str">
        <f t="shared" si="41"/>
        <v/>
      </c>
      <c r="R193" s="107" t="str">
        <f t="shared" si="42"/>
        <v/>
      </c>
      <c r="S193" s="107" t="str">
        <f t="shared" si="43"/>
        <v/>
      </c>
      <c r="T193" s="108" t="str">
        <f t="shared" si="44"/>
        <v/>
      </c>
      <c r="U193" s="105" t="str">
        <f t="shared" si="45"/>
        <v/>
      </c>
      <c r="V193" s="108" t="str">
        <f t="shared" si="46"/>
        <v/>
      </c>
      <c r="W193" s="108" t="str">
        <f t="shared" si="47"/>
        <v/>
      </c>
      <c r="X193" s="108" t="str">
        <f t="shared" si="48"/>
        <v/>
      </c>
      <c r="Y193" s="108" t="str">
        <f t="shared" si="49"/>
        <v/>
      </c>
      <c r="Z193" s="106" t="str">
        <f t="shared" si="50"/>
        <v/>
      </c>
      <c r="AA193" s="107" t="str">
        <f t="shared" si="51"/>
        <v/>
      </c>
      <c r="AB193" s="105" t="str">
        <f t="shared" si="52"/>
        <v/>
      </c>
      <c r="AC193" s="108" t="str">
        <f t="shared" si="53"/>
        <v/>
      </c>
      <c r="AD193" s="160" t="str">
        <f t="shared" si="56"/>
        <v/>
      </c>
      <c r="AE193" s="173" t="str">
        <f t="shared" si="57"/>
        <v/>
      </c>
      <c r="AF193" s="111" t="str">
        <f>IF(AND(C193="",SUM(F193:N193)=0),"",IF(AE193&lt;&gt;"●",IF(COUNTIF(D193:E193,"○")+COUNTIF(O193:P193,"○")=1,"OK","NG"),IF(INDEX('補足調査票 (記入例)'!$AF$21:$AF$720,MATCH(C193,'補足調査票 (記入例)'!$C$21:$C$29,0))="OK","OK","NG ")))</f>
        <v/>
      </c>
      <c r="AG193" s="180" t="str">
        <f t="shared" si="54"/>
        <v/>
      </c>
    </row>
    <row r="194" spans="1:33" s="110" customFormat="1" ht="34.5" customHeight="1" x14ac:dyDescent="0.4">
      <c r="A194" s="42" t="str">
        <f t="shared" si="39"/>
        <v>○○学園</v>
      </c>
      <c r="B194" s="43"/>
      <c r="C194" s="44"/>
      <c r="D194" s="103"/>
      <c r="E194" s="103"/>
      <c r="F194" s="95"/>
      <c r="G194" s="48"/>
      <c r="H194" s="48"/>
      <c r="I194" s="48"/>
      <c r="J194" s="49"/>
      <c r="K194" s="49"/>
      <c r="L194" s="49"/>
      <c r="M194" s="49"/>
      <c r="N194" s="50"/>
      <c r="O194" s="104" t="str">
        <f t="shared" si="40"/>
        <v/>
      </c>
      <c r="P194" s="105" t="str">
        <f t="shared" si="55"/>
        <v/>
      </c>
      <c r="Q194" s="106" t="str">
        <f t="shared" si="41"/>
        <v/>
      </c>
      <c r="R194" s="107" t="str">
        <f t="shared" si="42"/>
        <v/>
      </c>
      <c r="S194" s="107" t="str">
        <f t="shared" si="43"/>
        <v/>
      </c>
      <c r="T194" s="108" t="str">
        <f t="shared" si="44"/>
        <v/>
      </c>
      <c r="U194" s="105" t="str">
        <f t="shared" si="45"/>
        <v/>
      </c>
      <c r="V194" s="108" t="str">
        <f t="shared" si="46"/>
        <v/>
      </c>
      <c r="W194" s="108" t="str">
        <f t="shared" si="47"/>
        <v/>
      </c>
      <c r="X194" s="108" t="str">
        <f t="shared" si="48"/>
        <v/>
      </c>
      <c r="Y194" s="108" t="str">
        <f t="shared" si="49"/>
        <v/>
      </c>
      <c r="Z194" s="106" t="str">
        <f t="shared" si="50"/>
        <v/>
      </c>
      <c r="AA194" s="107" t="str">
        <f t="shared" si="51"/>
        <v/>
      </c>
      <c r="AB194" s="105" t="str">
        <f t="shared" si="52"/>
        <v/>
      </c>
      <c r="AC194" s="108" t="str">
        <f t="shared" si="53"/>
        <v/>
      </c>
      <c r="AD194" s="160" t="str">
        <f t="shared" si="56"/>
        <v/>
      </c>
      <c r="AE194" s="173" t="str">
        <f t="shared" si="57"/>
        <v/>
      </c>
      <c r="AF194" s="111" t="str">
        <f>IF(AND(C194="",SUM(F194:N194)=0),"",IF(AE194&lt;&gt;"●",IF(COUNTIF(D194:E194,"○")+COUNTIF(O194:P194,"○")=1,"OK","NG"),IF(INDEX('補足調査票 (記入例)'!$AF$21:$AF$720,MATCH(C194,'補足調査票 (記入例)'!$C$21:$C$29,0))="OK","OK","NG ")))</f>
        <v/>
      </c>
      <c r="AG194" s="180" t="str">
        <f t="shared" si="54"/>
        <v/>
      </c>
    </row>
    <row r="195" spans="1:33" s="110" customFormat="1" ht="34.5" customHeight="1" x14ac:dyDescent="0.4">
      <c r="A195" s="42" t="str">
        <f t="shared" si="39"/>
        <v>○○学園</v>
      </c>
      <c r="B195" s="43"/>
      <c r="C195" s="44"/>
      <c r="D195" s="103"/>
      <c r="E195" s="103"/>
      <c r="F195" s="95"/>
      <c r="G195" s="48"/>
      <c r="H195" s="48"/>
      <c r="I195" s="48"/>
      <c r="J195" s="49"/>
      <c r="K195" s="49"/>
      <c r="L195" s="49"/>
      <c r="M195" s="49"/>
      <c r="N195" s="50"/>
      <c r="O195" s="104" t="str">
        <f t="shared" si="40"/>
        <v/>
      </c>
      <c r="P195" s="105" t="str">
        <f t="shared" si="55"/>
        <v/>
      </c>
      <c r="Q195" s="106" t="str">
        <f t="shared" si="41"/>
        <v/>
      </c>
      <c r="R195" s="107" t="str">
        <f t="shared" si="42"/>
        <v/>
      </c>
      <c r="S195" s="107" t="str">
        <f t="shared" si="43"/>
        <v/>
      </c>
      <c r="T195" s="108" t="str">
        <f t="shared" si="44"/>
        <v/>
      </c>
      <c r="U195" s="105" t="str">
        <f t="shared" si="45"/>
        <v/>
      </c>
      <c r="V195" s="108" t="str">
        <f t="shared" si="46"/>
        <v/>
      </c>
      <c r="W195" s="108" t="str">
        <f t="shared" si="47"/>
        <v/>
      </c>
      <c r="X195" s="108" t="str">
        <f t="shared" si="48"/>
        <v/>
      </c>
      <c r="Y195" s="108" t="str">
        <f t="shared" si="49"/>
        <v/>
      </c>
      <c r="Z195" s="106" t="str">
        <f t="shared" si="50"/>
        <v/>
      </c>
      <c r="AA195" s="107" t="str">
        <f t="shared" si="51"/>
        <v/>
      </c>
      <c r="AB195" s="105" t="str">
        <f t="shared" si="52"/>
        <v/>
      </c>
      <c r="AC195" s="108" t="str">
        <f t="shared" si="53"/>
        <v/>
      </c>
      <c r="AD195" s="160" t="str">
        <f t="shared" si="56"/>
        <v/>
      </c>
      <c r="AE195" s="173" t="str">
        <f t="shared" si="57"/>
        <v/>
      </c>
      <c r="AF195" s="111" t="str">
        <f>IF(AND(C195="",SUM(F195:N195)=0),"",IF(AE195&lt;&gt;"●",IF(COUNTIF(D195:E195,"○")+COUNTIF(O195:P195,"○")=1,"OK","NG"),IF(INDEX('補足調査票 (記入例)'!$AF$21:$AF$720,MATCH(C195,'補足調査票 (記入例)'!$C$21:$C$29,0))="OK","OK","NG ")))</f>
        <v/>
      </c>
      <c r="AG195" s="180" t="str">
        <f t="shared" si="54"/>
        <v/>
      </c>
    </row>
    <row r="196" spans="1:33" s="110" customFormat="1" ht="34.5" customHeight="1" x14ac:dyDescent="0.4">
      <c r="A196" s="42" t="str">
        <f t="shared" si="39"/>
        <v>○○学園</v>
      </c>
      <c r="B196" s="43"/>
      <c r="C196" s="44"/>
      <c r="D196" s="103"/>
      <c r="E196" s="103"/>
      <c r="F196" s="95"/>
      <c r="G196" s="48"/>
      <c r="H196" s="48"/>
      <c r="I196" s="48"/>
      <c r="J196" s="49"/>
      <c r="K196" s="49"/>
      <c r="L196" s="49"/>
      <c r="M196" s="49"/>
      <c r="N196" s="50"/>
      <c r="O196" s="104" t="str">
        <f t="shared" si="40"/>
        <v/>
      </c>
      <c r="P196" s="105" t="str">
        <f t="shared" si="55"/>
        <v/>
      </c>
      <c r="Q196" s="106" t="str">
        <f t="shared" si="41"/>
        <v/>
      </c>
      <c r="R196" s="107" t="str">
        <f t="shared" si="42"/>
        <v/>
      </c>
      <c r="S196" s="107" t="str">
        <f t="shared" si="43"/>
        <v/>
      </c>
      <c r="T196" s="108" t="str">
        <f t="shared" si="44"/>
        <v/>
      </c>
      <c r="U196" s="105" t="str">
        <f t="shared" si="45"/>
        <v/>
      </c>
      <c r="V196" s="108" t="str">
        <f t="shared" si="46"/>
        <v/>
      </c>
      <c r="W196" s="108" t="str">
        <f t="shared" si="47"/>
        <v/>
      </c>
      <c r="X196" s="108" t="str">
        <f t="shared" si="48"/>
        <v/>
      </c>
      <c r="Y196" s="108" t="str">
        <f t="shared" si="49"/>
        <v/>
      </c>
      <c r="Z196" s="106" t="str">
        <f t="shared" si="50"/>
        <v/>
      </c>
      <c r="AA196" s="107" t="str">
        <f t="shared" si="51"/>
        <v/>
      </c>
      <c r="AB196" s="105" t="str">
        <f t="shared" si="52"/>
        <v/>
      </c>
      <c r="AC196" s="108" t="str">
        <f t="shared" si="53"/>
        <v/>
      </c>
      <c r="AD196" s="160" t="str">
        <f t="shared" si="56"/>
        <v/>
      </c>
      <c r="AE196" s="173" t="str">
        <f t="shared" si="57"/>
        <v/>
      </c>
      <c r="AF196" s="111" t="str">
        <f>IF(AND(C196="",SUM(F196:N196)=0),"",IF(AE196&lt;&gt;"●",IF(COUNTIF(D196:E196,"○")+COUNTIF(O196:P196,"○")=1,"OK","NG"),IF(INDEX('補足調査票 (記入例)'!$AF$21:$AF$720,MATCH(C196,'補足調査票 (記入例)'!$C$21:$C$29,0))="OK","OK","NG ")))</f>
        <v/>
      </c>
      <c r="AG196" s="180" t="str">
        <f t="shared" si="54"/>
        <v/>
      </c>
    </row>
    <row r="197" spans="1:33" s="110" customFormat="1" ht="34.5" customHeight="1" x14ac:dyDescent="0.4">
      <c r="A197" s="42" t="str">
        <f t="shared" si="39"/>
        <v>○○学園</v>
      </c>
      <c r="B197" s="43"/>
      <c r="C197" s="44"/>
      <c r="D197" s="103"/>
      <c r="E197" s="103"/>
      <c r="F197" s="95"/>
      <c r="G197" s="48"/>
      <c r="H197" s="48"/>
      <c r="I197" s="48"/>
      <c r="J197" s="49"/>
      <c r="K197" s="49"/>
      <c r="L197" s="49"/>
      <c r="M197" s="49"/>
      <c r="N197" s="50"/>
      <c r="O197" s="104" t="str">
        <f t="shared" si="40"/>
        <v/>
      </c>
      <c r="P197" s="105" t="str">
        <f t="shared" si="55"/>
        <v/>
      </c>
      <c r="Q197" s="106" t="str">
        <f t="shared" si="41"/>
        <v/>
      </c>
      <c r="R197" s="107" t="str">
        <f t="shared" si="42"/>
        <v/>
      </c>
      <c r="S197" s="107" t="str">
        <f t="shared" si="43"/>
        <v/>
      </c>
      <c r="T197" s="108" t="str">
        <f t="shared" si="44"/>
        <v/>
      </c>
      <c r="U197" s="105" t="str">
        <f t="shared" si="45"/>
        <v/>
      </c>
      <c r="V197" s="108" t="str">
        <f t="shared" si="46"/>
        <v/>
      </c>
      <c r="W197" s="108" t="str">
        <f t="shared" si="47"/>
        <v/>
      </c>
      <c r="X197" s="108" t="str">
        <f t="shared" si="48"/>
        <v/>
      </c>
      <c r="Y197" s="108" t="str">
        <f t="shared" si="49"/>
        <v/>
      </c>
      <c r="Z197" s="106" t="str">
        <f t="shared" si="50"/>
        <v/>
      </c>
      <c r="AA197" s="107" t="str">
        <f t="shared" si="51"/>
        <v/>
      </c>
      <c r="AB197" s="105" t="str">
        <f t="shared" si="52"/>
        <v/>
      </c>
      <c r="AC197" s="108" t="str">
        <f t="shared" si="53"/>
        <v/>
      </c>
      <c r="AD197" s="160" t="str">
        <f t="shared" si="56"/>
        <v/>
      </c>
      <c r="AE197" s="173" t="str">
        <f t="shared" si="57"/>
        <v/>
      </c>
      <c r="AF197" s="111" t="str">
        <f>IF(AND(C197="",SUM(F197:N197)=0),"",IF(AE197&lt;&gt;"●",IF(COUNTIF(D197:E197,"○")+COUNTIF(O197:P197,"○")=1,"OK","NG"),IF(INDEX('補足調査票 (記入例)'!$AF$21:$AF$720,MATCH(C197,'補足調査票 (記入例)'!$C$21:$C$29,0))="OK","OK","NG ")))</f>
        <v/>
      </c>
      <c r="AG197" s="180" t="str">
        <f t="shared" si="54"/>
        <v/>
      </c>
    </row>
    <row r="198" spans="1:33" s="110" customFormat="1" ht="34.5" customHeight="1" x14ac:dyDescent="0.4">
      <c r="A198" s="42" t="str">
        <f t="shared" si="39"/>
        <v>○○学園</v>
      </c>
      <c r="B198" s="43"/>
      <c r="C198" s="44"/>
      <c r="D198" s="103"/>
      <c r="E198" s="103"/>
      <c r="F198" s="95"/>
      <c r="G198" s="48"/>
      <c r="H198" s="48"/>
      <c r="I198" s="48"/>
      <c r="J198" s="49"/>
      <c r="K198" s="49"/>
      <c r="L198" s="49"/>
      <c r="M198" s="49"/>
      <c r="N198" s="50"/>
      <c r="O198" s="104" t="str">
        <f t="shared" si="40"/>
        <v/>
      </c>
      <c r="P198" s="105" t="str">
        <f t="shared" si="55"/>
        <v/>
      </c>
      <c r="Q198" s="106" t="str">
        <f t="shared" si="41"/>
        <v/>
      </c>
      <c r="R198" s="107" t="str">
        <f t="shared" si="42"/>
        <v/>
      </c>
      <c r="S198" s="107" t="str">
        <f t="shared" si="43"/>
        <v/>
      </c>
      <c r="T198" s="108" t="str">
        <f t="shared" si="44"/>
        <v/>
      </c>
      <c r="U198" s="105" t="str">
        <f t="shared" si="45"/>
        <v/>
      </c>
      <c r="V198" s="108" t="str">
        <f t="shared" si="46"/>
        <v/>
      </c>
      <c r="W198" s="108" t="str">
        <f t="shared" si="47"/>
        <v/>
      </c>
      <c r="X198" s="108" t="str">
        <f t="shared" si="48"/>
        <v/>
      </c>
      <c r="Y198" s="108" t="str">
        <f t="shared" si="49"/>
        <v/>
      </c>
      <c r="Z198" s="106" t="str">
        <f t="shared" si="50"/>
        <v/>
      </c>
      <c r="AA198" s="107" t="str">
        <f t="shared" si="51"/>
        <v/>
      </c>
      <c r="AB198" s="105" t="str">
        <f t="shared" si="52"/>
        <v/>
      </c>
      <c r="AC198" s="108" t="str">
        <f t="shared" si="53"/>
        <v/>
      </c>
      <c r="AD198" s="160" t="str">
        <f t="shared" si="56"/>
        <v/>
      </c>
      <c r="AE198" s="173" t="str">
        <f t="shared" si="57"/>
        <v/>
      </c>
      <c r="AF198" s="111" t="str">
        <f>IF(AND(C198="",SUM(F198:N198)=0),"",IF(AE198&lt;&gt;"●",IF(COUNTIF(D198:E198,"○")+COUNTIF(O198:P198,"○")=1,"OK","NG"),IF(INDEX('補足調査票 (記入例)'!$AF$21:$AF$720,MATCH(C198,'補足調査票 (記入例)'!$C$21:$C$29,0))="OK","OK","NG ")))</f>
        <v/>
      </c>
      <c r="AG198" s="180" t="str">
        <f t="shared" si="54"/>
        <v/>
      </c>
    </row>
    <row r="199" spans="1:33" s="110" customFormat="1" ht="34.5" customHeight="1" x14ac:dyDescent="0.4">
      <c r="A199" s="42" t="str">
        <f t="shared" si="39"/>
        <v>○○学園</v>
      </c>
      <c r="B199" s="43"/>
      <c r="C199" s="44"/>
      <c r="D199" s="103"/>
      <c r="E199" s="103"/>
      <c r="F199" s="95"/>
      <c r="G199" s="48"/>
      <c r="H199" s="48"/>
      <c r="I199" s="48"/>
      <c r="J199" s="49"/>
      <c r="K199" s="49"/>
      <c r="L199" s="49"/>
      <c r="M199" s="49"/>
      <c r="N199" s="50"/>
      <c r="O199" s="104" t="str">
        <f t="shared" si="40"/>
        <v/>
      </c>
      <c r="P199" s="105" t="str">
        <f t="shared" si="55"/>
        <v/>
      </c>
      <c r="Q199" s="106" t="str">
        <f t="shared" si="41"/>
        <v/>
      </c>
      <c r="R199" s="107" t="str">
        <f t="shared" si="42"/>
        <v/>
      </c>
      <c r="S199" s="107" t="str">
        <f t="shared" si="43"/>
        <v/>
      </c>
      <c r="T199" s="108" t="str">
        <f t="shared" si="44"/>
        <v/>
      </c>
      <c r="U199" s="105" t="str">
        <f t="shared" si="45"/>
        <v/>
      </c>
      <c r="V199" s="108" t="str">
        <f t="shared" si="46"/>
        <v/>
      </c>
      <c r="W199" s="108" t="str">
        <f t="shared" si="47"/>
        <v/>
      </c>
      <c r="X199" s="108" t="str">
        <f t="shared" si="48"/>
        <v/>
      </c>
      <c r="Y199" s="108" t="str">
        <f t="shared" si="49"/>
        <v/>
      </c>
      <c r="Z199" s="106" t="str">
        <f t="shared" si="50"/>
        <v/>
      </c>
      <c r="AA199" s="107" t="str">
        <f t="shared" si="51"/>
        <v/>
      </c>
      <c r="AB199" s="105" t="str">
        <f t="shared" si="52"/>
        <v/>
      </c>
      <c r="AC199" s="108" t="str">
        <f t="shared" si="53"/>
        <v/>
      </c>
      <c r="AD199" s="160" t="str">
        <f t="shared" si="56"/>
        <v/>
      </c>
      <c r="AE199" s="173" t="str">
        <f t="shared" si="57"/>
        <v/>
      </c>
      <c r="AF199" s="111" t="str">
        <f>IF(AND(C199="",SUM(F199:N199)=0),"",IF(AE199&lt;&gt;"●",IF(COUNTIF(D199:E199,"○")+COUNTIF(O199:P199,"○")=1,"OK","NG"),IF(INDEX('補足調査票 (記入例)'!$AF$21:$AF$720,MATCH(C199,'補足調査票 (記入例)'!$C$21:$C$29,0))="OK","OK","NG ")))</f>
        <v/>
      </c>
      <c r="AG199" s="180" t="str">
        <f t="shared" si="54"/>
        <v/>
      </c>
    </row>
    <row r="200" spans="1:33" s="110" customFormat="1" ht="34.5" customHeight="1" x14ac:dyDescent="0.4">
      <c r="A200" s="42" t="str">
        <f t="shared" si="39"/>
        <v>○○学園</v>
      </c>
      <c r="B200" s="43"/>
      <c r="C200" s="44"/>
      <c r="D200" s="103"/>
      <c r="E200" s="103"/>
      <c r="F200" s="95"/>
      <c r="G200" s="48"/>
      <c r="H200" s="48"/>
      <c r="I200" s="48"/>
      <c r="J200" s="49"/>
      <c r="K200" s="49"/>
      <c r="L200" s="49"/>
      <c r="M200" s="49"/>
      <c r="N200" s="50"/>
      <c r="O200" s="104" t="str">
        <f t="shared" si="40"/>
        <v/>
      </c>
      <c r="P200" s="105" t="str">
        <f t="shared" si="55"/>
        <v/>
      </c>
      <c r="Q200" s="106" t="str">
        <f t="shared" si="41"/>
        <v/>
      </c>
      <c r="R200" s="107" t="str">
        <f t="shared" si="42"/>
        <v/>
      </c>
      <c r="S200" s="107" t="str">
        <f t="shared" si="43"/>
        <v/>
      </c>
      <c r="T200" s="108" t="str">
        <f t="shared" si="44"/>
        <v/>
      </c>
      <c r="U200" s="105" t="str">
        <f t="shared" si="45"/>
        <v/>
      </c>
      <c r="V200" s="108" t="str">
        <f t="shared" si="46"/>
        <v/>
      </c>
      <c r="W200" s="108" t="str">
        <f t="shared" si="47"/>
        <v/>
      </c>
      <c r="X200" s="108" t="str">
        <f t="shared" si="48"/>
        <v/>
      </c>
      <c r="Y200" s="108" t="str">
        <f t="shared" si="49"/>
        <v/>
      </c>
      <c r="Z200" s="106" t="str">
        <f t="shared" si="50"/>
        <v/>
      </c>
      <c r="AA200" s="107" t="str">
        <f t="shared" si="51"/>
        <v/>
      </c>
      <c r="AB200" s="105" t="str">
        <f t="shared" si="52"/>
        <v/>
      </c>
      <c r="AC200" s="108" t="str">
        <f t="shared" si="53"/>
        <v/>
      </c>
      <c r="AD200" s="160" t="str">
        <f t="shared" si="56"/>
        <v/>
      </c>
      <c r="AE200" s="173" t="str">
        <f t="shared" si="57"/>
        <v/>
      </c>
      <c r="AF200" s="111" t="str">
        <f>IF(AND(C200="",SUM(F200:N200)=0),"",IF(AE200&lt;&gt;"●",IF(COUNTIF(D200:E200,"○")+COUNTIF(O200:P200,"○")=1,"OK","NG"),IF(INDEX('補足調査票 (記入例)'!$AF$21:$AF$720,MATCH(C200,'補足調査票 (記入例)'!$C$21:$C$29,0))="OK","OK","NG ")))</f>
        <v/>
      </c>
      <c r="AG200" s="180" t="str">
        <f t="shared" si="54"/>
        <v/>
      </c>
    </row>
    <row r="201" spans="1:33" s="110" customFormat="1" ht="34.5" customHeight="1" x14ac:dyDescent="0.4">
      <c r="A201" s="42" t="str">
        <f t="shared" si="39"/>
        <v>○○学園</v>
      </c>
      <c r="B201" s="43"/>
      <c r="C201" s="44"/>
      <c r="D201" s="103"/>
      <c r="E201" s="103"/>
      <c r="F201" s="95"/>
      <c r="G201" s="48"/>
      <c r="H201" s="48"/>
      <c r="I201" s="48"/>
      <c r="J201" s="49"/>
      <c r="K201" s="49"/>
      <c r="L201" s="49"/>
      <c r="M201" s="49"/>
      <c r="N201" s="50"/>
      <c r="O201" s="104" t="str">
        <f t="shared" si="40"/>
        <v/>
      </c>
      <c r="P201" s="105" t="str">
        <f t="shared" si="55"/>
        <v/>
      </c>
      <c r="Q201" s="106" t="str">
        <f t="shared" si="41"/>
        <v/>
      </c>
      <c r="R201" s="107" t="str">
        <f t="shared" si="42"/>
        <v/>
      </c>
      <c r="S201" s="107" t="str">
        <f t="shared" si="43"/>
        <v/>
      </c>
      <c r="T201" s="108" t="str">
        <f t="shared" si="44"/>
        <v/>
      </c>
      <c r="U201" s="105" t="str">
        <f t="shared" si="45"/>
        <v/>
      </c>
      <c r="V201" s="108" t="str">
        <f t="shared" si="46"/>
        <v/>
      </c>
      <c r="W201" s="108" t="str">
        <f t="shared" si="47"/>
        <v/>
      </c>
      <c r="X201" s="108" t="str">
        <f t="shared" si="48"/>
        <v/>
      </c>
      <c r="Y201" s="108" t="str">
        <f t="shared" si="49"/>
        <v/>
      </c>
      <c r="Z201" s="106" t="str">
        <f t="shared" si="50"/>
        <v/>
      </c>
      <c r="AA201" s="107" t="str">
        <f t="shared" si="51"/>
        <v/>
      </c>
      <c r="AB201" s="105" t="str">
        <f t="shared" si="52"/>
        <v/>
      </c>
      <c r="AC201" s="108" t="str">
        <f t="shared" si="53"/>
        <v/>
      </c>
      <c r="AD201" s="160" t="str">
        <f t="shared" si="56"/>
        <v/>
      </c>
      <c r="AE201" s="173" t="str">
        <f t="shared" si="57"/>
        <v/>
      </c>
      <c r="AF201" s="111" t="str">
        <f>IF(AND(C201="",SUM(F201:N201)=0),"",IF(AE201&lt;&gt;"●",IF(COUNTIF(D201:E201,"○")+COUNTIF(O201:P201,"○")=1,"OK","NG"),IF(INDEX('補足調査票 (記入例)'!$AF$21:$AF$720,MATCH(C201,'補足調査票 (記入例)'!$C$21:$C$29,0))="OK","OK","NG ")))</f>
        <v/>
      </c>
      <c r="AG201" s="180" t="str">
        <f t="shared" si="54"/>
        <v/>
      </c>
    </row>
    <row r="202" spans="1:33" s="110" customFormat="1" ht="34.5" customHeight="1" x14ac:dyDescent="0.4">
      <c r="A202" s="42" t="str">
        <f t="shared" si="39"/>
        <v>○○学園</v>
      </c>
      <c r="B202" s="43"/>
      <c r="C202" s="44"/>
      <c r="D202" s="103"/>
      <c r="E202" s="103"/>
      <c r="F202" s="95"/>
      <c r="G202" s="48"/>
      <c r="H202" s="48"/>
      <c r="I202" s="48"/>
      <c r="J202" s="49"/>
      <c r="K202" s="49"/>
      <c r="L202" s="49"/>
      <c r="M202" s="49"/>
      <c r="N202" s="50"/>
      <c r="O202" s="104" t="str">
        <f t="shared" si="40"/>
        <v/>
      </c>
      <c r="P202" s="105" t="str">
        <f t="shared" si="55"/>
        <v/>
      </c>
      <c r="Q202" s="106" t="str">
        <f t="shared" si="41"/>
        <v/>
      </c>
      <c r="R202" s="107" t="str">
        <f t="shared" si="42"/>
        <v/>
      </c>
      <c r="S202" s="107" t="str">
        <f t="shared" si="43"/>
        <v/>
      </c>
      <c r="T202" s="108" t="str">
        <f t="shared" si="44"/>
        <v/>
      </c>
      <c r="U202" s="105" t="str">
        <f t="shared" si="45"/>
        <v/>
      </c>
      <c r="V202" s="108" t="str">
        <f t="shared" si="46"/>
        <v/>
      </c>
      <c r="W202" s="108" t="str">
        <f t="shared" si="47"/>
        <v/>
      </c>
      <c r="X202" s="108" t="str">
        <f t="shared" si="48"/>
        <v/>
      </c>
      <c r="Y202" s="108" t="str">
        <f t="shared" si="49"/>
        <v/>
      </c>
      <c r="Z202" s="106" t="str">
        <f t="shared" si="50"/>
        <v/>
      </c>
      <c r="AA202" s="107" t="str">
        <f t="shared" si="51"/>
        <v/>
      </c>
      <c r="AB202" s="105" t="str">
        <f t="shared" si="52"/>
        <v/>
      </c>
      <c r="AC202" s="108" t="str">
        <f t="shared" si="53"/>
        <v/>
      </c>
      <c r="AD202" s="160" t="str">
        <f t="shared" si="56"/>
        <v/>
      </c>
      <c r="AE202" s="173" t="str">
        <f t="shared" si="57"/>
        <v/>
      </c>
      <c r="AF202" s="111" t="str">
        <f>IF(AND(C202="",SUM(F202:N202)=0),"",IF(AE202&lt;&gt;"●",IF(COUNTIF(D202:E202,"○")+COUNTIF(O202:P202,"○")=1,"OK","NG"),IF(INDEX('補足調査票 (記入例)'!$AF$21:$AF$720,MATCH(C202,'補足調査票 (記入例)'!$C$21:$C$29,0))="OK","OK","NG ")))</f>
        <v/>
      </c>
      <c r="AG202" s="180" t="str">
        <f t="shared" si="54"/>
        <v/>
      </c>
    </row>
    <row r="203" spans="1:33" s="110" customFormat="1" ht="34.5" customHeight="1" x14ac:dyDescent="0.4">
      <c r="A203" s="42" t="str">
        <f t="shared" si="39"/>
        <v>○○学園</v>
      </c>
      <c r="B203" s="43"/>
      <c r="C203" s="44"/>
      <c r="D203" s="103"/>
      <c r="E203" s="103"/>
      <c r="F203" s="95"/>
      <c r="G203" s="48"/>
      <c r="H203" s="48"/>
      <c r="I203" s="48"/>
      <c r="J203" s="49"/>
      <c r="K203" s="49"/>
      <c r="L203" s="49"/>
      <c r="M203" s="49"/>
      <c r="N203" s="50"/>
      <c r="O203" s="104" t="str">
        <f t="shared" si="40"/>
        <v/>
      </c>
      <c r="P203" s="105" t="str">
        <f t="shared" si="55"/>
        <v/>
      </c>
      <c r="Q203" s="106" t="str">
        <f t="shared" si="41"/>
        <v/>
      </c>
      <c r="R203" s="107" t="str">
        <f t="shared" si="42"/>
        <v/>
      </c>
      <c r="S203" s="107" t="str">
        <f t="shared" si="43"/>
        <v/>
      </c>
      <c r="T203" s="108" t="str">
        <f t="shared" si="44"/>
        <v/>
      </c>
      <c r="U203" s="105" t="str">
        <f t="shared" si="45"/>
        <v/>
      </c>
      <c r="V203" s="108" t="str">
        <f t="shared" si="46"/>
        <v/>
      </c>
      <c r="W203" s="108" t="str">
        <f t="shared" si="47"/>
        <v/>
      </c>
      <c r="X203" s="108" t="str">
        <f t="shared" si="48"/>
        <v/>
      </c>
      <c r="Y203" s="108" t="str">
        <f t="shared" si="49"/>
        <v/>
      </c>
      <c r="Z203" s="106" t="str">
        <f t="shared" si="50"/>
        <v/>
      </c>
      <c r="AA203" s="107" t="str">
        <f t="shared" si="51"/>
        <v/>
      </c>
      <c r="AB203" s="105" t="str">
        <f t="shared" si="52"/>
        <v/>
      </c>
      <c r="AC203" s="108" t="str">
        <f t="shared" si="53"/>
        <v/>
      </c>
      <c r="AD203" s="160" t="str">
        <f t="shared" si="56"/>
        <v/>
      </c>
      <c r="AE203" s="173" t="str">
        <f t="shared" si="57"/>
        <v/>
      </c>
      <c r="AF203" s="111" t="str">
        <f>IF(AND(C203="",SUM(F203:N203)=0),"",IF(AE203&lt;&gt;"●",IF(COUNTIF(D203:E203,"○")+COUNTIF(O203:P203,"○")=1,"OK","NG"),IF(INDEX('補足調査票 (記入例)'!$AF$21:$AF$720,MATCH(C203,'補足調査票 (記入例)'!$C$21:$C$29,0))="OK","OK","NG ")))</f>
        <v/>
      </c>
      <c r="AG203" s="180" t="str">
        <f t="shared" si="54"/>
        <v/>
      </c>
    </row>
    <row r="204" spans="1:33" s="110" customFormat="1" ht="34.5" customHeight="1" x14ac:dyDescent="0.4">
      <c r="A204" s="42" t="str">
        <f t="shared" si="39"/>
        <v>○○学園</v>
      </c>
      <c r="B204" s="43"/>
      <c r="C204" s="44"/>
      <c r="D204" s="103"/>
      <c r="E204" s="103"/>
      <c r="F204" s="95"/>
      <c r="G204" s="48"/>
      <c r="H204" s="48"/>
      <c r="I204" s="48"/>
      <c r="J204" s="49"/>
      <c r="K204" s="49"/>
      <c r="L204" s="49"/>
      <c r="M204" s="49"/>
      <c r="N204" s="50"/>
      <c r="O204" s="104" t="str">
        <f t="shared" si="40"/>
        <v/>
      </c>
      <c r="P204" s="105" t="str">
        <f t="shared" si="55"/>
        <v/>
      </c>
      <c r="Q204" s="106" t="str">
        <f t="shared" si="41"/>
        <v/>
      </c>
      <c r="R204" s="107" t="str">
        <f t="shared" si="42"/>
        <v/>
      </c>
      <c r="S204" s="107" t="str">
        <f t="shared" si="43"/>
        <v/>
      </c>
      <c r="T204" s="108" t="str">
        <f t="shared" si="44"/>
        <v/>
      </c>
      <c r="U204" s="105" t="str">
        <f t="shared" si="45"/>
        <v/>
      </c>
      <c r="V204" s="108" t="str">
        <f t="shared" si="46"/>
        <v/>
      </c>
      <c r="W204" s="108" t="str">
        <f t="shared" si="47"/>
        <v/>
      </c>
      <c r="X204" s="108" t="str">
        <f t="shared" si="48"/>
        <v/>
      </c>
      <c r="Y204" s="108" t="str">
        <f t="shared" si="49"/>
        <v/>
      </c>
      <c r="Z204" s="106" t="str">
        <f t="shared" si="50"/>
        <v/>
      </c>
      <c r="AA204" s="107" t="str">
        <f t="shared" si="51"/>
        <v/>
      </c>
      <c r="AB204" s="105" t="str">
        <f t="shared" si="52"/>
        <v/>
      </c>
      <c r="AC204" s="108" t="str">
        <f t="shared" si="53"/>
        <v/>
      </c>
      <c r="AD204" s="160" t="str">
        <f t="shared" si="56"/>
        <v/>
      </c>
      <c r="AE204" s="173" t="str">
        <f t="shared" si="57"/>
        <v/>
      </c>
      <c r="AF204" s="111" t="str">
        <f>IF(AND(C204="",SUM(F204:N204)=0),"",IF(AE204&lt;&gt;"●",IF(COUNTIF(D204:E204,"○")+COUNTIF(O204:P204,"○")=1,"OK","NG"),IF(INDEX('補足調査票 (記入例)'!$AF$21:$AF$720,MATCH(C204,'補足調査票 (記入例)'!$C$21:$C$29,0))="OK","OK","NG ")))</f>
        <v/>
      </c>
      <c r="AG204" s="180" t="str">
        <f t="shared" si="54"/>
        <v/>
      </c>
    </row>
    <row r="205" spans="1:33" s="110" customFormat="1" ht="34.5" customHeight="1" x14ac:dyDescent="0.4">
      <c r="A205" s="42" t="str">
        <f t="shared" si="39"/>
        <v>○○学園</v>
      </c>
      <c r="B205" s="43"/>
      <c r="C205" s="44"/>
      <c r="D205" s="103"/>
      <c r="E205" s="103"/>
      <c r="F205" s="95"/>
      <c r="G205" s="48"/>
      <c r="H205" s="48"/>
      <c r="I205" s="48"/>
      <c r="J205" s="49"/>
      <c r="K205" s="49"/>
      <c r="L205" s="49"/>
      <c r="M205" s="49"/>
      <c r="N205" s="50"/>
      <c r="O205" s="104" t="str">
        <f t="shared" si="40"/>
        <v/>
      </c>
      <c r="P205" s="105" t="str">
        <f t="shared" si="55"/>
        <v/>
      </c>
      <c r="Q205" s="106" t="str">
        <f t="shared" si="41"/>
        <v/>
      </c>
      <c r="R205" s="107" t="str">
        <f t="shared" si="42"/>
        <v/>
      </c>
      <c r="S205" s="107" t="str">
        <f t="shared" si="43"/>
        <v/>
      </c>
      <c r="T205" s="108" t="str">
        <f t="shared" si="44"/>
        <v/>
      </c>
      <c r="U205" s="105" t="str">
        <f t="shared" si="45"/>
        <v/>
      </c>
      <c r="V205" s="108" t="str">
        <f t="shared" si="46"/>
        <v/>
      </c>
      <c r="W205" s="108" t="str">
        <f t="shared" si="47"/>
        <v/>
      </c>
      <c r="X205" s="108" t="str">
        <f t="shared" si="48"/>
        <v/>
      </c>
      <c r="Y205" s="108" t="str">
        <f t="shared" si="49"/>
        <v/>
      </c>
      <c r="Z205" s="106" t="str">
        <f t="shared" si="50"/>
        <v/>
      </c>
      <c r="AA205" s="107" t="str">
        <f t="shared" si="51"/>
        <v/>
      </c>
      <c r="AB205" s="105" t="str">
        <f t="shared" si="52"/>
        <v/>
      </c>
      <c r="AC205" s="108" t="str">
        <f t="shared" si="53"/>
        <v/>
      </c>
      <c r="AD205" s="160" t="str">
        <f t="shared" si="56"/>
        <v/>
      </c>
      <c r="AE205" s="173" t="str">
        <f t="shared" si="57"/>
        <v/>
      </c>
      <c r="AF205" s="111" t="str">
        <f>IF(AND(C205="",SUM(F205:N205)=0),"",IF(AE205&lt;&gt;"●",IF(COUNTIF(D205:E205,"○")+COUNTIF(O205:P205,"○")=1,"OK","NG"),IF(INDEX('補足調査票 (記入例)'!$AF$21:$AF$720,MATCH(C205,'補足調査票 (記入例)'!$C$21:$C$29,0))="OK","OK","NG ")))</f>
        <v/>
      </c>
      <c r="AG205" s="180" t="str">
        <f t="shared" si="54"/>
        <v/>
      </c>
    </row>
    <row r="206" spans="1:33" s="110" customFormat="1" ht="34.5" customHeight="1" x14ac:dyDescent="0.4">
      <c r="A206" s="42" t="str">
        <f t="shared" si="39"/>
        <v>○○学園</v>
      </c>
      <c r="B206" s="43"/>
      <c r="C206" s="44"/>
      <c r="D206" s="103"/>
      <c r="E206" s="103"/>
      <c r="F206" s="95"/>
      <c r="G206" s="48"/>
      <c r="H206" s="48"/>
      <c r="I206" s="48"/>
      <c r="J206" s="49"/>
      <c r="K206" s="49"/>
      <c r="L206" s="49"/>
      <c r="M206" s="49"/>
      <c r="N206" s="50"/>
      <c r="O206" s="104" t="str">
        <f t="shared" si="40"/>
        <v/>
      </c>
      <c r="P206" s="105" t="str">
        <f t="shared" si="55"/>
        <v/>
      </c>
      <c r="Q206" s="106" t="str">
        <f t="shared" si="41"/>
        <v/>
      </c>
      <c r="R206" s="107" t="str">
        <f t="shared" si="42"/>
        <v/>
      </c>
      <c r="S206" s="107" t="str">
        <f t="shared" si="43"/>
        <v/>
      </c>
      <c r="T206" s="108" t="str">
        <f t="shared" si="44"/>
        <v/>
      </c>
      <c r="U206" s="105" t="str">
        <f t="shared" si="45"/>
        <v/>
      </c>
      <c r="V206" s="108" t="str">
        <f t="shared" si="46"/>
        <v/>
      </c>
      <c r="W206" s="108" t="str">
        <f t="shared" si="47"/>
        <v/>
      </c>
      <c r="X206" s="108" t="str">
        <f t="shared" si="48"/>
        <v/>
      </c>
      <c r="Y206" s="108" t="str">
        <f t="shared" si="49"/>
        <v/>
      </c>
      <c r="Z206" s="106" t="str">
        <f t="shared" si="50"/>
        <v/>
      </c>
      <c r="AA206" s="107" t="str">
        <f t="shared" si="51"/>
        <v/>
      </c>
      <c r="AB206" s="105" t="str">
        <f t="shared" si="52"/>
        <v/>
      </c>
      <c r="AC206" s="108" t="str">
        <f t="shared" si="53"/>
        <v/>
      </c>
      <c r="AD206" s="160" t="str">
        <f t="shared" si="56"/>
        <v/>
      </c>
      <c r="AE206" s="173" t="str">
        <f t="shared" si="57"/>
        <v/>
      </c>
      <c r="AF206" s="111" t="str">
        <f>IF(AND(C206="",SUM(F206:N206)=0),"",IF(AE206&lt;&gt;"●",IF(COUNTIF(D206:E206,"○")+COUNTIF(O206:P206,"○")=1,"OK","NG"),IF(INDEX('補足調査票 (記入例)'!$AF$21:$AF$720,MATCH(C206,'補足調査票 (記入例)'!$C$21:$C$29,0))="OK","OK","NG ")))</f>
        <v/>
      </c>
      <c r="AG206" s="180" t="str">
        <f t="shared" si="54"/>
        <v/>
      </c>
    </row>
    <row r="207" spans="1:33" s="110" customFormat="1" ht="34.5" customHeight="1" x14ac:dyDescent="0.4">
      <c r="A207" s="42" t="str">
        <f t="shared" si="39"/>
        <v>○○学園</v>
      </c>
      <c r="B207" s="43"/>
      <c r="C207" s="44"/>
      <c r="D207" s="103"/>
      <c r="E207" s="103"/>
      <c r="F207" s="95"/>
      <c r="G207" s="48"/>
      <c r="H207" s="48"/>
      <c r="I207" s="48"/>
      <c r="J207" s="49"/>
      <c r="K207" s="49"/>
      <c r="L207" s="49"/>
      <c r="M207" s="49"/>
      <c r="N207" s="50"/>
      <c r="O207" s="104" t="str">
        <f t="shared" si="40"/>
        <v/>
      </c>
      <c r="P207" s="105" t="str">
        <f t="shared" si="55"/>
        <v/>
      </c>
      <c r="Q207" s="106" t="str">
        <f t="shared" si="41"/>
        <v/>
      </c>
      <c r="R207" s="107" t="str">
        <f t="shared" si="42"/>
        <v/>
      </c>
      <c r="S207" s="107" t="str">
        <f t="shared" si="43"/>
        <v/>
      </c>
      <c r="T207" s="108" t="str">
        <f t="shared" si="44"/>
        <v/>
      </c>
      <c r="U207" s="105" t="str">
        <f t="shared" si="45"/>
        <v/>
      </c>
      <c r="V207" s="108" t="str">
        <f t="shared" si="46"/>
        <v/>
      </c>
      <c r="W207" s="108" t="str">
        <f t="shared" si="47"/>
        <v/>
      </c>
      <c r="X207" s="108" t="str">
        <f t="shared" si="48"/>
        <v/>
      </c>
      <c r="Y207" s="108" t="str">
        <f t="shared" si="49"/>
        <v/>
      </c>
      <c r="Z207" s="106" t="str">
        <f t="shared" si="50"/>
        <v/>
      </c>
      <c r="AA207" s="107" t="str">
        <f t="shared" si="51"/>
        <v/>
      </c>
      <c r="AB207" s="105" t="str">
        <f t="shared" si="52"/>
        <v/>
      </c>
      <c r="AC207" s="108" t="str">
        <f t="shared" si="53"/>
        <v/>
      </c>
      <c r="AD207" s="160" t="str">
        <f t="shared" si="56"/>
        <v/>
      </c>
      <c r="AE207" s="173" t="str">
        <f t="shared" si="57"/>
        <v/>
      </c>
      <c r="AF207" s="111" t="str">
        <f>IF(AND(C207="",SUM(F207:N207)=0),"",IF(AE207&lt;&gt;"●",IF(COUNTIF(D207:E207,"○")+COUNTIF(O207:P207,"○")=1,"OK","NG"),IF(INDEX('補足調査票 (記入例)'!$AF$21:$AF$720,MATCH(C207,'補足調査票 (記入例)'!$C$21:$C$29,0))="OK","OK","NG ")))</f>
        <v/>
      </c>
      <c r="AG207" s="180" t="str">
        <f t="shared" si="54"/>
        <v/>
      </c>
    </row>
    <row r="208" spans="1:33" s="110" customFormat="1" ht="34.5" customHeight="1" x14ac:dyDescent="0.4">
      <c r="A208" s="42" t="str">
        <f t="shared" si="39"/>
        <v>○○学園</v>
      </c>
      <c r="B208" s="43"/>
      <c r="C208" s="44"/>
      <c r="D208" s="103"/>
      <c r="E208" s="103"/>
      <c r="F208" s="95"/>
      <c r="G208" s="48"/>
      <c r="H208" s="48"/>
      <c r="I208" s="48"/>
      <c r="J208" s="49"/>
      <c r="K208" s="49"/>
      <c r="L208" s="49"/>
      <c r="M208" s="49"/>
      <c r="N208" s="50"/>
      <c r="O208" s="104" t="str">
        <f t="shared" si="40"/>
        <v/>
      </c>
      <c r="P208" s="105" t="str">
        <f t="shared" si="55"/>
        <v/>
      </c>
      <c r="Q208" s="106" t="str">
        <f t="shared" si="41"/>
        <v/>
      </c>
      <c r="R208" s="107" t="str">
        <f t="shared" si="42"/>
        <v/>
      </c>
      <c r="S208" s="107" t="str">
        <f t="shared" si="43"/>
        <v/>
      </c>
      <c r="T208" s="108" t="str">
        <f t="shared" si="44"/>
        <v/>
      </c>
      <c r="U208" s="105" t="str">
        <f t="shared" si="45"/>
        <v/>
      </c>
      <c r="V208" s="108" t="str">
        <f t="shared" si="46"/>
        <v/>
      </c>
      <c r="W208" s="108" t="str">
        <f t="shared" si="47"/>
        <v/>
      </c>
      <c r="X208" s="108" t="str">
        <f t="shared" si="48"/>
        <v/>
      </c>
      <c r="Y208" s="108" t="str">
        <f t="shared" si="49"/>
        <v/>
      </c>
      <c r="Z208" s="106" t="str">
        <f t="shared" si="50"/>
        <v/>
      </c>
      <c r="AA208" s="107" t="str">
        <f t="shared" si="51"/>
        <v/>
      </c>
      <c r="AB208" s="105" t="str">
        <f t="shared" si="52"/>
        <v/>
      </c>
      <c r="AC208" s="108" t="str">
        <f t="shared" si="53"/>
        <v/>
      </c>
      <c r="AD208" s="160" t="str">
        <f t="shared" si="56"/>
        <v/>
      </c>
      <c r="AE208" s="173" t="str">
        <f t="shared" si="57"/>
        <v/>
      </c>
      <c r="AF208" s="111" t="str">
        <f>IF(AND(C208="",SUM(F208:N208)=0),"",IF(AE208&lt;&gt;"●",IF(COUNTIF(D208:E208,"○")+COUNTIF(O208:P208,"○")=1,"OK","NG"),IF(INDEX('補足調査票 (記入例)'!$AF$21:$AF$720,MATCH(C208,'補足調査票 (記入例)'!$C$21:$C$29,0))="OK","OK","NG ")))</f>
        <v/>
      </c>
      <c r="AG208" s="180" t="str">
        <f t="shared" si="54"/>
        <v/>
      </c>
    </row>
    <row r="209" spans="1:33" s="110" customFormat="1" ht="34.5" customHeight="1" x14ac:dyDescent="0.4">
      <c r="A209" s="42" t="str">
        <f t="shared" si="39"/>
        <v>○○学園</v>
      </c>
      <c r="B209" s="43"/>
      <c r="C209" s="44"/>
      <c r="D209" s="103"/>
      <c r="E209" s="103"/>
      <c r="F209" s="95"/>
      <c r="G209" s="48"/>
      <c r="H209" s="48"/>
      <c r="I209" s="48"/>
      <c r="J209" s="49"/>
      <c r="K209" s="49"/>
      <c r="L209" s="49"/>
      <c r="M209" s="49"/>
      <c r="N209" s="50"/>
      <c r="O209" s="104" t="str">
        <f t="shared" si="40"/>
        <v/>
      </c>
      <c r="P209" s="105" t="str">
        <f t="shared" si="55"/>
        <v/>
      </c>
      <c r="Q209" s="106" t="str">
        <f t="shared" si="41"/>
        <v/>
      </c>
      <c r="R209" s="107" t="str">
        <f t="shared" si="42"/>
        <v/>
      </c>
      <c r="S209" s="107" t="str">
        <f t="shared" si="43"/>
        <v/>
      </c>
      <c r="T209" s="108" t="str">
        <f t="shared" si="44"/>
        <v/>
      </c>
      <c r="U209" s="105" t="str">
        <f t="shared" si="45"/>
        <v/>
      </c>
      <c r="V209" s="108" t="str">
        <f t="shared" si="46"/>
        <v/>
      </c>
      <c r="W209" s="108" t="str">
        <f t="shared" si="47"/>
        <v/>
      </c>
      <c r="X209" s="108" t="str">
        <f t="shared" si="48"/>
        <v/>
      </c>
      <c r="Y209" s="108" t="str">
        <f t="shared" si="49"/>
        <v/>
      </c>
      <c r="Z209" s="106" t="str">
        <f t="shared" si="50"/>
        <v/>
      </c>
      <c r="AA209" s="107" t="str">
        <f t="shared" si="51"/>
        <v/>
      </c>
      <c r="AB209" s="105" t="str">
        <f t="shared" si="52"/>
        <v/>
      </c>
      <c r="AC209" s="108" t="str">
        <f t="shared" si="53"/>
        <v/>
      </c>
      <c r="AD209" s="160" t="str">
        <f t="shared" si="56"/>
        <v/>
      </c>
      <c r="AE209" s="173" t="str">
        <f t="shared" si="57"/>
        <v/>
      </c>
      <c r="AF209" s="111" t="str">
        <f>IF(AND(C209="",SUM(F209:N209)=0),"",IF(AE209&lt;&gt;"●",IF(COUNTIF(D209:E209,"○")+COUNTIF(O209:P209,"○")=1,"OK","NG"),IF(INDEX('補足調査票 (記入例)'!$AF$21:$AF$720,MATCH(C209,'補足調査票 (記入例)'!$C$21:$C$29,0))="OK","OK","NG ")))</f>
        <v/>
      </c>
      <c r="AG209" s="180" t="str">
        <f t="shared" si="54"/>
        <v/>
      </c>
    </row>
    <row r="210" spans="1:33" s="110" customFormat="1" ht="34.5" customHeight="1" x14ac:dyDescent="0.4">
      <c r="A210" s="42" t="str">
        <f t="shared" si="39"/>
        <v>○○学園</v>
      </c>
      <c r="B210" s="43"/>
      <c r="C210" s="44"/>
      <c r="D210" s="103"/>
      <c r="E210" s="103"/>
      <c r="F210" s="95"/>
      <c r="G210" s="48"/>
      <c r="H210" s="48"/>
      <c r="I210" s="48"/>
      <c r="J210" s="49"/>
      <c r="K210" s="49"/>
      <c r="L210" s="49"/>
      <c r="M210" s="49"/>
      <c r="N210" s="50"/>
      <c r="O210" s="104" t="str">
        <f t="shared" si="40"/>
        <v/>
      </c>
      <c r="P210" s="105" t="str">
        <f t="shared" si="55"/>
        <v/>
      </c>
      <c r="Q210" s="106" t="str">
        <f t="shared" si="41"/>
        <v/>
      </c>
      <c r="R210" s="107" t="str">
        <f t="shared" si="42"/>
        <v/>
      </c>
      <c r="S210" s="107" t="str">
        <f t="shared" si="43"/>
        <v/>
      </c>
      <c r="T210" s="108" t="str">
        <f t="shared" si="44"/>
        <v/>
      </c>
      <c r="U210" s="105" t="str">
        <f t="shared" si="45"/>
        <v/>
      </c>
      <c r="V210" s="108" t="str">
        <f t="shared" si="46"/>
        <v/>
      </c>
      <c r="W210" s="108" t="str">
        <f t="shared" si="47"/>
        <v/>
      </c>
      <c r="X210" s="108" t="str">
        <f t="shared" si="48"/>
        <v/>
      </c>
      <c r="Y210" s="108" t="str">
        <f t="shared" si="49"/>
        <v/>
      </c>
      <c r="Z210" s="106" t="str">
        <f t="shared" si="50"/>
        <v/>
      </c>
      <c r="AA210" s="107" t="str">
        <f t="shared" si="51"/>
        <v/>
      </c>
      <c r="AB210" s="105" t="str">
        <f t="shared" si="52"/>
        <v/>
      </c>
      <c r="AC210" s="108" t="str">
        <f t="shared" si="53"/>
        <v/>
      </c>
      <c r="AD210" s="160" t="str">
        <f t="shared" si="56"/>
        <v/>
      </c>
      <c r="AE210" s="173" t="str">
        <f t="shared" si="57"/>
        <v/>
      </c>
      <c r="AF210" s="111" t="str">
        <f>IF(AND(C210="",SUM(F210:N210)=0),"",IF(AE210&lt;&gt;"●",IF(COUNTIF(D210:E210,"○")+COUNTIF(O210:P210,"○")=1,"OK","NG"),IF(INDEX('補足調査票 (記入例)'!$AF$21:$AF$720,MATCH(C210,'補足調査票 (記入例)'!$C$21:$C$29,0))="OK","OK","NG ")))</f>
        <v/>
      </c>
      <c r="AG210" s="180" t="str">
        <f t="shared" si="54"/>
        <v/>
      </c>
    </row>
    <row r="211" spans="1:33" s="110" customFormat="1" ht="34.5" customHeight="1" x14ac:dyDescent="0.4">
      <c r="A211" s="42" t="str">
        <f t="shared" ref="A211:A274" si="58">IF($A$11="","",$A$11)</f>
        <v>○○学園</v>
      </c>
      <c r="B211" s="43"/>
      <c r="C211" s="44"/>
      <c r="D211" s="103"/>
      <c r="E211" s="103"/>
      <c r="F211" s="95"/>
      <c r="G211" s="48"/>
      <c r="H211" s="48"/>
      <c r="I211" s="48"/>
      <c r="J211" s="49"/>
      <c r="K211" s="49"/>
      <c r="L211" s="49"/>
      <c r="M211" s="49"/>
      <c r="N211" s="50"/>
      <c r="O211" s="104" t="str">
        <f t="shared" si="40"/>
        <v/>
      </c>
      <c r="P211" s="105" t="str">
        <f t="shared" si="55"/>
        <v/>
      </c>
      <c r="Q211" s="106" t="str">
        <f t="shared" si="41"/>
        <v/>
      </c>
      <c r="R211" s="107" t="str">
        <f t="shared" si="42"/>
        <v/>
      </c>
      <c r="S211" s="107" t="str">
        <f t="shared" si="43"/>
        <v/>
      </c>
      <c r="T211" s="108" t="str">
        <f t="shared" si="44"/>
        <v/>
      </c>
      <c r="U211" s="105" t="str">
        <f t="shared" si="45"/>
        <v/>
      </c>
      <c r="V211" s="108" t="str">
        <f t="shared" si="46"/>
        <v/>
      </c>
      <c r="W211" s="108" t="str">
        <f t="shared" si="47"/>
        <v/>
      </c>
      <c r="X211" s="108" t="str">
        <f t="shared" si="48"/>
        <v/>
      </c>
      <c r="Y211" s="108" t="str">
        <f t="shared" si="49"/>
        <v/>
      </c>
      <c r="Z211" s="106" t="str">
        <f t="shared" si="50"/>
        <v/>
      </c>
      <c r="AA211" s="107" t="str">
        <f t="shared" si="51"/>
        <v/>
      </c>
      <c r="AB211" s="105" t="str">
        <f t="shared" si="52"/>
        <v/>
      </c>
      <c r="AC211" s="108" t="str">
        <f t="shared" si="53"/>
        <v/>
      </c>
      <c r="AD211" s="160" t="str">
        <f t="shared" si="56"/>
        <v/>
      </c>
      <c r="AE211" s="173" t="str">
        <f t="shared" si="57"/>
        <v/>
      </c>
      <c r="AF211" s="111" t="str">
        <f>IF(AND(C211="",SUM(F211:N211)=0),"",IF(AE211&lt;&gt;"●",IF(COUNTIF(D211:E211,"○")+COUNTIF(O211:P211,"○")=1,"OK","NG"),IF(INDEX('補足調査票 (記入例)'!$AF$21:$AF$720,MATCH(C211,'補足調査票 (記入例)'!$C$21:$C$29,0))="OK","OK","NG ")))</f>
        <v/>
      </c>
      <c r="AG211" s="180" t="str">
        <f t="shared" si="54"/>
        <v/>
      </c>
    </row>
    <row r="212" spans="1:33" s="110" customFormat="1" ht="34.5" customHeight="1" x14ac:dyDescent="0.4">
      <c r="A212" s="42" t="str">
        <f t="shared" si="58"/>
        <v>○○学園</v>
      </c>
      <c r="B212" s="43"/>
      <c r="C212" s="44"/>
      <c r="D212" s="103"/>
      <c r="E212" s="103"/>
      <c r="F212" s="95"/>
      <c r="G212" s="48"/>
      <c r="H212" s="48"/>
      <c r="I212" s="48"/>
      <c r="J212" s="49"/>
      <c r="K212" s="49"/>
      <c r="L212" s="49"/>
      <c r="M212" s="49"/>
      <c r="N212" s="50"/>
      <c r="O212" s="104" t="str">
        <f t="shared" ref="O212:O275" si="59">IF(OR(Q212="○",T212="○",W212="○"),"○","")</f>
        <v/>
      </c>
      <c r="P212" s="105" t="str">
        <f t="shared" si="55"/>
        <v/>
      </c>
      <c r="Q212" s="106" t="str">
        <f t="shared" ref="Q212:Q275" si="60">IF(OR(R212="○",S212="○"),"○","")</f>
        <v/>
      </c>
      <c r="R212" s="107" t="str">
        <f t="shared" ref="R212:R275" si="61">IF($AD212="E","○","")</f>
        <v/>
      </c>
      <c r="S212" s="107" t="str">
        <f t="shared" ref="S212:S275" si="62">IF($AD212="F","○","")</f>
        <v/>
      </c>
      <c r="T212" s="108" t="str">
        <f t="shared" ref="T212:T275" si="63">IF(OR(U212="○",V212="○"),"○","")</f>
        <v/>
      </c>
      <c r="U212" s="105" t="str">
        <f t="shared" ref="U212:U275" si="64">IF($AD212="H","○","")</f>
        <v/>
      </c>
      <c r="V212" s="108" t="str">
        <f t="shared" ref="V212:V275" si="65">IF($AD212="I","○","")</f>
        <v/>
      </c>
      <c r="W212" s="108" t="str">
        <f t="shared" ref="W212:W275" si="66">IF(OR(X212="○",Y212="○"),"○","")</f>
        <v/>
      </c>
      <c r="X212" s="108" t="str">
        <f t="shared" ref="X212:X275" si="67">IF($AD212="K","○","")</f>
        <v/>
      </c>
      <c r="Y212" s="108" t="str">
        <f t="shared" ref="Y212:Y275" si="68">IF($AD212="L","○","")</f>
        <v/>
      </c>
      <c r="Z212" s="106" t="str">
        <f t="shared" ref="Z212:Z275" si="69">IF($AD212="M","○","")</f>
        <v/>
      </c>
      <c r="AA212" s="107" t="str">
        <f t="shared" ref="AA212:AA275" si="70">IF(OR(AB212="○",AC212="○"),"○","")</f>
        <v/>
      </c>
      <c r="AB212" s="105" t="str">
        <f t="shared" ref="AB212:AB275" si="71">IF($AD212="O","○","")</f>
        <v/>
      </c>
      <c r="AC212" s="108" t="str">
        <f t="shared" ref="AC212:AC275" si="72">IF($AD212="P","○","")</f>
        <v/>
      </c>
      <c r="AD212" s="160" t="str">
        <f t="shared" si="56"/>
        <v/>
      </c>
      <c r="AE212" s="173" t="str">
        <f t="shared" si="57"/>
        <v/>
      </c>
      <c r="AF212" s="111" t="str">
        <f>IF(AND(C212="",SUM(F212:N212)=0),"",IF(AE212&lt;&gt;"●",IF(COUNTIF(D212:E212,"○")+COUNTIF(O212:P212,"○")=1,"OK","NG"),IF(INDEX('補足調査票 (記入例)'!$AF$21:$AF$720,MATCH(C212,'補足調査票 (記入例)'!$C$21:$C$29,0))="OK","OK","NG ")))</f>
        <v/>
      </c>
      <c r="AG212" s="180" t="str">
        <f t="shared" ref="AG212:AG275" si="73">IF(AF212="NG","※入力内容に誤りがあります",IF(AF212="NG ","※補足調査票を記入ください",""))</f>
        <v/>
      </c>
    </row>
    <row r="213" spans="1:33" s="110" customFormat="1" ht="34.5" customHeight="1" x14ac:dyDescent="0.4">
      <c r="A213" s="42" t="str">
        <f t="shared" si="58"/>
        <v>○○学園</v>
      </c>
      <c r="B213" s="43"/>
      <c r="C213" s="44"/>
      <c r="D213" s="103"/>
      <c r="E213" s="103"/>
      <c r="F213" s="95"/>
      <c r="G213" s="48"/>
      <c r="H213" s="48"/>
      <c r="I213" s="48"/>
      <c r="J213" s="49"/>
      <c r="K213" s="49"/>
      <c r="L213" s="49"/>
      <c r="M213" s="49"/>
      <c r="N213" s="50"/>
      <c r="O213" s="104" t="str">
        <f t="shared" si="59"/>
        <v/>
      </c>
      <c r="P213" s="105" t="str">
        <f t="shared" ref="P213:P276" si="74">IF(OR(Z213="○",AA213="○"),"○","")</f>
        <v/>
      </c>
      <c r="Q213" s="106" t="str">
        <f t="shared" si="60"/>
        <v/>
      </c>
      <c r="R213" s="107" t="str">
        <f t="shared" si="61"/>
        <v/>
      </c>
      <c r="S213" s="107" t="str">
        <f t="shared" si="62"/>
        <v/>
      </c>
      <c r="T213" s="108" t="str">
        <f t="shared" si="63"/>
        <v/>
      </c>
      <c r="U213" s="105" t="str">
        <f t="shared" si="64"/>
        <v/>
      </c>
      <c r="V213" s="108" t="str">
        <f t="shared" si="65"/>
        <v/>
      </c>
      <c r="W213" s="108" t="str">
        <f t="shared" si="66"/>
        <v/>
      </c>
      <c r="X213" s="108" t="str">
        <f t="shared" si="67"/>
        <v/>
      </c>
      <c r="Y213" s="108" t="str">
        <f t="shared" si="68"/>
        <v/>
      </c>
      <c r="Z213" s="106" t="str">
        <f t="shared" si="69"/>
        <v/>
      </c>
      <c r="AA213" s="107" t="str">
        <f t="shared" si="70"/>
        <v/>
      </c>
      <c r="AB213" s="105" t="str">
        <f t="shared" si="71"/>
        <v/>
      </c>
      <c r="AC213" s="108" t="str">
        <f t="shared" si="72"/>
        <v/>
      </c>
      <c r="AD213" s="160" t="str">
        <f t="shared" ref="AD213:AD276" si="75">IF(C213="","",IF(N213="",IF(M213="",IF(L213="",IF(K213="",IF(J213="",IF(AND(F213="",I213&lt;&gt;""),"P",IF(AND(F213="",H213&lt;&gt;""),"O",IF(AND(F213="",G213&lt;&gt;""),"M",IF(F213="","","E")))),"F"),"H"),"I"),"K"),"L"))</f>
        <v/>
      </c>
      <c r="AE213" s="173" t="str">
        <f t="shared" ref="AE213:AE276" si="76">IF(OR(D213="○",E213="○"),"",IF(OR(AD213="H",AD213="I",AD213="k",AD213="l"),"●",""))</f>
        <v/>
      </c>
      <c r="AF213" s="111" t="str">
        <f>IF(AND(C213="",SUM(F213:N213)=0),"",IF(AE213&lt;&gt;"●",IF(COUNTIF(D213:E213,"○")+COUNTIF(O213:P213,"○")=1,"OK","NG"),IF(INDEX('補足調査票 (記入例)'!$AF$21:$AF$720,MATCH(C213,'補足調査票 (記入例)'!$C$21:$C$29,0))="OK","OK","NG ")))</f>
        <v/>
      </c>
      <c r="AG213" s="180" t="str">
        <f t="shared" si="73"/>
        <v/>
      </c>
    </row>
    <row r="214" spans="1:33" s="110" customFormat="1" ht="34.5" customHeight="1" x14ac:dyDescent="0.4">
      <c r="A214" s="42" t="str">
        <f t="shared" si="58"/>
        <v>○○学園</v>
      </c>
      <c r="B214" s="43"/>
      <c r="C214" s="44"/>
      <c r="D214" s="103"/>
      <c r="E214" s="103"/>
      <c r="F214" s="95"/>
      <c r="G214" s="48"/>
      <c r="H214" s="48"/>
      <c r="I214" s="48"/>
      <c r="J214" s="49"/>
      <c r="K214" s="49"/>
      <c r="L214" s="49"/>
      <c r="M214" s="49"/>
      <c r="N214" s="50"/>
      <c r="O214" s="104" t="str">
        <f t="shared" si="59"/>
        <v/>
      </c>
      <c r="P214" s="105" t="str">
        <f t="shared" si="74"/>
        <v/>
      </c>
      <c r="Q214" s="106" t="str">
        <f t="shared" si="60"/>
        <v/>
      </c>
      <c r="R214" s="107" t="str">
        <f t="shared" si="61"/>
        <v/>
      </c>
      <c r="S214" s="107" t="str">
        <f t="shared" si="62"/>
        <v/>
      </c>
      <c r="T214" s="108" t="str">
        <f t="shared" si="63"/>
        <v/>
      </c>
      <c r="U214" s="105" t="str">
        <f t="shared" si="64"/>
        <v/>
      </c>
      <c r="V214" s="108" t="str">
        <f t="shared" si="65"/>
        <v/>
      </c>
      <c r="W214" s="108" t="str">
        <f t="shared" si="66"/>
        <v/>
      </c>
      <c r="X214" s="108" t="str">
        <f t="shared" si="67"/>
        <v/>
      </c>
      <c r="Y214" s="108" t="str">
        <f t="shared" si="68"/>
        <v/>
      </c>
      <c r="Z214" s="106" t="str">
        <f t="shared" si="69"/>
        <v/>
      </c>
      <c r="AA214" s="107" t="str">
        <f t="shared" si="70"/>
        <v/>
      </c>
      <c r="AB214" s="105" t="str">
        <f t="shared" si="71"/>
        <v/>
      </c>
      <c r="AC214" s="108" t="str">
        <f t="shared" si="72"/>
        <v/>
      </c>
      <c r="AD214" s="160" t="str">
        <f t="shared" si="75"/>
        <v/>
      </c>
      <c r="AE214" s="173" t="str">
        <f t="shared" si="76"/>
        <v/>
      </c>
      <c r="AF214" s="111" t="str">
        <f>IF(AND(C214="",SUM(F214:N214)=0),"",IF(AE214&lt;&gt;"●",IF(COUNTIF(D214:E214,"○")+COUNTIF(O214:P214,"○")=1,"OK","NG"),IF(INDEX('補足調査票 (記入例)'!$AF$21:$AF$720,MATCH(C214,'補足調査票 (記入例)'!$C$21:$C$29,0))="OK","OK","NG ")))</f>
        <v/>
      </c>
      <c r="AG214" s="180" t="str">
        <f t="shared" si="73"/>
        <v/>
      </c>
    </row>
    <row r="215" spans="1:33" s="110" customFormat="1" ht="34.5" customHeight="1" x14ac:dyDescent="0.4">
      <c r="A215" s="42" t="str">
        <f t="shared" si="58"/>
        <v>○○学園</v>
      </c>
      <c r="B215" s="43"/>
      <c r="C215" s="44"/>
      <c r="D215" s="103"/>
      <c r="E215" s="103"/>
      <c r="F215" s="95"/>
      <c r="G215" s="48"/>
      <c r="H215" s="48"/>
      <c r="I215" s="48"/>
      <c r="J215" s="49"/>
      <c r="K215" s="49"/>
      <c r="L215" s="49"/>
      <c r="M215" s="49"/>
      <c r="N215" s="50"/>
      <c r="O215" s="104" t="str">
        <f t="shared" si="59"/>
        <v/>
      </c>
      <c r="P215" s="105" t="str">
        <f t="shared" si="74"/>
        <v/>
      </c>
      <c r="Q215" s="106" t="str">
        <f t="shared" si="60"/>
        <v/>
      </c>
      <c r="R215" s="107" t="str">
        <f t="shared" si="61"/>
        <v/>
      </c>
      <c r="S215" s="107" t="str">
        <f t="shared" si="62"/>
        <v/>
      </c>
      <c r="T215" s="108" t="str">
        <f t="shared" si="63"/>
        <v/>
      </c>
      <c r="U215" s="105" t="str">
        <f t="shared" si="64"/>
        <v/>
      </c>
      <c r="V215" s="108" t="str">
        <f t="shared" si="65"/>
        <v/>
      </c>
      <c r="W215" s="108" t="str">
        <f t="shared" si="66"/>
        <v/>
      </c>
      <c r="X215" s="108" t="str">
        <f t="shared" si="67"/>
        <v/>
      </c>
      <c r="Y215" s="108" t="str">
        <f t="shared" si="68"/>
        <v/>
      </c>
      <c r="Z215" s="106" t="str">
        <f t="shared" si="69"/>
        <v/>
      </c>
      <c r="AA215" s="107" t="str">
        <f t="shared" si="70"/>
        <v/>
      </c>
      <c r="AB215" s="105" t="str">
        <f t="shared" si="71"/>
        <v/>
      </c>
      <c r="AC215" s="108" t="str">
        <f t="shared" si="72"/>
        <v/>
      </c>
      <c r="AD215" s="160" t="str">
        <f t="shared" si="75"/>
        <v/>
      </c>
      <c r="AE215" s="173" t="str">
        <f t="shared" si="76"/>
        <v/>
      </c>
      <c r="AF215" s="111" t="str">
        <f>IF(AND(C215="",SUM(F215:N215)=0),"",IF(AE215&lt;&gt;"●",IF(COUNTIF(D215:E215,"○")+COUNTIF(O215:P215,"○")=1,"OK","NG"),IF(INDEX('補足調査票 (記入例)'!$AF$21:$AF$720,MATCH(C215,'補足調査票 (記入例)'!$C$21:$C$29,0))="OK","OK","NG ")))</f>
        <v/>
      </c>
      <c r="AG215" s="180" t="str">
        <f t="shared" si="73"/>
        <v/>
      </c>
    </row>
    <row r="216" spans="1:33" s="110" customFormat="1" ht="34.5" customHeight="1" x14ac:dyDescent="0.4">
      <c r="A216" s="42" t="str">
        <f t="shared" si="58"/>
        <v>○○学園</v>
      </c>
      <c r="B216" s="43"/>
      <c r="C216" s="44"/>
      <c r="D216" s="103"/>
      <c r="E216" s="103"/>
      <c r="F216" s="95"/>
      <c r="G216" s="48"/>
      <c r="H216" s="48"/>
      <c r="I216" s="48"/>
      <c r="J216" s="49"/>
      <c r="K216" s="49"/>
      <c r="L216" s="49"/>
      <c r="M216" s="49"/>
      <c r="N216" s="50"/>
      <c r="O216" s="104" t="str">
        <f t="shared" si="59"/>
        <v/>
      </c>
      <c r="P216" s="105" t="str">
        <f t="shared" si="74"/>
        <v/>
      </c>
      <c r="Q216" s="106" t="str">
        <f t="shared" si="60"/>
        <v/>
      </c>
      <c r="R216" s="107" t="str">
        <f t="shared" si="61"/>
        <v/>
      </c>
      <c r="S216" s="107" t="str">
        <f t="shared" si="62"/>
        <v/>
      </c>
      <c r="T216" s="108" t="str">
        <f t="shared" si="63"/>
        <v/>
      </c>
      <c r="U216" s="105" t="str">
        <f t="shared" si="64"/>
        <v/>
      </c>
      <c r="V216" s="108" t="str">
        <f t="shared" si="65"/>
        <v/>
      </c>
      <c r="W216" s="108" t="str">
        <f t="shared" si="66"/>
        <v/>
      </c>
      <c r="X216" s="108" t="str">
        <f t="shared" si="67"/>
        <v/>
      </c>
      <c r="Y216" s="108" t="str">
        <f t="shared" si="68"/>
        <v/>
      </c>
      <c r="Z216" s="106" t="str">
        <f t="shared" si="69"/>
        <v/>
      </c>
      <c r="AA216" s="107" t="str">
        <f t="shared" si="70"/>
        <v/>
      </c>
      <c r="AB216" s="105" t="str">
        <f t="shared" si="71"/>
        <v/>
      </c>
      <c r="AC216" s="108" t="str">
        <f t="shared" si="72"/>
        <v/>
      </c>
      <c r="AD216" s="160" t="str">
        <f t="shared" si="75"/>
        <v/>
      </c>
      <c r="AE216" s="173" t="str">
        <f t="shared" si="76"/>
        <v/>
      </c>
      <c r="AF216" s="111" t="str">
        <f>IF(AND(C216="",SUM(F216:N216)=0),"",IF(AE216&lt;&gt;"●",IF(COUNTIF(D216:E216,"○")+COUNTIF(O216:P216,"○")=1,"OK","NG"),IF(INDEX('補足調査票 (記入例)'!$AF$21:$AF$720,MATCH(C216,'補足調査票 (記入例)'!$C$21:$C$29,0))="OK","OK","NG ")))</f>
        <v/>
      </c>
      <c r="AG216" s="180" t="str">
        <f t="shared" si="73"/>
        <v/>
      </c>
    </row>
    <row r="217" spans="1:33" s="110" customFormat="1" ht="34.5" customHeight="1" x14ac:dyDescent="0.4">
      <c r="A217" s="42" t="str">
        <f t="shared" si="58"/>
        <v>○○学園</v>
      </c>
      <c r="B217" s="43"/>
      <c r="C217" s="44"/>
      <c r="D217" s="103"/>
      <c r="E217" s="103"/>
      <c r="F217" s="95"/>
      <c r="G217" s="48"/>
      <c r="H217" s="48"/>
      <c r="I217" s="48"/>
      <c r="J217" s="49"/>
      <c r="K217" s="49"/>
      <c r="L217" s="49"/>
      <c r="M217" s="49"/>
      <c r="N217" s="50"/>
      <c r="O217" s="104" t="str">
        <f t="shared" si="59"/>
        <v/>
      </c>
      <c r="P217" s="105" t="str">
        <f t="shared" si="74"/>
        <v/>
      </c>
      <c r="Q217" s="106" t="str">
        <f t="shared" si="60"/>
        <v/>
      </c>
      <c r="R217" s="107" t="str">
        <f t="shared" si="61"/>
        <v/>
      </c>
      <c r="S217" s="107" t="str">
        <f t="shared" si="62"/>
        <v/>
      </c>
      <c r="T217" s="108" t="str">
        <f t="shared" si="63"/>
        <v/>
      </c>
      <c r="U217" s="105" t="str">
        <f t="shared" si="64"/>
        <v/>
      </c>
      <c r="V217" s="108" t="str">
        <f t="shared" si="65"/>
        <v/>
      </c>
      <c r="W217" s="108" t="str">
        <f t="shared" si="66"/>
        <v/>
      </c>
      <c r="X217" s="108" t="str">
        <f t="shared" si="67"/>
        <v/>
      </c>
      <c r="Y217" s="108" t="str">
        <f t="shared" si="68"/>
        <v/>
      </c>
      <c r="Z217" s="106" t="str">
        <f t="shared" si="69"/>
        <v/>
      </c>
      <c r="AA217" s="107" t="str">
        <f t="shared" si="70"/>
        <v/>
      </c>
      <c r="AB217" s="105" t="str">
        <f t="shared" si="71"/>
        <v/>
      </c>
      <c r="AC217" s="108" t="str">
        <f t="shared" si="72"/>
        <v/>
      </c>
      <c r="AD217" s="160" t="str">
        <f t="shared" si="75"/>
        <v/>
      </c>
      <c r="AE217" s="173" t="str">
        <f t="shared" si="76"/>
        <v/>
      </c>
      <c r="AF217" s="111" t="str">
        <f>IF(AND(C217="",SUM(F217:N217)=0),"",IF(AE217&lt;&gt;"●",IF(COUNTIF(D217:E217,"○")+COUNTIF(O217:P217,"○")=1,"OK","NG"),IF(INDEX('補足調査票 (記入例)'!$AF$21:$AF$720,MATCH(C217,'補足調査票 (記入例)'!$C$21:$C$29,0))="OK","OK","NG ")))</f>
        <v/>
      </c>
      <c r="AG217" s="180" t="str">
        <f t="shared" si="73"/>
        <v/>
      </c>
    </row>
    <row r="218" spans="1:33" s="110" customFormat="1" ht="34.5" customHeight="1" x14ac:dyDescent="0.4">
      <c r="A218" s="42" t="str">
        <f t="shared" si="58"/>
        <v>○○学園</v>
      </c>
      <c r="B218" s="43"/>
      <c r="C218" s="44"/>
      <c r="D218" s="103"/>
      <c r="E218" s="103"/>
      <c r="F218" s="95"/>
      <c r="G218" s="48"/>
      <c r="H218" s="48"/>
      <c r="I218" s="48"/>
      <c r="J218" s="49"/>
      <c r="K218" s="49"/>
      <c r="L218" s="49"/>
      <c r="M218" s="49"/>
      <c r="N218" s="50"/>
      <c r="O218" s="104" t="str">
        <f t="shared" si="59"/>
        <v/>
      </c>
      <c r="P218" s="105" t="str">
        <f t="shared" si="74"/>
        <v/>
      </c>
      <c r="Q218" s="106" t="str">
        <f t="shared" si="60"/>
        <v/>
      </c>
      <c r="R218" s="107" t="str">
        <f t="shared" si="61"/>
        <v/>
      </c>
      <c r="S218" s="107" t="str">
        <f t="shared" si="62"/>
        <v/>
      </c>
      <c r="T218" s="108" t="str">
        <f t="shared" si="63"/>
        <v/>
      </c>
      <c r="U218" s="105" t="str">
        <f t="shared" si="64"/>
        <v/>
      </c>
      <c r="V218" s="108" t="str">
        <f t="shared" si="65"/>
        <v/>
      </c>
      <c r="W218" s="108" t="str">
        <f t="shared" si="66"/>
        <v/>
      </c>
      <c r="X218" s="108" t="str">
        <f t="shared" si="67"/>
        <v/>
      </c>
      <c r="Y218" s="108" t="str">
        <f t="shared" si="68"/>
        <v/>
      </c>
      <c r="Z218" s="106" t="str">
        <f t="shared" si="69"/>
        <v/>
      </c>
      <c r="AA218" s="107" t="str">
        <f t="shared" si="70"/>
        <v/>
      </c>
      <c r="AB218" s="105" t="str">
        <f t="shared" si="71"/>
        <v/>
      </c>
      <c r="AC218" s="108" t="str">
        <f t="shared" si="72"/>
        <v/>
      </c>
      <c r="AD218" s="160" t="str">
        <f t="shared" si="75"/>
        <v/>
      </c>
      <c r="AE218" s="173" t="str">
        <f t="shared" si="76"/>
        <v/>
      </c>
      <c r="AF218" s="111" t="str">
        <f>IF(AND(C218="",SUM(F218:N218)=0),"",IF(AE218&lt;&gt;"●",IF(COUNTIF(D218:E218,"○")+COUNTIF(O218:P218,"○")=1,"OK","NG"),IF(INDEX('補足調査票 (記入例)'!$AF$21:$AF$720,MATCH(C218,'補足調査票 (記入例)'!$C$21:$C$29,0))="OK","OK","NG ")))</f>
        <v/>
      </c>
      <c r="AG218" s="180" t="str">
        <f t="shared" si="73"/>
        <v/>
      </c>
    </row>
    <row r="219" spans="1:33" s="110" customFormat="1" ht="34.5" customHeight="1" x14ac:dyDescent="0.4">
      <c r="A219" s="42" t="str">
        <f t="shared" si="58"/>
        <v>○○学園</v>
      </c>
      <c r="B219" s="43"/>
      <c r="C219" s="44"/>
      <c r="D219" s="103"/>
      <c r="E219" s="103"/>
      <c r="F219" s="95"/>
      <c r="G219" s="48"/>
      <c r="H219" s="48"/>
      <c r="I219" s="48"/>
      <c r="J219" s="49"/>
      <c r="K219" s="49"/>
      <c r="L219" s="49"/>
      <c r="M219" s="49"/>
      <c r="N219" s="50"/>
      <c r="O219" s="104" t="str">
        <f t="shared" si="59"/>
        <v/>
      </c>
      <c r="P219" s="105" t="str">
        <f t="shared" si="74"/>
        <v/>
      </c>
      <c r="Q219" s="106" t="str">
        <f t="shared" si="60"/>
        <v/>
      </c>
      <c r="R219" s="107" t="str">
        <f t="shared" si="61"/>
        <v/>
      </c>
      <c r="S219" s="107" t="str">
        <f t="shared" si="62"/>
        <v/>
      </c>
      <c r="T219" s="108" t="str">
        <f t="shared" si="63"/>
        <v/>
      </c>
      <c r="U219" s="105" t="str">
        <f t="shared" si="64"/>
        <v/>
      </c>
      <c r="V219" s="108" t="str">
        <f t="shared" si="65"/>
        <v/>
      </c>
      <c r="W219" s="108" t="str">
        <f t="shared" si="66"/>
        <v/>
      </c>
      <c r="X219" s="108" t="str">
        <f t="shared" si="67"/>
        <v/>
      </c>
      <c r="Y219" s="108" t="str">
        <f t="shared" si="68"/>
        <v/>
      </c>
      <c r="Z219" s="106" t="str">
        <f t="shared" si="69"/>
        <v/>
      </c>
      <c r="AA219" s="107" t="str">
        <f t="shared" si="70"/>
        <v/>
      </c>
      <c r="AB219" s="105" t="str">
        <f t="shared" si="71"/>
        <v/>
      </c>
      <c r="AC219" s="108" t="str">
        <f t="shared" si="72"/>
        <v/>
      </c>
      <c r="AD219" s="160" t="str">
        <f t="shared" si="75"/>
        <v/>
      </c>
      <c r="AE219" s="173" t="str">
        <f t="shared" si="76"/>
        <v/>
      </c>
      <c r="AF219" s="111" t="str">
        <f>IF(AND(C219="",SUM(F219:N219)=0),"",IF(AE219&lt;&gt;"●",IF(COUNTIF(D219:E219,"○")+COUNTIF(O219:P219,"○")=1,"OK","NG"),IF(INDEX('補足調査票 (記入例)'!$AF$21:$AF$720,MATCH(C219,'補足調査票 (記入例)'!$C$21:$C$29,0))="OK","OK","NG ")))</f>
        <v/>
      </c>
      <c r="AG219" s="180" t="str">
        <f t="shared" si="73"/>
        <v/>
      </c>
    </row>
    <row r="220" spans="1:33" s="110" customFormat="1" ht="34.5" customHeight="1" x14ac:dyDescent="0.4">
      <c r="A220" s="42" t="str">
        <f t="shared" si="58"/>
        <v>○○学園</v>
      </c>
      <c r="B220" s="43"/>
      <c r="C220" s="44"/>
      <c r="D220" s="103"/>
      <c r="E220" s="103"/>
      <c r="F220" s="95"/>
      <c r="G220" s="48"/>
      <c r="H220" s="48"/>
      <c r="I220" s="48"/>
      <c r="J220" s="49"/>
      <c r="K220" s="49"/>
      <c r="L220" s="49"/>
      <c r="M220" s="49"/>
      <c r="N220" s="50"/>
      <c r="O220" s="104" t="str">
        <f t="shared" si="59"/>
        <v/>
      </c>
      <c r="P220" s="105" t="str">
        <f t="shared" si="74"/>
        <v/>
      </c>
      <c r="Q220" s="106" t="str">
        <f t="shared" si="60"/>
        <v/>
      </c>
      <c r="R220" s="107" t="str">
        <f t="shared" si="61"/>
        <v/>
      </c>
      <c r="S220" s="107" t="str">
        <f t="shared" si="62"/>
        <v/>
      </c>
      <c r="T220" s="108" t="str">
        <f t="shared" si="63"/>
        <v/>
      </c>
      <c r="U220" s="105" t="str">
        <f t="shared" si="64"/>
        <v/>
      </c>
      <c r="V220" s="108" t="str">
        <f t="shared" si="65"/>
        <v/>
      </c>
      <c r="W220" s="108" t="str">
        <f t="shared" si="66"/>
        <v/>
      </c>
      <c r="X220" s="108" t="str">
        <f t="shared" si="67"/>
        <v/>
      </c>
      <c r="Y220" s="108" t="str">
        <f t="shared" si="68"/>
        <v/>
      </c>
      <c r="Z220" s="106" t="str">
        <f t="shared" si="69"/>
        <v/>
      </c>
      <c r="AA220" s="107" t="str">
        <f t="shared" si="70"/>
        <v/>
      </c>
      <c r="AB220" s="105" t="str">
        <f t="shared" si="71"/>
        <v/>
      </c>
      <c r="AC220" s="108" t="str">
        <f t="shared" si="72"/>
        <v/>
      </c>
      <c r="AD220" s="160" t="str">
        <f t="shared" si="75"/>
        <v/>
      </c>
      <c r="AE220" s="173" t="str">
        <f t="shared" si="76"/>
        <v/>
      </c>
      <c r="AF220" s="111" t="str">
        <f>IF(AND(C220="",SUM(F220:N220)=0),"",IF(AE220&lt;&gt;"●",IF(COUNTIF(D220:E220,"○")+COUNTIF(O220:P220,"○")=1,"OK","NG"),IF(INDEX('補足調査票 (記入例)'!$AF$21:$AF$720,MATCH(C220,'補足調査票 (記入例)'!$C$21:$C$29,0))="OK","OK","NG ")))</f>
        <v/>
      </c>
      <c r="AG220" s="180" t="str">
        <f t="shared" si="73"/>
        <v/>
      </c>
    </row>
    <row r="221" spans="1:33" s="110" customFormat="1" ht="34.5" customHeight="1" x14ac:dyDescent="0.4">
      <c r="A221" s="42" t="str">
        <f t="shared" si="58"/>
        <v>○○学園</v>
      </c>
      <c r="B221" s="43"/>
      <c r="C221" s="44"/>
      <c r="D221" s="103"/>
      <c r="E221" s="103"/>
      <c r="F221" s="95"/>
      <c r="G221" s="48"/>
      <c r="H221" s="48"/>
      <c r="I221" s="48"/>
      <c r="J221" s="49"/>
      <c r="K221" s="49"/>
      <c r="L221" s="49"/>
      <c r="M221" s="49"/>
      <c r="N221" s="50"/>
      <c r="O221" s="104" t="str">
        <f t="shared" si="59"/>
        <v/>
      </c>
      <c r="P221" s="105" t="str">
        <f t="shared" si="74"/>
        <v/>
      </c>
      <c r="Q221" s="106" t="str">
        <f t="shared" si="60"/>
        <v/>
      </c>
      <c r="R221" s="107" t="str">
        <f t="shared" si="61"/>
        <v/>
      </c>
      <c r="S221" s="107" t="str">
        <f t="shared" si="62"/>
        <v/>
      </c>
      <c r="T221" s="108" t="str">
        <f t="shared" si="63"/>
        <v/>
      </c>
      <c r="U221" s="105" t="str">
        <f t="shared" si="64"/>
        <v/>
      </c>
      <c r="V221" s="108" t="str">
        <f t="shared" si="65"/>
        <v/>
      </c>
      <c r="W221" s="108" t="str">
        <f t="shared" si="66"/>
        <v/>
      </c>
      <c r="X221" s="108" t="str">
        <f t="shared" si="67"/>
        <v/>
      </c>
      <c r="Y221" s="108" t="str">
        <f t="shared" si="68"/>
        <v/>
      </c>
      <c r="Z221" s="106" t="str">
        <f t="shared" si="69"/>
        <v/>
      </c>
      <c r="AA221" s="107" t="str">
        <f t="shared" si="70"/>
        <v/>
      </c>
      <c r="AB221" s="105" t="str">
        <f t="shared" si="71"/>
        <v/>
      </c>
      <c r="AC221" s="108" t="str">
        <f t="shared" si="72"/>
        <v/>
      </c>
      <c r="AD221" s="160" t="str">
        <f t="shared" si="75"/>
        <v/>
      </c>
      <c r="AE221" s="173" t="str">
        <f t="shared" si="76"/>
        <v/>
      </c>
      <c r="AF221" s="111" t="str">
        <f>IF(AND(C221="",SUM(F221:N221)=0),"",IF(AE221&lt;&gt;"●",IF(COUNTIF(D221:E221,"○")+COUNTIF(O221:P221,"○")=1,"OK","NG"),IF(INDEX('補足調査票 (記入例)'!$AF$21:$AF$720,MATCH(C221,'補足調査票 (記入例)'!$C$21:$C$29,0))="OK","OK","NG ")))</f>
        <v/>
      </c>
      <c r="AG221" s="180" t="str">
        <f t="shared" si="73"/>
        <v/>
      </c>
    </row>
    <row r="222" spans="1:33" s="110" customFormat="1" ht="34.5" customHeight="1" x14ac:dyDescent="0.4">
      <c r="A222" s="42" t="str">
        <f t="shared" si="58"/>
        <v>○○学園</v>
      </c>
      <c r="B222" s="43"/>
      <c r="C222" s="44"/>
      <c r="D222" s="103"/>
      <c r="E222" s="103"/>
      <c r="F222" s="95"/>
      <c r="G222" s="48"/>
      <c r="H222" s="48"/>
      <c r="I222" s="48"/>
      <c r="J222" s="49"/>
      <c r="K222" s="49"/>
      <c r="L222" s="49"/>
      <c r="M222" s="49"/>
      <c r="N222" s="50"/>
      <c r="O222" s="104" t="str">
        <f t="shared" si="59"/>
        <v/>
      </c>
      <c r="P222" s="105" t="str">
        <f t="shared" si="74"/>
        <v/>
      </c>
      <c r="Q222" s="106" t="str">
        <f t="shared" si="60"/>
        <v/>
      </c>
      <c r="R222" s="107" t="str">
        <f t="shared" si="61"/>
        <v/>
      </c>
      <c r="S222" s="107" t="str">
        <f t="shared" si="62"/>
        <v/>
      </c>
      <c r="T222" s="108" t="str">
        <f t="shared" si="63"/>
        <v/>
      </c>
      <c r="U222" s="105" t="str">
        <f t="shared" si="64"/>
        <v/>
      </c>
      <c r="V222" s="108" t="str">
        <f t="shared" si="65"/>
        <v/>
      </c>
      <c r="W222" s="108" t="str">
        <f t="shared" si="66"/>
        <v/>
      </c>
      <c r="X222" s="108" t="str">
        <f t="shared" si="67"/>
        <v/>
      </c>
      <c r="Y222" s="108" t="str">
        <f t="shared" si="68"/>
        <v/>
      </c>
      <c r="Z222" s="106" t="str">
        <f t="shared" si="69"/>
        <v/>
      </c>
      <c r="AA222" s="107" t="str">
        <f t="shared" si="70"/>
        <v/>
      </c>
      <c r="AB222" s="105" t="str">
        <f t="shared" si="71"/>
        <v/>
      </c>
      <c r="AC222" s="108" t="str">
        <f t="shared" si="72"/>
        <v/>
      </c>
      <c r="AD222" s="160" t="str">
        <f t="shared" si="75"/>
        <v/>
      </c>
      <c r="AE222" s="173" t="str">
        <f t="shared" si="76"/>
        <v/>
      </c>
      <c r="AF222" s="111" t="str">
        <f>IF(AND(C222="",SUM(F222:N222)=0),"",IF(AE222&lt;&gt;"●",IF(COUNTIF(D222:E222,"○")+COUNTIF(O222:P222,"○")=1,"OK","NG"),IF(INDEX('補足調査票 (記入例)'!$AF$21:$AF$720,MATCH(C222,'補足調査票 (記入例)'!$C$21:$C$29,0))="OK","OK","NG ")))</f>
        <v/>
      </c>
      <c r="AG222" s="180" t="str">
        <f t="shared" si="73"/>
        <v/>
      </c>
    </row>
    <row r="223" spans="1:33" s="110" customFormat="1" ht="34.5" customHeight="1" x14ac:dyDescent="0.4">
      <c r="A223" s="42" t="str">
        <f t="shared" si="58"/>
        <v>○○学園</v>
      </c>
      <c r="B223" s="43"/>
      <c r="C223" s="44"/>
      <c r="D223" s="103"/>
      <c r="E223" s="103"/>
      <c r="F223" s="95"/>
      <c r="G223" s="48"/>
      <c r="H223" s="48"/>
      <c r="I223" s="48"/>
      <c r="J223" s="49"/>
      <c r="K223" s="49"/>
      <c r="L223" s="49"/>
      <c r="M223" s="49"/>
      <c r="N223" s="50"/>
      <c r="O223" s="104" t="str">
        <f t="shared" si="59"/>
        <v/>
      </c>
      <c r="P223" s="105" t="str">
        <f t="shared" si="74"/>
        <v/>
      </c>
      <c r="Q223" s="106" t="str">
        <f t="shared" si="60"/>
        <v/>
      </c>
      <c r="R223" s="107" t="str">
        <f t="shared" si="61"/>
        <v/>
      </c>
      <c r="S223" s="107" t="str">
        <f t="shared" si="62"/>
        <v/>
      </c>
      <c r="T223" s="108" t="str">
        <f t="shared" si="63"/>
        <v/>
      </c>
      <c r="U223" s="105" t="str">
        <f t="shared" si="64"/>
        <v/>
      </c>
      <c r="V223" s="108" t="str">
        <f t="shared" si="65"/>
        <v/>
      </c>
      <c r="W223" s="108" t="str">
        <f t="shared" si="66"/>
        <v/>
      </c>
      <c r="X223" s="108" t="str">
        <f t="shared" si="67"/>
        <v/>
      </c>
      <c r="Y223" s="108" t="str">
        <f t="shared" si="68"/>
        <v/>
      </c>
      <c r="Z223" s="106" t="str">
        <f t="shared" si="69"/>
        <v/>
      </c>
      <c r="AA223" s="107" t="str">
        <f t="shared" si="70"/>
        <v/>
      </c>
      <c r="AB223" s="105" t="str">
        <f t="shared" si="71"/>
        <v/>
      </c>
      <c r="AC223" s="108" t="str">
        <f t="shared" si="72"/>
        <v/>
      </c>
      <c r="AD223" s="160" t="str">
        <f t="shared" si="75"/>
        <v/>
      </c>
      <c r="AE223" s="173" t="str">
        <f t="shared" si="76"/>
        <v/>
      </c>
      <c r="AF223" s="111" t="str">
        <f>IF(AND(C223="",SUM(F223:N223)=0),"",IF(AE223&lt;&gt;"●",IF(COUNTIF(D223:E223,"○")+COUNTIF(O223:P223,"○")=1,"OK","NG"),IF(INDEX('補足調査票 (記入例)'!$AF$21:$AF$720,MATCH(C223,'補足調査票 (記入例)'!$C$21:$C$29,0))="OK","OK","NG ")))</f>
        <v/>
      </c>
      <c r="AG223" s="180" t="str">
        <f t="shared" si="73"/>
        <v/>
      </c>
    </row>
    <row r="224" spans="1:33" s="110" customFormat="1" ht="34.5" customHeight="1" x14ac:dyDescent="0.4">
      <c r="A224" s="42" t="str">
        <f t="shared" si="58"/>
        <v>○○学園</v>
      </c>
      <c r="B224" s="43"/>
      <c r="C224" s="44"/>
      <c r="D224" s="103"/>
      <c r="E224" s="103"/>
      <c r="F224" s="95"/>
      <c r="G224" s="48"/>
      <c r="H224" s="48"/>
      <c r="I224" s="48"/>
      <c r="J224" s="49"/>
      <c r="K224" s="49"/>
      <c r="L224" s="49"/>
      <c r="M224" s="49"/>
      <c r="N224" s="50"/>
      <c r="O224" s="104" t="str">
        <f t="shared" si="59"/>
        <v/>
      </c>
      <c r="P224" s="105" t="str">
        <f t="shared" si="74"/>
        <v/>
      </c>
      <c r="Q224" s="106" t="str">
        <f t="shared" si="60"/>
        <v/>
      </c>
      <c r="R224" s="107" t="str">
        <f t="shared" si="61"/>
        <v/>
      </c>
      <c r="S224" s="107" t="str">
        <f t="shared" si="62"/>
        <v/>
      </c>
      <c r="T224" s="108" t="str">
        <f t="shared" si="63"/>
        <v/>
      </c>
      <c r="U224" s="105" t="str">
        <f t="shared" si="64"/>
        <v/>
      </c>
      <c r="V224" s="108" t="str">
        <f t="shared" si="65"/>
        <v/>
      </c>
      <c r="W224" s="108" t="str">
        <f t="shared" si="66"/>
        <v/>
      </c>
      <c r="X224" s="108" t="str">
        <f t="shared" si="67"/>
        <v/>
      </c>
      <c r="Y224" s="108" t="str">
        <f t="shared" si="68"/>
        <v/>
      </c>
      <c r="Z224" s="106" t="str">
        <f t="shared" si="69"/>
        <v/>
      </c>
      <c r="AA224" s="107" t="str">
        <f t="shared" si="70"/>
        <v/>
      </c>
      <c r="AB224" s="105" t="str">
        <f t="shared" si="71"/>
        <v/>
      </c>
      <c r="AC224" s="108" t="str">
        <f t="shared" si="72"/>
        <v/>
      </c>
      <c r="AD224" s="160" t="str">
        <f t="shared" si="75"/>
        <v/>
      </c>
      <c r="AE224" s="173" t="str">
        <f t="shared" si="76"/>
        <v/>
      </c>
      <c r="AF224" s="111" t="str">
        <f>IF(AND(C224="",SUM(F224:N224)=0),"",IF(AE224&lt;&gt;"●",IF(COUNTIF(D224:E224,"○")+COUNTIF(O224:P224,"○")=1,"OK","NG"),IF(INDEX('補足調査票 (記入例)'!$AF$21:$AF$720,MATCH(C224,'補足調査票 (記入例)'!$C$21:$C$29,0))="OK","OK","NG ")))</f>
        <v/>
      </c>
      <c r="AG224" s="180" t="str">
        <f t="shared" si="73"/>
        <v/>
      </c>
    </row>
    <row r="225" spans="1:33" s="110" customFormat="1" ht="34.5" customHeight="1" x14ac:dyDescent="0.4">
      <c r="A225" s="42" t="str">
        <f t="shared" si="58"/>
        <v>○○学園</v>
      </c>
      <c r="B225" s="43"/>
      <c r="C225" s="44"/>
      <c r="D225" s="103"/>
      <c r="E225" s="103"/>
      <c r="F225" s="95"/>
      <c r="G225" s="48"/>
      <c r="H225" s="48"/>
      <c r="I225" s="48"/>
      <c r="J225" s="49"/>
      <c r="K225" s="49"/>
      <c r="L225" s="49"/>
      <c r="M225" s="49"/>
      <c r="N225" s="50"/>
      <c r="O225" s="104" t="str">
        <f t="shared" si="59"/>
        <v/>
      </c>
      <c r="P225" s="105" t="str">
        <f t="shared" si="74"/>
        <v/>
      </c>
      <c r="Q225" s="106" t="str">
        <f t="shared" si="60"/>
        <v/>
      </c>
      <c r="R225" s="107" t="str">
        <f t="shared" si="61"/>
        <v/>
      </c>
      <c r="S225" s="107" t="str">
        <f t="shared" si="62"/>
        <v/>
      </c>
      <c r="T225" s="108" t="str">
        <f t="shared" si="63"/>
        <v/>
      </c>
      <c r="U225" s="105" t="str">
        <f t="shared" si="64"/>
        <v/>
      </c>
      <c r="V225" s="108" t="str">
        <f t="shared" si="65"/>
        <v/>
      </c>
      <c r="W225" s="108" t="str">
        <f t="shared" si="66"/>
        <v/>
      </c>
      <c r="X225" s="108" t="str">
        <f t="shared" si="67"/>
        <v/>
      </c>
      <c r="Y225" s="108" t="str">
        <f t="shared" si="68"/>
        <v/>
      </c>
      <c r="Z225" s="106" t="str">
        <f t="shared" si="69"/>
        <v/>
      </c>
      <c r="AA225" s="107" t="str">
        <f t="shared" si="70"/>
        <v/>
      </c>
      <c r="AB225" s="105" t="str">
        <f t="shared" si="71"/>
        <v/>
      </c>
      <c r="AC225" s="108" t="str">
        <f t="shared" si="72"/>
        <v/>
      </c>
      <c r="AD225" s="160" t="str">
        <f t="shared" si="75"/>
        <v/>
      </c>
      <c r="AE225" s="173" t="str">
        <f t="shared" si="76"/>
        <v/>
      </c>
      <c r="AF225" s="111" t="str">
        <f>IF(AND(C225="",SUM(F225:N225)=0),"",IF(AE225&lt;&gt;"●",IF(COUNTIF(D225:E225,"○")+COUNTIF(O225:P225,"○")=1,"OK","NG"),IF(INDEX('補足調査票 (記入例)'!$AF$21:$AF$720,MATCH(C225,'補足調査票 (記入例)'!$C$21:$C$29,0))="OK","OK","NG ")))</f>
        <v/>
      </c>
      <c r="AG225" s="180" t="str">
        <f t="shared" si="73"/>
        <v/>
      </c>
    </row>
    <row r="226" spans="1:33" s="110" customFormat="1" ht="34.5" customHeight="1" x14ac:dyDescent="0.4">
      <c r="A226" s="42" t="str">
        <f t="shared" si="58"/>
        <v>○○学園</v>
      </c>
      <c r="B226" s="43"/>
      <c r="C226" s="44"/>
      <c r="D226" s="103"/>
      <c r="E226" s="103"/>
      <c r="F226" s="95"/>
      <c r="G226" s="48"/>
      <c r="H226" s="48"/>
      <c r="I226" s="48"/>
      <c r="J226" s="49"/>
      <c r="K226" s="49"/>
      <c r="L226" s="49"/>
      <c r="M226" s="49"/>
      <c r="N226" s="50"/>
      <c r="O226" s="104" t="str">
        <f t="shared" si="59"/>
        <v/>
      </c>
      <c r="P226" s="105" t="str">
        <f t="shared" si="74"/>
        <v/>
      </c>
      <c r="Q226" s="106" t="str">
        <f t="shared" si="60"/>
        <v/>
      </c>
      <c r="R226" s="107" t="str">
        <f t="shared" si="61"/>
        <v/>
      </c>
      <c r="S226" s="107" t="str">
        <f t="shared" si="62"/>
        <v/>
      </c>
      <c r="T226" s="108" t="str">
        <f t="shared" si="63"/>
        <v/>
      </c>
      <c r="U226" s="105" t="str">
        <f t="shared" si="64"/>
        <v/>
      </c>
      <c r="V226" s="108" t="str">
        <f t="shared" si="65"/>
        <v/>
      </c>
      <c r="W226" s="108" t="str">
        <f t="shared" si="66"/>
        <v/>
      </c>
      <c r="X226" s="108" t="str">
        <f t="shared" si="67"/>
        <v/>
      </c>
      <c r="Y226" s="108" t="str">
        <f t="shared" si="68"/>
        <v/>
      </c>
      <c r="Z226" s="106" t="str">
        <f t="shared" si="69"/>
        <v/>
      </c>
      <c r="AA226" s="107" t="str">
        <f t="shared" si="70"/>
        <v/>
      </c>
      <c r="AB226" s="105" t="str">
        <f t="shared" si="71"/>
        <v/>
      </c>
      <c r="AC226" s="108" t="str">
        <f t="shared" si="72"/>
        <v/>
      </c>
      <c r="AD226" s="160" t="str">
        <f t="shared" si="75"/>
        <v/>
      </c>
      <c r="AE226" s="173" t="str">
        <f t="shared" si="76"/>
        <v/>
      </c>
      <c r="AF226" s="111" t="str">
        <f>IF(AND(C226="",SUM(F226:N226)=0),"",IF(AE226&lt;&gt;"●",IF(COUNTIF(D226:E226,"○")+COUNTIF(O226:P226,"○")=1,"OK","NG"),IF(INDEX('補足調査票 (記入例)'!$AF$21:$AF$720,MATCH(C226,'補足調査票 (記入例)'!$C$21:$C$29,0))="OK","OK","NG ")))</f>
        <v/>
      </c>
      <c r="AG226" s="180" t="str">
        <f t="shared" si="73"/>
        <v/>
      </c>
    </row>
    <row r="227" spans="1:33" s="110" customFormat="1" ht="34.5" customHeight="1" x14ac:dyDescent="0.4">
      <c r="A227" s="42" t="str">
        <f t="shared" si="58"/>
        <v>○○学園</v>
      </c>
      <c r="B227" s="43"/>
      <c r="C227" s="44"/>
      <c r="D227" s="103"/>
      <c r="E227" s="103"/>
      <c r="F227" s="95"/>
      <c r="G227" s="48"/>
      <c r="H227" s="48"/>
      <c r="I227" s="48"/>
      <c r="J227" s="49"/>
      <c r="K227" s="49"/>
      <c r="L227" s="49"/>
      <c r="M227" s="49"/>
      <c r="N227" s="50"/>
      <c r="O227" s="104" t="str">
        <f t="shared" si="59"/>
        <v/>
      </c>
      <c r="P227" s="105" t="str">
        <f t="shared" si="74"/>
        <v/>
      </c>
      <c r="Q227" s="106" t="str">
        <f t="shared" si="60"/>
        <v/>
      </c>
      <c r="R227" s="107" t="str">
        <f t="shared" si="61"/>
        <v/>
      </c>
      <c r="S227" s="107" t="str">
        <f t="shared" si="62"/>
        <v/>
      </c>
      <c r="T227" s="108" t="str">
        <f t="shared" si="63"/>
        <v/>
      </c>
      <c r="U227" s="105" t="str">
        <f t="shared" si="64"/>
        <v/>
      </c>
      <c r="V227" s="108" t="str">
        <f t="shared" si="65"/>
        <v/>
      </c>
      <c r="W227" s="108" t="str">
        <f t="shared" si="66"/>
        <v/>
      </c>
      <c r="X227" s="108" t="str">
        <f t="shared" si="67"/>
        <v/>
      </c>
      <c r="Y227" s="108" t="str">
        <f t="shared" si="68"/>
        <v/>
      </c>
      <c r="Z227" s="106" t="str">
        <f t="shared" si="69"/>
        <v/>
      </c>
      <c r="AA227" s="107" t="str">
        <f t="shared" si="70"/>
        <v/>
      </c>
      <c r="AB227" s="105" t="str">
        <f t="shared" si="71"/>
        <v/>
      </c>
      <c r="AC227" s="108" t="str">
        <f t="shared" si="72"/>
        <v/>
      </c>
      <c r="AD227" s="160" t="str">
        <f t="shared" si="75"/>
        <v/>
      </c>
      <c r="AE227" s="173" t="str">
        <f t="shared" si="76"/>
        <v/>
      </c>
      <c r="AF227" s="111" t="str">
        <f>IF(AND(C227="",SUM(F227:N227)=0),"",IF(AE227&lt;&gt;"●",IF(COUNTIF(D227:E227,"○")+COUNTIF(O227:P227,"○")=1,"OK","NG"),IF(INDEX('補足調査票 (記入例)'!$AF$21:$AF$720,MATCH(C227,'補足調査票 (記入例)'!$C$21:$C$29,0))="OK","OK","NG ")))</f>
        <v/>
      </c>
      <c r="AG227" s="180" t="str">
        <f t="shared" si="73"/>
        <v/>
      </c>
    </row>
    <row r="228" spans="1:33" s="110" customFormat="1" ht="34.5" customHeight="1" x14ac:dyDescent="0.4">
      <c r="A228" s="42" t="str">
        <f t="shared" si="58"/>
        <v>○○学園</v>
      </c>
      <c r="B228" s="43"/>
      <c r="C228" s="44"/>
      <c r="D228" s="103"/>
      <c r="E228" s="103"/>
      <c r="F228" s="95"/>
      <c r="G228" s="48"/>
      <c r="H228" s="48"/>
      <c r="I228" s="48"/>
      <c r="J228" s="49"/>
      <c r="K228" s="49"/>
      <c r="L228" s="49"/>
      <c r="M228" s="49"/>
      <c r="N228" s="50"/>
      <c r="O228" s="104" t="str">
        <f t="shared" si="59"/>
        <v/>
      </c>
      <c r="P228" s="105" t="str">
        <f t="shared" si="74"/>
        <v/>
      </c>
      <c r="Q228" s="106" t="str">
        <f t="shared" si="60"/>
        <v/>
      </c>
      <c r="R228" s="107" t="str">
        <f t="shared" si="61"/>
        <v/>
      </c>
      <c r="S228" s="107" t="str">
        <f t="shared" si="62"/>
        <v/>
      </c>
      <c r="T228" s="108" t="str">
        <f t="shared" si="63"/>
        <v/>
      </c>
      <c r="U228" s="105" t="str">
        <f t="shared" si="64"/>
        <v/>
      </c>
      <c r="V228" s="108" t="str">
        <f t="shared" si="65"/>
        <v/>
      </c>
      <c r="W228" s="108" t="str">
        <f t="shared" si="66"/>
        <v/>
      </c>
      <c r="X228" s="108" t="str">
        <f t="shared" si="67"/>
        <v/>
      </c>
      <c r="Y228" s="108" t="str">
        <f t="shared" si="68"/>
        <v/>
      </c>
      <c r="Z228" s="106" t="str">
        <f t="shared" si="69"/>
        <v/>
      </c>
      <c r="AA228" s="107" t="str">
        <f t="shared" si="70"/>
        <v/>
      </c>
      <c r="AB228" s="105" t="str">
        <f t="shared" si="71"/>
        <v/>
      </c>
      <c r="AC228" s="108" t="str">
        <f t="shared" si="72"/>
        <v/>
      </c>
      <c r="AD228" s="160" t="str">
        <f t="shared" si="75"/>
        <v/>
      </c>
      <c r="AE228" s="173" t="str">
        <f t="shared" si="76"/>
        <v/>
      </c>
      <c r="AF228" s="111" t="str">
        <f>IF(AND(C228="",SUM(F228:N228)=0),"",IF(AE228&lt;&gt;"●",IF(COUNTIF(D228:E228,"○")+COUNTIF(O228:P228,"○")=1,"OK","NG"),IF(INDEX('補足調査票 (記入例)'!$AF$21:$AF$720,MATCH(C228,'補足調査票 (記入例)'!$C$21:$C$29,0))="OK","OK","NG ")))</f>
        <v/>
      </c>
      <c r="AG228" s="180" t="str">
        <f t="shared" si="73"/>
        <v/>
      </c>
    </row>
    <row r="229" spans="1:33" s="110" customFormat="1" ht="34.5" customHeight="1" x14ac:dyDescent="0.4">
      <c r="A229" s="42" t="str">
        <f t="shared" si="58"/>
        <v>○○学園</v>
      </c>
      <c r="B229" s="43"/>
      <c r="C229" s="44"/>
      <c r="D229" s="103"/>
      <c r="E229" s="103"/>
      <c r="F229" s="95"/>
      <c r="G229" s="48"/>
      <c r="H229" s="48"/>
      <c r="I229" s="48"/>
      <c r="J229" s="49"/>
      <c r="K229" s="49"/>
      <c r="L229" s="49"/>
      <c r="M229" s="49"/>
      <c r="N229" s="50"/>
      <c r="O229" s="104" t="str">
        <f t="shared" si="59"/>
        <v/>
      </c>
      <c r="P229" s="105" t="str">
        <f t="shared" si="74"/>
        <v/>
      </c>
      <c r="Q229" s="106" t="str">
        <f t="shared" si="60"/>
        <v/>
      </c>
      <c r="R229" s="107" t="str">
        <f t="shared" si="61"/>
        <v/>
      </c>
      <c r="S229" s="107" t="str">
        <f t="shared" si="62"/>
        <v/>
      </c>
      <c r="T229" s="108" t="str">
        <f t="shared" si="63"/>
        <v/>
      </c>
      <c r="U229" s="105" t="str">
        <f t="shared" si="64"/>
        <v/>
      </c>
      <c r="V229" s="108" t="str">
        <f t="shared" si="65"/>
        <v/>
      </c>
      <c r="W229" s="108" t="str">
        <f t="shared" si="66"/>
        <v/>
      </c>
      <c r="X229" s="108" t="str">
        <f t="shared" si="67"/>
        <v/>
      </c>
      <c r="Y229" s="108" t="str">
        <f t="shared" si="68"/>
        <v/>
      </c>
      <c r="Z229" s="106" t="str">
        <f t="shared" si="69"/>
        <v/>
      </c>
      <c r="AA229" s="107" t="str">
        <f t="shared" si="70"/>
        <v/>
      </c>
      <c r="AB229" s="105" t="str">
        <f t="shared" si="71"/>
        <v/>
      </c>
      <c r="AC229" s="108" t="str">
        <f t="shared" si="72"/>
        <v/>
      </c>
      <c r="AD229" s="160" t="str">
        <f t="shared" si="75"/>
        <v/>
      </c>
      <c r="AE229" s="173" t="str">
        <f t="shared" si="76"/>
        <v/>
      </c>
      <c r="AF229" s="111" t="str">
        <f>IF(AND(C229="",SUM(F229:N229)=0),"",IF(AE229&lt;&gt;"●",IF(COUNTIF(D229:E229,"○")+COUNTIF(O229:P229,"○")=1,"OK","NG"),IF(INDEX('補足調査票 (記入例)'!$AF$21:$AF$720,MATCH(C229,'補足調査票 (記入例)'!$C$21:$C$29,0))="OK","OK","NG ")))</f>
        <v/>
      </c>
      <c r="AG229" s="180" t="str">
        <f t="shared" si="73"/>
        <v/>
      </c>
    </row>
    <row r="230" spans="1:33" s="110" customFormat="1" ht="34.5" customHeight="1" x14ac:dyDescent="0.4">
      <c r="A230" s="42" t="str">
        <f t="shared" si="58"/>
        <v>○○学園</v>
      </c>
      <c r="B230" s="43"/>
      <c r="C230" s="44"/>
      <c r="D230" s="103"/>
      <c r="E230" s="103"/>
      <c r="F230" s="95"/>
      <c r="G230" s="48"/>
      <c r="H230" s="48"/>
      <c r="I230" s="48"/>
      <c r="J230" s="49"/>
      <c r="K230" s="49"/>
      <c r="L230" s="49"/>
      <c r="M230" s="49"/>
      <c r="N230" s="50"/>
      <c r="O230" s="104" t="str">
        <f t="shared" si="59"/>
        <v/>
      </c>
      <c r="P230" s="105" t="str">
        <f t="shared" si="74"/>
        <v/>
      </c>
      <c r="Q230" s="106" t="str">
        <f t="shared" si="60"/>
        <v/>
      </c>
      <c r="R230" s="107" t="str">
        <f t="shared" si="61"/>
        <v/>
      </c>
      <c r="S230" s="107" t="str">
        <f t="shared" si="62"/>
        <v/>
      </c>
      <c r="T230" s="108" t="str">
        <f t="shared" si="63"/>
        <v/>
      </c>
      <c r="U230" s="105" t="str">
        <f t="shared" si="64"/>
        <v/>
      </c>
      <c r="V230" s="108" t="str">
        <f t="shared" si="65"/>
        <v/>
      </c>
      <c r="W230" s="108" t="str">
        <f t="shared" si="66"/>
        <v/>
      </c>
      <c r="X230" s="108" t="str">
        <f t="shared" si="67"/>
        <v/>
      </c>
      <c r="Y230" s="108" t="str">
        <f t="shared" si="68"/>
        <v/>
      </c>
      <c r="Z230" s="106" t="str">
        <f t="shared" si="69"/>
        <v/>
      </c>
      <c r="AA230" s="107" t="str">
        <f t="shared" si="70"/>
        <v/>
      </c>
      <c r="AB230" s="105" t="str">
        <f t="shared" si="71"/>
        <v/>
      </c>
      <c r="AC230" s="108" t="str">
        <f t="shared" si="72"/>
        <v/>
      </c>
      <c r="AD230" s="160" t="str">
        <f t="shared" si="75"/>
        <v/>
      </c>
      <c r="AE230" s="173" t="str">
        <f t="shared" si="76"/>
        <v/>
      </c>
      <c r="AF230" s="111" t="str">
        <f>IF(AND(C230="",SUM(F230:N230)=0),"",IF(AE230&lt;&gt;"●",IF(COUNTIF(D230:E230,"○")+COUNTIF(O230:P230,"○")=1,"OK","NG"),IF(INDEX('補足調査票 (記入例)'!$AF$21:$AF$720,MATCH(C230,'補足調査票 (記入例)'!$C$21:$C$29,0))="OK","OK","NG ")))</f>
        <v/>
      </c>
      <c r="AG230" s="180" t="str">
        <f t="shared" si="73"/>
        <v/>
      </c>
    </row>
    <row r="231" spans="1:33" s="110" customFormat="1" ht="34.5" customHeight="1" x14ac:dyDescent="0.4">
      <c r="A231" s="42" t="str">
        <f t="shared" si="58"/>
        <v>○○学園</v>
      </c>
      <c r="B231" s="43"/>
      <c r="C231" s="44"/>
      <c r="D231" s="103"/>
      <c r="E231" s="103"/>
      <c r="F231" s="95"/>
      <c r="G231" s="48"/>
      <c r="H231" s="48"/>
      <c r="I231" s="48"/>
      <c r="J231" s="49"/>
      <c r="K231" s="49"/>
      <c r="L231" s="49"/>
      <c r="M231" s="49"/>
      <c r="N231" s="50"/>
      <c r="O231" s="104" t="str">
        <f t="shared" si="59"/>
        <v/>
      </c>
      <c r="P231" s="105" t="str">
        <f t="shared" si="74"/>
        <v/>
      </c>
      <c r="Q231" s="106" t="str">
        <f t="shared" si="60"/>
        <v/>
      </c>
      <c r="R231" s="107" t="str">
        <f t="shared" si="61"/>
        <v/>
      </c>
      <c r="S231" s="107" t="str">
        <f t="shared" si="62"/>
        <v/>
      </c>
      <c r="T231" s="108" t="str">
        <f t="shared" si="63"/>
        <v/>
      </c>
      <c r="U231" s="105" t="str">
        <f t="shared" si="64"/>
        <v/>
      </c>
      <c r="V231" s="108" t="str">
        <f t="shared" si="65"/>
        <v/>
      </c>
      <c r="W231" s="108" t="str">
        <f t="shared" si="66"/>
        <v/>
      </c>
      <c r="X231" s="108" t="str">
        <f t="shared" si="67"/>
        <v/>
      </c>
      <c r="Y231" s="108" t="str">
        <f t="shared" si="68"/>
        <v/>
      </c>
      <c r="Z231" s="106" t="str">
        <f t="shared" si="69"/>
        <v/>
      </c>
      <c r="AA231" s="107" t="str">
        <f t="shared" si="70"/>
        <v/>
      </c>
      <c r="AB231" s="105" t="str">
        <f t="shared" si="71"/>
        <v/>
      </c>
      <c r="AC231" s="108" t="str">
        <f t="shared" si="72"/>
        <v/>
      </c>
      <c r="AD231" s="160" t="str">
        <f t="shared" si="75"/>
        <v/>
      </c>
      <c r="AE231" s="173" t="str">
        <f t="shared" si="76"/>
        <v/>
      </c>
      <c r="AF231" s="111" t="str">
        <f>IF(AND(C231="",SUM(F231:N231)=0),"",IF(AE231&lt;&gt;"●",IF(COUNTIF(D231:E231,"○")+COUNTIF(O231:P231,"○")=1,"OK","NG"),IF(INDEX('補足調査票 (記入例)'!$AF$21:$AF$720,MATCH(C231,'補足調査票 (記入例)'!$C$21:$C$29,0))="OK","OK","NG ")))</f>
        <v/>
      </c>
      <c r="AG231" s="180" t="str">
        <f t="shared" si="73"/>
        <v/>
      </c>
    </row>
    <row r="232" spans="1:33" s="110" customFormat="1" ht="34.5" customHeight="1" x14ac:dyDescent="0.4">
      <c r="A232" s="42" t="str">
        <f t="shared" si="58"/>
        <v>○○学園</v>
      </c>
      <c r="B232" s="43"/>
      <c r="C232" s="44"/>
      <c r="D232" s="103"/>
      <c r="E232" s="103"/>
      <c r="F232" s="95"/>
      <c r="G232" s="48"/>
      <c r="H232" s="48"/>
      <c r="I232" s="48"/>
      <c r="J232" s="49"/>
      <c r="K232" s="49"/>
      <c r="L232" s="49"/>
      <c r="M232" s="49"/>
      <c r="N232" s="50"/>
      <c r="O232" s="104" t="str">
        <f t="shared" si="59"/>
        <v/>
      </c>
      <c r="P232" s="105" t="str">
        <f t="shared" si="74"/>
        <v/>
      </c>
      <c r="Q232" s="106" t="str">
        <f t="shared" si="60"/>
        <v/>
      </c>
      <c r="R232" s="107" t="str">
        <f t="shared" si="61"/>
        <v/>
      </c>
      <c r="S232" s="107" t="str">
        <f t="shared" si="62"/>
        <v/>
      </c>
      <c r="T232" s="108" t="str">
        <f t="shared" si="63"/>
        <v/>
      </c>
      <c r="U232" s="105" t="str">
        <f t="shared" si="64"/>
        <v/>
      </c>
      <c r="V232" s="108" t="str">
        <f t="shared" si="65"/>
        <v/>
      </c>
      <c r="W232" s="108" t="str">
        <f t="shared" si="66"/>
        <v/>
      </c>
      <c r="X232" s="108" t="str">
        <f t="shared" si="67"/>
        <v/>
      </c>
      <c r="Y232" s="108" t="str">
        <f t="shared" si="68"/>
        <v/>
      </c>
      <c r="Z232" s="106" t="str">
        <f t="shared" si="69"/>
        <v/>
      </c>
      <c r="AA232" s="107" t="str">
        <f t="shared" si="70"/>
        <v/>
      </c>
      <c r="AB232" s="105" t="str">
        <f t="shared" si="71"/>
        <v/>
      </c>
      <c r="AC232" s="108" t="str">
        <f t="shared" si="72"/>
        <v/>
      </c>
      <c r="AD232" s="160" t="str">
        <f t="shared" si="75"/>
        <v/>
      </c>
      <c r="AE232" s="173" t="str">
        <f t="shared" si="76"/>
        <v/>
      </c>
      <c r="AF232" s="111" t="str">
        <f>IF(AND(C232="",SUM(F232:N232)=0),"",IF(AE232&lt;&gt;"●",IF(COUNTIF(D232:E232,"○")+COUNTIF(O232:P232,"○")=1,"OK","NG"),IF(INDEX('補足調査票 (記入例)'!$AF$21:$AF$720,MATCH(C232,'補足調査票 (記入例)'!$C$21:$C$29,0))="OK","OK","NG ")))</f>
        <v/>
      </c>
      <c r="AG232" s="180" t="str">
        <f t="shared" si="73"/>
        <v/>
      </c>
    </row>
    <row r="233" spans="1:33" s="110" customFormat="1" ht="34.5" customHeight="1" x14ac:dyDescent="0.4">
      <c r="A233" s="42" t="str">
        <f t="shared" si="58"/>
        <v>○○学園</v>
      </c>
      <c r="B233" s="43"/>
      <c r="C233" s="44"/>
      <c r="D233" s="103"/>
      <c r="E233" s="103"/>
      <c r="F233" s="95"/>
      <c r="G233" s="48"/>
      <c r="H233" s="48"/>
      <c r="I233" s="48"/>
      <c r="J233" s="49"/>
      <c r="K233" s="49"/>
      <c r="L233" s="49"/>
      <c r="M233" s="49"/>
      <c r="N233" s="50"/>
      <c r="O233" s="104" t="str">
        <f t="shared" si="59"/>
        <v/>
      </c>
      <c r="P233" s="105" t="str">
        <f t="shared" si="74"/>
        <v/>
      </c>
      <c r="Q233" s="106" t="str">
        <f t="shared" si="60"/>
        <v/>
      </c>
      <c r="R233" s="107" t="str">
        <f t="shared" si="61"/>
        <v/>
      </c>
      <c r="S233" s="107" t="str">
        <f t="shared" si="62"/>
        <v/>
      </c>
      <c r="T233" s="108" t="str">
        <f t="shared" si="63"/>
        <v/>
      </c>
      <c r="U233" s="105" t="str">
        <f t="shared" si="64"/>
        <v/>
      </c>
      <c r="V233" s="108" t="str">
        <f t="shared" si="65"/>
        <v/>
      </c>
      <c r="W233" s="108" t="str">
        <f t="shared" si="66"/>
        <v/>
      </c>
      <c r="X233" s="108" t="str">
        <f t="shared" si="67"/>
        <v/>
      </c>
      <c r="Y233" s="108" t="str">
        <f t="shared" si="68"/>
        <v/>
      </c>
      <c r="Z233" s="106" t="str">
        <f t="shared" si="69"/>
        <v/>
      </c>
      <c r="AA233" s="107" t="str">
        <f t="shared" si="70"/>
        <v/>
      </c>
      <c r="AB233" s="105" t="str">
        <f t="shared" si="71"/>
        <v/>
      </c>
      <c r="AC233" s="108" t="str">
        <f t="shared" si="72"/>
        <v/>
      </c>
      <c r="AD233" s="160" t="str">
        <f t="shared" si="75"/>
        <v/>
      </c>
      <c r="AE233" s="173" t="str">
        <f t="shared" si="76"/>
        <v/>
      </c>
      <c r="AF233" s="111" t="str">
        <f>IF(AND(C233="",SUM(F233:N233)=0),"",IF(AE233&lt;&gt;"●",IF(COUNTIF(D233:E233,"○")+COUNTIF(O233:P233,"○")=1,"OK","NG"),IF(INDEX('補足調査票 (記入例)'!$AF$21:$AF$720,MATCH(C233,'補足調査票 (記入例)'!$C$21:$C$29,0))="OK","OK","NG ")))</f>
        <v/>
      </c>
      <c r="AG233" s="180" t="str">
        <f t="shared" si="73"/>
        <v/>
      </c>
    </row>
    <row r="234" spans="1:33" s="110" customFormat="1" ht="34.5" customHeight="1" x14ac:dyDescent="0.4">
      <c r="A234" s="42" t="str">
        <f t="shared" si="58"/>
        <v>○○学園</v>
      </c>
      <c r="B234" s="43"/>
      <c r="C234" s="44"/>
      <c r="D234" s="103"/>
      <c r="E234" s="103"/>
      <c r="F234" s="95"/>
      <c r="G234" s="48"/>
      <c r="H234" s="48"/>
      <c r="I234" s="48"/>
      <c r="J234" s="49"/>
      <c r="K234" s="49"/>
      <c r="L234" s="49"/>
      <c r="M234" s="49"/>
      <c r="N234" s="50"/>
      <c r="O234" s="104" t="str">
        <f t="shared" si="59"/>
        <v/>
      </c>
      <c r="P234" s="105" t="str">
        <f t="shared" si="74"/>
        <v/>
      </c>
      <c r="Q234" s="106" t="str">
        <f t="shared" si="60"/>
        <v/>
      </c>
      <c r="R234" s="107" t="str">
        <f t="shared" si="61"/>
        <v/>
      </c>
      <c r="S234" s="107" t="str">
        <f t="shared" si="62"/>
        <v/>
      </c>
      <c r="T234" s="108" t="str">
        <f t="shared" si="63"/>
        <v/>
      </c>
      <c r="U234" s="105" t="str">
        <f t="shared" si="64"/>
        <v/>
      </c>
      <c r="V234" s="108" t="str">
        <f t="shared" si="65"/>
        <v/>
      </c>
      <c r="W234" s="108" t="str">
        <f t="shared" si="66"/>
        <v/>
      </c>
      <c r="X234" s="108" t="str">
        <f t="shared" si="67"/>
        <v/>
      </c>
      <c r="Y234" s="108" t="str">
        <f t="shared" si="68"/>
        <v/>
      </c>
      <c r="Z234" s="106" t="str">
        <f t="shared" si="69"/>
        <v/>
      </c>
      <c r="AA234" s="107" t="str">
        <f t="shared" si="70"/>
        <v/>
      </c>
      <c r="AB234" s="105" t="str">
        <f t="shared" si="71"/>
        <v/>
      </c>
      <c r="AC234" s="108" t="str">
        <f t="shared" si="72"/>
        <v/>
      </c>
      <c r="AD234" s="160" t="str">
        <f t="shared" si="75"/>
        <v/>
      </c>
      <c r="AE234" s="173" t="str">
        <f t="shared" si="76"/>
        <v/>
      </c>
      <c r="AF234" s="111" t="str">
        <f>IF(AND(C234="",SUM(F234:N234)=0),"",IF(AE234&lt;&gt;"●",IF(COUNTIF(D234:E234,"○")+COUNTIF(O234:P234,"○")=1,"OK","NG"),IF(INDEX('補足調査票 (記入例)'!$AF$21:$AF$720,MATCH(C234,'補足調査票 (記入例)'!$C$21:$C$29,0))="OK","OK","NG ")))</f>
        <v/>
      </c>
      <c r="AG234" s="180" t="str">
        <f t="shared" si="73"/>
        <v/>
      </c>
    </row>
    <row r="235" spans="1:33" s="110" customFormat="1" ht="34.5" customHeight="1" x14ac:dyDescent="0.4">
      <c r="A235" s="42" t="str">
        <f t="shared" si="58"/>
        <v>○○学園</v>
      </c>
      <c r="B235" s="43"/>
      <c r="C235" s="44"/>
      <c r="D235" s="103"/>
      <c r="E235" s="103"/>
      <c r="F235" s="95"/>
      <c r="G235" s="48"/>
      <c r="H235" s="48"/>
      <c r="I235" s="48"/>
      <c r="J235" s="49"/>
      <c r="K235" s="49"/>
      <c r="L235" s="49"/>
      <c r="M235" s="49"/>
      <c r="N235" s="50"/>
      <c r="O235" s="104" t="str">
        <f t="shared" si="59"/>
        <v/>
      </c>
      <c r="P235" s="105" t="str">
        <f t="shared" si="74"/>
        <v/>
      </c>
      <c r="Q235" s="106" t="str">
        <f t="shared" si="60"/>
        <v/>
      </c>
      <c r="R235" s="107" t="str">
        <f t="shared" si="61"/>
        <v/>
      </c>
      <c r="S235" s="107" t="str">
        <f t="shared" si="62"/>
        <v/>
      </c>
      <c r="T235" s="108" t="str">
        <f t="shared" si="63"/>
        <v/>
      </c>
      <c r="U235" s="105" t="str">
        <f t="shared" si="64"/>
        <v/>
      </c>
      <c r="V235" s="108" t="str">
        <f t="shared" si="65"/>
        <v/>
      </c>
      <c r="W235" s="108" t="str">
        <f t="shared" si="66"/>
        <v/>
      </c>
      <c r="X235" s="108" t="str">
        <f t="shared" si="67"/>
        <v/>
      </c>
      <c r="Y235" s="108" t="str">
        <f t="shared" si="68"/>
        <v/>
      </c>
      <c r="Z235" s="106" t="str">
        <f t="shared" si="69"/>
        <v/>
      </c>
      <c r="AA235" s="107" t="str">
        <f t="shared" si="70"/>
        <v/>
      </c>
      <c r="AB235" s="105" t="str">
        <f t="shared" si="71"/>
        <v/>
      </c>
      <c r="AC235" s="108" t="str">
        <f t="shared" si="72"/>
        <v/>
      </c>
      <c r="AD235" s="160" t="str">
        <f t="shared" si="75"/>
        <v/>
      </c>
      <c r="AE235" s="173" t="str">
        <f t="shared" si="76"/>
        <v/>
      </c>
      <c r="AF235" s="111" t="str">
        <f>IF(AND(C235="",SUM(F235:N235)=0),"",IF(AE235&lt;&gt;"●",IF(COUNTIF(D235:E235,"○")+COUNTIF(O235:P235,"○")=1,"OK","NG"),IF(INDEX('補足調査票 (記入例)'!$AF$21:$AF$720,MATCH(C235,'補足調査票 (記入例)'!$C$21:$C$29,0))="OK","OK","NG ")))</f>
        <v/>
      </c>
      <c r="AG235" s="180" t="str">
        <f t="shared" si="73"/>
        <v/>
      </c>
    </row>
    <row r="236" spans="1:33" s="110" customFormat="1" ht="34.5" customHeight="1" x14ac:dyDescent="0.4">
      <c r="A236" s="42" t="str">
        <f t="shared" si="58"/>
        <v>○○学園</v>
      </c>
      <c r="B236" s="43"/>
      <c r="C236" s="44"/>
      <c r="D236" s="103"/>
      <c r="E236" s="103"/>
      <c r="F236" s="95"/>
      <c r="G236" s="48"/>
      <c r="H236" s="48"/>
      <c r="I236" s="48"/>
      <c r="J236" s="49"/>
      <c r="K236" s="49"/>
      <c r="L236" s="49"/>
      <c r="M236" s="49"/>
      <c r="N236" s="50"/>
      <c r="O236" s="104" t="str">
        <f t="shared" si="59"/>
        <v/>
      </c>
      <c r="P236" s="105" t="str">
        <f t="shared" si="74"/>
        <v/>
      </c>
      <c r="Q236" s="106" t="str">
        <f t="shared" si="60"/>
        <v/>
      </c>
      <c r="R236" s="107" t="str">
        <f t="shared" si="61"/>
        <v/>
      </c>
      <c r="S236" s="107" t="str">
        <f t="shared" si="62"/>
        <v/>
      </c>
      <c r="T236" s="108" t="str">
        <f t="shared" si="63"/>
        <v/>
      </c>
      <c r="U236" s="105" t="str">
        <f t="shared" si="64"/>
        <v/>
      </c>
      <c r="V236" s="108" t="str">
        <f t="shared" si="65"/>
        <v/>
      </c>
      <c r="W236" s="108" t="str">
        <f t="shared" si="66"/>
        <v/>
      </c>
      <c r="X236" s="108" t="str">
        <f t="shared" si="67"/>
        <v/>
      </c>
      <c r="Y236" s="108" t="str">
        <f t="shared" si="68"/>
        <v/>
      </c>
      <c r="Z236" s="106" t="str">
        <f t="shared" si="69"/>
        <v/>
      </c>
      <c r="AA236" s="107" t="str">
        <f t="shared" si="70"/>
        <v/>
      </c>
      <c r="AB236" s="105" t="str">
        <f t="shared" si="71"/>
        <v/>
      </c>
      <c r="AC236" s="108" t="str">
        <f t="shared" si="72"/>
        <v/>
      </c>
      <c r="AD236" s="160" t="str">
        <f t="shared" si="75"/>
        <v/>
      </c>
      <c r="AE236" s="173" t="str">
        <f t="shared" si="76"/>
        <v/>
      </c>
      <c r="AF236" s="111" t="str">
        <f>IF(AND(C236="",SUM(F236:N236)=0),"",IF(AE236&lt;&gt;"●",IF(COUNTIF(D236:E236,"○")+COUNTIF(O236:P236,"○")=1,"OK","NG"),IF(INDEX('補足調査票 (記入例)'!$AF$21:$AF$720,MATCH(C236,'補足調査票 (記入例)'!$C$21:$C$29,0))="OK","OK","NG ")))</f>
        <v/>
      </c>
      <c r="AG236" s="180" t="str">
        <f t="shared" si="73"/>
        <v/>
      </c>
    </row>
    <row r="237" spans="1:33" s="110" customFormat="1" ht="34.5" customHeight="1" x14ac:dyDescent="0.4">
      <c r="A237" s="42" t="str">
        <f t="shared" si="58"/>
        <v>○○学園</v>
      </c>
      <c r="B237" s="43"/>
      <c r="C237" s="44"/>
      <c r="D237" s="103"/>
      <c r="E237" s="103"/>
      <c r="F237" s="95"/>
      <c r="G237" s="48"/>
      <c r="H237" s="48"/>
      <c r="I237" s="48"/>
      <c r="J237" s="49"/>
      <c r="K237" s="49"/>
      <c r="L237" s="49"/>
      <c r="M237" s="49"/>
      <c r="N237" s="50"/>
      <c r="O237" s="104" t="str">
        <f t="shared" si="59"/>
        <v/>
      </c>
      <c r="P237" s="105" t="str">
        <f t="shared" si="74"/>
        <v/>
      </c>
      <c r="Q237" s="106" t="str">
        <f t="shared" si="60"/>
        <v/>
      </c>
      <c r="R237" s="107" t="str">
        <f t="shared" si="61"/>
        <v/>
      </c>
      <c r="S237" s="107" t="str">
        <f t="shared" si="62"/>
        <v/>
      </c>
      <c r="T237" s="108" t="str">
        <f t="shared" si="63"/>
        <v/>
      </c>
      <c r="U237" s="105" t="str">
        <f t="shared" si="64"/>
        <v/>
      </c>
      <c r="V237" s="108" t="str">
        <f t="shared" si="65"/>
        <v/>
      </c>
      <c r="W237" s="108" t="str">
        <f t="shared" si="66"/>
        <v/>
      </c>
      <c r="X237" s="108" t="str">
        <f t="shared" si="67"/>
        <v/>
      </c>
      <c r="Y237" s="108" t="str">
        <f t="shared" si="68"/>
        <v/>
      </c>
      <c r="Z237" s="106" t="str">
        <f t="shared" si="69"/>
        <v/>
      </c>
      <c r="AA237" s="107" t="str">
        <f t="shared" si="70"/>
        <v/>
      </c>
      <c r="AB237" s="105" t="str">
        <f t="shared" si="71"/>
        <v/>
      </c>
      <c r="AC237" s="108" t="str">
        <f t="shared" si="72"/>
        <v/>
      </c>
      <c r="AD237" s="160" t="str">
        <f t="shared" si="75"/>
        <v/>
      </c>
      <c r="AE237" s="173" t="str">
        <f t="shared" si="76"/>
        <v/>
      </c>
      <c r="AF237" s="111" t="str">
        <f>IF(AND(C237="",SUM(F237:N237)=0),"",IF(AE237&lt;&gt;"●",IF(COUNTIF(D237:E237,"○")+COUNTIF(O237:P237,"○")=1,"OK","NG"),IF(INDEX('補足調査票 (記入例)'!$AF$21:$AF$720,MATCH(C237,'補足調査票 (記入例)'!$C$21:$C$29,0))="OK","OK","NG ")))</f>
        <v/>
      </c>
      <c r="AG237" s="180" t="str">
        <f t="shared" si="73"/>
        <v/>
      </c>
    </row>
    <row r="238" spans="1:33" s="110" customFormat="1" ht="34.5" customHeight="1" x14ac:dyDescent="0.4">
      <c r="A238" s="42" t="str">
        <f t="shared" si="58"/>
        <v>○○学園</v>
      </c>
      <c r="B238" s="43"/>
      <c r="C238" s="44"/>
      <c r="D238" s="103"/>
      <c r="E238" s="103"/>
      <c r="F238" s="95"/>
      <c r="G238" s="48"/>
      <c r="H238" s="48"/>
      <c r="I238" s="48"/>
      <c r="J238" s="49"/>
      <c r="K238" s="49"/>
      <c r="L238" s="49"/>
      <c r="M238" s="49"/>
      <c r="N238" s="50"/>
      <c r="O238" s="104" t="str">
        <f t="shared" si="59"/>
        <v/>
      </c>
      <c r="P238" s="105" t="str">
        <f t="shared" si="74"/>
        <v/>
      </c>
      <c r="Q238" s="106" t="str">
        <f t="shared" si="60"/>
        <v/>
      </c>
      <c r="R238" s="107" t="str">
        <f t="shared" si="61"/>
        <v/>
      </c>
      <c r="S238" s="107" t="str">
        <f t="shared" si="62"/>
        <v/>
      </c>
      <c r="T238" s="108" t="str">
        <f t="shared" si="63"/>
        <v/>
      </c>
      <c r="U238" s="105" t="str">
        <f t="shared" si="64"/>
        <v/>
      </c>
      <c r="V238" s="108" t="str">
        <f t="shared" si="65"/>
        <v/>
      </c>
      <c r="W238" s="108" t="str">
        <f t="shared" si="66"/>
        <v/>
      </c>
      <c r="X238" s="108" t="str">
        <f t="shared" si="67"/>
        <v/>
      </c>
      <c r="Y238" s="108" t="str">
        <f t="shared" si="68"/>
        <v/>
      </c>
      <c r="Z238" s="106" t="str">
        <f t="shared" si="69"/>
        <v/>
      </c>
      <c r="AA238" s="107" t="str">
        <f t="shared" si="70"/>
        <v/>
      </c>
      <c r="AB238" s="105" t="str">
        <f t="shared" si="71"/>
        <v/>
      </c>
      <c r="AC238" s="108" t="str">
        <f t="shared" si="72"/>
        <v/>
      </c>
      <c r="AD238" s="160" t="str">
        <f t="shared" si="75"/>
        <v/>
      </c>
      <c r="AE238" s="173" t="str">
        <f t="shared" si="76"/>
        <v/>
      </c>
      <c r="AF238" s="111" t="str">
        <f>IF(AND(C238="",SUM(F238:N238)=0),"",IF(AE238&lt;&gt;"●",IF(COUNTIF(D238:E238,"○")+COUNTIF(O238:P238,"○")=1,"OK","NG"),IF(INDEX('補足調査票 (記入例)'!$AF$21:$AF$720,MATCH(C238,'補足調査票 (記入例)'!$C$21:$C$29,0))="OK","OK","NG ")))</f>
        <v/>
      </c>
      <c r="AG238" s="180" t="str">
        <f t="shared" si="73"/>
        <v/>
      </c>
    </row>
    <row r="239" spans="1:33" s="110" customFormat="1" ht="34.5" customHeight="1" x14ac:dyDescent="0.4">
      <c r="A239" s="42" t="str">
        <f t="shared" si="58"/>
        <v>○○学園</v>
      </c>
      <c r="B239" s="43"/>
      <c r="C239" s="44"/>
      <c r="D239" s="103"/>
      <c r="E239" s="103"/>
      <c r="F239" s="95"/>
      <c r="G239" s="48"/>
      <c r="H239" s="48"/>
      <c r="I239" s="48"/>
      <c r="J239" s="49"/>
      <c r="K239" s="49"/>
      <c r="L239" s="49"/>
      <c r="M239" s="49"/>
      <c r="N239" s="50"/>
      <c r="O239" s="104" t="str">
        <f t="shared" si="59"/>
        <v/>
      </c>
      <c r="P239" s="105" t="str">
        <f t="shared" si="74"/>
        <v/>
      </c>
      <c r="Q239" s="106" t="str">
        <f t="shared" si="60"/>
        <v/>
      </c>
      <c r="R239" s="107" t="str">
        <f t="shared" si="61"/>
        <v/>
      </c>
      <c r="S239" s="107" t="str">
        <f t="shared" si="62"/>
        <v/>
      </c>
      <c r="T239" s="108" t="str">
        <f t="shared" si="63"/>
        <v/>
      </c>
      <c r="U239" s="105" t="str">
        <f t="shared" si="64"/>
        <v/>
      </c>
      <c r="V239" s="108" t="str">
        <f t="shared" si="65"/>
        <v/>
      </c>
      <c r="W239" s="108" t="str">
        <f t="shared" si="66"/>
        <v/>
      </c>
      <c r="X239" s="108" t="str">
        <f t="shared" si="67"/>
        <v/>
      </c>
      <c r="Y239" s="108" t="str">
        <f t="shared" si="68"/>
        <v/>
      </c>
      <c r="Z239" s="106" t="str">
        <f t="shared" si="69"/>
        <v/>
      </c>
      <c r="AA239" s="107" t="str">
        <f t="shared" si="70"/>
        <v/>
      </c>
      <c r="AB239" s="105" t="str">
        <f t="shared" si="71"/>
        <v/>
      </c>
      <c r="AC239" s="108" t="str">
        <f t="shared" si="72"/>
        <v/>
      </c>
      <c r="AD239" s="160" t="str">
        <f t="shared" si="75"/>
        <v/>
      </c>
      <c r="AE239" s="173" t="str">
        <f t="shared" si="76"/>
        <v/>
      </c>
      <c r="AF239" s="111" t="str">
        <f>IF(AND(C239="",SUM(F239:N239)=0),"",IF(AE239&lt;&gt;"●",IF(COUNTIF(D239:E239,"○")+COUNTIF(O239:P239,"○")=1,"OK","NG"),IF(INDEX('補足調査票 (記入例)'!$AF$21:$AF$720,MATCH(C239,'補足調査票 (記入例)'!$C$21:$C$29,0))="OK","OK","NG ")))</f>
        <v/>
      </c>
      <c r="AG239" s="180" t="str">
        <f t="shared" si="73"/>
        <v/>
      </c>
    </row>
    <row r="240" spans="1:33" s="110" customFormat="1" ht="34.5" customHeight="1" x14ac:dyDescent="0.4">
      <c r="A240" s="42" t="str">
        <f t="shared" si="58"/>
        <v>○○学園</v>
      </c>
      <c r="B240" s="43"/>
      <c r="C240" s="44"/>
      <c r="D240" s="103"/>
      <c r="E240" s="103"/>
      <c r="F240" s="95"/>
      <c r="G240" s="48"/>
      <c r="H240" s="48"/>
      <c r="I240" s="48"/>
      <c r="J240" s="49"/>
      <c r="K240" s="49"/>
      <c r="L240" s="49"/>
      <c r="M240" s="49"/>
      <c r="N240" s="50"/>
      <c r="O240" s="104" t="str">
        <f t="shared" si="59"/>
        <v/>
      </c>
      <c r="P240" s="105" t="str">
        <f t="shared" si="74"/>
        <v/>
      </c>
      <c r="Q240" s="106" t="str">
        <f t="shared" si="60"/>
        <v/>
      </c>
      <c r="R240" s="107" t="str">
        <f t="shared" si="61"/>
        <v/>
      </c>
      <c r="S240" s="107" t="str">
        <f t="shared" si="62"/>
        <v/>
      </c>
      <c r="T240" s="108" t="str">
        <f t="shared" si="63"/>
        <v/>
      </c>
      <c r="U240" s="105" t="str">
        <f t="shared" si="64"/>
        <v/>
      </c>
      <c r="V240" s="108" t="str">
        <f t="shared" si="65"/>
        <v/>
      </c>
      <c r="W240" s="108" t="str">
        <f t="shared" si="66"/>
        <v/>
      </c>
      <c r="X240" s="108" t="str">
        <f t="shared" si="67"/>
        <v/>
      </c>
      <c r="Y240" s="108" t="str">
        <f t="shared" si="68"/>
        <v/>
      </c>
      <c r="Z240" s="106" t="str">
        <f t="shared" si="69"/>
        <v/>
      </c>
      <c r="AA240" s="107" t="str">
        <f t="shared" si="70"/>
        <v/>
      </c>
      <c r="AB240" s="105" t="str">
        <f t="shared" si="71"/>
        <v/>
      </c>
      <c r="AC240" s="108" t="str">
        <f t="shared" si="72"/>
        <v/>
      </c>
      <c r="AD240" s="160" t="str">
        <f t="shared" si="75"/>
        <v/>
      </c>
      <c r="AE240" s="173" t="str">
        <f t="shared" si="76"/>
        <v/>
      </c>
      <c r="AF240" s="111" t="str">
        <f>IF(AND(C240="",SUM(F240:N240)=0),"",IF(AE240&lt;&gt;"●",IF(COUNTIF(D240:E240,"○")+COUNTIF(O240:P240,"○")=1,"OK","NG"),IF(INDEX('補足調査票 (記入例)'!$AF$21:$AF$720,MATCH(C240,'補足調査票 (記入例)'!$C$21:$C$29,0))="OK","OK","NG ")))</f>
        <v/>
      </c>
      <c r="AG240" s="180" t="str">
        <f t="shared" si="73"/>
        <v/>
      </c>
    </row>
    <row r="241" spans="1:33" s="110" customFormat="1" ht="34.5" customHeight="1" x14ac:dyDescent="0.4">
      <c r="A241" s="42" t="str">
        <f t="shared" si="58"/>
        <v>○○学園</v>
      </c>
      <c r="B241" s="43"/>
      <c r="C241" s="44"/>
      <c r="D241" s="103"/>
      <c r="E241" s="103"/>
      <c r="F241" s="95"/>
      <c r="G241" s="48"/>
      <c r="H241" s="48"/>
      <c r="I241" s="48"/>
      <c r="J241" s="49"/>
      <c r="K241" s="49"/>
      <c r="L241" s="49"/>
      <c r="M241" s="49"/>
      <c r="N241" s="50"/>
      <c r="O241" s="104" t="str">
        <f t="shared" si="59"/>
        <v/>
      </c>
      <c r="P241" s="105" t="str">
        <f t="shared" si="74"/>
        <v/>
      </c>
      <c r="Q241" s="106" t="str">
        <f t="shared" si="60"/>
        <v/>
      </c>
      <c r="R241" s="107" t="str">
        <f t="shared" si="61"/>
        <v/>
      </c>
      <c r="S241" s="107" t="str">
        <f t="shared" si="62"/>
        <v/>
      </c>
      <c r="T241" s="108" t="str">
        <f t="shared" si="63"/>
        <v/>
      </c>
      <c r="U241" s="105" t="str">
        <f t="shared" si="64"/>
        <v/>
      </c>
      <c r="V241" s="108" t="str">
        <f t="shared" si="65"/>
        <v/>
      </c>
      <c r="W241" s="108" t="str">
        <f t="shared" si="66"/>
        <v/>
      </c>
      <c r="X241" s="108" t="str">
        <f t="shared" si="67"/>
        <v/>
      </c>
      <c r="Y241" s="108" t="str">
        <f t="shared" si="68"/>
        <v/>
      </c>
      <c r="Z241" s="106" t="str">
        <f t="shared" si="69"/>
        <v/>
      </c>
      <c r="AA241" s="107" t="str">
        <f t="shared" si="70"/>
        <v/>
      </c>
      <c r="AB241" s="105" t="str">
        <f t="shared" si="71"/>
        <v/>
      </c>
      <c r="AC241" s="108" t="str">
        <f t="shared" si="72"/>
        <v/>
      </c>
      <c r="AD241" s="160" t="str">
        <f t="shared" si="75"/>
        <v/>
      </c>
      <c r="AE241" s="173" t="str">
        <f t="shared" si="76"/>
        <v/>
      </c>
      <c r="AF241" s="111" t="str">
        <f>IF(AND(C241="",SUM(F241:N241)=0),"",IF(AE241&lt;&gt;"●",IF(COUNTIF(D241:E241,"○")+COUNTIF(O241:P241,"○")=1,"OK","NG"),IF(INDEX('補足調査票 (記入例)'!$AF$21:$AF$720,MATCH(C241,'補足調査票 (記入例)'!$C$21:$C$29,0))="OK","OK","NG ")))</f>
        <v/>
      </c>
      <c r="AG241" s="180" t="str">
        <f t="shared" si="73"/>
        <v/>
      </c>
    </row>
    <row r="242" spans="1:33" s="110" customFormat="1" ht="34.5" customHeight="1" x14ac:dyDescent="0.4">
      <c r="A242" s="42" t="str">
        <f t="shared" si="58"/>
        <v>○○学園</v>
      </c>
      <c r="B242" s="43"/>
      <c r="C242" s="44"/>
      <c r="D242" s="103"/>
      <c r="E242" s="103"/>
      <c r="F242" s="95"/>
      <c r="G242" s="48"/>
      <c r="H242" s="48"/>
      <c r="I242" s="48"/>
      <c r="J242" s="49"/>
      <c r="K242" s="49"/>
      <c r="L242" s="49"/>
      <c r="M242" s="49"/>
      <c r="N242" s="50"/>
      <c r="O242" s="104" t="str">
        <f t="shared" si="59"/>
        <v/>
      </c>
      <c r="P242" s="105" t="str">
        <f t="shared" si="74"/>
        <v/>
      </c>
      <c r="Q242" s="106" t="str">
        <f t="shared" si="60"/>
        <v/>
      </c>
      <c r="R242" s="107" t="str">
        <f t="shared" si="61"/>
        <v/>
      </c>
      <c r="S242" s="107" t="str">
        <f t="shared" si="62"/>
        <v/>
      </c>
      <c r="T242" s="108" t="str">
        <f t="shared" si="63"/>
        <v/>
      </c>
      <c r="U242" s="105" t="str">
        <f t="shared" si="64"/>
        <v/>
      </c>
      <c r="V242" s="108" t="str">
        <f t="shared" si="65"/>
        <v/>
      </c>
      <c r="W242" s="108" t="str">
        <f t="shared" si="66"/>
        <v/>
      </c>
      <c r="X242" s="108" t="str">
        <f t="shared" si="67"/>
        <v/>
      </c>
      <c r="Y242" s="108" t="str">
        <f t="shared" si="68"/>
        <v/>
      </c>
      <c r="Z242" s="106" t="str">
        <f t="shared" si="69"/>
        <v/>
      </c>
      <c r="AA242" s="107" t="str">
        <f t="shared" si="70"/>
        <v/>
      </c>
      <c r="AB242" s="105" t="str">
        <f t="shared" si="71"/>
        <v/>
      </c>
      <c r="AC242" s="108" t="str">
        <f t="shared" si="72"/>
        <v/>
      </c>
      <c r="AD242" s="160" t="str">
        <f t="shared" si="75"/>
        <v/>
      </c>
      <c r="AE242" s="173" t="str">
        <f t="shared" si="76"/>
        <v/>
      </c>
      <c r="AF242" s="111" t="str">
        <f>IF(AND(C242="",SUM(F242:N242)=0),"",IF(AE242&lt;&gt;"●",IF(COUNTIF(D242:E242,"○")+COUNTIF(O242:P242,"○")=1,"OK","NG"),IF(INDEX('補足調査票 (記入例)'!$AF$21:$AF$720,MATCH(C242,'補足調査票 (記入例)'!$C$21:$C$29,0))="OK","OK","NG ")))</f>
        <v/>
      </c>
      <c r="AG242" s="180" t="str">
        <f t="shared" si="73"/>
        <v/>
      </c>
    </row>
    <row r="243" spans="1:33" s="110" customFormat="1" ht="34.5" customHeight="1" x14ac:dyDescent="0.4">
      <c r="A243" s="42" t="str">
        <f t="shared" si="58"/>
        <v>○○学園</v>
      </c>
      <c r="B243" s="43"/>
      <c r="C243" s="44"/>
      <c r="D243" s="103"/>
      <c r="E243" s="103"/>
      <c r="F243" s="95"/>
      <c r="G243" s="48"/>
      <c r="H243" s="48"/>
      <c r="I243" s="48"/>
      <c r="J243" s="49"/>
      <c r="K243" s="49"/>
      <c r="L243" s="49"/>
      <c r="M243" s="49"/>
      <c r="N243" s="50"/>
      <c r="O243" s="104" t="str">
        <f t="shared" si="59"/>
        <v/>
      </c>
      <c r="P243" s="105" t="str">
        <f t="shared" si="74"/>
        <v/>
      </c>
      <c r="Q243" s="106" t="str">
        <f t="shared" si="60"/>
        <v/>
      </c>
      <c r="R243" s="107" t="str">
        <f t="shared" si="61"/>
        <v/>
      </c>
      <c r="S243" s="107" t="str">
        <f t="shared" si="62"/>
        <v/>
      </c>
      <c r="T243" s="108" t="str">
        <f t="shared" si="63"/>
        <v/>
      </c>
      <c r="U243" s="105" t="str">
        <f t="shared" si="64"/>
        <v/>
      </c>
      <c r="V243" s="108" t="str">
        <f t="shared" si="65"/>
        <v/>
      </c>
      <c r="W243" s="108" t="str">
        <f t="shared" si="66"/>
        <v/>
      </c>
      <c r="X243" s="108" t="str">
        <f t="shared" si="67"/>
        <v/>
      </c>
      <c r="Y243" s="108" t="str">
        <f t="shared" si="68"/>
        <v/>
      </c>
      <c r="Z243" s="106" t="str">
        <f t="shared" si="69"/>
        <v/>
      </c>
      <c r="AA243" s="107" t="str">
        <f t="shared" si="70"/>
        <v/>
      </c>
      <c r="AB243" s="105" t="str">
        <f t="shared" si="71"/>
        <v/>
      </c>
      <c r="AC243" s="108" t="str">
        <f t="shared" si="72"/>
        <v/>
      </c>
      <c r="AD243" s="160" t="str">
        <f t="shared" si="75"/>
        <v/>
      </c>
      <c r="AE243" s="173" t="str">
        <f t="shared" si="76"/>
        <v/>
      </c>
      <c r="AF243" s="111" t="str">
        <f>IF(AND(C243="",SUM(F243:N243)=0),"",IF(AE243&lt;&gt;"●",IF(COUNTIF(D243:E243,"○")+COUNTIF(O243:P243,"○")=1,"OK","NG"),IF(INDEX('補足調査票 (記入例)'!$AF$21:$AF$720,MATCH(C243,'補足調査票 (記入例)'!$C$21:$C$29,0))="OK","OK","NG ")))</f>
        <v/>
      </c>
      <c r="AG243" s="180" t="str">
        <f t="shared" si="73"/>
        <v/>
      </c>
    </row>
    <row r="244" spans="1:33" s="110" customFormat="1" ht="34.5" customHeight="1" x14ac:dyDescent="0.4">
      <c r="A244" s="42" t="str">
        <f t="shared" si="58"/>
        <v>○○学園</v>
      </c>
      <c r="B244" s="43"/>
      <c r="C244" s="44"/>
      <c r="D244" s="103"/>
      <c r="E244" s="103"/>
      <c r="F244" s="95"/>
      <c r="G244" s="48"/>
      <c r="H244" s="48"/>
      <c r="I244" s="48"/>
      <c r="J244" s="49"/>
      <c r="K244" s="49"/>
      <c r="L244" s="49"/>
      <c r="M244" s="49"/>
      <c r="N244" s="50"/>
      <c r="O244" s="104" t="str">
        <f t="shared" si="59"/>
        <v/>
      </c>
      <c r="P244" s="105" t="str">
        <f t="shared" si="74"/>
        <v/>
      </c>
      <c r="Q244" s="106" t="str">
        <f t="shared" si="60"/>
        <v/>
      </c>
      <c r="R244" s="107" t="str">
        <f t="shared" si="61"/>
        <v/>
      </c>
      <c r="S244" s="107" t="str">
        <f t="shared" si="62"/>
        <v/>
      </c>
      <c r="T244" s="108" t="str">
        <f t="shared" si="63"/>
        <v/>
      </c>
      <c r="U244" s="105" t="str">
        <f t="shared" si="64"/>
        <v/>
      </c>
      <c r="V244" s="108" t="str">
        <f t="shared" si="65"/>
        <v/>
      </c>
      <c r="W244" s="108" t="str">
        <f t="shared" si="66"/>
        <v/>
      </c>
      <c r="X244" s="108" t="str">
        <f t="shared" si="67"/>
        <v/>
      </c>
      <c r="Y244" s="108" t="str">
        <f t="shared" si="68"/>
        <v/>
      </c>
      <c r="Z244" s="106" t="str">
        <f t="shared" si="69"/>
        <v/>
      </c>
      <c r="AA244" s="107" t="str">
        <f t="shared" si="70"/>
        <v/>
      </c>
      <c r="AB244" s="105" t="str">
        <f t="shared" si="71"/>
        <v/>
      </c>
      <c r="AC244" s="108" t="str">
        <f t="shared" si="72"/>
        <v/>
      </c>
      <c r="AD244" s="160" t="str">
        <f t="shared" si="75"/>
        <v/>
      </c>
      <c r="AE244" s="173" t="str">
        <f t="shared" si="76"/>
        <v/>
      </c>
      <c r="AF244" s="111" t="str">
        <f>IF(AND(C244="",SUM(F244:N244)=0),"",IF(AE244&lt;&gt;"●",IF(COUNTIF(D244:E244,"○")+COUNTIF(O244:P244,"○")=1,"OK","NG"),IF(INDEX('補足調査票 (記入例)'!$AF$21:$AF$720,MATCH(C244,'補足調査票 (記入例)'!$C$21:$C$29,0))="OK","OK","NG ")))</f>
        <v/>
      </c>
      <c r="AG244" s="180" t="str">
        <f t="shared" si="73"/>
        <v/>
      </c>
    </row>
    <row r="245" spans="1:33" s="110" customFormat="1" ht="34.5" customHeight="1" x14ac:dyDescent="0.4">
      <c r="A245" s="42" t="str">
        <f t="shared" si="58"/>
        <v>○○学園</v>
      </c>
      <c r="B245" s="43"/>
      <c r="C245" s="44"/>
      <c r="D245" s="103"/>
      <c r="E245" s="103"/>
      <c r="F245" s="95"/>
      <c r="G245" s="48"/>
      <c r="H245" s="48"/>
      <c r="I245" s="48"/>
      <c r="J245" s="49"/>
      <c r="K245" s="49"/>
      <c r="L245" s="49"/>
      <c r="M245" s="49"/>
      <c r="N245" s="50"/>
      <c r="O245" s="104" t="str">
        <f t="shared" si="59"/>
        <v/>
      </c>
      <c r="P245" s="105" t="str">
        <f t="shared" si="74"/>
        <v/>
      </c>
      <c r="Q245" s="106" t="str">
        <f t="shared" si="60"/>
        <v/>
      </c>
      <c r="R245" s="107" t="str">
        <f t="shared" si="61"/>
        <v/>
      </c>
      <c r="S245" s="107" t="str">
        <f t="shared" si="62"/>
        <v/>
      </c>
      <c r="T245" s="108" t="str">
        <f t="shared" si="63"/>
        <v/>
      </c>
      <c r="U245" s="105" t="str">
        <f t="shared" si="64"/>
        <v/>
      </c>
      <c r="V245" s="108" t="str">
        <f t="shared" si="65"/>
        <v/>
      </c>
      <c r="W245" s="108" t="str">
        <f t="shared" si="66"/>
        <v/>
      </c>
      <c r="X245" s="108" t="str">
        <f t="shared" si="67"/>
        <v/>
      </c>
      <c r="Y245" s="108" t="str">
        <f t="shared" si="68"/>
        <v/>
      </c>
      <c r="Z245" s="106" t="str">
        <f t="shared" si="69"/>
        <v/>
      </c>
      <c r="AA245" s="107" t="str">
        <f t="shared" si="70"/>
        <v/>
      </c>
      <c r="AB245" s="105" t="str">
        <f t="shared" si="71"/>
        <v/>
      </c>
      <c r="AC245" s="108" t="str">
        <f t="shared" si="72"/>
        <v/>
      </c>
      <c r="AD245" s="160" t="str">
        <f t="shared" si="75"/>
        <v/>
      </c>
      <c r="AE245" s="173" t="str">
        <f t="shared" si="76"/>
        <v/>
      </c>
      <c r="AF245" s="111" t="str">
        <f>IF(AND(C245="",SUM(F245:N245)=0),"",IF(AE245&lt;&gt;"●",IF(COUNTIF(D245:E245,"○")+COUNTIF(O245:P245,"○")=1,"OK","NG"),IF(INDEX('補足調査票 (記入例)'!$AF$21:$AF$720,MATCH(C245,'補足調査票 (記入例)'!$C$21:$C$29,0))="OK","OK","NG ")))</f>
        <v/>
      </c>
      <c r="AG245" s="180" t="str">
        <f t="shared" si="73"/>
        <v/>
      </c>
    </row>
    <row r="246" spans="1:33" s="110" customFormat="1" ht="34.5" customHeight="1" x14ac:dyDescent="0.4">
      <c r="A246" s="42" t="str">
        <f t="shared" si="58"/>
        <v>○○学園</v>
      </c>
      <c r="B246" s="43"/>
      <c r="C246" s="44"/>
      <c r="D246" s="103"/>
      <c r="E246" s="103"/>
      <c r="F246" s="95"/>
      <c r="G246" s="48"/>
      <c r="H246" s="48"/>
      <c r="I246" s="48"/>
      <c r="J246" s="49"/>
      <c r="K246" s="49"/>
      <c r="L246" s="49"/>
      <c r="M246" s="49"/>
      <c r="N246" s="50"/>
      <c r="O246" s="104" t="str">
        <f t="shared" si="59"/>
        <v/>
      </c>
      <c r="P246" s="105" t="str">
        <f t="shared" si="74"/>
        <v/>
      </c>
      <c r="Q246" s="106" t="str">
        <f t="shared" si="60"/>
        <v/>
      </c>
      <c r="R246" s="107" t="str">
        <f t="shared" si="61"/>
        <v/>
      </c>
      <c r="S246" s="107" t="str">
        <f t="shared" si="62"/>
        <v/>
      </c>
      <c r="T246" s="108" t="str">
        <f t="shared" si="63"/>
        <v/>
      </c>
      <c r="U246" s="105" t="str">
        <f t="shared" si="64"/>
        <v/>
      </c>
      <c r="V246" s="108" t="str">
        <f t="shared" si="65"/>
        <v/>
      </c>
      <c r="W246" s="108" t="str">
        <f t="shared" si="66"/>
        <v/>
      </c>
      <c r="X246" s="108" t="str">
        <f t="shared" si="67"/>
        <v/>
      </c>
      <c r="Y246" s="108" t="str">
        <f t="shared" si="68"/>
        <v/>
      </c>
      <c r="Z246" s="106" t="str">
        <f t="shared" si="69"/>
        <v/>
      </c>
      <c r="AA246" s="107" t="str">
        <f t="shared" si="70"/>
        <v/>
      </c>
      <c r="AB246" s="105" t="str">
        <f t="shared" si="71"/>
        <v/>
      </c>
      <c r="AC246" s="108" t="str">
        <f t="shared" si="72"/>
        <v/>
      </c>
      <c r="AD246" s="160" t="str">
        <f t="shared" si="75"/>
        <v/>
      </c>
      <c r="AE246" s="173" t="str">
        <f t="shared" si="76"/>
        <v/>
      </c>
      <c r="AF246" s="111" t="str">
        <f>IF(AND(C246="",SUM(F246:N246)=0),"",IF(AE246&lt;&gt;"●",IF(COUNTIF(D246:E246,"○")+COUNTIF(O246:P246,"○")=1,"OK","NG"),IF(INDEX('補足調査票 (記入例)'!$AF$21:$AF$720,MATCH(C246,'補足調査票 (記入例)'!$C$21:$C$29,0))="OK","OK","NG ")))</f>
        <v/>
      </c>
      <c r="AG246" s="180" t="str">
        <f t="shared" si="73"/>
        <v/>
      </c>
    </row>
    <row r="247" spans="1:33" s="110" customFormat="1" ht="34.5" customHeight="1" x14ac:dyDescent="0.4">
      <c r="A247" s="42" t="str">
        <f t="shared" si="58"/>
        <v>○○学園</v>
      </c>
      <c r="B247" s="43"/>
      <c r="C247" s="44"/>
      <c r="D247" s="103"/>
      <c r="E247" s="103"/>
      <c r="F247" s="95"/>
      <c r="G247" s="48"/>
      <c r="H247" s="48"/>
      <c r="I247" s="48"/>
      <c r="J247" s="49"/>
      <c r="K247" s="49"/>
      <c r="L247" s="49"/>
      <c r="M247" s="49"/>
      <c r="N247" s="50"/>
      <c r="O247" s="104" t="str">
        <f t="shared" si="59"/>
        <v/>
      </c>
      <c r="P247" s="105" t="str">
        <f t="shared" si="74"/>
        <v/>
      </c>
      <c r="Q247" s="106" t="str">
        <f t="shared" si="60"/>
        <v/>
      </c>
      <c r="R247" s="107" t="str">
        <f t="shared" si="61"/>
        <v/>
      </c>
      <c r="S247" s="107" t="str">
        <f t="shared" si="62"/>
        <v/>
      </c>
      <c r="T247" s="108" t="str">
        <f t="shared" si="63"/>
        <v/>
      </c>
      <c r="U247" s="105" t="str">
        <f t="shared" si="64"/>
        <v/>
      </c>
      <c r="V247" s="108" t="str">
        <f t="shared" si="65"/>
        <v/>
      </c>
      <c r="W247" s="108" t="str">
        <f t="shared" si="66"/>
        <v/>
      </c>
      <c r="X247" s="108" t="str">
        <f t="shared" si="67"/>
        <v/>
      </c>
      <c r="Y247" s="108" t="str">
        <f t="shared" si="68"/>
        <v/>
      </c>
      <c r="Z247" s="106" t="str">
        <f t="shared" si="69"/>
        <v/>
      </c>
      <c r="AA247" s="107" t="str">
        <f t="shared" si="70"/>
        <v/>
      </c>
      <c r="AB247" s="105" t="str">
        <f t="shared" si="71"/>
        <v/>
      </c>
      <c r="AC247" s="108" t="str">
        <f t="shared" si="72"/>
        <v/>
      </c>
      <c r="AD247" s="160" t="str">
        <f t="shared" si="75"/>
        <v/>
      </c>
      <c r="AE247" s="173" t="str">
        <f t="shared" si="76"/>
        <v/>
      </c>
      <c r="AF247" s="111" t="str">
        <f>IF(AND(C247="",SUM(F247:N247)=0),"",IF(AE247&lt;&gt;"●",IF(COUNTIF(D247:E247,"○")+COUNTIF(O247:P247,"○")=1,"OK","NG"),IF(INDEX('補足調査票 (記入例)'!$AF$21:$AF$720,MATCH(C247,'補足調査票 (記入例)'!$C$21:$C$29,0))="OK","OK","NG ")))</f>
        <v/>
      </c>
      <c r="AG247" s="180" t="str">
        <f t="shared" si="73"/>
        <v/>
      </c>
    </row>
    <row r="248" spans="1:33" s="110" customFormat="1" ht="34.5" customHeight="1" x14ac:dyDescent="0.4">
      <c r="A248" s="42" t="str">
        <f t="shared" si="58"/>
        <v>○○学園</v>
      </c>
      <c r="B248" s="43"/>
      <c r="C248" s="44"/>
      <c r="D248" s="103"/>
      <c r="E248" s="103"/>
      <c r="F248" s="95"/>
      <c r="G248" s="48"/>
      <c r="H248" s="48"/>
      <c r="I248" s="48"/>
      <c r="J248" s="49"/>
      <c r="K248" s="49"/>
      <c r="L248" s="49"/>
      <c r="M248" s="49"/>
      <c r="N248" s="50"/>
      <c r="O248" s="104" t="str">
        <f t="shared" si="59"/>
        <v/>
      </c>
      <c r="P248" s="105" t="str">
        <f t="shared" si="74"/>
        <v/>
      </c>
      <c r="Q248" s="106" t="str">
        <f t="shared" si="60"/>
        <v/>
      </c>
      <c r="R248" s="107" t="str">
        <f t="shared" si="61"/>
        <v/>
      </c>
      <c r="S248" s="107" t="str">
        <f t="shared" si="62"/>
        <v/>
      </c>
      <c r="T248" s="108" t="str">
        <f t="shared" si="63"/>
        <v/>
      </c>
      <c r="U248" s="105" t="str">
        <f t="shared" si="64"/>
        <v/>
      </c>
      <c r="V248" s="108" t="str">
        <f t="shared" si="65"/>
        <v/>
      </c>
      <c r="W248" s="108" t="str">
        <f t="shared" si="66"/>
        <v/>
      </c>
      <c r="X248" s="108" t="str">
        <f t="shared" si="67"/>
        <v/>
      </c>
      <c r="Y248" s="108" t="str">
        <f t="shared" si="68"/>
        <v/>
      </c>
      <c r="Z248" s="106" t="str">
        <f t="shared" si="69"/>
        <v/>
      </c>
      <c r="AA248" s="107" t="str">
        <f t="shared" si="70"/>
        <v/>
      </c>
      <c r="AB248" s="105" t="str">
        <f t="shared" si="71"/>
        <v/>
      </c>
      <c r="AC248" s="108" t="str">
        <f t="shared" si="72"/>
        <v/>
      </c>
      <c r="AD248" s="160" t="str">
        <f t="shared" si="75"/>
        <v/>
      </c>
      <c r="AE248" s="173" t="str">
        <f t="shared" si="76"/>
        <v/>
      </c>
      <c r="AF248" s="111" t="str">
        <f>IF(AND(C248="",SUM(F248:N248)=0),"",IF(AE248&lt;&gt;"●",IF(COUNTIF(D248:E248,"○")+COUNTIF(O248:P248,"○")=1,"OK","NG"),IF(INDEX('補足調査票 (記入例)'!$AF$21:$AF$720,MATCH(C248,'補足調査票 (記入例)'!$C$21:$C$29,0))="OK","OK","NG ")))</f>
        <v/>
      </c>
      <c r="AG248" s="180" t="str">
        <f t="shared" si="73"/>
        <v/>
      </c>
    </row>
    <row r="249" spans="1:33" s="110" customFormat="1" ht="34.5" customHeight="1" x14ac:dyDescent="0.4">
      <c r="A249" s="42" t="str">
        <f t="shared" si="58"/>
        <v>○○学園</v>
      </c>
      <c r="B249" s="43"/>
      <c r="C249" s="44"/>
      <c r="D249" s="103"/>
      <c r="E249" s="103"/>
      <c r="F249" s="95"/>
      <c r="G249" s="48"/>
      <c r="H249" s="48"/>
      <c r="I249" s="48"/>
      <c r="J249" s="49"/>
      <c r="K249" s="49"/>
      <c r="L249" s="49"/>
      <c r="M249" s="49"/>
      <c r="N249" s="50"/>
      <c r="O249" s="104" t="str">
        <f t="shared" si="59"/>
        <v/>
      </c>
      <c r="P249" s="105" t="str">
        <f t="shared" si="74"/>
        <v/>
      </c>
      <c r="Q249" s="106" t="str">
        <f t="shared" si="60"/>
        <v/>
      </c>
      <c r="R249" s="107" t="str">
        <f t="shared" si="61"/>
        <v/>
      </c>
      <c r="S249" s="107" t="str">
        <f t="shared" si="62"/>
        <v/>
      </c>
      <c r="T249" s="108" t="str">
        <f t="shared" si="63"/>
        <v/>
      </c>
      <c r="U249" s="105" t="str">
        <f t="shared" si="64"/>
        <v/>
      </c>
      <c r="V249" s="108" t="str">
        <f t="shared" si="65"/>
        <v/>
      </c>
      <c r="W249" s="108" t="str">
        <f t="shared" si="66"/>
        <v/>
      </c>
      <c r="X249" s="108" t="str">
        <f t="shared" si="67"/>
        <v/>
      </c>
      <c r="Y249" s="108" t="str">
        <f t="shared" si="68"/>
        <v/>
      </c>
      <c r="Z249" s="106" t="str">
        <f t="shared" si="69"/>
        <v/>
      </c>
      <c r="AA249" s="107" t="str">
        <f t="shared" si="70"/>
        <v/>
      </c>
      <c r="AB249" s="105" t="str">
        <f t="shared" si="71"/>
        <v/>
      </c>
      <c r="AC249" s="108" t="str">
        <f t="shared" si="72"/>
        <v/>
      </c>
      <c r="AD249" s="160" t="str">
        <f t="shared" si="75"/>
        <v/>
      </c>
      <c r="AE249" s="173" t="str">
        <f t="shared" si="76"/>
        <v/>
      </c>
      <c r="AF249" s="111" t="str">
        <f>IF(AND(C249="",SUM(F249:N249)=0),"",IF(AE249&lt;&gt;"●",IF(COUNTIF(D249:E249,"○")+COUNTIF(O249:P249,"○")=1,"OK","NG"),IF(INDEX('補足調査票 (記入例)'!$AF$21:$AF$720,MATCH(C249,'補足調査票 (記入例)'!$C$21:$C$29,0))="OK","OK","NG ")))</f>
        <v/>
      </c>
      <c r="AG249" s="180" t="str">
        <f t="shared" si="73"/>
        <v/>
      </c>
    </row>
    <row r="250" spans="1:33" s="110" customFormat="1" ht="34.5" customHeight="1" x14ac:dyDescent="0.4">
      <c r="A250" s="42" t="str">
        <f t="shared" si="58"/>
        <v>○○学園</v>
      </c>
      <c r="B250" s="43"/>
      <c r="C250" s="44"/>
      <c r="D250" s="103"/>
      <c r="E250" s="103"/>
      <c r="F250" s="95"/>
      <c r="G250" s="48"/>
      <c r="H250" s="48"/>
      <c r="I250" s="48"/>
      <c r="J250" s="49"/>
      <c r="K250" s="49"/>
      <c r="L250" s="49"/>
      <c r="M250" s="49"/>
      <c r="N250" s="50"/>
      <c r="O250" s="104" t="str">
        <f t="shared" si="59"/>
        <v/>
      </c>
      <c r="P250" s="105" t="str">
        <f t="shared" si="74"/>
        <v/>
      </c>
      <c r="Q250" s="106" t="str">
        <f t="shared" si="60"/>
        <v/>
      </c>
      <c r="R250" s="107" t="str">
        <f t="shared" si="61"/>
        <v/>
      </c>
      <c r="S250" s="107" t="str">
        <f t="shared" si="62"/>
        <v/>
      </c>
      <c r="T250" s="108" t="str">
        <f t="shared" si="63"/>
        <v/>
      </c>
      <c r="U250" s="105" t="str">
        <f t="shared" si="64"/>
        <v/>
      </c>
      <c r="V250" s="108" t="str">
        <f t="shared" si="65"/>
        <v/>
      </c>
      <c r="W250" s="108" t="str">
        <f t="shared" si="66"/>
        <v/>
      </c>
      <c r="X250" s="108" t="str">
        <f t="shared" si="67"/>
        <v/>
      </c>
      <c r="Y250" s="108" t="str">
        <f t="shared" si="68"/>
        <v/>
      </c>
      <c r="Z250" s="106" t="str">
        <f t="shared" si="69"/>
        <v/>
      </c>
      <c r="AA250" s="107" t="str">
        <f t="shared" si="70"/>
        <v/>
      </c>
      <c r="AB250" s="105" t="str">
        <f t="shared" si="71"/>
        <v/>
      </c>
      <c r="AC250" s="108" t="str">
        <f t="shared" si="72"/>
        <v/>
      </c>
      <c r="AD250" s="160" t="str">
        <f t="shared" si="75"/>
        <v/>
      </c>
      <c r="AE250" s="173" t="str">
        <f t="shared" si="76"/>
        <v/>
      </c>
      <c r="AF250" s="111" t="str">
        <f>IF(AND(C250="",SUM(F250:N250)=0),"",IF(AE250&lt;&gt;"●",IF(COUNTIF(D250:E250,"○")+COUNTIF(O250:P250,"○")=1,"OK","NG"),IF(INDEX('補足調査票 (記入例)'!$AF$21:$AF$720,MATCH(C250,'補足調査票 (記入例)'!$C$21:$C$29,0))="OK","OK","NG ")))</f>
        <v/>
      </c>
      <c r="AG250" s="180" t="str">
        <f t="shared" si="73"/>
        <v/>
      </c>
    </row>
    <row r="251" spans="1:33" s="110" customFormat="1" ht="34.5" customHeight="1" x14ac:dyDescent="0.4">
      <c r="A251" s="42" t="str">
        <f t="shared" si="58"/>
        <v>○○学園</v>
      </c>
      <c r="B251" s="43"/>
      <c r="C251" s="44"/>
      <c r="D251" s="103"/>
      <c r="E251" s="103"/>
      <c r="F251" s="95"/>
      <c r="G251" s="48"/>
      <c r="H251" s="48"/>
      <c r="I251" s="48"/>
      <c r="J251" s="49"/>
      <c r="K251" s="49"/>
      <c r="L251" s="49"/>
      <c r="M251" s="49"/>
      <c r="N251" s="50"/>
      <c r="O251" s="104" t="str">
        <f t="shared" si="59"/>
        <v/>
      </c>
      <c r="P251" s="105" t="str">
        <f t="shared" si="74"/>
        <v/>
      </c>
      <c r="Q251" s="106" t="str">
        <f t="shared" si="60"/>
        <v/>
      </c>
      <c r="R251" s="107" t="str">
        <f t="shared" si="61"/>
        <v/>
      </c>
      <c r="S251" s="107" t="str">
        <f t="shared" si="62"/>
        <v/>
      </c>
      <c r="T251" s="108" t="str">
        <f t="shared" si="63"/>
        <v/>
      </c>
      <c r="U251" s="105" t="str">
        <f t="shared" si="64"/>
        <v/>
      </c>
      <c r="V251" s="108" t="str">
        <f t="shared" si="65"/>
        <v/>
      </c>
      <c r="W251" s="108" t="str">
        <f t="shared" si="66"/>
        <v/>
      </c>
      <c r="X251" s="108" t="str">
        <f t="shared" si="67"/>
        <v/>
      </c>
      <c r="Y251" s="108" t="str">
        <f t="shared" si="68"/>
        <v/>
      </c>
      <c r="Z251" s="106" t="str">
        <f t="shared" si="69"/>
        <v/>
      </c>
      <c r="AA251" s="107" t="str">
        <f t="shared" si="70"/>
        <v/>
      </c>
      <c r="AB251" s="105" t="str">
        <f t="shared" si="71"/>
        <v/>
      </c>
      <c r="AC251" s="108" t="str">
        <f t="shared" si="72"/>
        <v/>
      </c>
      <c r="AD251" s="160" t="str">
        <f t="shared" si="75"/>
        <v/>
      </c>
      <c r="AE251" s="173" t="str">
        <f t="shared" si="76"/>
        <v/>
      </c>
      <c r="AF251" s="111" t="str">
        <f>IF(AND(C251="",SUM(F251:N251)=0),"",IF(AE251&lt;&gt;"●",IF(COUNTIF(D251:E251,"○")+COUNTIF(O251:P251,"○")=1,"OK","NG"),IF(INDEX('補足調査票 (記入例)'!$AF$21:$AF$720,MATCH(C251,'補足調査票 (記入例)'!$C$21:$C$29,0))="OK","OK","NG ")))</f>
        <v/>
      </c>
      <c r="AG251" s="180" t="str">
        <f t="shared" si="73"/>
        <v/>
      </c>
    </row>
    <row r="252" spans="1:33" s="110" customFormat="1" ht="34.5" customHeight="1" x14ac:dyDescent="0.4">
      <c r="A252" s="42" t="str">
        <f t="shared" si="58"/>
        <v>○○学園</v>
      </c>
      <c r="B252" s="43"/>
      <c r="C252" s="44"/>
      <c r="D252" s="103"/>
      <c r="E252" s="103"/>
      <c r="F252" s="95"/>
      <c r="G252" s="48"/>
      <c r="H252" s="48"/>
      <c r="I252" s="48"/>
      <c r="J252" s="49"/>
      <c r="K252" s="49"/>
      <c r="L252" s="49"/>
      <c r="M252" s="49"/>
      <c r="N252" s="50"/>
      <c r="O252" s="104" t="str">
        <f t="shared" si="59"/>
        <v/>
      </c>
      <c r="P252" s="105" t="str">
        <f t="shared" si="74"/>
        <v/>
      </c>
      <c r="Q252" s="106" t="str">
        <f t="shared" si="60"/>
        <v/>
      </c>
      <c r="R252" s="107" t="str">
        <f t="shared" si="61"/>
        <v/>
      </c>
      <c r="S252" s="107" t="str">
        <f t="shared" si="62"/>
        <v/>
      </c>
      <c r="T252" s="108" t="str">
        <f t="shared" si="63"/>
        <v/>
      </c>
      <c r="U252" s="105" t="str">
        <f t="shared" si="64"/>
        <v/>
      </c>
      <c r="V252" s="108" t="str">
        <f t="shared" si="65"/>
        <v/>
      </c>
      <c r="W252" s="108" t="str">
        <f t="shared" si="66"/>
        <v/>
      </c>
      <c r="X252" s="108" t="str">
        <f t="shared" si="67"/>
        <v/>
      </c>
      <c r="Y252" s="108" t="str">
        <f t="shared" si="68"/>
        <v/>
      </c>
      <c r="Z252" s="106" t="str">
        <f t="shared" si="69"/>
        <v/>
      </c>
      <c r="AA252" s="107" t="str">
        <f t="shared" si="70"/>
        <v/>
      </c>
      <c r="AB252" s="105" t="str">
        <f t="shared" si="71"/>
        <v/>
      </c>
      <c r="AC252" s="108" t="str">
        <f t="shared" si="72"/>
        <v/>
      </c>
      <c r="AD252" s="160" t="str">
        <f t="shared" si="75"/>
        <v/>
      </c>
      <c r="AE252" s="173" t="str">
        <f t="shared" si="76"/>
        <v/>
      </c>
      <c r="AF252" s="111" t="str">
        <f>IF(AND(C252="",SUM(F252:N252)=0),"",IF(AE252&lt;&gt;"●",IF(COUNTIF(D252:E252,"○")+COUNTIF(O252:P252,"○")=1,"OK","NG"),IF(INDEX('補足調査票 (記入例)'!$AF$21:$AF$720,MATCH(C252,'補足調査票 (記入例)'!$C$21:$C$29,0))="OK","OK","NG ")))</f>
        <v/>
      </c>
      <c r="AG252" s="180" t="str">
        <f t="shared" si="73"/>
        <v/>
      </c>
    </row>
    <row r="253" spans="1:33" s="110" customFormat="1" ht="34.5" customHeight="1" x14ac:dyDescent="0.4">
      <c r="A253" s="42" t="str">
        <f t="shared" si="58"/>
        <v>○○学園</v>
      </c>
      <c r="B253" s="43"/>
      <c r="C253" s="44"/>
      <c r="D253" s="103"/>
      <c r="E253" s="103"/>
      <c r="F253" s="95"/>
      <c r="G253" s="48"/>
      <c r="H253" s="48"/>
      <c r="I253" s="48"/>
      <c r="J253" s="49"/>
      <c r="K253" s="49"/>
      <c r="L253" s="49"/>
      <c r="M253" s="49"/>
      <c r="N253" s="50"/>
      <c r="O253" s="104" t="str">
        <f t="shared" si="59"/>
        <v/>
      </c>
      <c r="P253" s="105" t="str">
        <f t="shared" si="74"/>
        <v/>
      </c>
      <c r="Q253" s="106" t="str">
        <f t="shared" si="60"/>
        <v/>
      </c>
      <c r="R253" s="107" t="str">
        <f t="shared" si="61"/>
        <v/>
      </c>
      <c r="S253" s="107" t="str">
        <f t="shared" si="62"/>
        <v/>
      </c>
      <c r="T253" s="108" t="str">
        <f t="shared" si="63"/>
        <v/>
      </c>
      <c r="U253" s="105" t="str">
        <f t="shared" si="64"/>
        <v/>
      </c>
      <c r="V253" s="108" t="str">
        <f t="shared" si="65"/>
        <v/>
      </c>
      <c r="W253" s="108" t="str">
        <f t="shared" si="66"/>
        <v/>
      </c>
      <c r="X253" s="108" t="str">
        <f t="shared" si="67"/>
        <v/>
      </c>
      <c r="Y253" s="108" t="str">
        <f t="shared" si="68"/>
        <v/>
      </c>
      <c r="Z253" s="106" t="str">
        <f t="shared" si="69"/>
        <v/>
      </c>
      <c r="AA253" s="107" t="str">
        <f t="shared" si="70"/>
        <v/>
      </c>
      <c r="AB253" s="105" t="str">
        <f t="shared" si="71"/>
        <v/>
      </c>
      <c r="AC253" s="108" t="str">
        <f t="shared" si="72"/>
        <v/>
      </c>
      <c r="AD253" s="160" t="str">
        <f t="shared" si="75"/>
        <v/>
      </c>
      <c r="AE253" s="173" t="str">
        <f t="shared" si="76"/>
        <v/>
      </c>
      <c r="AF253" s="111" t="str">
        <f>IF(AND(C253="",SUM(F253:N253)=0),"",IF(AE253&lt;&gt;"●",IF(COUNTIF(D253:E253,"○")+COUNTIF(O253:P253,"○")=1,"OK","NG"),IF(INDEX('補足調査票 (記入例)'!$AF$21:$AF$720,MATCH(C253,'補足調査票 (記入例)'!$C$21:$C$29,0))="OK","OK","NG ")))</f>
        <v/>
      </c>
      <c r="AG253" s="180" t="str">
        <f t="shared" si="73"/>
        <v/>
      </c>
    </row>
    <row r="254" spans="1:33" s="110" customFormat="1" ht="34.5" customHeight="1" x14ac:dyDescent="0.4">
      <c r="A254" s="42" t="str">
        <f t="shared" si="58"/>
        <v>○○学園</v>
      </c>
      <c r="B254" s="43"/>
      <c r="C254" s="44"/>
      <c r="D254" s="103"/>
      <c r="E254" s="103"/>
      <c r="F254" s="95"/>
      <c r="G254" s="48"/>
      <c r="H254" s="48"/>
      <c r="I254" s="48"/>
      <c r="J254" s="49"/>
      <c r="K254" s="49"/>
      <c r="L254" s="49"/>
      <c r="M254" s="49"/>
      <c r="N254" s="50"/>
      <c r="O254" s="104" t="str">
        <f t="shared" si="59"/>
        <v/>
      </c>
      <c r="P254" s="105" t="str">
        <f t="shared" si="74"/>
        <v/>
      </c>
      <c r="Q254" s="106" t="str">
        <f t="shared" si="60"/>
        <v/>
      </c>
      <c r="R254" s="107" t="str">
        <f t="shared" si="61"/>
        <v/>
      </c>
      <c r="S254" s="107" t="str">
        <f t="shared" si="62"/>
        <v/>
      </c>
      <c r="T254" s="108" t="str">
        <f t="shared" si="63"/>
        <v/>
      </c>
      <c r="U254" s="105" t="str">
        <f t="shared" si="64"/>
        <v/>
      </c>
      <c r="V254" s="108" t="str">
        <f t="shared" si="65"/>
        <v/>
      </c>
      <c r="W254" s="108" t="str">
        <f t="shared" si="66"/>
        <v/>
      </c>
      <c r="X254" s="108" t="str">
        <f t="shared" si="67"/>
        <v/>
      </c>
      <c r="Y254" s="108" t="str">
        <f t="shared" si="68"/>
        <v/>
      </c>
      <c r="Z254" s="106" t="str">
        <f t="shared" si="69"/>
        <v/>
      </c>
      <c r="AA254" s="107" t="str">
        <f t="shared" si="70"/>
        <v/>
      </c>
      <c r="AB254" s="105" t="str">
        <f t="shared" si="71"/>
        <v/>
      </c>
      <c r="AC254" s="108" t="str">
        <f t="shared" si="72"/>
        <v/>
      </c>
      <c r="AD254" s="160" t="str">
        <f t="shared" si="75"/>
        <v/>
      </c>
      <c r="AE254" s="173" t="str">
        <f t="shared" si="76"/>
        <v/>
      </c>
      <c r="AF254" s="111" t="str">
        <f>IF(AND(C254="",SUM(F254:N254)=0),"",IF(AE254&lt;&gt;"●",IF(COUNTIF(D254:E254,"○")+COUNTIF(O254:P254,"○")=1,"OK","NG"),IF(INDEX('補足調査票 (記入例)'!$AF$21:$AF$720,MATCH(C254,'補足調査票 (記入例)'!$C$21:$C$29,0))="OK","OK","NG ")))</f>
        <v/>
      </c>
      <c r="AG254" s="180" t="str">
        <f t="shared" si="73"/>
        <v/>
      </c>
    </row>
    <row r="255" spans="1:33" s="110" customFormat="1" ht="34.5" customHeight="1" x14ac:dyDescent="0.4">
      <c r="A255" s="42" t="str">
        <f t="shared" si="58"/>
        <v>○○学園</v>
      </c>
      <c r="B255" s="43"/>
      <c r="C255" s="44"/>
      <c r="D255" s="103"/>
      <c r="E255" s="103"/>
      <c r="F255" s="95"/>
      <c r="G255" s="48"/>
      <c r="H255" s="48"/>
      <c r="I255" s="48"/>
      <c r="J255" s="49"/>
      <c r="K255" s="49"/>
      <c r="L255" s="49"/>
      <c r="M255" s="49"/>
      <c r="N255" s="50"/>
      <c r="O255" s="104" t="str">
        <f t="shared" si="59"/>
        <v/>
      </c>
      <c r="P255" s="105" t="str">
        <f t="shared" si="74"/>
        <v/>
      </c>
      <c r="Q255" s="106" t="str">
        <f t="shared" si="60"/>
        <v/>
      </c>
      <c r="R255" s="107" t="str">
        <f t="shared" si="61"/>
        <v/>
      </c>
      <c r="S255" s="107" t="str">
        <f t="shared" si="62"/>
        <v/>
      </c>
      <c r="T255" s="108" t="str">
        <f t="shared" si="63"/>
        <v/>
      </c>
      <c r="U255" s="105" t="str">
        <f t="shared" si="64"/>
        <v/>
      </c>
      <c r="V255" s="108" t="str">
        <f t="shared" si="65"/>
        <v/>
      </c>
      <c r="W255" s="108" t="str">
        <f t="shared" si="66"/>
        <v/>
      </c>
      <c r="X255" s="108" t="str">
        <f t="shared" si="67"/>
        <v/>
      </c>
      <c r="Y255" s="108" t="str">
        <f t="shared" si="68"/>
        <v/>
      </c>
      <c r="Z255" s="106" t="str">
        <f t="shared" si="69"/>
        <v/>
      </c>
      <c r="AA255" s="107" t="str">
        <f t="shared" si="70"/>
        <v/>
      </c>
      <c r="AB255" s="105" t="str">
        <f t="shared" si="71"/>
        <v/>
      </c>
      <c r="AC255" s="108" t="str">
        <f t="shared" si="72"/>
        <v/>
      </c>
      <c r="AD255" s="160" t="str">
        <f t="shared" si="75"/>
        <v/>
      </c>
      <c r="AE255" s="173" t="str">
        <f t="shared" si="76"/>
        <v/>
      </c>
      <c r="AF255" s="111" t="str">
        <f>IF(AND(C255="",SUM(F255:N255)=0),"",IF(AE255&lt;&gt;"●",IF(COUNTIF(D255:E255,"○")+COUNTIF(O255:P255,"○")=1,"OK","NG"),IF(INDEX('補足調査票 (記入例)'!$AF$21:$AF$720,MATCH(C255,'補足調査票 (記入例)'!$C$21:$C$29,0))="OK","OK","NG ")))</f>
        <v/>
      </c>
      <c r="AG255" s="180" t="str">
        <f t="shared" si="73"/>
        <v/>
      </c>
    </row>
    <row r="256" spans="1:33" s="110" customFormat="1" ht="34.5" customHeight="1" x14ac:dyDescent="0.4">
      <c r="A256" s="42" t="str">
        <f t="shared" si="58"/>
        <v>○○学園</v>
      </c>
      <c r="B256" s="43"/>
      <c r="C256" s="44"/>
      <c r="D256" s="103"/>
      <c r="E256" s="103"/>
      <c r="F256" s="95"/>
      <c r="G256" s="48"/>
      <c r="H256" s="48"/>
      <c r="I256" s="48"/>
      <c r="J256" s="49"/>
      <c r="K256" s="49"/>
      <c r="L256" s="49"/>
      <c r="M256" s="49"/>
      <c r="N256" s="50"/>
      <c r="O256" s="104" t="str">
        <f t="shared" si="59"/>
        <v/>
      </c>
      <c r="P256" s="105" t="str">
        <f t="shared" si="74"/>
        <v/>
      </c>
      <c r="Q256" s="106" t="str">
        <f t="shared" si="60"/>
        <v/>
      </c>
      <c r="R256" s="107" t="str">
        <f t="shared" si="61"/>
        <v/>
      </c>
      <c r="S256" s="107" t="str">
        <f t="shared" si="62"/>
        <v/>
      </c>
      <c r="T256" s="108" t="str">
        <f t="shared" si="63"/>
        <v/>
      </c>
      <c r="U256" s="105" t="str">
        <f t="shared" si="64"/>
        <v/>
      </c>
      <c r="V256" s="108" t="str">
        <f t="shared" si="65"/>
        <v/>
      </c>
      <c r="W256" s="108" t="str">
        <f t="shared" si="66"/>
        <v/>
      </c>
      <c r="X256" s="108" t="str">
        <f t="shared" si="67"/>
        <v/>
      </c>
      <c r="Y256" s="108" t="str">
        <f t="shared" si="68"/>
        <v/>
      </c>
      <c r="Z256" s="106" t="str">
        <f t="shared" si="69"/>
        <v/>
      </c>
      <c r="AA256" s="107" t="str">
        <f t="shared" si="70"/>
        <v/>
      </c>
      <c r="AB256" s="105" t="str">
        <f t="shared" si="71"/>
        <v/>
      </c>
      <c r="AC256" s="108" t="str">
        <f t="shared" si="72"/>
        <v/>
      </c>
      <c r="AD256" s="160" t="str">
        <f t="shared" si="75"/>
        <v/>
      </c>
      <c r="AE256" s="173" t="str">
        <f t="shared" si="76"/>
        <v/>
      </c>
      <c r="AF256" s="111" t="str">
        <f>IF(AND(C256="",SUM(F256:N256)=0),"",IF(AE256&lt;&gt;"●",IF(COUNTIF(D256:E256,"○")+COUNTIF(O256:P256,"○")=1,"OK","NG"),IF(INDEX('補足調査票 (記入例)'!$AF$21:$AF$720,MATCH(C256,'補足調査票 (記入例)'!$C$21:$C$29,0))="OK","OK","NG ")))</f>
        <v/>
      </c>
      <c r="AG256" s="180" t="str">
        <f t="shared" si="73"/>
        <v/>
      </c>
    </row>
    <row r="257" spans="1:33" s="110" customFormat="1" ht="34.5" customHeight="1" x14ac:dyDescent="0.4">
      <c r="A257" s="42" t="str">
        <f t="shared" si="58"/>
        <v>○○学園</v>
      </c>
      <c r="B257" s="43"/>
      <c r="C257" s="44"/>
      <c r="D257" s="103"/>
      <c r="E257" s="103"/>
      <c r="F257" s="95"/>
      <c r="G257" s="48"/>
      <c r="H257" s="48"/>
      <c r="I257" s="48"/>
      <c r="J257" s="49"/>
      <c r="K257" s="49"/>
      <c r="L257" s="49"/>
      <c r="M257" s="49"/>
      <c r="N257" s="50"/>
      <c r="O257" s="104" t="str">
        <f t="shared" si="59"/>
        <v/>
      </c>
      <c r="P257" s="105" t="str">
        <f t="shared" si="74"/>
        <v/>
      </c>
      <c r="Q257" s="106" t="str">
        <f t="shared" si="60"/>
        <v/>
      </c>
      <c r="R257" s="107" t="str">
        <f t="shared" si="61"/>
        <v/>
      </c>
      <c r="S257" s="107" t="str">
        <f t="shared" si="62"/>
        <v/>
      </c>
      <c r="T257" s="108" t="str">
        <f t="shared" si="63"/>
        <v/>
      </c>
      <c r="U257" s="105" t="str">
        <f t="shared" si="64"/>
        <v/>
      </c>
      <c r="V257" s="108" t="str">
        <f t="shared" si="65"/>
        <v/>
      </c>
      <c r="W257" s="108" t="str">
        <f t="shared" si="66"/>
        <v/>
      </c>
      <c r="X257" s="108" t="str">
        <f t="shared" si="67"/>
        <v/>
      </c>
      <c r="Y257" s="108" t="str">
        <f t="shared" si="68"/>
        <v/>
      </c>
      <c r="Z257" s="106" t="str">
        <f t="shared" si="69"/>
        <v/>
      </c>
      <c r="AA257" s="107" t="str">
        <f t="shared" si="70"/>
        <v/>
      </c>
      <c r="AB257" s="105" t="str">
        <f t="shared" si="71"/>
        <v/>
      </c>
      <c r="AC257" s="108" t="str">
        <f t="shared" si="72"/>
        <v/>
      </c>
      <c r="AD257" s="160" t="str">
        <f t="shared" si="75"/>
        <v/>
      </c>
      <c r="AE257" s="173" t="str">
        <f t="shared" si="76"/>
        <v/>
      </c>
      <c r="AF257" s="111" t="str">
        <f>IF(AND(C257="",SUM(F257:N257)=0),"",IF(AE257&lt;&gt;"●",IF(COUNTIF(D257:E257,"○")+COUNTIF(O257:P257,"○")=1,"OK","NG"),IF(INDEX('補足調査票 (記入例)'!$AF$21:$AF$720,MATCH(C257,'補足調査票 (記入例)'!$C$21:$C$29,0))="OK","OK","NG ")))</f>
        <v/>
      </c>
      <c r="AG257" s="180" t="str">
        <f t="shared" si="73"/>
        <v/>
      </c>
    </row>
    <row r="258" spans="1:33" s="110" customFormat="1" ht="34.5" customHeight="1" x14ac:dyDescent="0.4">
      <c r="A258" s="42" t="str">
        <f t="shared" si="58"/>
        <v>○○学園</v>
      </c>
      <c r="B258" s="43"/>
      <c r="C258" s="44"/>
      <c r="D258" s="103"/>
      <c r="E258" s="103"/>
      <c r="F258" s="95"/>
      <c r="G258" s="48"/>
      <c r="H258" s="48"/>
      <c r="I258" s="48"/>
      <c r="J258" s="49"/>
      <c r="K258" s="49"/>
      <c r="L258" s="49"/>
      <c r="M258" s="49"/>
      <c r="N258" s="50"/>
      <c r="O258" s="104" t="str">
        <f t="shared" si="59"/>
        <v/>
      </c>
      <c r="P258" s="105" t="str">
        <f t="shared" si="74"/>
        <v/>
      </c>
      <c r="Q258" s="106" t="str">
        <f t="shared" si="60"/>
        <v/>
      </c>
      <c r="R258" s="107" t="str">
        <f t="shared" si="61"/>
        <v/>
      </c>
      <c r="S258" s="107" t="str">
        <f t="shared" si="62"/>
        <v/>
      </c>
      <c r="T258" s="108" t="str">
        <f t="shared" si="63"/>
        <v/>
      </c>
      <c r="U258" s="105" t="str">
        <f t="shared" si="64"/>
        <v/>
      </c>
      <c r="V258" s="108" t="str">
        <f t="shared" si="65"/>
        <v/>
      </c>
      <c r="W258" s="108" t="str">
        <f t="shared" si="66"/>
        <v/>
      </c>
      <c r="X258" s="108" t="str">
        <f t="shared" si="67"/>
        <v/>
      </c>
      <c r="Y258" s="108" t="str">
        <f t="shared" si="68"/>
        <v/>
      </c>
      <c r="Z258" s="106" t="str">
        <f t="shared" si="69"/>
        <v/>
      </c>
      <c r="AA258" s="107" t="str">
        <f t="shared" si="70"/>
        <v/>
      </c>
      <c r="AB258" s="105" t="str">
        <f t="shared" si="71"/>
        <v/>
      </c>
      <c r="AC258" s="108" t="str">
        <f t="shared" si="72"/>
        <v/>
      </c>
      <c r="AD258" s="160" t="str">
        <f t="shared" si="75"/>
        <v/>
      </c>
      <c r="AE258" s="173" t="str">
        <f t="shared" si="76"/>
        <v/>
      </c>
      <c r="AF258" s="111" t="str">
        <f>IF(AND(C258="",SUM(F258:N258)=0),"",IF(AE258&lt;&gt;"●",IF(COUNTIF(D258:E258,"○")+COUNTIF(O258:P258,"○")=1,"OK","NG"),IF(INDEX('補足調査票 (記入例)'!$AF$21:$AF$720,MATCH(C258,'補足調査票 (記入例)'!$C$21:$C$29,0))="OK","OK","NG ")))</f>
        <v/>
      </c>
      <c r="AG258" s="180" t="str">
        <f t="shared" si="73"/>
        <v/>
      </c>
    </row>
    <row r="259" spans="1:33" s="110" customFormat="1" ht="34.5" customHeight="1" x14ac:dyDescent="0.4">
      <c r="A259" s="42" t="str">
        <f t="shared" si="58"/>
        <v>○○学園</v>
      </c>
      <c r="B259" s="43"/>
      <c r="C259" s="44"/>
      <c r="D259" s="103"/>
      <c r="E259" s="103"/>
      <c r="F259" s="95"/>
      <c r="G259" s="48"/>
      <c r="H259" s="48"/>
      <c r="I259" s="48"/>
      <c r="J259" s="49"/>
      <c r="K259" s="49"/>
      <c r="L259" s="49"/>
      <c r="M259" s="49"/>
      <c r="N259" s="50"/>
      <c r="O259" s="104" t="str">
        <f t="shared" si="59"/>
        <v/>
      </c>
      <c r="P259" s="105" t="str">
        <f t="shared" si="74"/>
        <v/>
      </c>
      <c r="Q259" s="106" t="str">
        <f t="shared" si="60"/>
        <v/>
      </c>
      <c r="R259" s="107" t="str">
        <f t="shared" si="61"/>
        <v/>
      </c>
      <c r="S259" s="107" t="str">
        <f t="shared" si="62"/>
        <v/>
      </c>
      <c r="T259" s="108" t="str">
        <f t="shared" si="63"/>
        <v/>
      </c>
      <c r="U259" s="105" t="str">
        <f t="shared" si="64"/>
        <v/>
      </c>
      <c r="V259" s="108" t="str">
        <f t="shared" si="65"/>
        <v/>
      </c>
      <c r="W259" s="108" t="str">
        <f t="shared" si="66"/>
        <v/>
      </c>
      <c r="X259" s="108" t="str">
        <f t="shared" si="67"/>
        <v/>
      </c>
      <c r="Y259" s="108" t="str">
        <f t="shared" si="68"/>
        <v/>
      </c>
      <c r="Z259" s="106" t="str">
        <f t="shared" si="69"/>
        <v/>
      </c>
      <c r="AA259" s="107" t="str">
        <f t="shared" si="70"/>
        <v/>
      </c>
      <c r="AB259" s="105" t="str">
        <f t="shared" si="71"/>
        <v/>
      </c>
      <c r="AC259" s="108" t="str">
        <f t="shared" si="72"/>
        <v/>
      </c>
      <c r="AD259" s="160" t="str">
        <f t="shared" si="75"/>
        <v/>
      </c>
      <c r="AE259" s="173" t="str">
        <f t="shared" si="76"/>
        <v/>
      </c>
      <c r="AF259" s="111" t="str">
        <f>IF(AND(C259="",SUM(F259:N259)=0),"",IF(AE259&lt;&gt;"●",IF(COUNTIF(D259:E259,"○")+COUNTIF(O259:P259,"○")=1,"OK","NG"),IF(INDEX('補足調査票 (記入例)'!$AF$21:$AF$720,MATCH(C259,'補足調査票 (記入例)'!$C$21:$C$29,0))="OK","OK","NG ")))</f>
        <v/>
      </c>
      <c r="AG259" s="180" t="str">
        <f t="shared" si="73"/>
        <v/>
      </c>
    </row>
    <row r="260" spans="1:33" s="110" customFormat="1" ht="34.5" customHeight="1" x14ac:dyDescent="0.4">
      <c r="A260" s="42" t="str">
        <f t="shared" si="58"/>
        <v>○○学園</v>
      </c>
      <c r="B260" s="43"/>
      <c r="C260" s="44"/>
      <c r="D260" s="103"/>
      <c r="E260" s="103"/>
      <c r="F260" s="95"/>
      <c r="G260" s="48"/>
      <c r="H260" s="48"/>
      <c r="I260" s="48"/>
      <c r="J260" s="49"/>
      <c r="K260" s="49"/>
      <c r="L260" s="49"/>
      <c r="M260" s="49"/>
      <c r="N260" s="50"/>
      <c r="O260" s="104" t="str">
        <f t="shared" si="59"/>
        <v/>
      </c>
      <c r="P260" s="105" t="str">
        <f t="shared" si="74"/>
        <v/>
      </c>
      <c r="Q260" s="106" t="str">
        <f t="shared" si="60"/>
        <v/>
      </c>
      <c r="R260" s="107" t="str">
        <f t="shared" si="61"/>
        <v/>
      </c>
      <c r="S260" s="107" t="str">
        <f t="shared" si="62"/>
        <v/>
      </c>
      <c r="T260" s="108" t="str">
        <f t="shared" si="63"/>
        <v/>
      </c>
      <c r="U260" s="105" t="str">
        <f t="shared" si="64"/>
        <v/>
      </c>
      <c r="V260" s="108" t="str">
        <f t="shared" si="65"/>
        <v/>
      </c>
      <c r="W260" s="108" t="str">
        <f t="shared" si="66"/>
        <v/>
      </c>
      <c r="X260" s="108" t="str">
        <f t="shared" si="67"/>
        <v/>
      </c>
      <c r="Y260" s="108" t="str">
        <f t="shared" si="68"/>
        <v/>
      </c>
      <c r="Z260" s="106" t="str">
        <f t="shared" si="69"/>
        <v/>
      </c>
      <c r="AA260" s="107" t="str">
        <f t="shared" si="70"/>
        <v/>
      </c>
      <c r="AB260" s="105" t="str">
        <f t="shared" si="71"/>
        <v/>
      </c>
      <c r="AC260" s="108" t="str">
        <f t="shared" si="72"/>
        <v/>
      </c>
      <c r="AD260" s="160" t="str">
        <f t="shared" si="75"/>
        <v/>
      </c>
      <c r="AE260" s="173" t="str">
        <f t="shared" si="76"/>
        <v/>
      </c>
      <c r="AF260" s="111" t="str">
        <f>IF(AND(C260="",SUM(F260:N260)=0),"",IF(AE260&lt;&gt;"●",IF(COUNTIF(D260:E260,"○")+COUNTIF(O260:P260,"○")=1,"OK","NG"),IF(INDEX('補足調査票 (記入例)'!$AF$21:$AF$720,MATCH(C260,'補足調査票 (記入例)'!$C$21:$C$29,0))="OK","OK","NG ")))</f>
        <v/>
      </c>
      <c r="AG260" s="180" t="str">
        <f t="shared" si="73"/>
        <v/>
      </c>
    </row>
    <row r="261" spans="1:33" s="110" customFormat="1" ht="34.5" customHeight="1" x14ac:dyDescent="0.4">
      <c r="A261" s="42" t="str">
        <f t="shared" si="58"/>
        <v>○○学園</v>
      </c>
      <c r="B261" s="43"/>
      <c r="C261" s="44"/>
      <c r="D261" s="103"/>
      <c r="E261" s="103"/>
      <c r="F261" s="95"/>
      <c r="G261" s="48"/>
      <c r="H261" s="48"/>
      <c r="I261" s="48"/>
      <c r="J261" s="49"/>
      <c r="K261" s="49"/>
      <c r="L261" s="49"/>
      <c r="M261" s="49"/>
      <c r="N261" s="50"/>
      <c r="O261" s="104" t="str">
        <f t="shared" si="59"/>
        <v/>
      </c>
      <c r="P261" s="105" t="str">
        <f t="shared" si="74"/>
        <v/>
      </c>
      <c r="Q261" s="106" t="str">
        <f t="shared" si="60"/>
        <v/>
      </c>
      <c r="R261" s="107" t="str">
        <f t="shared" si="61"/>
        <v/>
      </c>
      <c r="S261" s="107" t="str">
        <f t="shared" si="62"/>
        <v/>
      </c>
      <c r="T261" s="108" t="str">
        <f t="shared" si="63"/>
        <v/>
      </c>
      <c r="U261" s="105" t="str">
        <f t="shared" si="64"/>
        <v/>
      </c>
      <c r="V261" s="108" t="str">
        <f t="shared" si="65"/>
        <v/>
      </c>
      <c r="W261" s="108" t="str">
        <f t="shared" si="66"/>
        <v/>
      </c>
      <c r="X261" s="108" t="str">
        <f t="shared" si="67"/>
        <v/>
      </c>
      <c r="Y261" s="108" t="str">
        <f t="shared" si="68"/>
        <v/>
      </c>
      <c r="Z261" s="106" t="str">
        <f t="shared" si="69"/>
        <v/>
      </c>
      <c r="AA261" s="107" t="str">
        <f t="shared" si="70"/>
        <v/>
      </c>
      <c r="AB261" s="105" t="str">
        <f t="shared" si="71"/>
        <v/>
      </c>
      <c r="AC261" s="108" t="str">
        <f t="shared" si="72"/>
        <v/>
      </c>
      <c r="AD261" s="160" t="str">
        <f t="shared" si="75"/>
        <v/>
      </c>
      <c r="AE261" s="173" t="str">
        <f t="shared" si="76"/>
        <v/>
      </c>
      <c r="AF261" s="111" t="str">
        <f>IF(AND(C261="",SUM(F261:N261)=0),"",IF(AE261&lt;&gt;"●",IF(COUNTIF(D261:E261,"○")+COUNTIF(O261:P261,"○")=1,"OK","NG"),IF(INDEX('補足調査票 (記入例)'!$AF$21:$AF$720,MATCH(C261,'補足調査票 (記入例)'!$C$21:$C$29,0))="OK","OK","NG ")))</f>
        <v/>
      </c>
      <c r="AG261" s="180" t="str">
        <f t="shared" si="73"/>
        <v/>
      </c>
    </row>
    <row r="262" spans="1:33" s="110" customFormat="1" ht="34.5" customHeight="1" x14ac:dyDescent="0.4">
      <c r="A262" s="42" t="str">
        <f t="shared" si="58"/>
        <v>○○学園</v>
      </c>
      <c r="B262" s="43"/>
      <c r="C262" s="44"/>
      <c r="D262" s="103"/>
      <c r="E262" s="103"/>
      <c r="F262" s="95"/>
      <c r="G262" s="48"/>
      <c r="H262" s="48"/>
      <c r="I262" s="48"/>
      <c r="J262" s="49"/>
      <c r="K262" s="49"/>
      <c r="L262" s="49"/>
      <c r="M262" s="49"/>
      <c r="N262" s="50"/>
      <c r="O262" s="104" t="str">
        <f t="shared" si="59"/>
        <v/>
      </c>
      <c r="P262" s="105" t="str">
        <f t="shared" si="74"/>
        <v/>
      </c>
      <c r="Q262" s="106" t="str">
        <f t="shared" si="60"/>
        <v/>
      </c>
      <c r="R262" s="107" t="str">
        <f t="shared" si="61"/>
        <v/>
      </c>
      <c r="S262" s="107" t="str">
        <f t="shared" si="62"/>
        <v/>
      </c>
      <c r="T262" s="108" t="str">
        <f t="shared" si="63"/>
        <v/>
      </c>
      <c r="U262" s="105" t="str">
        <f t="shared" si="64"/>
        <v/>
      </c>
      <c r="V262" s="108" t="str">
        <f t="shared" si="65"/>
        <v/>
      </c>
      <c r="W262" s="108" t="str">
        <f t="shared" si="66"/>
        <v/>
      </c>
      <c r="X262" s="108" t="str">
        <f t="shared" si="67"/>
        <v/>
      </c>
      <c r="Y262" s="108" t="str">
        <f t="shared" si="68"/>
        <v/>
      </c>
      <c r="Z262" s="106" t="str">
        <f t="shared" si="69"/>
        <v/>
      </c>
      <c r="AA262" s="107" t="str">
        <f t="shared" si="70"/>
        <v/>
      </c>
      <c r="AB262" s="105" t="str">
        <f t="shared" si="71"/>
        <v/>
      </c>
      <c r="AC262" s="108" t="str">
        <f t="shared" si="72"/>
        <v/>
      </c>
      <c r="AD262" s="160" t="str">
        <f t="shared" si="75"/>
        <v/>
      </c>
      <c r="AE262" s="173" t="str">
        <f t="shared" si="76"/>
        <v/>
      </c>
      <c r="AF262" s="111" t="str">
        <f>IF(AND(C262="",SUM(F262:N262)=0),"",IF(AE262&lt;&gt;"●",IF(COUNTIF(D262:E262,"○")+COUNTIF(O262:P262,"○")=1,"OK","NG"),IF(INDEX('補足調査票 (記入例)'!$AF$21:$AF$720,MATCH(C262,'補足調査票 (記入例)'!$C$21:$C$29,0))="OK","OK","NG ")))</f>
        <v/>
      </c>
      <c r="AG262" s="180" t="str">
        <f t="shared" si="73"/>
        <v/>
      </c>
    </row>
    <row r="263" spans="1:33" s="110" customFormat="1" ht="34.5" customHeight="1" x14ac:dyDescent="0.4">
      <c r="A263" s="42" t="str">
        <f t="shared" si="58"/>
        <v>○○学園</v>
      </c>
      <c r="B263" s="43"/>
      <c r="C263" s="44"/>
      <c r="D263" s="103"/>
      <c r="E263" s="103"/>
      <c r="F263" s="95"/>
      <c r="G263" s="48"/>
      <c r="H263" s="48"/>
      <c r="I263" s="48"/>
      <c r="J263" s="49"/>
      <c r="K263" s="49"/>
      <c r="L263" s="49"/>
      <c r="M263" s="49"/>
      <c r="N263" s="50"/>
      <c r="O263" s="104" t="str">
        <f t="shared" si="59"/>
        <v/>
      </c>
      <c r="P263" s="105" t="str">
        <f t="shared" si="74"/>
        <v/>
      </c>
      <c r="Q263" s="106" t="str">
        <f t="shared" si="60"/>
        <v/>
      </c>
      <c r="R263" s="107" t="str">
        <f t="shared" si="61"/>
        <v/>
      </c>
      <c r="S263" s="107" t="str">
        <f t="shared" si="62"/>
        <v/>
      </c>
      <c r="T263" s="108" t="str">
        <f t="shared" si="63"/>
        <v/>
      </c>
      <c r="U263" s="105" t="str">
        <f t="shared" si="64"/>
        <v/>
      </c>
      <c r="V263" s="108" t="str">
        <f t="shared" si="65"/>
        <v/>
      </c>
      <c r="W263" s="108" t="str">
        <f t="shared" si="66"/>
        <v/>
      </c>
      <c r="X263" s="108" t="str">
        <f t="shared" si="67"/>
        <v/>
      </c>
      <c r="Y263" s="108" t="str">
        <f t="shared" si="68"/>
        <v/>
      </c>
      <c r="Z263" s="106" t="str">
        <f t="shared" si="69"/>
        <v/>
      </c>
      <c r="AA263" s="107" t="str">
        <f t="shared" si="70"/>
        <v/>
      </c>
      <c r="AB263" s="105" t="str">
        <f t="shared" si="71"/>
        <v/>
      </c>
      <c r="AC263" s="108" t="str">
        <f t="shared" si="72"/>
        <v/>
      </c>
      <c r="AD263" s="160" t="str">
        <f t="shared" si="75"/>
        <v/>
      </c>
      <c r="AE263" s="173" t="str">
        <f t="shared" si="76"/>
        <v/>
      </c>
      <c r="AF263" s="111" t="str">
        <f>IF(AND(C263="",SUM(F263:N263)=0),"",IF(AE263&lt;&gt;"●",IF(COUNTIF(D263:E263,"○")+COUNTIF(O263:P263,"○")=1,"OK","NG"),IF(INDEX('補足調査票 (記入例)'!$AF$21:$AF$720,MATCH(C263,'補足調査票 (記入例)'!$C$21:$C$29,0))="OK","OK","NG ")))</f>
        <v/>
      </c>
      <c r="AG263" s="180" t="str">
        <f t="shared" si="73"/>
        <v/>
      </c>
    </row>
    <row r="264" spans="1:33" s="110" customFormat="1" ht="34.5" customHeight="1" x14ac:dyDescent="0.4">
      <c r="A264" s="42" t="str">
        <f t="shared" si="58"/>
        <v>○○学園</v>
      </c>
      <c r="B264" s="43"/>
      <c r="C264" s="44"/>
      <c r="D264" s="103"/>
      <c r="E264" s="103"/>
      <c r="F264" s="95"/>
      <c r="G264" s="48"/>
      <c r="H264" s="48"/>
      <c r="I264" s="48"/>
      <c r="J264" s="49"/>
      <c r="K264" s="49"/>
      <c r="L264" s="49"/>
      <c r="M264" s="49"/>
      <c r="N264" s="50"/>
      <c r="O264" s="104" t="str">
        <f t="shared" si="59"/>
        <v/>
      </c>
      <c r="P264" s="105" t="str">
        <f t="shared" si="74"/>
        <v/>
      </c>
      <c r="Q264" s="106" t="str">
        <f t="shared" si="60"/>
        <v/>
      </c>
      <c r="R264" s="107" t="str">
        <f t="shared" si="61"/>
        <v/>
      </c>
      <c r="S264" s="107" t="str">
        <f t="shared" si="62"/>
        <v/>
      </c>
      <c r="T264" s="108" t="str">
        <f t="shared" si="63"/>
        <v/>
      </c>
      <c r="U264" s="105" t="str">
        <f t="shared" si="64"/>
        <v/>
      </c>
      <c r="V264" s="108" t="str">
        <f t="shared" si="65"/>
        <v/>
      </c>
      <c r="W264" s="108" t="str">
        <f t="shared" si="66"/>
        <v/>
      </c>
      <c r="X264" s="108" t="str">
        <f t="shared" si="67"/>
        <v/>
      </c>
      <c r="Y264" s="108" t="str">
        <f t="shared" si="68"/>
        <v/>
      </c>
      <c r="Z264" s="106" t="str">
        <f t="shared" si="69"/>
        <v/>
      </c>
      <c r="AA264" s="107" t="str">
        <f t="shared" si="70"/>
        <v/>
      </c>
      <c r="AB264" s="105" t="str">
        <f t="shared" si="71"/>
        <v/>
      </c>
      <c r="AC264" s="108" t="str">
        <f t="shared" si="72"/>
        <v/>
      </c>
      <c r="AD264" s="160" t="str">
        <f t="shared" si="75"/>
        <v/>
      </c>
      <c r="AE264" s="173" t="str">
        <f t="shared" si="76"/>
        <v/>
      </c>
      <c r="AF264" s="111" t="str">
        <f>IF(AND(C264="",SUM(F264:N264)=0),"",IF(AE264&lt;&gt;"●",IF(COUNTIF(D264:E264,"○")+COUNTIF(O264:P264,"○")=1,"OK","NG"),IF(INDEX('補足調査票 (記入例)'!$AF$21:$AF$720,MATCH(C264,'補足調査票 (記入例)'!$C$21:$C$29,0))="OK","OK","NG ")))</f>
        <v/>
      </c>
      <c r="AG264" s="180" t="str">
        <f t="shared" si="73"/>
        <v/>
      </c>
    </row>
    <row r="265" spans="1:33" s="110" customFormat="1" ht="34.5" customHeight="1" x14ac:dyDescent="0.4">
      <c r="A265" s="42" t="str">
        <f t="shared" si="58"/>
        <v>○○学園</v>
      </c>
      <c r="B265" s="43"/>
      <c r="C265" s="44"/>
      <c r="D265" s="103"/>
      <c r="E265" s="103"/>
      <c r="F265" s="95"/>
      <c r="G265" s="48"/>
      <c r="H265" s="48"/>
      <c r="I265" s="48"/>
      <c r="J265" s="49"/>
      <c r="K265" s="49"/>
      <c r="L265" s="49"/>
      <c r="M265" s="49"/>
      <c r="N265" s="50"/>
      <c r="O265" s="104" t="str">
        <f t="shared" si="59"/>
        <v/>
      </c>
      <c r="P265" s="105" t="str">
        <f t="shared" si="74"/>
        <v/>
      </c>
      <c r="Q265" s="106" t="str">
        <f t="shared" si="60"/>
        <v/>
      </c>
      <c r="R265" s="107" t="str">
        <f t="shared" si="61"/>
        <v/>
      </c>
      <c r="S265" s="107" t="str">
        <f t="shared" si="62"/>
        <v/>
      </c>
      <c r="T265" s="108" t="str">
        <f t="shared" si="63"/>
        <v/>
      </c>
      <c r="U265" s="105" t="str">
        <f t="shared" si="64"/>
        <v/>
      </c>
      <c r="V265" s="108" t="str">
        <f t="shared" si="65"/>
        <v/>
      </c>
      <c r="W265" s="108" t="str">
        <f t="shared" si="66"/>
        <v/>
      </c>
      <c r="X265" s="108" t="str">
        <f t="shared" si="67"/>
        <v/>
      </c>
      <c r="Y265" s="108" t="str">
        <f t="shared" si="68"/>
        <v/>
      </c>
      <c r="Z265" s="106" t="str">
        <f t="shared" si="69"/>
        <v/>
      </c>
      <c r="AA265" s="107" t="str">
        <f t="shared" si="70"/>
        <v/>
      </c>
      <c r="AB265" s="105" t="str">
        <f t="shared" si="71"/>
        <v/>
      </c>
      <c r="AC265" s="108" t="str">
        <f t="shared" si="72"/>
        <v/>
      </c>
      <c r="AD265" s="160" t="str">
        <f t="shared" si="75"/>
        <v/>
      </c>
      <c r="AE265" s="173" t="str">
        <f t="shared" si="76"/>
        <v/>
      </c>
      <c r="AF265" s="111" t="str">
        <f>IF(AND(C265="",SUM(F265:N265)=0),"",IF(AE265&lt;&gt;"●",IF(COUNTIF(D265:E265,"○")+COUNTIF(O265:P265,"○")=1,"OK","NG"),IF(INDEX('補足調査票 (記入例)'!$AF$21:$AF$720,MATCH(C265,'補足調査票 (記入例)'!$C$21:$C$29,0))="OK","OK","NG ")))</f>
        <v/>
      </c>
      <c r="AG265" s="180" t="str">
        <f t="shared" si="73"/>
        <v/>
      </c>
    </row>
    <row r="266" spans="1:33" s="110" customFormat="1" ht="34.5" customHeight="1" x14ac:dyDescent="0.4">
      <c r="A266" s="42" t="str">
        <f t="shared" si="58"/>
        <v>○○学園</v>
      </c>
      <c r="B266" s="43"/>
      <c r="C266" s="44"/>
      <c r="D266" s="103"/>
      <c r="E266" s="103"/>
      <c r="F266" s="95"/>
      <c r="G266" s="48"/>
      <c r="H266" s="48"/>
      <c r="I266" s="48"/>
      <c r="J266" s="49"/>
      <c r="K266" s="49"/>
      <c r="L266" s="49"/>
      <c r="M266" s="49"/>
      <c r="N266" s="50"/>
      <c r="O266" s="104" t="str">
        <f t="shared" si="59"/>
        <v/>
      </c>
      <c r="P266" s="105" t="str">
        <f t="shared" si="74"/>
        <v/>
      </c>
      <c r="Q266" s="106" t="str">
        <f t="shared" si="60"/>
        <v/>
      </c>
      <c r="R266" s="107" t="str">
        <f t="shared" si="61"/>
        <v/>
      </c>
      <c r="S266" s="107" t="str">
        <f t="shared" si="62"/>
        <v/>
      </c>
      <c r="T266" s="108" t="str">
        <f t="shared" si="63"/>
        <v/>
      </c>
      <c r="U266" s="105" t="str">
        <f t="shared" si="64"/>
        <v/>
      </c>
      <c r="V266" s="108" t="str">
        <f t="shared" si="65"/>
        <v/>
      </c>
      <c r="W266" s="108" t="str">
        <f t="shared" si="66"/>
        <v/>
      </c>
      <c r="X266" s="108" t="str">
        <f t="shared" si="67"/>
        <v/>
      </c>
      <c r="Y266" s="108" t="str">
        <f t="shared" si="68"/>
        <v/>
      </c>
      <c r="Z266" s="106" t="str">
        <f t="shared" si="69"/>
        <v/>
      </c>
      <c r="AA266" s="107" t="str">
        <f t="shared" si="70"/>
        <v/>
      </c>
      <c r="AB266" s="105" t="str">
        <f t="shared" si="71"/>
        <v/>
      </c>
      <c r="AC266" s="108" t="str">
        <f t="shared" si="72"/>
        <v/>
      </c>
      <c r="AD266" s="160" t="str">
        <f t="shared" si="75"/>
        <v/>
      </c>
      <c r="AE266" s="173" t="str">
        <f t="shared" si="76"/>
        <v/>
      </c>
      <c r="AF266" s="111" t="str">
        <f>IF(AND(C266="",SUM(F266:N266)=0),"",IF(AE266&lt;&gt;"●",IF(COUNTIF(D266:E266,"○")+COUNTIF(O266:P266,"○")=1,"OK","NG"),IF(INDEX('補足調査票 (記入例)'!$AF$21:$AF$720,MATCH(C266,'補足調査票 (記入例)'!$C$21:$C$29,0))="OK","OK","NG ")))</f>
        <v/>
      </c>
      <c r="AG266" s="180" t="str">
        <f t="shared" si="73"/>
        <v/>
      </c>
    </row>
    <row r="267" spans="1:33" s="110" customFormat="1" ht="34.5" customHeight="1" x14ac:dyDescent="0.4">
      <c r="A267" s="42" t="str">
        <f t="shared" si="58"/>
        <v>○○学園</v>
      </c>
      <c r="B267" s="43"/>
      <c r="C267" s="44"/>
      <c r="D267" s="103"/>
      <c r="E267" s="103"/>
      <c r="F267" s="95"/>
      <c r="G267" s="48"/>
      <c r="H267" s="48"/>
      <c r="I267" s="48"/>
      <c r="J267" s="49"/>
      <c r="K267" s="49"/>
      <c r="L267" s="49"/>
      <c r="M267" s="49"/>
      <c r="N267" s="50"/>
      <c r="O267" s="104" t="str">
        <f t="shared" si="59"/>
        <v/>
      </c>
      <c r="P267" s="105" t="str">
        <f t="shared" si="74"/>
        <v/>
      </c>
      <c r="Q267" s="106" t="str">
        <f t="shared" si="60"/>
        <v/>
      </c>
      <c r="R267" s="107" t="str">
        <f t="shared" si="61"/>
        <v/>
      </c>
      <c r="S267" s="107" t="str">
        <f t="shared" si="62"/>
        <v/>
      </c>
      <c r="T267" s="108" t="str">
        <f t="shared" si="63"/>
        <v/>
      </c>
      <c r="U267" s="105" t="str">
        <f t="shared" si="64"/>
        <v/>
      </c>
      <c r="V267" s="108" t="str">
        <f t="shared" si="65"/>
        <v/>
      </c>
      <c r="W267" s="108" t="str">
        <f t="shared" si="66"/>
        <v/>
      </c>
      <c r="X267" s="108" t="str">
        <f t="shared" si="67"/>
        <v/>
      </c>
      <c r="Y267" s="108" t="str">
        <f t="shared" si="68"/>
        <v/>
      </c>
      <c r="Z267" s="106" t="str">
        <f t="shared" si="69"/>
        <v/>
      </c>
      <c r="AA267" s="107" t="str">
        <f t="shared" si="70"/>
        <v/>
      </c>
      <c r="AB267" s="105" t="str">
        <f t="shared" si="71"/>
        <v/>
      </c>
      <c r="AC267" s="108" t="str">
        <f t="shared" si="72"/>
        <v/>
      </c>
      <c r="AD267" s="160" t="str">
        <f t="shared" si="75"/>
        <v/>
      </c>
      <c r="AE267" s="173" t="str">
        <f t="shared" si="76"/>
        <v/>
      </c>
      <c r="AF267" s="111" t="str">
        <f>IF(AND(C267="",SUM(F267:N267)=0),"",IF(AE267&lt;&gt;"●",IF(COUNTIF(D267:E267,"○")+COUNTIF(O267:P267,"○")=1,"OK","NG"),IF(INDEX('補足調査票 (記入例)'!$AF$21:$AF$720,MATCH(C267,'補足調査票 (記入例)'!$C$21:$C$29,0))="OK","OK","NG ")))</f>
        <v/>
      </c>
      <c r="AG267" s="180" t="str">
        <f t="shared" si="73"/>
        <v/>
      </c>
    </row>
    <row r="268" spans="1:33" s="110" customFormat="1" ht="34.5" customHeight="1" x14ac:dyDescent="0.4">
      <c r="A268" s="42" t="str">
        <f t="shared" si="58"/>
        <v>○○学園</v>
      </c>
      <c r="B268" s="43"/>
      <c r="C268" s="44"/>
      <c r="D268" s="103"/>
      <c r="E268" s="103"/>
      <c r="F268" s="95"/>
      <c r="G268" s="48"/>
      <c r="H268" s="48"/>
      <c r="I268" s="48"/>
      <c r="J268" s="49"/>
      <c r="K268" s="49"/>
      <c r="L268" s="49"/>
      <c r="M268" s="49"/>
      <c r="N268" s="50"/>
      <c r="O268" s="104" t="str">
        <f t="shared" si="59"/>
        <v/>
      </c>
      <c r="P268" s="105" t="str">
        <f t="shared" si="74"/>
        <v/>
      </c>
      <c r="Q268" s="106" t="str">
        <f t="shared" si="60"/>
        <v/>
      </c>
      <c r="R268" s="107" t="str">
        <f t="shared" si="61"/>
        <v/>
      </c>
      <c r="S268" s="107" t="str">
        <f t="shared" si="62"/>
        <v/>
      </c>
      <c r="T268" s="108" t="str">
        <f t="shared" si="63"/>
        <v/>
      </c>
      <c r="U268" s="105" t="str">
        <f t="shared" si="64"/>
        <v/>
      </c>
      <c r="V268" s="108" t="str">
        <f t="shared" si="65"/>
        <v/>
      </c>
      <c r="W268" s="108" t="str">
        <f t="shared" si="66"/>
        <v/>
      </c>
      <c r="X268" s="108" t="str">
        <f t="shared" si="67"/>
        <v/>
      </c>
      <c r="Y268" s="108" t="str">
        <f t="shared" si="68"/>
        <v/>
      </c>
      <c r="Z268" s="106" t="str">
        <f t="shared" si="69"/>
        <v/>
      </c>
      <c r="AA268" s="107" t="str">
        <f t="shared" si="70"/>
        <v/>
      </c>
      <c r="AB268" s="105" t="str">
        <f t="shared" si="71"/>
        <v/>
      </c>
      <c r="AC268" s="108" t="str">
        <f t="shared" si="72"/>
        <v/>
      </c>
      <c r="AD268" s="160" t="str">
        <f t="shared" si="75"/>
        <v/>
      </c>
      <c r="AE268" s="173" t="str">
        <f t="shared" si="76"/>
        <v/>
      </c>
      <c r="AF268" s="111" t="str">
        <f>IF(AND(C268="",SUM(F268:N268)=0),"",IF(AE268&lt;&gt;"●",IF(COUNTIF(D268:E268,"○")+COUNTIF(O268:P268,"○")=1,"OK","NG"),IF(INDEX('補足調査票 (記入例)'!$AF$21:$AF$720,MATCH(C268,'補足調査票 (記入例)'!$C$21:$C$29,0))="OK","OK","NG ")))</f>
        <v/>
      </c>
      <c r="AG268" s="180" t="str">
        <f t="shared" si="73"/>
        <v/>
      </c>
    </row>
    <row r="269" spans="1:33" s="110" customFormat="1" ht="34.5" customHeight="1" x14ac:dyDescent="0.4">
      <c r="A269" s="42" t="str">
        <f t="shared" si="58"/>
        <v>○○学園</v>
      </c>
      <c r="B269" s="43"/>
      <c r="C269" s="44"/>
      <c r="D269" s="103"/>
      <c r="E269" s="103"/>
      <c r="F269" s="95"/>
      <c r="G269" s="48"/>
      <c r="H269" s="48"/>
      <c r="I269" s="48"/>
      <c r="J269" s="49"/>
      <c r="K269" s="49"/>
      <c r="L269" s="49"/>
      <c r="M269" s="49"/>
      <c r="N269" s="50"/>
      <c r="O269" s="104" t="str">
        <f t="shared" si="59"/>
        <v/>
      </c>
      <c r="P269" s="105" t="str">
        <f t="shared" si="74"/>
        <v/>
      </c>
      <c r="Q269" s="106" t="str">
        <f t="shared" si="60"/>
        <v/>
      </c>
      <c r="R269" s="107" t="str">
        <f t="shared" si="61"/>
        <v/>
      </c>
      <c r="S269" s="107" t="str">
        <f t="shared" si="62"/>
        <v/>
      </c>
      <c r="T269" s="108" t="str">
        <f t="shared" si="63"/>
        <v/>
      </c>
      <c r="U269" s="105" t="str">
        <f t="shared" si="64"/>
        <v/>
      </c>
      <c r="V269" s="108" t="str">
        <f t="shared" si="65"/>
        <v/>
      </c>
      <c r="W269" s="108" t="str">
        <f t="shared" si="66"/>
        <v/>
      </c>
      <c r="X269" s="108" t="str">
        <f t="shared" si="67"/>
        <v/>
      </c>
      <c r="Y269" s="108" t="str">
        <f t="shared" si="68"/>
        <v/>
      </c>
      <c r="Z269" s="106" t="str">
        <f t="shared" si="69"/>
        <v/>
      </c>
      <c r="AA269" s="107" t="str">
        <f t="shared" si="70"/>
        <v/>
      </c>
      <c r="AB269" s="105" t="str">
        <f t="shared" si="71"/>
        <v/>
      </c>
      <c r="AC269" s="108" t="str">
        <f t="shared" si="72"/>
        <v/>
      </c>
      <c r="AD269" s="160" t="str">
        <f t="shared" si="75"/>
        <v/>
      </c>
      <c r="AE269" s="173" t="str">
        <f t="shared" si="76"/>
        <v/>
      </c>
      <c r="AF269" s="111" t="str">
        <f>IF(AND(C269="",SUM(F269:N269)=0),"",IF(AE269&lt;&gt;"●",IF(COUNTIF(D269:E269,"○")+COUNTIF(O269:P269,"○")=1,"OK","NG"),IF(INDEX('補足調査票 (記入例)'!$AF$21:$AF$720,MATCH(C269,'補足調査票 (記入例)'!$C$21:$C$29,0))="OK","OK","NG ")))</f>
        <v/>
      </c>
      <c r="AG269" s="180" t="str">
        <f t="shared" si="73"/>
        <v/>
      </c>
    </row>
    <row r="270" spans="1:33" s="110" customFormat="1" ht="34.5" customHeight="1" x14ac:dyDescent="0.4">
      <c r="A270" s="42" t="str">
        <f t="shared" si="58"/>
        <v>○○学園</v>
      </c>
      <c r="B270" s="43"/>
      <c r="C270" s="44"/>
      <c r="D270" s="103"/>
      <c r="E270" s="103"/>
      <c r="F270" s="95"/>
      <c r="G270" s="48"/>
      <c r="H270" s="48"/>
      <c r="I270" s="48"/>
      <c r="J270" s="49"/>
      <c r="K270" s="49"/>
      <c r="L270" s="49"/>
      <c r="M270" s="49"/>
      <c r="N270" s="50"/>
      <c r="O270" s="104" t="str">
        <f t="shared" si="59"/>
        <v/>
      </c>
      <c r="P270" s="105" t="str">
        <f t="shared" si="74"/>
        <v/>
      </c>
      <c r="Q270" s="106" t="str">
        <f t="shared" si="60"/>
        <v/>
      </c>
      <c r="R270" s="107" t="str">
        <f t="shared" si="61"/>
        <v/>
      </c>
      <c r="S270" s="107" t="str">
        <f t="shared" si="62"/>
        <v/>
      </c>
      <c r="T270" s="108" t="str">
        <f t="shared" si="63"/>
        <v/>
      </c>
      <c r="U270" s="105" t="str">
        <f t="shared" si="64"/>
        <v/>
      </c>
      <c r="V270" s="108" t="str">
        <f t="shared" si="65"/>
        <v/>
      </c>
      <c r="W270" s="108" t="str">
        <f t="shared" si="66"/>
        <v/>
      </c>
      <c r="X270" s="108" t="str">
        <f t="shared" si="67"/>
        <v/>
      </c>
      <c r="Y270" s="108" t="str">
        <f t="shared" si="68"/>
        <v/>
      </c>
      <c r="Z270" s="106" t="str">
        <f t="shared" si="69"/>
        <v/>
      </c>
      <c r="AA270" s="107" t="str">
        <f t="shared" si="70"/>
        <v/>
      </c>
      <c r="AB270" s="105" t="str">
        <f t="shared" si="71"/>
        <v/>
      </c>
      <c r="AC270" s="108" t="str">
        <f t="shared" si="72"/>
        <v/>
      </c>
      <c r="AD270" s="160" t="str">
        <f t="shared" si="75"/>
        <v/>
      </c>
      <c r="AE270" s="173" t="str">
        <f t="shared" si="76"/>
        <v/>
      </c>
      <c r="AF270" s="111" t="str">
        <f>IF(AND(C270="",SUM(F270:N270)=0),"",IF(AE270&lt;&gt;"●",IF(COUNTIF(D270:E270,"○")+COUNTIF(O270:P270,"○")=1,"OK","NG"),IF(INDEX('補足調査票 (記入例)'!$AF$21:$AF$720,MATCH(C270,'補足調査票 (記入例)'!$C$21:$C$29,0))="OK","OK","NG ")))</f>
        <v/>
      </c>
      <c r="AG270" s="180" t="str">
        <f t="shared" si="73"/>
        <v/>
      </c>
    </row>
    <row r="271" spans="1:33" s="110" customFormat="1" ht="34.5" customHeight="1" x14ac:dyDescent="0.4">
      <c r="A271" s="42" t="str">
        <f t="shared" si="58"/>
        <v>○○学園</v>
      </c>
      <c r="B271" s="43"/>
      <c r="C271" s="44"/>
      <c r="D271" s="103"/>
      <c r="E271" s="103"/>
      <c r="F271" s="95"/>
      <c r="G271" s="48"/>
      <c r="H271" s="48"/>
      <c r="I271" s="48"/>
      <c r="J271" s="49"/>
      <c r="K271" s="49"/>
      <c r="L271" s="49"/>
      <c r="M271" s="49"/>
      <c r="N271" s="50"/>
      <c r="O271" s="104" t="str">
        <f t="shared" si="59"/>
        <v/>
      </c>
      <c r="P271" s="105" t="str">
        <f t="shared" si="74"/>
        <v/>
      </c>
      <c r="Q271" s="106" t="str">
        <f t="shared" si="60"/>
        <v/>
      </c>
      <c r="R271" s="107" t="str">
        <f t="shared" si="61"/>
        <v/>
      </c>
      <c r="S271" s="107" t="str">
        <f t="shared" si="62"/>
        <v/>
      </c>
      <c r="T271" s="108" t="str">
        <f t="shared" si="63"/>
        <v/>
      </c>
      <c r="U271" s="105" t="str">
        <f t="shared" si="64"/>
        <v/>
      </c>
      <c r="V271" s="108" t="str">
        <f t="shared" si="65"/>
        <v/>
      </c>
      <c r="W271" s="108" t="str">
        <f t="shared" si="66"/>
        <v/>
      </c>
      <c r="X271" s="108" t="str">
        <f t="shared" si="67"/>
        <v/>
      </c>
      <c r="Y271" s="108" t="str">
        <f t="shared" si="68"/>
        <v/>
      </c>
      <c r="Z271" s="106" t="str">
        <f t="shared" si="69"/>
        <v/>
      </c>
      <c r="AA271" s="107" t="str">
        <f t="shared" si="70"/>
        <v/>
      </c>
      <c r="AB271" s="105" t="str">
        <f t="shared" si="71"/>
        <v/>
      </c>
      <c r="AC271" s="108" t="str">
        <f t="shared" si="72"/>
        <v/>
      </c>
      <c r="AD271" s="160" t="str">
        <f t="shared" si="75"/>
        <v/>
      </c>
      <c r="AE271" s="173" t="str">
        <f t="shared" si="76"/>
        <v/>
      </c>
      <c r="AF271" s="111" t="str">
        <f>IF(AND(C271="",SUM(F271:N271)=0),"",IF(AE271&lt;&gt;"●",IF(COUNTIF(D271:E271,"○")+COUNTIF(O271:P271,"○")=1,"OK","NG"),IF(INDEX('補足調査票 (記入例)'!$AF$21:$AF$720,MATCH(C271,'補足調査票 (記入例)'!$C$21:$C$29,0))="OK","OK","NG ")))</f>
        <v/>
      </c>
      <c r="AG271" s="180" t="str">
        <f t="shared" si="73"/>
        <v/>
      </c>
    </row>
    <row r="272" spans="1:33" s="110" customFormat="1" ht="34.5" customHeight="1" x14ac:dyDescent="0.4">
      <c r="A272" s="42" t="str">
        <f t="shared" si="58"/>
        <v>○○学園</v>
      </c>
      <c r="B272" s="43"/>
      <c r="C272" s="44"/>
      <c r="D272" s="103"/>
      <c r="E272" s="103"/>
      <c r="F272" s="95"/>
      <c r="G272" s="48"/>
      <c r="H272" s="48"/>
      <c r="I272" s="48"/>
      <c r="J272" s="49"/>
      <c r="K272" s="49"/>
      <c r="L272" s="49"/>
      <c r="M272" s="49"/>
      <c r="N272" s="50"/>
      <c r="O272" s="104" t="str">
        <f t="shared" si="59"/>
        <v/>
      </c>
      <c r="P272" s="105" t="str">
        <f t="shared" si="74"/>
        <v/>
      </c>
      <c r="Q272" s="106" t="str">
        <f t="shared" si="60"/>
        <v/>
      </c>
      <c r="R272" s="107" t="str">
        <f t="shared" si="61"/>
        <v/>
      </c>
      <c r="S272" s="107" t="str">
        <f t="shared" si="62"/>
        <v/>
      </c>
      <c r="T272" s="108" t="str">
        <f t="shared" si="63"/>
        <v/>
      </c>
      <c r="U272" s="105" t="str">
        <f t="shared" si="64"/>
        <v/>
      </c>
      <c r="V272" s="108" t="str">
        <f t="shared" si="65"/>
        <v/>
      </c>
      <c r="W272" s="108" t="str">
        <f t="shared" si="66"/>
        <v/>
      </c>
      <c r="X272" s="108" t="str">
        <f t="shared" si="67"/>
        <v/>
      </c>
      <c r="Y272" s="108" t="str">
        <f t="shared" si="68"/>
        <v/>
      </c>
      <c r="Z272" s="106" t="str">
        <f t="shared" si="69"/>
        <v/>
      </c>
      <c r="AA272" s="107" t="str">
        <f t="shared" si="70"/>
        <v/>
      </c>
      <c r="AB272" s="105" t="str">
        <f t="shared" si="71"/>
        <v/>
      </c>
      <c r="AC272" s="108" t="str">
        <f t="shared" si="72"/>
        <v/>
      </c>
      <c r="AD272" s="160" t="str">
        <f t="shared" si="75"/>
        <v/>
      </c>
      <c r="AE272" s="173" t="str">
        <f t="shared" si="76"/>
        <v/>
      </c>
      <c r="AF272" s="111" t="str">
        <f>IF(AND(C272="",SUM(F272:N272)=0),"",IF(AE272&lt;&gt;"●",IF(COUNTIF(D272:E272,"○")+COUNTIF(O272:P272,"○")=1,"OK","NG"),IF(INDEX('補足調査票 (記入例)'!$AF$21:$AF$720,MATCH(C272,'補足調査票 (記入例)'!$C$21:$C$29,0))="OK","OK","NG ")))</f>
        <v/>
      </c>
      <c r="AG272" s="180" t="str">
        <f t="shared" si="73"/>
        <v/>
      </c>
    </row>
    <row r="273" spans="1:33" s="110" customFormat="1" ht="34.5" customHeight="1" x14ac:dyDescent="0.4">
      <c r="A273" s="42" t="str">
        <f t="shared" si="58"/>
        <v>○○学園</v>
      </c>
      <c r="B273" s="43"/>
      <c r="C273" s="44"/>
      <c r="D273" s="103"/>
      <c r="E273" s="103"/>
      <c r="F273" s="95"/>
      <c r="G273" s="48"/>
      <c r="H273" s="48"/>
      <c r="I273" s="48"/>
      <c r="J273" s="49"/>
      <c r="K273" s="49"/>
      <c r="L273" s="49"/>
      <c r="M273" s="49"/>
      <c r="N273" s="50"/>
      <c r="O273" s="104" t="str">
        <f t="shared" si="59"/>
        <v/>
      </c>
      <c r="P273" s="105" t="str">
        <f t="shared" si="74"/>
        <v/>
      </c>
      <c r="Q273" s="106" t="str">
        <f t="shared" si="60"/>
        <v/>
      </c>
      <c r="R273" s="107" t="str">
        <f t="shared" si="61"/>
        <v/>
      </c>
      <c r="S273" s="107" t="str">
        <f t="shared" si="62"/>
        <v/>
      </c>
      <c r="T273" s="108" t="str">
        <f t="shared" si="63"/>
        <v/>
      </c>
      <c r="U273" s="105" t="str">
        <f t="shared" si="64"/>
        <v/>
      </c>
      <c r="V273" s="108" t="str">
        <f t="shared" si="65"/>
        <v/>
      </c>
      <c r="W273" s="108" t="str">
        <f t="shared" si="66"/>
        <v/>
      </c>
      <c r="X273" s="108" t="str">
        <f t="shared" si="67"/>
        <v/>
      </c>
      <c r="Y273" s="108" t="str">
        <f t="shared" si="68"/>
        <v/>
      </c>
      <c r="Z273" s="106" t="str">
        <f t="shared" si="69"/>
        <v/>
      </c>
      <c r="AA273" s="107" t="str">
        <f t="shared" si="70"/>
        <v/>
      </c>
      <c r="AB273" s="105" t="str">
        <f t="shared" si="71"/>
        <v/>
      </c>
      <c r="AC273" s="108" t="str">
        <f t="shared" si="72"/>
        <v/>
      </c>
      <c r="AD273" s="160" t="str">
        <f t="shared" si="75"/>
        <v/>
      </c>
      <c r="AE273" s="173" t="str">
        <f t="shared" si="76"/>
        <v/>
      </c>
      <c r="AF273" s="111" t="str">
        <f>IF(AND(C273="",SUM(F273:N273)=0),"",IF(AE273&lt;&gt;"●",IF(COUNTIF(D273:E273,"○")+COUNTIF(O273:P273,"○")=1,"OK","NG"),IF(INDEX('補足調査票 (記入例)'!$AF$21:$AF$720,MATCH(C273,'補足調査票 (記入例)'!$C$21:$C$29,0))="OK","OK","NG ")))</f>
        <v/>
      </c>
      <c r="AG273" s="180" t="str">
        <f t="shared" si="73"/>
        <v/>
      </c>
    </row>
    <row r="274" spans="1:33" s="110" customFormat="1" ht="34.5" customHeight="1" x14ac:dyDescent="0.4">
      <c r="A274" s="42" t="str">
        <f t="shared" si="58"/>
        <v>○○学園</v>
      </c>
      <c r="B274" s="43"/>
      <c r="C274" s="44"/>
      <c r="D274" s="103"/>
      <c r="E274" s="103"/>
      <c r="F274" s="95"/>
      <c r="G274" s="48"/>
      <c r="H274" s="48"/>
      <c r="I274" s="48"/>
      <c r="J274" s="49"/>
      <c r="K274" s="49"/>
      <c r="L274" s="49"/>
      <c r="M274" s="49"/>
      <c r="N274" s="50"/>
      <c r="O274" s="104" t="str">
        <f t="shared" si="59"/>
        <v/>
      </c>
      <c r="P274" s="105" t="str">
        <f t="shared" si="74"/>
        <v/>
      </c>
      <c r="Q274" s="106" t="str">
        <f t="shared" si="60"/>
        <v/>
      </c>
      <c r="R274" s="107" t="str">
        <f t="shared" si="61"/>
        <v/>
      </c>
      <c r="S274" s="107" t="str">
        <f t="shared" si="62"/>
        <v/>
      </c>
      <c r="T274" s="108" t="str">
        <f t="shared" si="63"/>
        <v/>
      </c>
      <c r="U274" s="105" t="str">
        <f t="shared" si="64"/>
        <v/>
      </c>
      <c r="V274" s="108" t="str">
        <f t="shared" si="65"/>
        <v/>
      </c>
      <c r="W274" s="108" t="str">
        <f t="shared" si="66"/>
        <v/>
      </c>
      <c r="X274" s="108" t="str">
        <f t="shared" si="67"/>
        <v/>
      </c>
      <c r="Y274" s="108" t="str">
        <f t="shared" si="68"/>
        <v/>
      </c>
      <c r="Z274" s="106" t="str">
        <f t="shared" si="69"/>
        <v/>
      </c>
      <c r="AA274" s="107" t="str">
        <f t="shared" si="70"/>
        <v/>
      </c>
      <c r="AB274" s="105" t="str">
        <f t="shared" si="71"/>
        <v/>
      </c>
      <c r="AC274" s="108" t="str">
        <f t="shared" si="72"/>
        <v/>
      </c>
      <c r="AD274" s="160" t="str">
        <f t="shared" si="75"/>
        <v/>
      </c>
      <c r="AE274" s="173" t="str">
        <f t="shared" si="76"/>
        <v/>
      </c>
      <c r="AF274" s="111" t="str">
        <f>IF(AND(C274="",SUM(F274:N274)=0),"",IF(AE274&lt;&gt;"●",IF(COUNTIF(D274:E274,"○")+COUNTIF(O274:P274,"○")=1,"OK","NG"),IF(INDEX('補足調査票 (記入例)'!$AF$21:$AF$720,MATCH(C274,'補足調査票 (記入例)'!$C$21:$C$29,0))="OK","OK","NG ")))</f>
        <v/>
      </c>
      <c r="AG274" s="180" t="str">
        <f t="shared" si="73"/>
        <v/>
      </c>
    </row>
    <row r="275" spans="1:33" s="110" customFormat="1" ht="34.5" customHeight="1" x14ac:dyDescent="0.4">
      <c r="A275" s="42" t="str">
        <f t="shared" ref="A275:A338" si="77">IF($A$11="","",$A$11)</f>
        <v>○○学園</v>
      </c>
      <c r="B275" s="43"/>
      <c r="C275" s="44"/>
      <c r="D275" s="103"/>
      <c r="E275" s="103"/>
      <c r="F275" s="95"/>
      <c r="G275" s="48"/>
      <c r="H275" s="48"/>
      <c r="I275" s="48"/>
      <c r="J275" s="49"/>
      <c r="K275" s="49"/>
      <c r="L275" s="49"/>
      <c r="M275" s="49"/>
      <c r="N275" s="50"/>
      <c r="O275" s="104" t="str">
        <f t="shared" si="59"/>
        <v/>
      </c>
      <c r="P275" s="105" t="str">
        <f t="shared" si="74"/>
        <v/>
      </c>
      <c r="Q275" s="106" t="str">
        <f t="shared" si="60"/>
        <v/>
      </c>
      <c r="R275" s="107" t="str">
        <f t="shared" si="61"/>
        <v/>
      </c>
      <c r="S275" s="107" t="str">
        <f t="shared" si="62"/>
        <v/>
      </c>
      <c r="T275" s="108" t="str">
        <f t="shared" si="63"/>
        <v/>
      </c>
      <c r="U275" s="105" t="str">
        <f t="shared" si="64"/>
        <v/>
      </c>
      <c r="V275" s="108" t="str">
        <f t="shared" si="65"/>
        <v/>
      </c>
      <c r="W275" s="108" t="str">
        <f t="shared" si="66"/>
        <v/>
      </c>
      <c r="X275" s="108" t="str">
        <f t="shared" si="67"/>
        <v/>
      </c>
      <c r="Y275" s="108" t="str">
        <f t="shared" si="68"/>
        <v/>
      </c>
      <c r="Z275" s="106" t="str">
        <f t="shared" si="69"/>
        <v/>
      </c>
      <c r="AA275" s="107" t="str">
        <f t="shared" si="70"/>
        <v/>
      </c>
      <c r="AB275" s="105" t="str">
        <f t="shared" si="71"/>
        <v/>
      </c>
      <c r="AC275" s="108" t="str">
        <f t="shared" si="72"/>
        <v/>
      </c>
      <c r="AD275" s="160" t="str">
        <f t="shared" si="75"/>
        <v/>
      </c>
      <c r="AE275" s="173" t="str">
        <f t="shared" si="76"/>
        <v/>
      </c>
      <c r="AF275" s="111" t="str">
        <f>IF(AND(C275="",SUM(F275:N275)=0),"",IF(AE275&lt;&gt;"●",IF(COUNTIF(D275:E275,"○")+COUNTIF(O275:P275,"○")=1,"OK","NG"),IF(INDEX('補足調査票 (記入例)'!$AF$21:$AF$720,MATCH(C275,'補足調査票 (記入例)'!$C$21:$C$29,0))="OK","OK","NG ")))</f>
        <v/>
      </c>
      <c r="AG275" s="180" t="str">
        <f t="shared" si="73"/>
        <v/>
      </c>
    </row>
    <row r="276" spans="1:33" s="110" customFormat="1" ht="34.5" customHeight="1" x14ac:dyDescent="0.4">
      <c r="A276" s="42" t="str">
        <f t="shared" si="77"/>
        <v>○○学園</v>
      </c>
      <c r="B276" s="43"/>
      <c r="C276" s="44"/>
      <c r="D276" s="103"/>
      <c r="E276" s="103"/>
      <c r="F276" s="95"/>
      <c r="G276" s="48"/>
      <c r="H276" s="48"/>
      <c r="I276" s="48"/>
      <c r="J276" s="49"/>
      <c r="K276" s="49"/>
      <c r="L276" s="49"/>
      <c r="M276" s="49"/>
      <c r="N276" s="50"/>
      <c r="O276" s="104" t="str">
        <f t="shared" ref="O276:O339" si="78">IF(OR(Q276="○",T276="○",W276="○"),"○","")</f>
        <v/>
      </c>
      <c r="P276" s="105" t="str">
        <f t="shared" si="74"/>
        <v/>
      </c>
      <c r="Q276" s="106" t="str">
        <f t="shared" ref="Q276:Q339" si="79">IF(OR(R276="○",S276="○"),"○","")</f>
        <v/>
      </c>
      <c r="R276" s="107" t="str">
        <f t="shared" ref="R276:R339" si="80">IF($AD276="E","○","")</f>
        <v/>
      </c>
      <c r="S276" s="107" t="str">
        <f t="shared" ref="S276:S339" si="81">IF($AD276="F","○","")</f>
        <v/>
      </c>
      <c r="T276" s="108" t="str">
        <f t="shared" ref="T276:T339" si="82">IF(OR(U276="○",V276="○"),"○","")</f>
        <v/>
      </c>
      <c r="U276" s="105" t="str">
        <f t="shared" ref="U276:U339" si="83">IF($AD276="H","○","")</f>
        <v/>
      </c>
      <c r="V276" s="108" t="str">
        <f t="shared" ref="V276:V339" si="84">IF($AD276="I","○","")</f>
        <v/>
      </c>
      <c r="W276" s="108" t="str">
        <f t="shared" ref="W276:W339" si="85">IF(OR(X276="○",Y276="○"),"○","")</f>
        <v/>
      </c>
      <c r="X276" s="108" t="str">
        <f t="shared" ref="X276:X339" si="86">IF($AD276="K","○","")</f>
        <v/>
      </c>
      <c r="Y276" s="108" t="str">
        <f t="shared" ref="Y276:Y339" si="87">IF($AD276="L","○","")</f>
        <v/>
      </c>
      <c r="Z276" s="106" t="str">
        <f t="shared" ref="Z276:Z339" si="88">IF($AD276="M","○","")</f>
        <v/>
      </c>
      <c r="AA276" s="107" t="str">
        <f t="shared" ref="AA276:AA339" si="89">IF(OR(AB276="○",AC276="○"),"○","")</f>
        <v/>
      </c>
      <c r="AB276" s="105" t="str">
        <f t="shared" ref="AB276:AB339" si="90">IF($AD276="O","○","")</f>
        <v/>
      </c>
      <c r="AC276" s="108" t="str">
        <f t="shared" ref="AC276:AC339" si="91">IF($AD276="P","○","")</f>
        <v/>
      </c>
      <c r="AD276" s="160" t="str">
        <f t="shared" si="75"/>
        <v/>
      </c>
      <c r="AE276" s="173" t="str">
        <f t="shared" si="76"/>
        <v/>
      </c>
      <c r="AF276" s="111" t="str">
        <f>IF(AND(C276="",SUM(F276:N276)=0),"",IF(AE276&lt;&gt;"●",IF(COUNTIF(D276:E276,"○")+COUNTIF(O276:P276,"○")=1,"OK","NG"),IF(INDEX('補足調査票 (記入例)'!$AF$21:$AF$720,MATCH(C276,'補足調査票 (記入例)'!$C$21:$C$29,0))="OK","OK","NG ")))</f>
        <v/>
      </c>
      <c r="AG276" s="180" t="str">
        <f t="shared" ref="AG276:AG339" si="92">IF(AF276="NG","※入力内容に誤りがあります",IF(AF276="NG ","※補足調査票を記入ください",""))</f>
        <v/>
      </c>
    </row>
    <row r="277" spans="1:33" s="110" customFormat="1" ht="34.5" customHeight="1" x14ac:dyDescent="0.4">
      <c r="A277" s="42" t="str">
        <f t="shared" si="77"/>
        <v>○○学園</v>
      </c>
      <c r="B277" s="43"/>
      <c r="C277" s="44"/>
      <c r="D277" s="103"/>
      <c r="E277" s="103"/>
      <c r="F277" s="95"/>
      <c r="G277" s="48"/>
      <c r="H277" s="48"/>
      <c r="I277" s="48"/>
      <c r="J277" s="49"/>
      <c r="K277" s="49"/>
      <c r="L277" s="49"/>
      <c r="M277" s="49"/>
      <c r="N277" s="50"/>
      <c r="O277" s="104" t="str">
        <f t="shared" si="78"/>
        <v/>
      </c>
      <c r="P277" s="105" t="str">
        <f t="shared" ref="P277:P340" si="93">IF(OR(Z277="○",AA277="○"),"○","")</f>
        <v/>
      </c>
      <c r="Q277" s="106" t="str">
        <f t="shared" si="79"/>
        <v/>
      </c>
      <c r="R277" s="107" t="str">
        <f t="shared" si="80"/>
        <v/>
      </c>
      <c r="S277" s="107" t="str">
        <f t="shared" si="81"/>
        <v/>
      </c>
      <c r="T277" s="108" t="str">
        <f t="shared" si="82"/>
        <v/>
      </c>
      <c r="U277" s="105" t="str">
        <f t="shared" si="83"/>
        <v/>
      </c>
      <c r="V277" s="108" t="str">
        <f t="shared" si="84"/>
        <v/>
      </c>
      <c r="W277" s="108" t="str">
        <f t="shared" si="85"/>
        <v/>
      </c>
      <c r="X277" s="108" t="str">
        <f t="shared" si="86"/>
        <v/>
      </c>
      <c r="Y277" s="108" t="str">
        <f t="shared" si="87"/>
        <v/>
      </c>
      <c r="Z277" s="106" t="str">
        <f t="shared" si="88"/>
        <v/>
      </c>
      <c r="AA277" s="107" t="str">
        <f t="shared" si="89"/>
        <v/>
      </c>
      <c r="AB277" s="105" t="str">
        <f t="shared" si="90"/>
        <v/>
      </c>
      <c r="AC277" s="108" t="str">
        <f t="shared" si="91"/>
        <v/>
      </c>
      <c r="AD277" s="160" t="str">
        <f t="shared" ref="AD277:AD340" si="94">IF(C277="","",IF(N277="",IF(M277="",IF(L277="",IF(K277="",IF(J277="",IF(AND(F277="",I277&lt;&gt;""),"P",IF(AND(F277="",H277&lt;&gt;""),"O",IF(AND(F277="",G277&lt;&gt;""),"M",IF(F277="","","E")))),"F"),"H"),"I"),"K"),"L"))</f>
        <v/>
      </c>
      <c r="AE277" s="173" t="str">
        <f t="shared" ref="AE277:AE340" si="95">IF(OR(D277="○",E277="○"),"",IF(OR(AD277="H",AD277="I",AD277="k",AD277="l"),"●",""))</f>
        <v/>
      </c>
      <c r="AF277" s="111" t="str">
        <f>IF(AND(C277="",SUM(F277:N277)=0),"",IF(AE277&lt;&gt;"●",IF(COUNTIF(D277:E277,"○")+COUNTIF(O277:P277,"○")=1,"OK","NG"),IF(INDEX('補足調査票 (記入例)'!$AF$21:$AF$720,MATCH(C277,'補足調査票 (記入例)'!$C$21:$C$29,0))="OK","OK","NG ")))</f>
        <v/>
      </c>
      <c r="AG277" s="180" t="str">
        <f t="shared" si="92"/>
        <v/>
      </c>
    </row>
    <row r="278" spans="1:33" s="110" customFormat="1" ht="34.5" customHeight="1" x14ac:dyDescent="0.4">
      <c r="A278" s="42" t="str">
        <f t="shared" si="77"/>
        <v>○○学園</v>
      </c>
      <c r="B278" s="43"/>
      <c r="C278" s="44"/>
      <c r="D278" s="103"/>
      <c r="E278" s="103"/>
      <c r="F278" s="95"/>
      <c r="G278" s="48"/>
      <c r="H278" s="48"/>
      <c r="I278" s="48"/>
      <c r="J278" s="49"/>
      <c r="K278" s="49"/>
      <c r="L278" s="49"/>
      <c r="M278" s="49"/>
      <c r="N278" s="50"/>
      <c r="O278" s="104" t="str">
        <f t="shared" si="78"/>
        <v/>
      </c>
      <c r="P278" s="105" t="str">
        <f t="shared" si="93"/>
        <v/>
      </c>
      <c r="Q278" s="106" t="str">
        <f t="shared" si="79"/>
        <v/>
      </c>
      <c r="R278" s="107" t="str">
        <f t="shared" si="80"/>
        <v/>
      </c>
      <c r="S278" s="107" t="str">
        <f t="shared" si="81"/>
        <v/>
      </c>
      <c r="T278" s="108" t="str">
        <f t="shared" si="82"/>
        <v/>
      </c>
      <c r="U278" s="105" t="str">
        <f t="shared" si="83"/>
        <v/>
      </c>
      <c r="V278" s="108" t="str">
        <f t="shared" si="84"/>
        <v/>
      </c>
      <c r="W278" s="108" t="str">
        <f t="shared" si="85"/>
        <v/>
      </c>
      <c r="X278" s="108" t="str">
        <f t="shared" si="86"/>
        <v/>
      </c>
      <c r="Y278" s="108" t="str">
        <f t="shared" si="87"/>
        <v/>
      </c>
      <c r="Z278" s="106" t="str">
        <f t="shared" si="88"/>
        <v/>
      </c>
      <c r="AA278" s="107" t="str">
        <f t="shared" si="89"/>
        <v/>
      </c>
      <c r="AB278" s="105" t="str">
        <f t="shared" si="90"/>
        <v/>
      </c>
      <c r="AC278" s="108" t="str">
        <f t="shared" si="91"/>
        <v/>
      </c>
      <c r="AD278" s="160" t="str">
        <f t="shared" si="94"/>
        <v/>
      </c>
      <c r="AE278" s="173" t="str">
        <f t="shared" si="95"/>
        <v/>
      </c>
      <c r="AF278" s="111" t="str">
        <f>IF(AND(C278="",SUM(F278:N278)=0),"",IF(AE278&lt;&gt;"●",IF(COUNTIF(D278:E278,"○")+COUNTIF(O278:P278,"○")=1,"OK","NG"),IF(INDEX('補足調査票 (記入例)'!$AF$21:$AF$720,MATCH(C278,'補足調査票 (記入例)'!$C$21:$C$29,0))="OK","OK","NG ")))</f>
        <v/>
      </c>
      <c r="AG278" s="180" t="str">
        <f t="shared" si="92"/>
        <v/>
      </c>
    </row>
    <row r="279" spans="1:33" s="110" customFormat="1" ht="34.5" customHeight="1" x14ac:dyDescent="0.4">
      <c r="A279" s="42" t="str">
        <f t="shared" si="77"/>
        <v>○○学園</v>
      </c>
      <c r="B279" s="43"/>
      <c r="C279" s="44"/>
      <c r="D279" s="103"/>
      <c r="E279" s="103"/>
      <c r="F279" s="95"/>
      <c r="G279" s="48"/>
      <c r="H279" s="48"/>
      <c r="I279" s="48"/>
      <c r="J279" s="49"/>
      <c r="K279" s="49"/>
      <c r="L279" s="49"/>
      <c r="M279" s="49"/>
      <c r="N279" s="50"/>
      <c r="O279" s="104" t="str">
        <f t="shared" si="78"/>
        <v/>
      </c>
      <c r="P279" s="105" t="str">
        <f t="shared" si="93"/>
        <v/>
      </c>
      <c r="Q279" s="106" t="str">
        <f t="shared" si="79"/>
        <v/>
      </c>
      <c r="R279" s="107" t="str">
        <f t="shared" si="80"/>
        <v/>
      </c>
      <c r="S279" s="107" t="str">
        <f t="shared" si="81"/>
        <v/>
      </c>
      <c r="T279" s="108" t="str">
        <f t="shared" si="82"/>
        <v/>
      </c>
      <c r="U279" s="105" t="str">
        <f t="shared" si="83"/>
        <v/>
      </c>
      <c r="V279" s="108" t="str">
        <f t="shared" si="84"/>
        <v/>
      </c>
      <c r="W279" s="108" t="str">
        <f t="shared" si="85"/>
        <v/>
      </c>
      <c r="X279" s="108" t="str">
        <f t="shared" si="86"/>
        <v/>
      </c>
      <c r="Y279" s="108" t="str">
        <f t="shared" si="87"/>
        <v/>
      </c>
      <c r="Z279" s="106" t="str">
        <f t="shared" si="88"/>
        <v/>
      </c>
      <c r="AA279" s="107" t="str">
        <f t="shared" si="89"/>
        <v/>
      </c>
      <c r="AB279" s="105" t="str">
        <f t="shared" si="90"/>
        <v/>
      </c>
      <c r="AC279" s="108" t="str">
        <f t="shared" si="91"/>
        <v/>
      </c>
      <c r="AD279" s="160" t="str">
        <f t="shared" si="94"/>
        <v/>
      </c>
      <c r="AE279" s="173" t="str">
        <f t="shared" si="95"/>
        <v/>
      </c>
      <c r="AF279" s="111" t="str">
        <f>IF(AND(C279="",SUM(F279:N279)=0),"",IF(AE279&lt;&gt;"●",IF(COUNTIF(D279:E279,"○")+COUNTIF(O279:P279,"○")=1,"OK","NG"),IF(INDEX('補足調査票 (記入例)'!$AF$21:$AF$720,MATCH(C279,'補足調査票 (記入例)'!$C$21:$C$29,0))="OK","OK","NG ")))</f>
        <v/>
      </c>
      <c r="AG279" s="180" t="str">
        <f t="shared" si="92"/>
        <v/>
      </c>
    </row>
    <row r="280" spans="1:33" s="110" customFormat="1" ht="34.5" customHeight="1" x14ac:dyDescent="0.4">
      <c r="A280" s="42" t="str">
        <f t="shared" si="77"/>
        <v>○○学園</v>
      </c>
      <c r="B280" s="43"/>
      <c r="C280" s="44"/>
      <c r="D280" s="103"/>
      <c r="E280" s="103"/>
      <c r="F280" s="95"/>
      <c r="G280" s="48"/>
      <c r="H280" s="48"/>
      <c r="I280" s="48"/>
      <c r="J280" s="49"/>
      <c r="K280" s="49"/>
      <c r="L280" s="49"/>
      <c r="M280" s="49"/>
      <c r="N280" s="50"/>
      <c r="O280" s="104" t="str">
        <f t="shared" si="78"/>
        <v/>
      </c>
      <c r="P280" s="105" t="str">
        <f t="shared" si="93"/>
        <v/>
      </c>
      <c r="Q280" s="106" t="str">
        <f t="shared" si="79"/>
        <v/>
      </c>
      <c r="R280" s="107" t="str">
        <f t="shared" si="80"/>
        <v/>
      </c>
      <c r="S280" s="107" t="str">
        <f t="shared" si="81"/>
        <v/>
      </c>
      <c r="T280" s="108" t="str">
        <f t="shared" si="82"/>
        <v/>
      </c>
      <c r="U280" s="105" t="str">
        <f t="shared" si="83"/>
        <v/>
      </c>
      <c r="V280" s="108" t="str">
        <f t="shared" si="84"/>
        <v/>
      </c>
      <c r="W280" s="108" t="str">
        <f t="shared" si="85"/>
        <v/>
      </c>
      <c r="X280" s="108" t="str">
        <f t="shared" si="86"/>
        <v/>
      </c>
      <c r="Y280" s="108" t="str">
        <f t="shared" si="87"/>
        <v/>
      </c>
      <c r="Z280" s="106" t="str">
        <f t="shared" si="88"/>
        <v/>
      </c>
      <c r="AA280" s="107" t="str">
        <f t="shared" si="89"/>
        <v/>
      </c>
      <c r="AB280" s="105" t="str">
        <f t="shared" si="90"/>
        <v/>
      </c>
      <c r="AC280" s="108" t="str">
        <f t="shared" si="91"/>
        <v/>
      </c>
      <c r="AD280" s="160" t="str">
        <f t="shared" si="94"/>
        <v/>
      </c>
      <c r="AE280" s="173" t="str">
        <f t="shared" si="95"/>
        <v/>
      </c>
      <c r="AF280" s="111" t="str">
        <f>IF(AND(C280="",SUM(F280:N280)=0),"",IF(AE280&lt;&gt;"●",IF(COUNTIF(D280:E280,"○")+COUNTIF(O280:P280,"○")=1,"OK","NG"),IF(INDEX('補足調査票 (記入例)'!$AF$21:$AF$720,MATCH(C280,'補足調査票 (記入例)'!$C$21:$C$29,0))="OK","OK","NG ")))</f>
        <v/>
      </c>
      <c r="AG280" s="180" t="str">
        <f t="shared" si="92"/>
        <v/>
      </c>
    </row>
    <row r="281" spans="1:33" s="110" customFormat="1" ht="34.5" customHeight="1" x14ac:dyDescent="0.4">
      <c r="A281" s="42" t="str">
        <f t="shared" si="77"/>
        <v>○○学園</v>
      </c>
      <c r="B281" s="43"/>
      <c r="C281" s="44"/>
      <c r="D281" s="103"/>
      <c r="E281" s="103"/>
      <c r="F281" s="95"/>
      <c r="G281" s="48"/>
      <c r="H281" s="48"/>
      <c r="I281" s="48"/>
      <c r="J281" s="49"/>
      <c r="K281" s="49"/>
      <c r="L281" s="49"/>
      <c r="M281" s="49"/>
      <c r="N281" s="50"/>
      <c r="O281" s="104" t="str">
        <f t="shared" si="78"/>
        <v/>
      </c>
      <c r="P281" s="105" t="str">
        <f t="shared" si="93"/>
        <v/>
      </c>
      <c r="Q281" s="106" t="str">
        <f t="shared" si="79"/>
        <v/>
      </c>
      <c r="R281" s="107" t="str">
        <f t="shared" si="80"/>
        <v/>
      </c>
      <c r="S281" s="107" t="str">
        <f t="shared" si="81"/>
        <v/>
      </c>
      <c r="T281" s="108" t="str">
        <f t="shared" si="82"/>
        <v/>
      </c>
      <c r="U281" s="105" t="str">
        <f t="shared" si="83"/>
        <v/>
      </c>
      <c r="V281" s="108" t="str">
        <f t="shared" si="84"/>
        <v/>
      </c>
      <c r="W281" s="108" t="str">
        <f t="shared" si="85"/>
        <v/>
      </c>
      <c r="X281" s="108" t="str">
        <f t="shared" si="86"/>
        <v/>
      </c>
      <c r="Y281" s="108" t="str">
        <f t="shared" si="87"/>
        <v/>
      </c>
      <c r="Z281" s="106" t="str">
        <f t="shared" si="88"/>
        <v/>
      </c>
      <c r="AA281" s="107" t="str">
        <f t="shared" si="89"/>
        <v/>
      </c>
      <c r="AB281" s="105" t="str">
        <f t="shared" si="90"/>
        <v/>
      </c>
      <c r="AC281" s="108" t="str">
        <f t="shared" si="91"/>
        <v/>
      </c>
      <c r="AD281" s="160" t="str">
        <f t="shared" si="94"/>
        <v/>
      </c>
      <c r="AE281" s="173" t="str">
        <f t="shared" si="95"/>
        <v/>
      </c>
      <c r="AF281" s="111" t="str">
        <f>IF(AND(C281="",SUM(F281:N281)=0),"",IF(AE281&lt;&gt;"●",IF(COUNTIF(D281:E281,"○")+COUNTIF(O281:P281,"○")=1,"OK","NG"),IF(INDEX('補足調査票 (記入例)'!$AF$21:$AF$720,MATCH(C281,'補足調査票 (記入例)'!$C$21:$C$29,0))="OK","OK","NG ")))</f>
        <v/>
      </c>
      <c r="AG281" s="180" t="str">
        <f t="shared" si="92"/>
        <v/>
      </c>
    </row>
    <row r="282" spans="1:33" s="110" customFormat="1" ht="34.5" customHeight="1" x14ac:dyDescent="0.4">
      <c r="A282" s="42" t="str">
        <f t="shared" si="77"/>
        <v>○○学園</v>
      </c>
      <c r="B282" s="43"/>
      <c r="C282" s="44"/>
      <c r="D282" s="103"/>
      <c r="E282" s="103"/>
      <c r="F282" s="95"/>
      <c r="G282" s="48"/>
      <c r="H282" s="48"/>
      <c r="I282" s="48"/>
      <c r="J282" s="49"/>
      <c r="K282" s="49"/>
      <c r="L282" s="49"/>
      <c r="M282" s="49"/>
      <c r="N282" s="50"/>
      <c r="O282" s="104" t="str">
        <f t="shared" si="78"/>
        <v/>
      </c>
      <c r="P282" s="105" t="str">
        <f t="shared" si="93"/>
        <v/>
      </c>
      <c r="Q282" s="106" t="str">
        <f t="shared" si="79"/>
        <v/>
      </c>
      <c r="R282" s="107" t="str">
        <f t="shared" si="80"/>
        <v/>
      </c>
      <c r="S282" s="107" t="str">
        <f t="shared" si="81"/>
        <v/>
      </c>
      <c r="T282" s="108" t="str">
        <f t="shared" si="82"/>
        <v/>
      </c>
      <c r="U282" s="105" t="str">
        <f t="shared" si="83"/>
        <v/>
      </c>
      <c r="V282" s="108" t="str">
        <f t="shared" si="84"/>
        <v/>
      </c>
      <c r="W282" s="108" t="str">
        <f t="shared" si="85"/>
        <v/>
      </c>
      <c r="X282" s="108" t="str">
        <f t="shared" si="86"/>
        <v/>
      </c>
      <c r="Y282" s="108" t="str">
        <f t="shared" si="87"/>
        <v/>
      </c>
      <c r="Z282" s="106" t="str">
        <f t="shared" si="88"/>
        <v/>
      </c>
      <c r="AA282" s="107" t="str">
        <f t="shared" si="89"/>
        <v/>
      </c>
      <c r="AB282" s="105" t="str">
        <f t="shared" si="90"/>
        <v/>
      </c>
      <c r="AC282" s="108" t="str">
        <f t="shared" si="91"/>
        <v/>
      </c>
      <c r="AD282" s="160" t="str">
        <f t="shared" si="94"/>
        <v/>
      </c>
      <c r="AE282" s="173" t="str">
        <f t="shared" si="95"/>
        <v/>
      </c>
      <c r="AF282" s="111" t="str">
        <f>IF(AND(C282="",SUM(F282:N282)=0),"",IF(AE282&lt;&gt;"●",IF(COUNTIF(D282:E282,"○")+COUNTIF(O282:P282,"○")=1,"OK","NG"),IF(INDEX('補足調査票 (記入例)'!$AF$21:$AF$720,MATCH(C282,'補足調査票 (記入例)'!$C$21:$C$29,0))="OK","OK","NG ")))</f>
        <v/>
      </c>
      <c r="AG282" s="180" t="str">
        <f t="shared" si="92"/>
        <v/>
      </c>
    </row>
    <row r="283" spans="1:33" s="110" customFormat="1" ht="34.5" customHeight="1" x14ac:dyDescent="0.4">
      <c r="A283" s="42" t="str">
        <f t="shared" si="77"/>
        <v>○○学園</v>
      </c>
      <c r="B283" s="43"/>
      <c r="C283" s="44"/>
      <c r="D283" s="103"/>
      <c r="E283" s="103"/>
      <c r="F283" s="95"/>
      <c r="G283" s="48"/>
      <c r="H283" s="48"/>
      <c r="I283" s="48"/>
      <c r="J283" s="49"/>
      <c r="K283" s="49"/>
      <c r="L283" s="49"/>
      <c r="M283" s="49"/>
      <c r="N283" s="50"/>
      <c r="O283" s="104" t="str">
        <f t="shared" si="78"/>
        <v/>
      </c>
      <c r="P283" s="105" t="str">
        <f t="shared" si="93"/>
        <v/>
      </c>
      <c r="Q283" s="106" t="str">
        <f t="shared" si="79"/>
        <v/>
      </c>
      <c r="R283" s="107" t="str">
        <f t="shared" si="80"/>
        <v/>
      </c>
      <c r="S283" s="107" t="str">
        <f t="shared" si="81"/>
        <v/>
      </c>
      <c r="T283" s="108" t="str">
        <f t="shared" si="82"/>
        <v/>
      </c>
      <c r="U283" s="105" t="str">
        <f t="shared" si="83"/>
        <v/>
      </c>
      <c r="V283" s="108" t="str">
        <f t="shared" si="84"/>
        <v/>
      </c>
      <c r="W283" s="108" t="str">
        <f t="shared" si="85"/>
        <v/>
      </c>
      <c r="X283" s="108" t="str">
        <f t="shared" si="86"/>
        <v/>
      </c>
      <c r="Y283" s="108" t="str">
        <f t="shared" si="87"/>
        <v/>
      </c>
      <c r="Z283" s="106" t="str">
        <f t="shared" si="88"/>
        <v/>
      </c>
      <c r="AA283" s="107" t="str">
        <f t="shared" si="89"/>
        <v/>
      </c>
      <c r="AB283" s="105" t="str">
        <f t="shared" si="90"/>
        <v/>
      </c>
      <c r="AC283" s="108" t="str">
        <f t="shared" si="91"/>
        <v/>
      </c>
      <c r="AD283" s="160" t="str">
        <f t="shared" si="94"/>
        <v/>
      </c>
      <c r="AE283" s="173" t="str">
        <f t="shared" si="95"/>
        <v/>
      </c>
      <c r="AF283" s="111" t="str">
        <f>IF(AND(C283="",SUM(F283:N283)=0),"",IF(AE283&lt;&gt;"●",IF(COUNTIF(D283:E283,"○")+COUNTIF(O283:P283,"○")=1,"OK","NG"),IF(INDEX('補足調査票 (記入例)'!$AF$21:$AF$720,MATCH(C283,'補足調査票 (記入例)'!$C$21:$C$29,0))="OK","OK","NG ")))</f>
        <v/>
      </c>
      <c r="AG283" s="180" t="str">
        <f t="shared" si="92"/>
        <v/>
      </c>
    </row>
    <row r="284" spans="1:33" s="110" customFormat="1" ht="34.5" customHeight="1" x14ac:dyDescent="0.4">
      <c r="A284" s="42" t="str">
        <f t="shared" si="77"/>
        <v>○○学園</v>
      </c>
      <c r="B284" s="43"/>
      <c r="C284" s="44"/>
      <c r="D284" s="103"/>
      <c r="E284" s="103"/>
      <c r="F284" s="95"/>
      <c r="G284" s="48"/>
      <c r="H284" s="48"/>
      <c r="I284" s="48"/>
      <c r="J284" s="49"/>
      <c r="K284" s="49"/>
      <c r="L284" s="49"/>
      <c r="M284" s="49"/>
      <c r="N284" s="50"/>
      <c r="O284" s="104" t="str">
        <f t="shared" si="78"/>
        <v/>
      </c>
      <c r="P284" s="105" t="str">
        <f t="shared" si="93"/>
        <v/>
      </c>
      <c r="Q284" s="106" t="str">
        <f t="shared" si="79"/>
        <v/>
      </c>
      <c r="R284" s="107" t="str">
        <f t="shared" si="80"/>
        <v/>
      </c>
      <c r="S284" s="107" t="str">
        <f t="shared" si="81"/>
        <v/>
      </c>
      <c r="T284" s="108" t="str">
        <f t="shared" si="82"/>
        <v/>
      </c>
      <c r="U284" s="105" t="str">
        <f t="shared" si="83"/>
        <v/>
      </c>
      <c r="V284" s="108" t="str">
        <f t="shared" si="84"/>
        <v/>
      </c>
      <c r="W284" s="108" t="str">
        <f t="shared" si="85"/>
        <v/>
      </c>
      <c r="X284" s="108" t="str">
        <f t="shared" si="86"/>
        <v/>
      </c>
      <c r="Y284" s="108" t="str">
        <f t="shared" si="87"/>
        <v/>
      </c>
      <c r="Z284" s="106" t="str">
        <f t="shared" si="88"/>
        <v/>
      </c>
      <c r="AA284" s="107" t="str">
        <f t="shared" si="89"/>
        <v/>
      </c>
      <c r="AB284" s="105" t="str">
        <f t="shared" si="90"/>
        <v/>
      </c>
      <c r="AC284" s="108" t="str">
        <f t="shared" si="91"/>
        <v/>
      </c>
      <c r="AD284" s="160" t="str">
        <f t="shared" si="94"/>
        <v/>
      </c>
      <c r="AE284" s="173" t="str">
        <f t="shared" si="95"/>
        <v/>
      </c>
      <c r="AF284" s="111" t="str">
        <f>IF(AND(C284="",SUM(F284:N284)=0),"",IF(AE284&lt;&gt;"●",IF(COUNTIF(D284:E284,"○")+COUNTIF(O284:P284,"○")=1,"OK","NG"),IF(INDEX('補足調査票 (記入例)'!$AF$21:$AF$720,MATCH(C284,'補足調査票 (記入例)'!$C$21:$C$29,0))="OK","OK","NG ")))</f>
        <v/>
      </c>
      <c r="AG284" s="180" t="str">
        <f t="shared" si="92"/>
        <v/>
      </c>
    </row>
    <row r="285" spans="1:33" s="110" customFormat="1" ht="34.5" customHeight="1" x14ac:dyDescent="0.4">
      <c r="A285" s="42" t="str">
        <f t="shared" si="77"/>
        <v>○○学園</v>
      </c>
      <c r="B285" s="43"/>
      <c r="C285" s="44"/>
      <c r="D285" s="103"/>
      <c r="E285" s="103"/>
      <c r="F285" s="95"/>
      <c r="G285" s="48"/>
      <c r="H285" s="48"/>
      <c r="I285" s="48"/>
      <c r="J285" s="49"/>
      <c r="K285" s="49"/>
      <c r="L285" s="49"/>
      <c r="M285" s="49"/>
      <c r="N285" s="50"/>
      <c r="O285" s="104" t="str">
        <f t="shared" si="78"/>
        <v/>
      </c>
      <c r="P285" s="105" t="str">
        <f t="shared" si="93"/>
        <v/>
      </c>
      <c r="Q285" s="106" t="str">
        <f t="shared" si="79"/>
        <v/>
      </c>
      <c r="R285" s="107" t="str">
        <f t="shared" si="80"/>
        <v/>
      </c>
      <c r="S285" s="107" t="str">
        <f t="shared" si="81"/>
        <v/>
      </c>
      <c r="T285" s="108" t="str">
        <f t="shared" si="82"/>
        <v/>
      </c>
      <c r="U285" s="105" t="str">
        <f t="shared" si="83"/>
        <v/>
      </c>
      <c r="V285" s="108" t="str">
        <f t="shared" si="84"/>
        <v/>
      </c>
      <c r="W285" s="108" t="str">
        <f t="shared" si="85"/>
        <v/>
      </c>
      <c r="X285" s="108" t="str">
        <f t="shared" si="86"/>
        <v/>
      </c>
      <c r="Y285" s="108" t="str">
        <f t="shared" si="87"/>
        <v/>
      </c>
      <c r="Z285" s="106" t="str">
        <f t="shared" si="88"/>
        <v/>
      </c>
      <c r="AA285" s="107" t="str">
        <f t="shared" si="89"/>
        <v/>
      </c>
      <c r="AB285" s="105" t="str">
        <f t="shared" si="90"/>
        <v/>
      </c>
      <c r="AC285" s="108" t="str">
        <f t="shared" si="91"/>
        <v/>
      </c>
      <c r="AD285" s="160" t="str">
        <f t="shared" si="94"/>
        <v/>
      </c>
      <c r="AE285" s="173" t="str">
        <f t="shared" si="95"/>
        <v/>
      </c>
      <c r="AF285" s="111" t="str">
        <f>IF(AND(C285="",SUM(F285:N285)=0),"",IF(AE285&lt;&gt;"●",IF(COUNTIF(D285:E285,"○")+COUNTIF(O285:P285,"○")=1,"OK","NG"),IF(INDEX('補足調査票 (記入例)'!$AF$21:$AF$720,MATCH(C285,'補足調査票 (記入例)'!$C$21:$C$29,0))="OK","OK","NG ")))</f>
        <v/>
      </c>
      <c r="AG285" s="180" t="str">
        <f t="shared" si="92"/>
        <v/>
      </c>
    </row>
    <row r="286" spans="1:33" s="110" customFormat="1" ht="34.5" customHeight="1" x14ac:dyDescent="0.4">
      <c r="A286" s="42" t="str">
        <f t="shared" si="77"/>
        <v>○○学園</v>
      </c>
      <c r="B286" s="43"/>
      <c r="C286" s="44"/>
      <c r="D286" s="103"/>
      <c r="E286" s="103"/>
      <c r="F286" s="95"/>
      <c r="G286" s="48"/>
      <c r="H286" s="48"/>
      <c r="I286" s="48"/>
      <c r="J286" s="49"/>
      <c r="K286" s="49"/>
      <c r="L286" s="49"/>
      <c r="M286" s="49"/>
      <c r="N286" s="50"/>
      <c r="O286" s="104" t="str">
        <f t="shared" si="78"/>
        <v/>
      </c>
      <c r="P286" s="105" t="str">
        <f t="shared" si="93"/>
        <v/>
      </c>
      <c r="Q286" s="106" t="str">
        <f t="shared" si="79"/>
        <v/>
      </c>
      <c r="R286" s="107" t="str">
        <f t="shared" si="80"/>
        <v/>
      </c>
      <c r="S286" s="107" t="str">
        <f t="shared" si="81"/>
        <v/>
      </c>
      <c r="T286" s="108" t="str">
        <f t="shared" si="82"/>
        <v/>
      </c>
      <c r="U286" s="105" t="str">
        <f t="shared" si="83"/>
        <v/>
      </c>
      <c r="V286" s="108" t="str">
        <f t="shared" si="84"/>
        <v/>
      </c>
      <c r="W286" s="108" t="str">
        <f t="shared" si="85"/>
        <v/>
      </c>
      <c r="X286" s="108" t="str">
        <f t="shared" si="86"/>
        <v/>
      </c>
      <c r="Y286" s="108" t="str">
        <f t="shared" si="87"/>
        <v/>
      </c>
      <c r="Z286" s="106" t="str">
        <f t="shared" si="88"/>
        <v/>
      </c>
      <c r="AA286" s="107" t="str">
        <f t="shared" si="89"/>
        <v/>
      </c>
      <c r="AB286" s="105" t="str">
        <f t="shared" si="90"/>
        <v/>
      </c>
      <c r="AC286" s="108" t="str">
        <f t="shared" si="91"/>
        <v/>
      </c>
      <c r="AD286" s="160" t="str">
        <f t="shared" si="94"/>
        <v/>
      </c>
      <c r="AE286" s="173" t="str">
        <f t="shared" si="95"/>
        <v/>
      </c>
      <c r="AF286" s="111" t="str">
        <f>IF(AND(C286="",SUM(F286:N286)=0),"",IF(AE286&lt;&gt;"●",IF(COUNTIF(D286:E286,"○")+COUNTIF(O286:P286,"○")=1,"OK","NG"),IF(INDEX('補足調査票 (記入例)'!$AF$21:$AF$720,MATCH(C286,'補足調査票 (記入例)'!$C$21:$C$29,0))="OK","OK","NG ")))</f>
        <v/>
      </c>
      <c r="AG286" s="180" t="str">
        <f t="shared" si="92"/>
        <v/>
      </c>
    </row>
    <row r="287" spans="1:33" s="110" customFormat="1" ht="34.5" customHeight="1" x14ac:dyDescent="0.4">
      <c r="A287" s="42" t="str">
        <f t="shared" si="77"/>
        <v>○○学園</v>
      </c>
      <c r="B287" s="43"/>
      <c r="C287" s="44"/>
      <c r="D287" s="103"/>
      <c r="E287" s="103"/>
      <c r="F287" s="95"/>
      <c r="G287" s="48"/>
      <c r="H287" s="48"/>
      <c r="I287" s="48"/>
      <c r="J287" s="49"/>
      <c r="K287" s="49"/>
      <c r="L287" s="49"/>
      <c r="M287" s="49"/>
      <c r="N287" s="50"/>
      <c r="O287" s="104" t="str">
        <f t="shared" si="78"/>
        <v/>
      </c>
      <c r="P287" s="105" t="str">
        <f t="shared" si="93"/>
        <v/>
      </c>
      <c r="Q287" s="106" t="str">
        <f t="shared" si="79"/>
        <v/>
      </c>
      <c r="R287" s="107" t="str">
        <f t="shared" si="80"/>
        <v/>
      </c>
      <c r="S287" s="107" t="str">
        <f t="shared" si="81"/>
        <v/>
      </c>
      <c r="T287" s="108" t="str">
        <f t="shared" si="82"/>
        <v/>
      </c>
      <c r="U287" s="105" t="str">
        <f t="shared" si="83"/>
        <v/>
      </c>
      <c r="V287" s="108" t="str">
        <f t="shared" si="84"/>
        <v/>
      </c>
      <c r="W287" s="108" t="str">
        <f t="shared" si="85"/>
        <v/>
      </c>
      <c r="X287" s="108" t="str">
        <f t="shared" si="86"/>
        <v/>
      </c>
      <c r="Y287" s="108" t="str">
        <f t="shared" si="87"/>
        <v/>
      </c>
      <c r="Z287" s="106" t="str">
        <f t="shared" si="88"/>
        <v/>
      </c>
      <c r="AA287" s="107" t="str">
        <f t="shared" si="89"/>
        <v/>
      </c>
      <c r="AB287" s="105" t="str">
        <f t="shared" si="90"/>
        <v/>
      </c>
      <c r="AC287" s="108" t="str">
        <f t="shared" si="91"/>
        <v/>
      </c>
      <c r="AD287" s="160" t="str">
        <f t="shared" si="94"/>
        <v/>
      </c>
      <c r="AE287" s="173" t="str">
        <f t="shared" si="95"/>
        <v/>
      </c>
      <c r="AF287" s="111" t="str">
        <f>IF(AND(C287="",SUM(F287:N287)=0),"",IF(AE287&lt;&gt;"●",IF(COUNTIF(D287:E287,"○")+COUNTIF(O287:P287,"○")=1,"OK","NG"),IF(INDEX('補足調査票 (記入例)'!$AF$21:$AF$720,MATCH(C287,'補足調査票 (記入例)'!$C$21:$C$29,0))="OK","OK","NG ")))</f>
        <v/>
      </c>
      <c r="AG287" s="180" t="str">
        <f t="shared" si="92"/>
        <v/>
      </c>
    </row>
    <row r="288" spans="1:33" s="110" customFormat="1" ht="34.5" customHeight="1" x14ac:dyDescent="0.4">
      <c r="A288" s="42" t="str">
        <f t="shared" si="77"/>
        <v>○○学園</v>
      </c>
      <c r="B288" s="43"/>
      <c r="C288" s="44"/>
      <c r="D288" s="103"/>
      <c r="E288" s="103"/>
      <c r="F288" s="95"/>
      <c r="G288" s="48"/>
      <c r="H288" s="48"/>
      <c r="I288" s="48"/>
      <c r="J288" s="49"/>
      <c r="K288" s="49"/>
      <c r="L288" s="49"/>
      <c r="M288" s="49"/>
      <c r="N288" s="50"/>
      <c r="O288" s="104" t="str">
        <f t="shared" si="78"/>
        <v/>
      </c>
      <c r="P288" s="105" t="str">
        <f t="shared" si="93"/>
        <v/>
      </c>
      <c r="Q288" s="106" t="str">
        <f t="shared" si="79"/>
        <v/>
      </c>
      <c r="R288" s="107" t="str">
        <f t="shared" si="80"/>
        <v/>
      </c>
      <c r="S288" s="107" t="str">
        <f t="shared" si="81"/>
        <v/>
      </c>
      <c r="T288" s="108" t="str">
        <f t="shared" si="82"/>
        <v/>
      </c>
      <c r="U288" s="105" t="str">
        <f t="shared" si="83"/>
        <v/>
      </c>
      <c r="V288" s="108" t="str">
        <f t="shared" si="84"/>
        <v/>
      </c>
      <c r="W288" s="108" t="str">
        <f t="shared" si="85"/>
        <v/>
      </c>
      <c r="X288" s="108" t="str">
        <f t="shared" si="86"/>
        <v/>
      </c>
      <c r="Y288" s="108" t="str">
        <f t="shared" si="87"/>
        <v/>
      </c>
      <c r="Z288" s="106" t="str">
        <f t="shared" si="88"/>
        <v/>
      </c>
      <c r="AA288" s="107" t="str">
        <f t="shared" si="89"/>
        <v/>
      </c>
      <c r="AB288" s="105" t="str">
        <f t="shared" si="90"/>
        <v/>
      </c>
      <c r="AC288" s="108" t="str">
        <f t="shared" si="91"/>
        <v/>
      </c>
      <c r="AD288" s="160" t="str">
        <f t="shared" si="94"/>
        <v/>
      </c>
      <c r="AE288" s="173" t="str">
        <f t="shared" si="95"/>
        <v/>
      </c>
      <c r="AF288" s="111" t="str">
        <f>IF(AND(C288="",SUM(F288:N288)=0),"",IF(AE288&lt;&gt;"●",IF(COUNTIF(D288:E288,"○")+COUNTIF(O288:P288,"○")=1,"OK","NG"),IF(INDEX('補足調査票 (記入例)'!$AF$21:$AF$720,MATCH(C288,'補足調査票 (記入例)'!$C$21:$C$29,0))="OK","OK","NG ")))</f>
        <v/>
      </c>
      <c r="AG288" s="180" t="str">
        <f t="shared" si="92"/>
        <v/>
      </c>
    </row>
    <row r="289" spans="1:33" s="110" customFormat="1" ht="34.5" customHeight="1" x14ac:dyDescent="0.4">
      <c r="A289" s="42" t="str">
        <f t="shared" si="77"/>
        <v>○○学園</v>
      </c>
      <c r="B289" s="43"/>
      <c r="C289" s="44"/>
      <c r="D289" s="103"/>
      <c r="E289" s="103"/>
      <c r="F289" s="95"/>
      <c r="G289" s="48"/>
      <c r="H289" s="48"/>
      <c r="I289" s="48"/>
      <c r="J289" s="49"/>
      <c r="K289" s="49"/>
      <c r="L289" s="49"/>
      <c r="M289" s="49"/>
      <c r="N289" s="50"/>
      <c r="O289" s="104" t="str">
        <f t="shared" si="78"/>
        <v/>
      </c>
      <c r="P289" s="105" t="str">
        <f t="shared" si="93"/>
        <v/>
      </c>
      <c r="Q289" s="106" t="str">
        <f t="shared" si="79"/>
        <v/>
      </c>
      <c r="R289" s="107" t="str">
        <f t="shared" si="80"/>
        <v/>
      </c>
      <c r="S289" s="107" t="str">
        <f t="shared" si="81"/>
        <v/>
      </c>
      <c r="T289" s="108" t="str">
        <f t="shared" si="82"/>
        <v/>
      </c>
      <c r="U289" s="105" t="str">
        <f t="shared" si="83"/>
        <v/>
      </c>
      <c r="V289" s="108" t="str">
        <f t="shared" si="84"/>
        <v/>
      </c>
      <c r="W289" s="108" t="str">
        <f t="shared" si="85"/>
        <v/>
      </c>
      <c r="X289" s="108" t="str">
        <f t="shared" si="86"/>
        <v/>
      </c>
      <c r="Y289" s="108" t="str">
        <f t="shared" si="87"/>
        <v/>
      </c>
      <c r="Z289" s="106" t="str">
        <f t="shared" si="88"/>
        <v/>
      </c>
      <c r="AA289" s="107" t="str">
        <f t="shared" si="89"/>
        <v/>
      </c>
      <c r="AB289" s="105" t="str">
        <f t="shared" si="90"/>
        <v/>
      </c>
      <c r="AC289" s="108" t="str">
        <f t="shared" si="91"/>
        <v/>
      </c>
      <c r="AD289" s="160" t="str">
        <f t="shared" si="94"/>
        <v/>
      </c>
      <c r="AE289" s="173" t="str">
        <f t="shared" si="95"/>
        <v/>
      </c>
      <c r="AF289" s="111" t="str">
        <f>IF(AND(C289="",SUM(F289:N289)=0),"",IF(AE289&lt;&gt;"●",IF(COUNTIF(D289:E289,"○")+COUNTIF(O289:P289,"○")=1,"OK","NG"),IF(INDEX('補足調査票 (記入例)'!$AF$21:$AF$720,MATCH(C289,'補足調査票 (記入例)'!$C$21:$C$29,0))="OK","OK","NG ")))</f>
        <v/>
      </c>
      <c r="AG289" s="180" t="str">
        <f t="shared" si="92"/>
        <v/>
      </c>
    </row>
    <row r="290" spans="1:33" s="110" customFormat="1" ht="34.5" customHeight="1" x14ac:dyDescent="0.4">
      <c r="A290" s="42" t="str">
        <f t="shared" si="77"/>
        <v>○○学園</v>
      </c>
      <c r="B290" s="43"/>
      <c r="C290" s="44"/>
      <c r="D290" s="103"/>
      <c r="E290" s="103"/>
      <c r="F290" s="95"/>
      <c r="G290" s="48"/>
      <c r="H290" s="48"/>
      <c r="I290" s="48"/>
      <c r="J290" s="49"/>
      <c r="K290" s="49"/>
      <c r="L290" s="49"/>
      <c r="M290" s="49"/>
      <c r="N290" s="50"/>
      <c r="O290" s="104" t="str">
        <f t="shared" si="78"/>
        <v/>
      </c>
      <c r="P290" s="105" t="str">
        <f t="shared" si="93"/>
        <v/>
      </c>
      <c r="Q290" s="106" t="str">
        <f t="shared" si="79"/>
        <v/>
      </c>
      <c r="R290" s="107" t="str">
        <f t="shared" si="80"/>
        <v/>
      </c>
      <c r="S290" s="107" t="str">
        <f t="shared" si="81"/>
        <v/>
      </c>
      <c r="T290" s="108" t="str">
        <f t="shared" si="82"/>
        <v/>
      </c>
      <c r="U290" s="105" t="str">
        <f t="shared" si="83"/>
        <v/>
      </c>
      <c r="V290" s="108" t="str">
        <f t="shared" si="84"/>
        <v/>
      </c>
      <c r="W290" s="108" t="str">
        <f t="shared" si="85"/>
        <v/>
      </c>
      <c r="X290" s="108" t="str">
        <f t="shared" si="86"/>
        <v/>
      </c>
      <c r="Y290" s="108" t="str">
        <f t="shared" si="87"/>
        <v/>
      </c>
      <c r="Z290" s="106" t="str">
        <f t="shared" si="88"/>
        <v/>
      </c>
      <c r="AA290" s="107" t="str">
        <f t="shared" si="89"/>
        <v/>
      </c>
      <c r="AB290" s="105" t="str">
        <f t="shared" si="90"/>
        <v/>
      </c>
      <c r="AC290" s="108" t="str">
        <f t="shared" si="91"/>
        <v/>
      </c>
      <c r="AD290" s="160" t="str">
        <f t="shared" si="94"/>
        <v/>
      </c>
      <c r="AE290" s="173" t="str">
        <f t="shared" si="95"/>
        <v/>
      </c>
      <c r="AF290" s="111" t="str">
        <f>IF(AND(C290="",SUM(F290:N290)=0),"",IF(AE290&lt;&gt;"●",IF(COUNTIF(D290:E290,"○")+COUNTIF(O290:P290,"○")=1,"OK","NG"),IF(INDEX('補足調査票 (記入例)'!$AF$21:$AF$720,MATCH(C290,'補足調査票 (記入例)'!$C$21:$C$29,0))="OK","OK","NG ")))</f>
        <v/>
      </c>
      <c r="AG290" s="180" t="str">
        <f t="shared" si="92"/>
        <v/>
      </c>
    </row>
    <row r="291" spans="1:33" s="110" customFormat="1" ht="34.5" customHeight="1" x14ac:dyDescent="0.4">
      <c r="A291" s="42" t="str">
        <f t="shared" si="77"/>
        <v>○○学園</v>
      </c>
      <c r="B291" s="43"/>
      <c r="C291" s="44"/>
      <c r="D291" s="103"/>
      <c r="E291" s="103"/>
      <c r="F291" s="95"/>
      <c r="G291" s="48"/>
      <c r="H291" s="48"/>
      <c r="I291" s="48"/>
      <c r="J291" s="49"/>
      <c r="K291" s="49"/>
      <c r="L291" s="49"/>
      <c r="M291" s="49"/>
      <c r="N291" s="50"/>
      <c r="O291" s="104" t="str">
        <f t="shared" si="78"/>
        <v/>
      </c>
      <c r="P291" s="105" t="str">
        <f t="shared" si="93"/>
        <v/>
      </c>
      <c r="Q291" s="106" t="str">
        <f t="shared" si="79"/>
        <v/>
      </c>
      <c r="R291" s="107" t="str">
        <f t="shared" si="80"/>
        <v/>
      </c>
      <c r="S291" s="107" t="str">
        <f t="shared" si="81"/>
        <v/>
      </c>
      <c r="T291" s="108" t="str">
        <f t="shared" si="82"/>
        <v/>
      </c>
      <c r="U291" s="105" t="str">
        <f t="shared" si="83"/>
        <v/>
      </c>
      <c r="V291" s="108" t="str">
        <f t="shared" si="84"/>
        <v/>
      </c>
      <c r="W291" s="108" t="str">
        <f t="shared" si="85"/>
        <v/>
      </c>
      <c r="X291" s="108" t="str">
        <f t="shared" si="86"/>
        <v/>
      </c>
      <c r="Y291" s="108" t="str">
        <f t="shared" si="87"/>
        <v/>
      </c>
      <c r="Z291" s="106" t="str">
        <f t="shared" si="88"/>
        <v/>
      </c>
      <c r="AA291" s="107" t="str">
        <f t="shared" si="89"/>
        <v/>
      </c>
      <c r="AB291" s="105" t="str">
        <f t="shared" si="90"/>
        <v/>
      </c>
      <c r="AC291" s="108" t="str">
        <f t="shared" si="91"/>
        <v/>
      </c>
      <c r="AD291" s="160" t="str">
        <f t="shared" si="94"/>
        <v/>
      </c>
      <c r="AE291" s="173" t="str">
        <f t="shared" si="95"/>
        <v/>
      </c>
      <c r="AF291" s="111" t="str">
        <f>IF(AND(C291="",SUM(F291:N291)=0),"",IF(AE291&lt;&gt;"●",IF(COUNTIF(D291:E291,"○")+COUNTIF(O291:P291,"○")=1,"OK","NG"),IF(INDEX('補足調査票 (記入例)'!$AF$21:$AF$720,MATCH(C291,'補足調査票 (記入例)'!$C$21:$C$29,0))="OK","OK","NG ")))</f>
        <v/>
      </c>
      <c r="AG291" s="180" t="str">
        <f t="shared" si="92"/>
        <v/>
      </c>
    </row>
    <row r="292" spans="1:33" s="110" customFormat="1" ht="34.5" customHeight="1" x14ac:dyDescent="0.4">
      <c r="A292" s="42" t="str">
        <f t="shared" si="77"/>
        <v>○○学園</v>
      </c>
      <c r="B292" s="43"/>
      <c r="C292" s="44"/>
      <c r="D292" s="103"/>
      <c r="E292" s="103"/>
      <c r="F292" s="95"/>
      <c r="G292" s="48"/>
      <c r="H292" s="48"/>
      <c r="I292" s="48"/>
      <c r="J292" s="49"/>
      <c r="K292" s="49"/>
      <c r="L292" s="49"/>
      <c r="M292" s="49"/>
      <c r="N292" s="50"/>
      <c r="O292" s="104" t="str">
        <f t="shared" si="78"/>
        <v/>
      </c>
      <c r="P292" s="105" t="str">
        <f t="shared" si="93"/>
        <v/>
      </c>
      <c r="Q292" s="106" t="str">
        <f t="shared" si="79"/>
        <v/>
      </c>
      <c r="R292" s="107" t="str">
        <f t="shared" si="80"/>
        <v/>
      </c>
      <c r="S292" s="107" t="str">
        <f t="shared" si="81"/>
        <v/>
      </c>
      <c r="T292" s="108" t="str">
        <f t="shared" si="82"/>
        <v/>
      </c>
      <c r="U292" s="105" t="str">
        <f t="shared" si="83"/>
        <v/>
      </c>
      <c r="V292" s="108" t="str">
        <f t="shared" si="84"/>
        <v/>
      </c>
      <c r="W292" s="108" t="str">
        <f t="shared" si="85"/>
        <v/>
      </c>
      <c r="X292" s="108" t="str">
        <f t="shared" si="86"/>
        <v/>
      </c>
      <c r="Y292" s="108" t="str">
        <f t="shared" si="87"/>
        <v/>
      </c>
      <c r="Z292" s="106" t="str">
        <f t="shared" si="88"/>
        <v/>
      </c>
      <c r="AA292" s="107" t="str">
        <f t="shared" si="89"/>
        <v/>
      </c>
      <c r="AB292" s="105" t="str">
        <f t="shared" si="90"/>
        <v/>
      </c>
      <c r="AC292" s="108" t="str">
        <f t="shared" si="91"/>
        <v/>
      </c>
      <c r="AD292" s="160" t="str">
        <f t="shared" si="94"/>
        <v/>
      </c>
      <c r="AE292" s="173" t="str">
        <f t="shared" si="95"/>
        <v/>
      </c>
      <c r="AF292" s="111" t="str">
        <f>IF(AND(C292="",SUM(F292:N292)=0),"",IF(AE292&lt;&gt;"●",IF(COUNTIF(D292:E292,"○")+COUNTIF(O292:P292,"○")=1,"OK","NG"),IF(INDEX('補足調査票 (記入例)'!$AF$21:$AF$720,MATCH(C292,'補足調査票 (記入例)'!$C$21:$C$29,0))="OK","OK","NG ")))</f>
        <v/>
      </c>
      <c r="AG292" s="180" t="str">
        <f t="shared" si="92"/>
        <v/>
      </c>
    </row>
    <row r="293" spans="1:33" s="110" customFormat="1" ht="34.5" customHeight="1" x14ac:dyDescent="0.4">
      <c r="A293" s="42" t="str">
        <f t="shared" si="77"/>
        <v>○○学園</v>
      </c>
      <c r="B293" s="43"/>
      <c r="C293" s="44"/>
      <c r="D293" s="103"/>
      <c r="E293" s="103"/>
      <c r="F293" s="95"/>
      <c r="G293" s="48"/>
      <c r="H293" s="48"/>
      <c r="I293" s="48"/>
      <c r="J293" s="49"/>
      <c r="K293" s="49"/>
      <c r="L293" s="49"/>
      <c r="M293" s="49"/>
      <c r="N293" s="50"/>
      <c r="O293" s="104" t="str">
        <f t="shared" si="78"/>
        <v/>
      </c>
      <c r="P293" s="105" t="str">
        <f t="shared" si="93"/>
        <v/>
      </c>
      <c r="Q293" s="106" t="str">
        <f t="shared" si="79"/>
        <v/>
      </c>
      <c r="R293" s="107" t="str">
        <f t="shared" si="80"/>
        <v/>
      </c>
      <c r="S293" s="107" t="str">
        <f t="shared" si="81"/>
        <v/>
      </c>
      <c r="T293" s="108" t="str">
        <f t="shared" si="82"/>
        <v/>
      </c>
      <c r="U293" s="105" t="str">
        <f t="shared" si="83"/>
        <v/>
      </c>
      <c r="V293" s="108" t="str">
        <f t="shared" si="84"/>
        <v/>
      </c>
      <c r="W293" s="108" t="str">
        <f t="shared" si="85"/>
        <v/>
      </c>
      <c r="X293" s="108" t="str">
        <f t="shared" si="86"/>
        <v/>
      </c>
      <c r="Y293" s="108" t="str">
        <f t="shared" si="87"/>
        <v/>
      </c>
      <c r="Z293" s="106" t="str">
        <f t="shared" si="88"/>
        <v/>
      </c>
      <c r="AA293" s="107" t="str">
        <f t="shared" si="89"/>
        <v/>
      </c>
      <c r="AB293" s="105" t="str">
        <f t="shared" si="90"/>
        <v/>
      </c>
      <c r="AC293" s="108" t="str">
        <f t="shared" si="91"/>
        <v/>
      </c>
      <c r="AD293" s="160" t="str">
        <f t="shared" si="94"/>
        <v/>
      </c>
      <c r="AE293" s="173" t="str">
        <f t="shared" si="95"/>
        <v/>
      </c>
      <c r="AF293" s="111" t="str">
        <f>IF(AND(C293="",SUM(F293:N293)=0),"",IF(AE293&lt;&gt;"●",IF(COUNTIF(D293:E293,"○")+COUNTIF(O293:P293,"○")=1,"OK","NG"),IF(INDEX('補足調査票 (記入例)'!$AF$21:$AF$720,MATCH(C293,'補足調査票 (記入例)'!$C$21:$C$29,0))="OK","OK","NG ")))</f>
        <v/>
      </c>
      <c r="AG293" s="180" t="str">
        <f t="shared" si="92"/>
        <v/>
      </c>
    </row>
    <row r="294" spans="1:33" s="110" customFormat="1" ht="34.5" customHeight="1" x14ac:dyDescent="0.4">
      <c r="A294" s="42" t="str">
        <f t="shared" si="77"/>
        <v>○○学園</v>
      </c>
      <c r="B294" s="43"/>
      <c r="C294" s="44"/>
      <c r="D294" s="103"/>
      <c r="E294" s="103"/>
      <c r="F294" s="95"/>
      <c r="G294" s="48"/>
      <c r="H294" s="48"/>
      <c r="I294" s="48"/>
      <c r="J294" s="49"/>
      <c r="K294" s="49"/>
      <c r="L294" s="49"/>
      <c r="M294" s="49"/>
      <c r="N294" s="50"/>
      <c r="O294" s="104" t="str">
        <f t="shared" si="78"/>
        <v/>
      </c>
      <c r="P294" s="105" t="str">
        <f t="shared" si="93"/>
        <v/>
      </c>
      <c r="Q294" s="106" t="str">
        <f t="shared" si="79"/>
        <v/>
      </c>
      <c r="R294" s="107" t="str">
        <f t="shared" si="80"/>
        <v/>
      </c>
      <c r="S294" s="107" t="str">
        <f t="shared" si="81"/>
        <v/>
      </c>
      <c r="T294" s="108" t="str">
        <f t="shared" si="82"/>
        <v/>
      </c>
      <c r="U294" s="105" t="str">
        <f t="shared" si="83"/>
        <v/>
      </c>
      <c r="V294" s="108" t="str">
        <f t="shared" si="84"/>
        <v/>
      </c>
      <c r="W294" s="108" t="str">
        <f t="shared" si="85"/>
        <v/>
      </c>
      <c r="X294" s="108" t="str">
        <f t="shared" si="86"/>
        <v/>
      </c>
      <c r="Y294" s="108" t="str">
        <f t="shared" si="87"/>
        <v/>
      </c>
      <c r="Z294" s="106" t="str">
        <f t="shared" si="88"/>
        <v/>
      </c>
      <c r="AA294" s="107" t="str">
        <f t="shared" si="89"/>
        <v/>
      </c>
      <c r="AB294" s="105" t="str">
        <f t="shared" si="90"/>
        <v/>
      </c>
      <c r="AC294" s="108" t="str">
        <f t="shared" si="91"/>
        <v/>
      </c>
      <c r="AD294" s="160" t="str">
        <f t="shared" si="94"/>
        <v/>
      </c>
      <c r="AE294" s="173" t="str">
        <f t="shared" si="95"/>
        <v/>
      </c>
      <c r="AF294" s="111" t="str">
        <f>IF(AND(C294="",SUM(F294:N294)=0),"",IF(AE294&lt;&gt;"●",IF(COUNTIF(D294:E294,"○")+COUNTIF(O294:P294,"○")=1,"OK","NG"),IF(INDEX('補足調査票 (記入例)'!$AF$21:$AF$720,MATCH(C294,'補足調査票 (記入例)'!$C$21:$C$29,0))="OK","OK","NG ")))</f>
        <v/>
      </c>
      <c r="AG294" s="180" t="str">
        <f t="shared" si="92"/>
        <v/>
      </c>
    </row>
    <row r="295" spans="1:33" s="110" customFormat="1" ht="34.5" customHeight="1" x14ac:dyDescent="0.4">
      <c r="A295" s="42" t="str">
        <f t="shared" si="77"/>
        <v>○○学園</v>
      </c>
      <c r="B295" s="43"/>
      <c r="C295" s="44"/>
      <c r="D295" s="103"/>
      <c r="E295" s="103"/>
      <c r="F295" s="95"/>
      <c r="G295" s="48"/>
      <c r="H295" s="48"/>
      <c r="I295" s="48"/>
      <c r="J295" s="49"/>
      <c r="K295" s="49"/>
      <c r="L295" s="49"/>
      <c r="M295" s="49"/>
      <c r="N295" s="50"/>
      <c r="O295" s="104" t="str">
        <f t="shared" si="78"/>
        <v/>
      </c>
      <c r="P295" s="105" t="str">
        <f t="shared" si="93"/>
        <v/>
      </c>
      <c r="Q295" s="106" t="str">
        <f t="shared" si="79"/>
        <v/>
      </c>
      <c r="R295" s="107" t="str">
        <f t="shared" si="80"/>
        <v/>
      </c>
      <c r="S295" s="107" t="str">
        <f t="shared" si="81"/>
        <v/>
      </c>
      <c r="T295" s="108" t="str">
        <f t="shared" si="82"/>
        <v/>
      </c>
      <c r="U295" s="105" t="str">
        <f t="shared" si="83"/>
        <v/>
      </c>
      <c r="V295" s="108" t="str">
        <f t="shared" si="84"/>
        <v/>
      </c>
      <c r="W295" s="108" t="str">
        <f t="shared" si="85"/>
        <v/>
      </c>
      <c r="X295" s="108" t="str">
        <f t="shared" si="86"/>
        <v/>
      </c>
      <c r="Y295" s="108" t="str">
        <f t="shared" si="87"/>
        <v/>
      </c>
      <c r="Z295" s="106" t="str">
        <f t="shared" si="88"/>
        <v/>
      </c>
      <c r="AA295" s="107" t="str">
        <f t="shared" si="89"/>
        <v/>
      </c>
      <c r="AB295" s="105" t="str">
        <f t="shared" si="90"/>
        <v/>
      </c>
      <c r="AC295" s="108" t="str">
        <f t="shared" si="91"/>
        <v/>
      </c>
      <c r="AD295" s="160" t="str">
        <f t="shared" si="94"/>
        <v/>
      </c>
      <c r="AE295" s="173" t="str">
        <f t="shared" si="95"/>
        <v/>
      </c>
      <c r="AF295" s="111" t="str">
        <f>IF(AND(C295="",SUM(F295:N295)=0),"",IF(AE295&lt;&gt;"●",IF(COUNTIF(D295:E295,"○")+COUNTIF(O295:P295,"○")=1,"OK","NG"),IF(INDEX('補足調査票 (記入例)'!$AF$21:$AF$720,MATCH(C295,'補足調査票 (記入例)'!$C$21:$C$29,0))="OK","OK","NG ")))</f>
        <v/>
      </c>
      <c r="AG295" s="180" t="str">
        <f t="shared" si="92"/>
        <v/>
      </c>
    </row>
    <row r="296" spans="1:33" s="110" customFormat="1" ht="34.5" customHeight="1" x14ac:dyDescent="0.4">
      <c r="A296" s="42" t="str">
        <f t="shared" si="77"/>
        <v>○○学園</v>
      </c>
      <c r="B296" s="43"/>
      <c r="C296" s="44"/>
      <c r="D296" s="103"/>
      <c r="E296" s="103"/>
      <c r="F296" s="95"/>
      <c r="G296" s="48"/>
      <c r="H296" s="48"/>
      <c r="I296" s="48"/>
      <c r="J296" s="49"/>
      <c r="K296" s="49"/>
      <c r="L296" s="49"/>
      <c r="M296" s="49"/>
      <c r="N296" s="50"/>
      <c r="O296" s="104" t="str">
        <f t="shared" si="78"/>
        <v/>
      </c>
      <c r="P296" s="105" t="str">
        <f t="shared" si="93"/>
        <v/>
      </c>
      <c r="Q296" s="106" t="str">
        <f t="shared" si="79"/>
        <v/>
      </c>
      <c r="R296" s="107" t="str">
        <f t="shared" si="80"/>
        <v/>
      </c>
      <c r="S296" s="107" t="str">
        <f t="shared" si="81"/>
        <v/>
      </c>
      <c r="T296" s="108" t="str">
        <f t="shared" si="82"/>
        <v/>
      </c>
      <c r="U296" s="105" t="str">
        <f t="shared" si="83"/>
        <v/>
      </c>
      <c r="V296" s="108" t="str">
        <f t="shared" si="84"/>
        <v/>
      </c>
      <c r="W296" s="108" t="str">
        <f t="shared" si="85"/>
        <v/>
      </c>
      <c r="X296" s="108" t="str">
        <f t="shared" si="86"/>
        <v/>
      </c>
      <c r="Y296" s="108" t="str">
        <f t="shared" si="87"/>
        <v/>
      </c>
      <c r="Z296" s="106" t="str">
        <f t="shared" si="88"/>
        <v/>
      </c>
      <c r="AA296" s="107" t="str">
        <f t="shared" si="89"/>
        <v/>
      </c>
      <c r="AB296" s="105" t="str">
        <f t="shared" si="90"/>
        <v/>
      </c>
      <c r="AC296" s="108" t="str">
        <f t="shared" si="91"/>
        <v/>
      </c>
      <c r="AD296" s="160" t="str">
        <f t="shared" si="94"/>
        <v/>
      </c>
      <c r="AE296" s="173" t="str">
        <f t="shared" si="95"/>
        <v/>
      </c>
      <c r="AF296" s="111" t="str">
        <f>IF(AND(C296="",SUM(F296:N296)=0),"",IF(AE296&lt;&gt;"●",IF(COUNTIF(D296:E296,"○")+COUNTIF(O296:P296,"○")=1,"OK","NG"),IF(INDEX('補足調査票 (記入例)'!$AF$21:$AF$720,MATCH(C296,'補足調査票 (記入例)'!$C$21:$C$29,0))="OK","OK","NG ")))</f>
        <v/>
      </c>
      <c r="AG296" s="180" t="str">
        <f t="shared" si="92"/>
        <v/>
      </c>
    </row>
    <row r="297" spans="1:33" s="110" customFormat="1" ht="34.5" customHeight="1" x14ac:dyDescent="0.4">
      <c r="A297" s="42" t="str">
        <f t="shared" si="77"/>
        <v>○○学園</v>
      </c>
      <c r="B297" s="43"/>
      <c r="C297" s="44"/>
      <c r="D297" s="103"/>
      <c r="E297" s="103"/>
      <c r="F297" s="95"/>
      <c r="G297" s="48"/>
      <c r="H297" s="48"/>
      <c r="I297" s="48"/>
      <c r="J297" s="49"/>
      <c r="K297" s="49"/>
      <c r="L297" s="49"/>
      <c r="M297" s="49"/>
      <c r="N297" s="50"/>
      <c r="O297" s="104" t="str">
        <f t="shared" si="78"/>
        <v/>
      </c>
      <c r="P297" s="105" t="str">
        <f t="shared" si="93"/>
        <v/>
      </c>
      <c r="Q297" s="106" t="str">
        <f t="shared" si="79"/>
        <v/>
      </c>
      <c r="R297" s="107" t="str">
        <f t="shared" si="80"/>
        <v/>
      </c>
      <c r="S297" s="107" t="str">
        <f t="shared" si="81"/>
        <v/>
      </c>
      <c r="T297" s="108" t="str">
        <f t="shared" si="82"/>
        <v/>
      </c>
      <c r="U297" s="105" t="str">
        <f t="shared" si="83"/>
        <v/>
      </c>
      <c r="V297" s="108" t="str">
        <f t="shared" si="84"/>
        <v/>
      </c>
      <c r="W297" s="108" t="str">
        <f t="shared" si="85"/>
        <v/>
      </c>
      <c r="X297" s="108" t="str">
        <f t="shared" si="86"/>
        <v/>
      </c>
      <c r="Y297" s="108" t="str">
        <f t="shared" si="87"/>
        <v/>
      </c>
      <c r="Z297" s="106" t="str">
        <f t="shared" si="88"/>
        <v/>
      </c>
      <c r="AA297" s="107" t="str">
        <f t="shared" si="89"/>
        <v/>
      </c>
      <c r="AB297" s="105" t="str">
        <f t="shared" si="90"/>
        <v/>
      </c>
      <c r="AC297" s="108" t="str">
        <f t="shared" si="91"/>
        <v/>
      </c>
      <c r="AD297" s="160" t="str">
        <f t="shared" si="94"/>
        <v/>
      </c>
      <c r="AE297" s="173" t="str">
        <f t="shared" si="95"/>
        <v/>
      </c>
      <c r="AF297" s="111" t="str">
        <f>IF(AND(C297="",SUM(F297:N297)=0),"",IF(AE297&lt;&gt;"●",IF(COUNTIF(D297:E297,"○")+COUNTIF(O297:P297,"○")=1,"OK","NG"),IF(INDEX('補足調査票 (記入例)'!$AF$21:$AF$720,MATCH(C297,'補足調査票 (記入例)'!$C$21:$C$29,0))="OK","OK","NG ")))</f>
        <v/>
      </c>
      <c r="AG297" s="180" t="str">
        <f t="shared" si="92"/>
        <v/>
      </c>
    </row>
    <row r="298" spans="1:33" s="110" customFormat="1" ht="34.5" customHeight="1" x14ac:dyDescent="0.4">
      <c r="A298" s="42" t="str">
        <f t="shared" si="77"/>
        <v>○○学園</v>
      </c>
      <c r="B298" s="43"/>
      <c r="C298" s="44"/>
      <c r="D298" s="103"/>
      <c r="E298" s="103"/>
      <c r="F298" s="95"/>
      <c r="G298" s="48"/>
      <c r="H298" s="48"/>
      <c r="I298" s="48"/>
      <c r="J298" s="49"/>
      <c r="K298" s="49"/>
      <c r="L298" s="49"/>
      <c r="M298" s="49"/>
      <c r="N298" s="50"/>
      <c r="O298" s="104" t="str">
        <f t="shared" si="78"/>
        <v/>
      </c>
      <c r="P298" s="105" t="str">
        <f t="shared" si="93"/>
        <v/>
      </c>
      <c r="Q298" s="106" t="str">
        <f t="shared" si="79"/>
        <v/>
      </c>
      <c r="R298" s="107" t="str">
        <f t="shared" si="80"/>
        <v/>
      </c>
      <c r="S298" s="107" t="str">
        <f t="shared" si="81"/>
        <v/>
      </c>
      <c r="T298" s="108" t="str">
        <f t="shared" si="82"/>
        <v/>
      </c>
      <c r="U298" s="105" t="str">
        <f t="shared" si="83"/>
        <v/>
      </c>
      <c r="V298" s="108" t="str">
        <f t="shared" si="84"/>
        <v/>
      </c>
      <c r="W298" s="108" t="str">
        <f t="shared" si="85"/>
        <v/>
      </c>
      <c r="X298" s="108" t="str">
        <f t="shared" si="86"/>
        <v/>
      </c>
      <c r="Y298" s="108" t="str">
        <f t="shared" si="87"/>
        <v/>
      </c>
      <c r="Z298" s="106" t="str">
        <f t="shared" si="88"/>
        <v/>
      </c>
      <c r="AA298" s="107" t="str">
        <f t="shared" si="89"/>
        <v/>
      </c>
      <c r="AB298" s="105" t="str">
        <f t="shared" si="90"/>
        <v/>
      </c>
      <c r="AC298" s="108" t="str">
        <f t="shared" si="91"/>
        <v/>
      </c>
      <c r="AD298" s="160" t="str">
        <f t="shared" si="94"/>
        <v/>
      </c>
      <c r="AE298" s="173" t="str">
        <f t="shared" si="95"/>
        <v/>
      </c>
      <c r="AF298" s="111" t="str">
        <f>IF(AND(C298="",SUM(F298:N298)=0),"",IF(AE298&lt;&gt;"●",IF(COUNTIF(D298:E298,"○")+COUNTIF(O298:P298,"○")=1,"OK","NG"),IF(INDEX('補足調査票 (記入例)'!$AF$21:$AF$720,MATCH(C298,'補足調査票 (記入例)'!$C$21:$C$29,0))="OK","OK","NG ")))</f>
        <v/>
      </c>
      <c r="AG298" s="180" t="str">
        <f t="shared" si="92"/>
        <v/>
      </c>
    </row>
    <row r="299" spans="1:33" s="110" customFormat="1" ht="34.5" customHeight="1" x14ac:dyDescent="0.4">
      <c r="A299" s="42" t="str">
        <f t="shared" si="77"/>
        <v>○○学園</v>
      </c>
      <c r="B299" s="43"/>
      <c r="C299" s="44"/>
      <c r="D299" s="103"/>
      <c r="E299" s="103"/>
      <c r="F299" s="95"/>
      <c r="G299" s="48"/>
      <c r="H299" s="48"/>
      <c r="I299" s="48"/>
      <c r="J299" s="49"/>
      <c r="K299" s="49"/>
      <c r="L299" s="49"/>
      <c r="M299" s="49"/>
      <c r="N299" s="50"/>
      <c r="O299" s="104" t="str">
        <f t="shared" si="78"/>
        <v/>
      </c>
      <c r="P299" s="105" t="str">
        <f t="shared" si="93"/>
        <v/>
      </c>
      <c r="Q299" s="106" t="str">
        <f t="shared" si="79"/>
        <v/>
      </c>
      <c r="R299" s="107" t="str">
        <f t="shared" si="80"/>
        <v/>
      </c>
      <c r="S299" s="107" t="str">
        <f t="shared" si="81"/>
        <v/>
      </c>
      <c r="T299" s="108" t="str">
        <f t="shared" si="82"/>
        <v/>
      </c>
      <c r="U299" s="105" t="str">
        <f t="shared" si="83"/>
        <v/>
      </c>
      <c r="V299" s="108" t="str">
        <f t="shared" si="84"/>
        <v/>
      </c>
      <c r="W299" s="108" t="str">
        <f t="shared" si="85"/>
        <v/>
      </c>
      <c r="X299" s="108" t="str">
        <f t="shared" si="86"/>
        <v/>
      </c>
      <c r="Y299" s="108" t="str">
        <f t="shared" si="87"/>
        <v/>
      </c>
      <c r="Z299" s="106" t="str">
        <f t="shared" si="88"/>
        <v/>
      </c>
      <c r="AA299" s="107" t="str">
        <f t="shared" si="89"/>
        <v/>
      </c>
      <c r="AB299" s="105" t="str">
        <f t="shared" si="90"/>
        <v/>
      </c>
      <c r="AC299" s="108" t="str">
        <f t="shared" si="91"/>
        <v/>
      </c>
      <c r="AD299" s="160" t="str">
        <f t="shared" si="94"/>
        <v/>
      </c>
      <c r="AE299" s="173" t="str">
        <f t="shared" si="95"/>
        <v/>
      </c>
      <c r="AF299" s="111" t="str">
        <f>IF(AND(C299="",SUM(F299:N299)=0),"",IF(AE299&lt;&gt;"●",IF(COUNTIF(D299:E299,"○")+COUNTIF(O299:P299,"○")=1,"OK","NG"),IF(INDEX('補足調査票 (記入例)'!$AF$21:$AF$720,MATCH(C299,'補足調査票 (記入例)'!$C$21:$C$29,0))="OK","OK","NG ")))</f>
        <v/>
      </c>
      <c r="AG299" s="180" t="str">
        <f t="shared" si="92"/>
        <v/>
      </c>
    </row>
    <row r="300" spans="1:33" s="110" customFormat="1" ht="34.5" customHeight="1" x14ac:dyDescent="0.4">
      <c r="A300" s="42" t="str">
        <f t="shared" si="77"/>
        <v>○○学園</v>
      </c>
      <c r="B300" s="43"/>
      <c r="C300" s="44"/>
      <c r="D300" s="103"/>
      <c r="E300" s="103"/>
      <c r="F300" s="95"/>
      <c r="G300" s="48"/>
      <c r="H300" s="48"/>
      <c r="I300" s="48"/>
      <c r="J300" s="49"/>
      <c r="K300" s="49"/>
      <c r="L300" s="49"/>
      <c r="M300" s="49"/>
      <c r="N300" s="50"/>
      <c r="O300" s="104" t="str">
        <f t="shared" si="78"/>
        <v/>
      </c>
      <c r="P300" s="105" t="str">
        <f t="shared" si="93"/>
        <v/>
      </c>
      <c r="Q300" s="106" t="str">
        <f t="shared" si="79"/>
        <v/>
      </c>
      <c r="R300" s="107" t="str">
        <f t="shared" si="80"/>
        <v/>
      </c>
      <c r="S300" s="107" t="str">
        <f t="shared" si="81"/>
        <v/>
      </c>
      <c r="T300" s="108" t="str">
        <f t="shared" si="82"/>
        <v/>
      </c>
      <c r="U300" s="105" t="str">
        <f t="shared" si="83"/>
        <v/>
      </c>
      <c r="V300" s="108" t="str">
        <f t="shared" si="84"/>
        <v/>
      </c>
      <c r="W300" s="108" t="str">
        <f t="shared" si="85"/>
        <v/>
      </c>
      <c r="X300" s="108" t="str">
        <f t="shared" si="86"/>
        <v/>
      </c>
      <c r="Y300" s="108" t="str">
        <f t="shared" si="87"/>
        <v/>
      </c>
      <c r="Z300" s="106" t="str">
        <f t="shared" si="88"/>
        <v/>
      </c>
      <c r="AA300" s="107" t="str">
        <f t="shared" si="89"/>
        <v/>
      </c>
      <c r="AB300" s="105" t="str">
        <f t="shared" si="90"/>
        <v/>
      </c>
      <c r="AC300" s="108" t="str">
        <f t="shared" si="91"/>
        <v/>
      </c>
      <c r="AD300" s="160" t="str">
        <f t="shared" si="94"/>
        <v/>
      </c>
      <c r="AE300" s="173" t="str">
        <f t="shared" si="95"/>
        <v/>
      </c>
      <c r="AF300" s="111" t="str">
        <f>IF(AND(C300="",SUM(F300:N300)=0),"",IF(AE300&lt;&gt;"●",IF(COUNTIF(D300:E300,"○")+COUNTIF(O300:P300,"○")=1,"OK","NG"),IF(INDEX('補足調査票 (記入例)'!$AF$21:$AF$720,MATCH(C300,'補足調査票 (記入例)'!$C$21:$C$29,0))="OK","OK","NG ")))</f>
        <v/>
      </c>
      <c r="AG300" s="180" t="str">
        <f t="shared" si="92"/>
        <v/>
      </c>
    </row>
    <row r="301" spans="1:33" s="110" customFormat="1" ht="34.5" customHeight="1" x14ac:dyDescent="0.4">
      <c r="A301" s="42" t="str">
        <f t="shared" si="77"/>
        <v>○○学園</v>
      </c>
      <c r="B301" s="43"/>
      <c r="C301" s="44"/>
      <c r="D301" s="103"/>
      <c r="E301" s="103"/>
      <c r="F301" s="95"/>
      <c r="G301" s="48"/>
      <c r="H301" s="48"/>
      <c r="I301" s="48"/>
      <c r="J301" s="49"/>
      <c r="K301" s="49"/>
      <c r="L301" s="49"/>
      <c r="M301" s="49"/>
      <c r="N301" s="50"/>
      <c r="O301" s="104" t="str">
        <f t="shared" si="78"/>
        <v/>
      </c>
      <c r="P301" s="105" t="str">
        <f t="shared" si="93"/>
        <v/>
      </c>
      <c r="Q301" s="106" t="str">
        <f t="shared" si="79"/>
        <v/>
      </c>
      <c r="R301" s="107" t="str">
        <f t="shared" si="80"/>
        <v/>
      </c>
      <c r="S301" s="107" t="str">
        <f t="shared" si="81"/>
        <v/>
      </c>
      <c r="T301" s="108" t="str">
        <f t="shared" si="82"/>
        <v/>
      </c>
      <c r="U301" s="105" t="str">
        <f t="shared" si="83"/>
        <v/>
      </c>
      <c r="V301" s="108" t="str">
        <f t="shared" si="84"/>
        <v/>
      </c>
      <c r="W301" s="108" t="str">
        <f t="shared" si="85"/>
        <v/>
      </c>
      <c r="X301" s="108" t="str">
        <f t="shared" si="86"/>
        <v/>
      </c>
      <c r="Y301" s="108" t="str">
        <f t="shared" si="87"/>
        <v/>
      </c>
      <c r="Z301" s="106" t="str">
        <f t="shared" si="88"/>
        <v/>
      </c>
      <c r="AA301" s="107" t="str">
        <f t="shared" si="89"/>
        <v/>
      </c>
      <c r="AB301" s="105" t="str">
        <f t="shared" si="90"/>
        <v/>
      </c>
      <c r="AC301" s="108" t="str">
        <f t="shared" si="91"/>
        <v/>
      </c>
      <c r="AD301" s="160" t="str">
        <f t="shared" si="94"/>
        <v/>
      </c>
      <c r="AE301" s="173" t="str">
        <f t="shared" si="95"/>
        <v/>
      </c>
      <c r="AF301" s="111" t="str">
        <f>IF(AND(C301="",SUM(F301:N301)=0),"",IF(AE301&lt;&gt;"●",IF(COUNTIF(D301:E301,"○")+COUNTIF(O301:P301,"○")=1,"OK","NG"),IF(INDEX('補足調査票 (記入例)'!$AF$21:$AF$720,MATCH(C301,'補足調査票 (記入例)'!$C$21:$C$29,0))="OK","OK","NG ")))</f>
        <v/>
      </c>
      <c r="AG301" s="180" t="str">
        <f t="shared" si="92"/>
        <v/>
      </c>
    </row>
    <row r="302" spans="1:33" s="110" customFormat="1" ht="34.5" customHeight="1" x14ac:dyDescent="0.4">
      <c r="A302" s="42" t="str">
        <f t="shared" si="77"/>
        <v>○○学園</v>
      </c>
      <c r="B302" s="43"/>
      <c r="C302" s="44"/>
      <c r="D302" s="103"/>
      <c r="E302" s="103"/>
      <c r="F302" s="95"/>
      <c r="G302" s="48"/>
      <c r="H302" s="48"/>
      <c r="I302" s="48"/>
      <c r="J302" s="49"/>
      <c r="K302" s="49"/>
      <c r="L302" s="49"/>
      <c r="M302" s="49"/>
      <c r="N302" s="50"/>
      <c r="O302" s="104" t="str">
        <f t="shared" si="78"/>
        <v/>
      </c>
      <c r="P302" s="105" t="str">
        <f t="shared" si="93"/>
        <v/>
      </c>
      <c r="Q302" s="106" t="str">
        <f t="shared" si="79"/>
        <v/>
      </c>
      <c r="R302" s="107" t="str">
        <f t="shared" si="80"/>
        <v/>
      </c>
      <c r="S302" s="107" t="str">
        <f t="shared" si="81"/>
        <v/>
      </c>
      <c r="T302" s="108" t="str">
        <f t="shared" si="82"/>
        <v/>
      </c>
      <c r="U302" s="105" t="str">
        <f t="shared" si="83"/>
        <v/>
      </c>
      <c r="V302" s="108" t="str">
        <f t="shared" si="84"/>
        <v/>
      </c>
      <c r="W302" s="108" t="str">
        <f t="shared" si="85"/>
        <v/>
      </c>
      <c r="X302" s="108" t="str">
        <f t="shared" si="86"/>
        <v/>
      </c>
      <c r="Y302" s="108" t="str">
        <f t="shared" si="87"/>
        <v/>
      </c>
      <c r="Z302" s="106" t="str">
        <f t="shared" si="88"/>
        <v/>
      </c>
      <c r="AA302" s="107" t="str">
        <f t="shared" si="89"/>
        <v/>
      </c>
      <c r="AB302" s="105" t="str">
        <f t="shared" si="90"/>
        <v/>
      </c>
      <c r="AC302" s="108" t="str">
        <f t="shared" si="91"/>
        <v/>
      </c>
      <c r="AD302" s="160" t="str">
        <f t="shared" si="94"/>
        <v/>
      </c>
      <c r="AE302" s="173" t="str">
        <f t="shared" si="95"/>
        <v/>
      </c>
      <c r="AF302" s="111" t="str">
        <f>IF(AND(C302="",SUM(F302:N302)=0),"",IF(AE302&lt;&gt;"●",IF(COUNTIF(D302:E302,"○")+COUNTIF(O302:P302,"○")=1,"OK","NG"),IF(INDEX('補足調査票 (記入例)'!$AF$21:$AF$720,MATCH(C302,'補足調査票 (記入例)'!$C$21:$C$29,0))="OK","OK","NG ")))</f>
        <v/>
      </c>
      <c r="AG302" s="180" t="str">
        <f t="shared" si="92"/>
        <v/>
      </c>
    </row>
    <row r="303" spans="1:33" s="110" customFormat="1" ht="34.5" customHeight="1" x14ac:dyDescent="0.4">
      <c r="A303" s="42" t="str">
        <f t="shared" si="77"/>
        <v>○○学園</v>
      </c>
      <c r="B303" s="43"/>
      <c r="C303" s="44"/>
      <c r="D303" s="103"/>
      <c r="E303" s="103"/>
      <c r="F303" s="95"/>
      <c r="G303" s="48"/>
      <c r="H303" s="48"/>
      <c r="I303" s="48"/>
      <c r="J303" s="49"/>
      <c r="K303" s="49"/>
      <c r="L303" s="49"/>
      <c r="M303" s="49"/>
      <c r="N303" s="50"/>
      <c r="O303" s="104" t="str">
        <f t="shared" si="78"/>
        <v/>
      </c>
      <c r="P303" s="105" t="str">
        <f t="shared" si="93"/>
        <v/>
      </c>
      <c r="Q303" s="106" t="str">
        <f t="shared" si="79"/>
        <v/>
      </c>
      <c r="R303" s="107" t="str">
        <f t="shared" si="80"/>
        <v/>
      </c>
      <c r="S303" s="107" t="str">
        <f t="shared" si="81"/>
        <v/>
      </c>
      <c r="T303" s="108" t="str">
        <f t="shared" si="82"/>
        <v/>
      </c>
      <c r="U303" s="105" t="str">
        <f t="shared" si="83"/>
        <v/>
      </c>
      <c r="V303" s="108" t="str">
        <f t="shared" si="84"/>
        <v/>
      </c>
      <c r="W303" s="108" t="str">
        <f t="shared" si="85"/>
        <v/>
      </c>
      <c r="X303" s="108" t="str">
        <f t="shared" si="86"/>
        <v/>
      </c>
      <c r="Y303" s="108" t="str">
        <f t="shared" si="87"/>
        <v/>
      </c>
      <c r="Z303" s="106" t="str">
        <f t="shared" si="88"/>
        <v/>
      </c>
      <c r="AA303" s="107" t="str">
        <f t="shared" si="89"/>
        <v/>
      </c>
      <c r="AB303" s="105" t="str">
        <f t="shared" si="90"/>
        <v/>
      </c>
      <c r="AC303" s="108" t="str">
        <f t="shared" si="91"/>
        <v/>
      </c>
      <c r="AD303" s="160" t="str">
        <f t="shared" si="94"/>
        <v/>
      </c>
      <c r="AE303" s="173" t="str">
        <f t="shared" si="95"/>
        <v/>
      </c>
      <c r="AF303" s="111" t="str">
        <f>IF(AND(C303="",SUM(F303:N303)=0),"",IF(AE303&lt;&gt;"●",IF(COUNTIF(D303:E303,"○")+COUNTIF(O303:P303,"○")=1,"OK","NG"),IF(INDEX('補足調査票 (記入例)'!$AF$21:$AF$720,MATCH(C303,'補足調査票 (記入例)'!$C$21:$C$29,0))="OK","OK","NG ")))</f>
        <v/>
      </c>
      <c r="AG303" s="180" t="str">
        <f t="shared" si="92"/>
        <v/>
      </c>
    </row>
    <row r="304" spans="1:33" s="110" customFormat="1" ht="34.5" customHeight="1" x14ac:dyDescent="0.4">
      <c r="A304" s="42" t="str">
        <f t="shared" si="77"/>
        <v>○○学園</v>
      </c>
      <c r="B304" s="43"/>
      <c r="C304" s="44"/>
      <c r="D304" s="103"/>
      <c r="E304" s="103"/>
      <c r="F304" s="95"/>
      <c r="G304" s="48"/>
      <c r="H304" s="48"/>
      <c r="I304" s="48"/>
      <c r="J304" s="49"/>
      <c r="K304" s="49"/>
      <c r="L304" s="49"/>
      <c r="M304" s="49"/>
      <c r="N304" s="50"/>
      <c r="O304" s="104" t="str">
        <f t="shared" si="78"/>
        <v/>
      </c>
      <c r="P304" s="105" t="str">
        <f t="shared" si="93"/>
        <v/>
      </c>
      <c r="Q304" s="106" t="str">
        <f t="shared" si="79"/>
        <v/>
      </c>
      <c r="R304" s="107" t="str">
        <f t="shared" si="80"/>
        <v/>
      </c>
      <c r="S304" s="107" t="str">
        <f t="shared" si="81"/>
        <v/>
      </c>
      <c r="T304" s="108" t="str">
        <f t="shared" si="82"/>
        <v/>
      </c>
      <c r="U304" s="105" t="str">
        <f t="shared" si="83"/>
        <v/>
      </c>
      <c r="V304" s="108" t="str">
        <f t="shared" si="84"/>
        <v/>
      </c>
      <c r="W304" s="108" t="str">
        <f t="shared" si="85"/>
        <v/>
      </c>
      <c r="X304" s="108" t="str">
        <f t="shared" si="86"/>
        <v/>
      </c>
      <c r="Y304" s="108" t="str">
        <f t="shared" si="87"/>
        <v/>
      </c>
      <c r="Z304" s="106" t="str">
        <f t="shared" si="88"/>
        <v/>
      </c>
      <c r="AA304" s="107" t="str">
        <f t="shared" si="89"/>
        <v/>
      </c>
      <c r="AB304" s="105" t="str">
        <f t="shared" si="90"/>
        <v/>
      </c>
      <c r="AC304" s="108" t="str">
        <f t="shared" si="91"/>
        <v/>
      </c>
      <c r="AD304" s="160" t="str">
        <f t="shared" si="94"/>
        <v/>
      </c>
      <c r="AE304" s="173" t="str">
        <f t="shared" si="95"/>
        <v/>
      </c>
      <c r="AF304" s="111" t="str">
        <f>IF(AND(C304="",SUM(F304:N304)=0),"",IF(AE304&lt;&gt;"●",IF(COUNTIF(D304:E304,"○")+COUNTIF(O304:P304,"○")=1,"OK","NG"),IF(INDEX('補足調査票 (記入例)'!$AF$21:$AF$720,MATCH(C304,'補足調査票 (記入例)'!$C$21:$C$29,0))="OK","OK","NG ")))</f>
        <v/>
      </c>
      <c r="AG304" s="180" t="str">
        <f t="shared" si="92"/>
        <v/>
      </c>
    </row>
    <row r="305" spans="1:33" s="110" customFormat="1" ht="34.5" customHeight="1" x14ac:dyDescent="0.4">
      <c r="A305" s="42" t="str">
        <f t="shared" si="77"/>
        <v>○○学園</v>
      </c>
      <c r="B305" s="43"/>
      <c r="C305" s="44"/>
      <c r="D305" s="103"/>
      <c r="E305" s="103"/>
      <c r="F305" s="95"/>
      <c r="G305" s="48"/>
      <c r="H305" s="48"/>
      <c r="I305" s="48"/>
      <c r="J305" s="49"/>
      <c r="K305" s="49"/>
      <c r="L305" s="49"/>
      <c r="M305" s="49"/>
      <c r="N305" s="50"/>
      <c r="O305" s="104" t="str">
        <f t="shared" si="78"/>
        <v/>
      </c>
      <c r="P305" s="105" t="str">
        <f t="shared" si="93"/>
        <v/>
      </c>
      <c r="Q305" s="106" t="str">
        <f t="shared" si="79"/>
        <v/>
      </c>
      <c r="R305" s="107" t="str">
        <f t="shared" si="80"/>
        <v/>
      </c>
      <c r="S305" s="107" t="str">
        <f t="shared" si="81"/>
        <v/>
      </c>
      <c r="T305" s="108" t="str">
        <f t="shared" si="82"/>
        <v/>
      </c>
      <c r="U305" s="105" t="str">
        <f t="shared" si="83"/>
        <v/>
      </c>
      <c r="V305" s="108" t="str">
        <f t="shared" si="84"/>
        <v/>
      </c>
      <c r="W305" s="108" t="str">
        <f t="shared" si="85"/>
        <v/>
      </c>
      <c r="X305" s="108" t="str">
        <f t="shared" si="86"/>
        <v/>
      </c>
      <c r="Y305" s="108" t="str">
        <f t="shared" si="87"/>
        <v/>
      </c>
      <c r="Z305" s="106" t="str">
        <f t="shared" si="88"/>
        <v/>
      </c>
      <c r="AA305" s="107" t="str">
        <f t="shared" si="89"/>
        <v/>
      </c>
      <c r="AB305" s="105" t="str">
        <f t="shared" si="90"/>
        <v/>
      </c>
      <c r="AC305" s="108" t="str">
        <f t="shared" si="91"/>
        <v/>
      </c>
      <c r="AD305" s="160" t="str">
        <f t="shared" si="94"/>
        <v/>
      </c>
      <c r="AE305" s="173" t="str">
        <f t="shared" si="95"/>
        <v/>
      </c>
      <c r="AF305" s="111" t="str">
        <f>IF(AND(C305="",SUM(F305:N305)=0),"",IF(AE305&lt;&gt;"●",IF(COUNTIF(D305:E305,"○")+COUNTIF(O305:P305,"○")=1,"OK","NG"),IF(INDEX('補足調査票 (記入例)'!$AF$21:$AF$720,MATCH(C305,'補足調査票 (記入例)'!$C$21:$C$29,0))="OK","OK","NG ")))</f>
        <v/>
      </c>
      <c r="AG305" s="180" t="str">
        <f t="shared" si="92"/>
        <v/>
      </c>
    </row>
    <row r="306" spans="1:33" s="110" customFormat="1" ht="34.5" customHeight="1" x14ac:dyDescent="0.4">
      <c r="A306" s="42" t="str">
        <f t="shared" si="77"/>
        <v>○○学園</v>
      </c>
      <c r="B306" s="43"/>
      <c r="C306" s="44"/>
      <c r="D306" s="103"/>
      <c r="E306" s="103"/>
      <c r="F306" s="95"/>
      <c r="G306" s="48"/>
      <c r="H306" s="48"/>
      <c r="I306" s="48"/>
      <c r="J306" s="49"/>
      <c r="K306" s="49"/>
      <c r="L306" s="49"/>
      <c r="M306" s="49"/>
      <c r="N306" s="50"/>
      <c r="O306" s="104" t="str">
        <f t="shared" si="78"/>
        <v/>
      </c>
      <c r="P306" s="105" t="str">
        <f t="shared" si="93"/>
        <v/>
      </c>
      <c r="Q306" s="106" t="str">
        <f t="shared" si="79"/>
        <v/>
      </c>
      <c r="R306" s="107" t="str">
        <f t="shared" si="80"/>
        <v/>
      </c>
      <c r="S306" s="107" t="str">
        <f t="shared" si="81"/>
        <v/>
      </c>
      <c r="T306" s="108" t="str">
        <f t="shared" si="82"/>
        <v/>
      </c>
      <c r="U306" s="105" t="str">
        <f t="shared" si="83"/>
        <v/>
      </c>
      <c r="V306" s="108" t="str">
        <f t="shared" si="84"/>
        <v/>
      </c>
      <c r="W306" s="108" t="str">
        <f t="shared" si="85"/>
        <v/>
      </c>
      <c r="X306" s="108" t="str">
        <f t="shared" si="86"/>
        <v/>
      </c>
      <c r="Y306" s="108" t="str">
        <f t="shared" si="87"/>
        <v/>
      </c>
      <c r="Z306" s="106" t="str">
        <f t="shared" si="88"/>
        <v/>
      </c>
      <c r="AA306" s="107" t="str">
        <f t="shared" si="89"/>
        <v/>
      </c>
      <c r="AB306" s="105" t="str">
        <f t="shared" si="90"/>
        <v/>
      </c>
      <c r="AC306" s="108" t="str">
        <f t="shared" si="91"/>
        <v/>
      </c>
      <c r="AD306" s="160" t="str">
        <f t="shared" si="94"/>
        <v/>
      </c>
      <c r="AE306" s="173" t="str">
        <f t="shared" si="95"/>
        <v/>
      </c>
      <c r="AF306" s="111" t="str">
        <f>IF(AND(C306="",SUM(F306:N306)=0),"",IF(AE306&lt;&gt;"●",IF(COUNTIF(D306:E306,"○")+COUNTIF(O306:P306,"○")=1,"OK","NG"),IF(INDEX('補足調査票 (記入例)'!$AF$21:$AF$720,MATCH(C306,'補足調査票 (記入例)'!$C$21:$C$29,0))="OK","OK","NG ")))</f>
        <v/>
      </c>
      <c r="AG306" s="180" t="str">
        <f t="shared" si="92"/>
        <v/>
      </c>
    </row>
    <row r="307" spans="1:33" s="110" customFormat="1" ht="34.5" customHeight="1" x14ac:dyDescent="0.4">
      <c r="A307" s="42" t="str">
        <f t="shared" si="77"/>
        <v>○○学園</v>
      </c>
      <c r="B307" s="43"/>
      <c r="C307" s="44"/>
      <c r="D307" s="103"/>
      <c r="E307" s="103"/>
      <c r="F307" s="95"/>
      <c r="G307" s="48"/>
      <c r="H307" s="48"/>
      <c r="I307" s="48"/>
      <c r="J307" s="49"/>
      <c r="K307" s="49"/>
      <c r="L307" s="49"/>
      <c r="M307" s="49"/>
      <c r="N307" s="50"/>
      <c r="O307" s="104" t="str">
        <f t="shared" si="78"/>
        <v/>
      </c>
      <c r="P307" s="105" t="str">
        <f t="shared" si="93"/>
        <v/>
      </c>
      <c r="Q307" s="106" t="str">
        <f t="shared" si="79"/>
        <v/>
      </c>
      <c r="R307" s="107" t="str">
        <f t="shared" si="80"/>
        <v/>
      </c>
      <c r="S307" s="107" t="str">
        <f t="shared" si="81"/>
        <v/>
      </c>
      <c r="T307" s="108" t="str">
        <f t="shared" si="82"/>
        <v/>
      </c>
      <c r="U307" s="105" t="str">
        <f t="shared" si="83"/>
        <v/>
      </c>
      <c r="V307" s="108" t="str">
        <f t="shared" si="84"/>
        <v/>
      </c>
      <c r="W307" s="108" t="str">
        <f t="shared" si="85"/>
        <v/>
      </c>
      <c r="X307" s="108" t="str">
        <f t="shared" si="86"/>
        <v/>
      </c>
      <c r="Y307" s="108" t="str">
        <f t="shared" si="87"/>
        <v/>
      </c>
      <c r="Z307" s="106" t="str">
        <f t="shared" si="88"/>
        <v/>
      </c>
      <c r="AA307" s="107" t="str">
        <f t="shared" si="89"/>
        <v/>
      </c>
      <c r="AB307" s="105" t="str">
        <f t="shared" si="90"/>
        <v/>
      </c>
      <c r="AC307" s="108" t="str">
        <f t="shared" si="91"/>
        <v/>
      </c>
      <c r="AD307" s="160" t="str">
        <f t="shared" si="94"/>
        <v/>
      </c>
      <c r="AE307" s="173" t="str">
        <f t="shared" si="95"/>
        <v/>
      </c>
      <c r="AF307" s="111" t="str">
        <f>IF(AND(C307="",SUM(F307:N307)=0),"",IF(AE307&lt;&gt;"●",IF(COUNTIF(D307:E307,"○")+COUNTIF(O307:P307,"○")=1,"OK","NG"),IF(INDEX('補足調査票 (記入例)'!$AF$21:$AF$720,MATCH(C307,'補足調査票 (記入例)'!$C$21:$C$29,0))="OK","OK","NG ")))</f>
        <v/>
      </c>
      <c r="AG307" s="180" t="str">
        <f t="shared" si="92"/>
        <v/>
      </c>
    </row>
    <row r="308" spans="1:33" s="110" customFormat="1" ht="34.5" customHeight="1" x14ac:dyDescent="0.4">
      <c r="A308" s="42" t="str">
        <f t="shared" si="77"/>
        <v>○○学園</v>
      </c>
      <c r="B308" s="43"/>
      <c r="C308" s="44"/>
      <c r="D308" s="103"/>
      <c r="E308" s="103"/>
      <c r="F308" s="95"/>
      <c r="G308" s="48"/>
      <c r="H308" s="48"/>
      <c r="I308" s="48"/>
      <c r="J308" s="49"/>
      <c r="K308" s="49"/>
      <c r="L308" s="49"/>
      <c r="M308" s="49"/>
      <c r="N308" s="50"/>
      <c r="O308" s="104" t="str">
        <f t="shared" si="78"/>
        <v/>
      </c>
      <c r="P308" s="105" t="str">
        <f t="shared" si="93"/>
        <v/>
      </c>
      <c r="Q308" s="106" t="str">
        <f t="shared" si="79"/>
        <v/>
      </c>
      <c r="R308" s="107" t="str">
        <f t="shared" si="80"/>
        <v/>
      </c>
      <c r="S308" s="107" t="str">
        <f t="shared" si="81"/>
        <v/>
      </c>
      <c r="T308" s="108" t="str">
        <f t="shared" si="82"/>
        <v/>
      </c>
      <c r="U308" s="105" t="str">
        <f t="shared" si="83"/>
        <v/>
      </c>
      <c r="V308" s="108" t="str">
        <f t="shared" si="84"/>
        <v/>
      </c>
      <c r="W308" s="108" t="str">
        <f t="shared" si="85"/>
        <v/>
      </c>
      <c r="X308" s="108" t="str">
        <f t="shared" si="86"/>
        <v/>
      </c>
      <c r="Y308" s="108" t="str">
        <f t="shared" si="87"/>
        <v/>
      </c>
      <c r="Z308" s="106" t="str">
        <f t="shared" si="88"/>
        <v/>
      </c>
      <c r="AA308" s="107" t="str">
        <f t="shared" si="89"/>
        <v/>
      </c>
      <c r="AB308" s="105" t="str">
        <f t="shared" si="90"/>
        <v/>
      </c>
      <c r="AC308" s="108" t="str">
        <f t="shared" si="91"/>
        <v/>
      </c>
      <c r="AD308" s="160" t="str">
        <f t="shared" si="94"/>
        <v/>
      </c>
      <c r="AE308" s="173" t="str">
        <f t="shared" si="95"/>
        <v/>
      </c>
      <c r="AF308" s="111" t="str">
        <f>IF(AND(C308="",SUM(F308:N308)=0),"",IF(AE308&lt;&gt;"●",IF(COUNTIF(D308:E308,"○")+COUNTIF(O308:P308,"○")=1,"OK","NG"),IF(INDEX('補足調査票 (記入例)'!$AF$21:$AF$720,MATCH(C308,'補足調査票 (記入例)'!$C$21:$C$29,0))="OK","OK","NG ")))</f>
        <v/>
      </c>
      <c r="AG308" s="180" t="str">
        <f t="shared" si="92"/>
        <v/>
      </c>
    </row>
    <row r="309" spans="1:33" s="110" customFormat="1" ht="34.5" customHeight="1" x14ac:dyDescent="0.4">
      <c r="A309" s="42" t="str">
        <f t="shared" si="77"/>
        <v>○○学園</v>
      </c>
      <c r="B309" s="43"/>
      <c r="C309" s="44"/>
      <c r="D309" s="103"/>
      <c r="E309" s="103"/>
      <c r="F309" s="95"/>
      <c r="G309" s="48"/>
      <c r="H309" s="48"/>
      <c r="I309" s="48"/>
      <c r="J309" s="49"/>
      <c r="K309" s="49"/>
      <c r="L309" s="49"/>
      <c r="M309" s="49"/>
      <c r="N309" s="50"/>
      <c r="O309" s="104" t="str">
        <f t="shared" si="78"/>
        <v/>
      </c>
      <c r="P309" s="105" t="str">
        <f t="shared" si="93"/>
        <v/>
      </c>
      <c r="Q309" s="106" t="str">
        <f t="shared" si="79"/>
        <v/>
      </c>
      <c r="R309" s="107" t="str">
        <f t="shared" si="80"/>
        <v/>
      </c>
      <c r="S309" s="107" t="str">
        <f t="shared" si="81"/>
        <v/>
      </c>
      <c r="T309" s="108" t="str">
        <f t="shared" si="82"/>
        <v/>
      </c>
      <c r="U309" s="105" t="str">
        <f t="shared" si="83"/>
        <v/>
      </c>
      <c r="V309" s="108" t="str">
        <f t="shared" si="84"/>
        <v/>
      </c>
      <c r="W309" s="108" t="str">
        <f t="shared" si="85"/>
        <v/>
      </c>
      <c r="X309" s="108" t="str">
        <f t="shared" si="86"/>
        <v/>
      </c>
      <c r="Y309" s="108" t="str">
        <f t="shared" si="87"/>
        <v/>
      </c>
      <c r="Z309" s="106" t="str">
        <f t="shared" si="88"/>
        <v/>
      </c>
      <c r="AA309" s="107" t="str">
        <f t="shared" si="89"/>
        <v/>
      </c>
      <c r="AB309" s="105" t="str">
        <f t="shared" si="90"/>
        <v/>
      </c>
      <c r="AC309" s="108" t="str">
        <f t="shared" si="91"/>
        <v/>
      </c>
      <c r="AD309" s="160" t="str">
        <f t="shared" si="94"/>
        <v/>
      </c>
      <c r="AE309" s="173" t="str">
        <f t="shared" si="95"/>
        <v/>
      </c>
      <c r="AF309" s="111" t="str">
        <f>IF(AND(C309="",SUM(F309:N309)=0),"",IF(AE309&lt;&gt;"●",IF(COUNTIF(D309:E309,"○")+COUNTIF(O309:P309,"○")=1,"OK","NG"),IF(INDEX('補足調査票 (記入例)'!$AF$21:$AF$720,MATCH(C309,'補足調査票 (記入例)'!$C$21:$C$29,0))="OK","OK","NG ")))</f>
        <v/>
      </c>
      <c r="AG309" s="180" t="str">
        <f t="shared" si="92"/>
        <v/>
      </c>
    </row>
    <row r="310" spans="1:33" s="110" customFormat="1" ht="34.5" customHeight="1" x14ac:dyDescent="0.4">
      <c r="A310" s="42" t="str">
        <f t="shared" si="77"/>
        <v>○○学園</v>
      </c>
      <c r="B310" s="43"/>
      <c r="C310" s="44"/>
      <c r="D310" s="103"/>
      <c r="E310" s="103"/>
      <c r="F310" s="95"/>
      <c r="G310" s="48"/>
      <c r="H310" s="48"/>
      <c r="I310" s="48"/>
      <c r="J310" s="49"/>
      <c r="K310" s="49"/>
      <c r="L310" s="49"/>
      <c r="M310" s="49"/>
      <c r="N310" s="50"/>
      <c r="O310" s="104" t="str">
        <f t="shared" si="78"/>
        <v/>
      </c>
      <c r="P310" s="105" t="str">
        <f t="shared" si="93"/>
        <v/>
      </c>
      <c r="Q310" s="106" t="str">
        <f t="shared" si="79"/>
        <v/>
      </c>
      <c r="R310" s="107" t="str">
        <f t="shared" si="80"/>
        <v/>
      </c>
      <c r="S310" s="107" t="str">
        <f t="shared" si="81"/>
        <v/>
      </c>
      <c r="T310" s="108" t="str">
        <f t="shared" si="82"/>
        <v/>
      </c>
      <c r="U310" s="105" t="str">
        <f t="shared" si="83"/>
        <v/>
      </c>
      <c r="V310" s="108" t="str">
        <f t="shared" si="84"/>
        <v/>
      </c>
      <c r="W310" s="108" t="str">
        <f t="shared" si="85"/>
        <v/>
      </c>
      <c r="X310" s="108" t="str">
        <f t="shared" si="86"/>
        <v/>
      </c>
      <c r="Y310" s="108" t="str">
        <f t="shared" si="87"/>
        <v/>
      </c>
      <c r="Z310" s="106" t="str">
        <f t="shared" si="88"/>
        <v/>
      </c>
      <c r="AA310" s="107" t="str">
        <f t="shared" si="89"/>
        <v/>
      </c>
      <c r="AB310" s="105" t="str">
        <f t="shared" si="90"/>
        <v/>
      </c>
      <c r="AC310" s="108" t="str">
        <f t="shared" si="91"/>
        <v/>
      </c>
      <c r="AD310" s="160" t="str">
        <f t="shared" si="94"/>
        <v/>
      </c>
      <c r="AE310" s="173" t="str">
        <f t="shared" si="95"/>
        <v/>
      </c>
      <c r="AF310" s="111" t="str">
        <f>IF(AND(C310="",SUM(F310:N310)=0),"",IF(AE310&lt;&gt;"●",IF(COUNTIF(D310:E310,"○")+COUNTIF(O310:P310,"○")=1,"OK","NG"),IF(INDEX('補足調査票 (記入例)'!$AF$21:$AF$720,MATCH(C310,'補足調査票 (記入例)'!$C$21:$C$29,0))="OK","OK","NG ")))</f>
        <v/>
      </c>
      <c r="AG310" s="180" t="str">
        <f t="shared" si="92"/>
        <v/>
      </c>
    </row>
    <row r="311" spans="1:33" s="110" customFormat="1" ht="34.5" customHeight="1" x14ac:dyDescent="0.4">
      <c r="A311" s="42" t="str">
        <f t="shared" si="77"/>
        <v>○○学園</v>
      </c>
      <c r="B311" s="43"/>
      <c r="C311" s="44"/>
      <c r="D311" s="103"/>
      <c r="E311" s="103"/>
      <c r="F311" s="95"/>
      <c r="G311" s="48"/>
      <c r="H311" s="48"/>
      <c r="I311" s="48"/>
      <c r="J311" s="49"/>
      <c r="K311" s="49"/>
      <c r="L311" s="49"/>
      <c r="M311" s="49"/>
      <c r="N311" s="50"/>
      <c r="O311" s="104" t="str">
        <f t="shared" si="78"/>
        <v/>
      </c>
      <c r="P311" s="105" t="str">
        <f t="shared" si="93"/>
        <v/>
      </c>
      <c r="Q311" s="106" t="str">
        <f t="shared" si="79"/>
        <v/>
      </c>
      <c r="R311" s="107" t="str">
        <f t="shared" si="80"/>
        <v/>
      </c>
      <c r="S311" s="107" t="str">
        <f t="shared" si="81"/>
        <v/>
      </c>
      <c r="T311" s="108" t="str">
        <f t="shared" si="82"/>
        <v/>
      </c>
      <c r="U311" s="105" t="str">
        <f t="shared" si="83"/>
        <v/>
      </c>
      <c r="V311" s="108" t="str">
        <f t="shared" si="84"/>
        <v/>
      </c>
      <c r="W311" s="108" t="str">
        <f t="shared" si="85"/>
        <v/>
      </c>
      <c r="X311" s="108" t="str">
        <f t="shared" si="86"/>
        <v/>
      </c>
      <c r="Y311" s="108" t="str">
        <f t="shared" si="87"/>
        <v/>
      </c>
      <c r="Z311" s="106" t="str">
        <f t="shared" si="88"/>
        <v/>
      </c>
      <c r="AA311" s="107" t="str">
        <f t="shared" si="89"/>
        <v/>
      </c>
      <c r="AB311" s="105" t="str">
        <f t="shared" si="90"/>
        <v/>
      </c>
      <c r="AC311" s="108" t="str">
        <f t="shared" si="91"/>
        <v/>
      </c>
      <c r="AD311" s="160" t="str">
        <f t="shared" si="94"/>
        <v/>
      </c>
      <c r="AE311" s="173" t="str">
        <f t="shared" si="95"/>
        <v/>
      </c>
      <c r="AF311" s="111" t="str">
        <f>IF(AND(C311="",SUM(F311:N311)=0),"",IF(AE311&lt;&gt;"●",IF(COUNTIF(D311:E311,"○")+COUNTIF(O311:P311,"○")=1,"OK","NG"),IF(INDEX('補足調査票 (記入例)'!$AF$21:$AF$720,MATCH(C311,'補足調査票 (記入例)'!$C$21:$C$29,0))="OK","OK","NG ")))</f>
        <v/>
      </c>
      <c r="AG311" s="180" t="str">
        <f t="shared" si="92"/>
        <v/>
      </c>
    </row>
    <row r="312" spans="1:33" s="110" customFormat="1" ht="34.5" customHeight="1" x14ac:dyDescent="0.4">
      <c r="A312" s="42" t="str">
        <f t="shared" si="77"/>
        <v>○○学園</v>
      </c>
      <c r="B312" s="43"/>
      <c r="C312" s="44"/>
      <c r="D312" s="103"/>
      <c r="E312" s="103"/>
      <c r="F312" s="95"/>
      <c r="G312" s="48"/>
      <c r="H312" s="48"/>
      <c r="I312" s="48"/>
      <c r="J312" s="49"/>
      <c r="K312" s="49"/>
      <c r="L312" s="49"/>
      <c r="M312" s="49"/>
      <c r="N312" s="50"/>
      <c r="O312" s="104" t="str">
        <f t="shared" si="78"/>
        <v/>
      </c>
      <c r="P312" s="105" t="str">
        <f t="shared" si="93"/>
        <v/>
      </c>
      <c r="Q312" s="106" t="str">
        <f t="shared" si="79"/>
        <v/>
      </c>
      <c r="R312" s="107" t="str">
        <f t="shared" si="80"/>
        <v/>
      </c>
      <c r="S312" s="107" t="str">
        <f t="shared" si="81"/>
        <v/>
      </c>
      <c r="T312" s="108" t="str">
        <f t="shared" si="82"/>
        <v/>
      </c>
      <c r="U312" s="105" t="str">
        <f t="shared" si="83"/>
        <v/>
      </c>
      <c r="V312" s="108" t="str">
        <f t="shared" si="84"/>
        <v/>
      </c>
      <c r="W312" s="108" t="str">
        <f t="shared" si="85"/>
        <v/>
      </c>
      <c r="X312" s="108" t="str">
        <f t="shared" si="86"/>
        <v/>
      </c>
      <c r="Y312" s="108" t="str">
        <f t="shared" si="87"/>
        <v/>
      </c>
      <c r="Z312" s="106" t="str">
        <f t="shared" si="88"/>
        <v/>
      </c>
      <c r="AA312" s="107" t="str">
        <f t="shared" si="89"/>
        <v/>
      </c>
      <c r="AB312" s="105" t="str">
        <f t="shared" si="90"/>
        <v/>
      </c>
      <c r="AC312" s="108" t="str">
        <f t="shared" si="91"/>
        <v/>
      </c>
      <c r="AD312" s="160" t="str">
        <f t="shared" si="94"/>
        <v/>
      </c>
      <c r="AE312" s="173" t="str">
        <f t="shared" si="95"/>
        <v/>
      </c>
      <c r="AF312" s="111" t="str">
        <f>IF(AND(C312="",SUM(F312:N312)=0),"",IF(AE312&lt;&gt;"●",IF(COUNTIF(D312:E312,"○")+COUNTIF(O312:P312,"○")=1,"OK","NG"),IF(INDEX('補足調査票 (記入例)'!$AF$21:$AF$720,MATCH(C312,'補足調査票 (記入例)'!$C$21:$C$29,0))="OK","OK","NG ")))</f>
        <v/>
      </c>
      <c r="AG312" s="180" t="str">
        <f t="shared" si="92"/>
        <v/>
      </c>
    </row>
    <row r="313" spans="1:33" s="110" customFormat="1" ht="34.5" customHeight="1" x14ac:dyDescent="0.4">
      <c r="A313" s="42" t="str">
        <f t="shared" si="77"/>
        <v>○○学園</v>
      </c>
      <c r="B313" s="43"/>
      <c r="C313" s="44"/>
      <c r="D313" s="103"/>
      <c r="E313" s="103"/>
      <c r="F313" s="95"/>
      <c r="G313" s="48"/>
      <c r="H313" s="48"/>
      <c r="I313" s="48"/>
      <c r="J313" s="49"/>
      <c r="K313" s="49"/>
      <c r="L313" s="49"/>
      <c r="M313" s="49"/>
      <c r="N313" s="50"/>
      <c r="O313" s="104" t="str">
        <f t="shared" si="78"/>
        <v/>
      </c>
      <c r="P313" s="105" t="str">
        <f t="shared" si="93"/>
        <v/>
      </c>
      <c r="Q313" s="106" t="str">
        <f t="shared" si="79"/>
        <v/>
      </c>
      <c r="R313" s="107" t="str">
        <f t="shared" si="80"/>
        <v/>
      </c>
      <c r="S313" s="107" t="str">
        <f t="shared" si="81"/>
        <v/>
      </c>
      <c r="T313" s="108" t="str">
        <f t="shared" si="82"/>
        <v/>
      </c>
      <c r="U313" s="105" t="str">
        <f t="shared" si="83"/>
        <v/>
      </c>
      <c r="V313" s="108" t="str">
        <f t="shared" si="84"/>
        <v/>
      </c>
      <c r="W313" s="108" t="str">
        <f t="shared" si="85"/>
        <v/>
      </c>
      <c r="X313" s="108" t="str">
        <f t="shared" si="86"/>
        <v/>
      </c>
      <c r="Y313" s="108" t="str">
        <f t="shared" si="87"/>
        <v/>
      </c>
      <c r="Z313" s="106" t="str">
        <f t="shared" si="88"/>
        <v/>
      </c>
      <c r="AA313" s="107" t="str">
        <f t="shared" si="89"/>
        <v/>
      </c>
      <c r="AB313" s="105" t="str">
        <f t="shared" si="90"/>
        <v/>
      </c>
      <c r="AC313" s="108" t="str">
        <f t="shared" si="91"/>
        <v/>
      </c>
      <c r="AD313" s="160" t="str">
        <f t="shared" si="94"/>
        <v/>
      </c>
      <c r="AE313" s="173" t="str">
        <f t="shared" si="95"/>
        <v/>
      </c>
      <c r="AF313" s="111" t="str">
        <f>IF(AND(C313="",SUM(F313:N313)=0),"",IF(AE313&lt;&gt;"●",IF(COUNTIF(D313:E313,"○")+COUNTIF(O313:P313,"○")=1,"OK","NG"),IF(INDEX('補足調査票 (記入例)'!$AF$21:$AF$720,MATCH(C313,'補足調査票 (記入例)'!$C$21:$C$29,0))="OK","OK","NG ")))</f>
        <v/>
      </c>
      <c r="AG313" s="180" t="str">
        <f t="shared" si="92"/>
        <v/>
      </c>
    </row>
    <row r="314" spans="1:33" s="110" customFormat="1" ht="34.5" customHeight="1" x14ac:dyDescent="0.4">
      <c r="A314" s="42" t="str">
        <f t="shared" si="77"/>
        <v>○○学園</v>
      </c>
      <c r="B314" s="43"/>
      <c r="C314" s="44"/>
      <c r="D314" s="103"/>
      <c r="E314" s="103"/>
      <c r="F314" s="95"/>
      <c r="G314" s="48"/>
      <c r="H314" s="48"/>
      <c r="I314" s="48"/>
      <c r="J314" s="49"/>
      <c r="K314" s="49"/>
      <c r="L314" s="49"/>
      <c r="M314" s="49"/>
      <c r="N314" s="50"/>
      <c r="O314" s="104" t="str">
        <f t="shared" si="78"/>
        <v/>
      </c>
      <c r="P314" s="105" t="str">
        <f t="shared" si="93"/>
        <v/>
      </c>
      <c r="Q314" s="106" t="str">
        <f t="shared" si="79"/>
        <v/>
      </c>
      <c r="R314" s="107" t="str">
        <f t="shared" si="80"/>
        <v/>
      </c>
      <c r="S314" s="107" t="str">
        <f t="shared" si="81"/>
        <v/>
      </c>
      <c r="T314" s="108" t="str">
        <f t="shared" si="82"/>
        <v/>
      </c>
      <c r="U314" s="105" t="str">
        <f t="shared" si="83"/>
        <v/>
      </c>
      <c r="V314" s="108" t="str">
        <f t="shared" si="84"/>
        <v/>
      </c>
      <c r="W314" s="108" t="str">
        <f t="shared" si="85"/>
        <v/>
      </c>
      <c r="X314" s="108" t="str">
        <f t="shared" si="86"/>
        <v/>
      </c>
      <c r="Y314" s="108" t="str">
        <f t="shared" si="87"/>
        <v/>
      </c>
      <c r="Z314" s="106" t="str">
        <f t="shared" si="88"/>
        <v/>
      </c>
      <c r="AA314" s="107" t="str">
        <f t="shared" si="89"/>
        <v/>
      </c>
      <c r="AB314" s="105" t="str">
        <f t="shared" si="90"/>
        <v/>
      </c>
      <c r="AC314" s="108" t="str">
        <f t="shared" si="91"/>
        <v/>
      </c>
      <c r="AD314" s="160" t="str">
        <f t="shared" si="94"/>
        <v/>
      </c>
      <c r="AE314" s="173" t="str">
        <f t="shared" si="95"/>
        <v/>
      </c>
      <c r="AF314" s="111" t="str">
        <f>IF(AND(C314="",SUM(F314:N314)=0),"",IF(AE314&lt;&gt;"●",IF(COUNTIF(D314:E314,"○")+COUNTIF(O314:P314,"○")=1,"OK","NG"),IF(INDEX('補足調査票 (記入例)'!$AF$21:$AF$720,MATCH(C314,'補足調査票 (記入例)'!$C$21:$C$29,0))="OK","OK","NG ")))</f>
        <v/>
      </c>
      <c r="AG314" s="180" t="str">
        <f t="shared" si="92"/>
        <v/>
      </c>
    </row>
    <row r="315" spans="1:33" s="110" customFormat="1" ht="34.5" customHeight="1" x14ac:dyDescent="0.4">
      <c r="A315" s="42" t="str">
        <f t="shared" si="77"/>
        <v>○○学園</v>
      </c>
      <c r="B315" s="43"/>
      <c r="C315" s="44"/>
      <c r="D315" s="103"/>
      <c r="E315" s="103"/>
      <c r="F315" s="95"/>
      <c r="G315" s="48"/>
      <c r="H315" s="48"/>
      <c r="I315" s="48"/>
      <c r="J315" s="49"/>
      <c r="K315" s="49"/>
      <c r="L315" s="49"/>
      <c r="M315" s="49"/>
      <c r="N315" s="50"/>
      <c r="O315" s="104" t="str">
        <f t="shared" si="78"/>
        <v/>
      </c>
      <c r="P315" s="105" t="str">
        <f t="shared" si="93"/>
        <v/>
      </c>
      <c r="Q315" s="106" t="str">
        <f t="shared" si="79"/>
        <v/>
      </c>
      <c r="R315" s="107" t="str">
        <f t="shared" si="80"/>
        <v/>
      </c>
      <c r="S315" s="107" t="str">
        <f t="shared" si="81"/>
        <v/>
      </c>
      <c r="T315" s="108" t="str">
        <f t="shared" si="82"/>
        <v/>
      </c>
      <c r="U315" s="105" t="str">
        <f t="shared" si="83"/>
        <v/>
      </c>
      <c r="V315" s="108" t="str">
        <f t="shared" si="84"/>
        <v/>
      </c>
      <c r="W315" s="108" t="str">
        <f t="shared" si="85"/>
        <v/>
      </c>
      <c r="X315" s="108" t="str">
        <f t="shared" si="86"/>
        <v/>
      </c>
      <c r="Y315" s="108" t="str">
        <f t="shared" si="87"/>
        <v/>
      </c>
      <c r="Z315" s="106" t="str">
        <f t="shared" si="88"/>
        <v/>
      </c>
      <c r="AA315" s="107" t="str">
        <f t="shared" si="89"/>
        <v/>
      </c>
      <c r="AB315" s="105" t="str">
        <f t="shared" si="90"/>
        <v/>
      </c>
      <c r="AC315" s="108" t="str">
        <f t="shared" si="91"/>
        <v/>
      </c>
      <c r="AD315" s="160" t="str">
        <f t="shared" si="94"/>
        <v/>
      </c>
      <c r="AE315" s="173" t="str">
        <f t="shared" si="95"/>
        <v/>
      </c>
      <c r="AF315" s="111" t="str">
        <f>IF(AND(C315="",SUM(F315:N315)=0),"",IF(AE315&lt;&gt;"●",IF(COUNTIF(D315:E315,"○")+COUNTIF(O315:P315,"○")=1,"OK","NG"),IF(INDEX('補足調査票 (記入例)'!$AF$21:$AF$720,MATCH(C315,'補足調査票 (記入例)'!$C$21:$C$29,0))="OK","OK","NG ")))</f>
        <v/>
      </c>
      <c r="AG315" s="180" t="str">
        <f t="shared" si="92"/>
        <v/>
      </c>
    </row>
    <row r="316" spans="1:33" s="110" customFormat="1" ht="34.5" customHeight="1" x14ac:dyDescent="0.4">
      <c r="A316" s="42" t="str">
        <f t="shared" si="77"/>
        <v>○○学園</v>
      </c>
      <c r="B316" s="43"/>
      <c r="C316" s="44"/>
      <c r="D316" s="103"/>
      <c r="E316" s="103"/>
      <c r="F316" s="95"/>
      <c r="G316" s="48"/>
      <c r="H316" s="48"/>
      <c r="I316" s="48"/>
      <c r="J316" s="49"/>
      <c r="K316" s="49"/>
      <c r="L316" s="49"/>
      <c r="M316" s="49"/>
      <c r="N316" s="50"/>
      <c r="O316" s="104" t="str">
        <f t="shared" si="78"/>
        <v/>
      </c>
      <c r="P316" s="105" t="str">
        <f t="shared" si="93"/>
        <v/>
      </c>
      <c r="Q316" s="106" t="str">
        <f t="shared" si="79"/>
        <v/>
      </c>
      <c r="R316" s="107" t="str">
        <f t="shared" si="80"/>
        <v/>
      </c>
      <c r="S316" s="107" t="str">
        <f t="shared" si="81"/>
        <v/>
      </c>
      <c r="T316" s="108" t="str">
        <f t="shared" si="82"/>
        <v/>
      </c>
      <c r="U316" s="105" t="str">
        <f t="shared" si="83"/>
        <v/>
      </c>
      <c r="V316" s="108" t="str">
        <f t="shared" si="84"/>
        <v/>
      </c>
      <c r="W316" s="108" t="str">
        <f t="shared" si="85"/>
        <v/>
      </c>
      <c r="X316" s="108" t="str">
        <f t="shared" si="86"/>
        <v/>
      </c>
      <c r="Y316" s="108" t="str">
        <f t="shared" si="87"/>
        <v/>
      </c>
      <c r="Z316" s="106" t="str">
        <f t="shared" si="88"/>
        <v/>
      </c>
      <c r="AA316" s="107" t="str">
        <f t="shared" si="89"/>
        <v/>
      </c>
      <c r="AB316" s="105" t="str">
        <f t="shared" si="90"/>
        <v/>
      </c>
      <c r="AC316" s="108" t="str">
        <f t="shared" si="91"/>
        <v/>
      </c>
      <c r="AD316" s="160" t="str">
        <f t="shared" si="94"/>
        <v/>
      </c>
      <c r="AE316" s="173" t="str">
        <f t="shared" si="95"/>
        <v/>
      </c>
      <c r="AF316" s="111" t="str">
        <f>IF(AND(C316="",SUM(F316:N316)=0),"",IF(AE316&lt;&gt;"●",IF(COUNTIF(D316:E316,"○")+COUNTIF(O316:P316,"○")=1,"OK","NG"),IF(INDEX('補足調査票 (記入例)'!$AF$21:$AF$720,MATCH(C316,'補足調査票 (記入例)'!$C$21:$C$29,0))="OK","OK","NG ")))</f>
        <v/>
      </c>
      <c r="AG316" s="180" t="str">
        <f t="shared" si="92"/>
        <v/>
      </c>
    </row>
    <row r="317" spans="1:33" s="110" customFormat="1" ht="34.5" customHeight="1" x14ac:dyDescent="0.4">
      <c r="A317" s="42" t="str">
        <f t="shared" si="77"/>
        <v>○○学園</v>
      </c>
      <c r="B317" s="43"/>
      <c r="C317" s="44"/>
      <c r="D317" s="103"/>
      <c r="E317" s="103"/>
      <c r="F317" s="95"/>
      <c r="G317" s="48"/>
      <c r="H317" s="48"/>
      <c r="I317" s="48"/>
      <c r="J317" s="49"/>
      <c r="K317" s="49"/>
      <c r="L317" s="49"/>
      <c r="M317" s="49"/>
      <c r="N317" s="50"/>
      <c r="O317" s="104" t="str">
        <f t="shared" si="78"/>
        <v/>
      </c>
      <c r="P317" s="105" t="str">
        <f t="shared" si="93"/>
        <v/>
      </c>
      <c r="Q317" s="106" t="str">
        <f t="shared" si="79"/>
        <v/>
      </c>
      <c r="R317" s="107" t="str">
        <f t="shared" si="80"/>
        <v/>
      </c>
      <c r="S317" s="107" t="str">
        <f t="shared" si="81"/>
        <v/>
      </c>
      <c r="T317" s="108" t="str">
        <f t="shared" si="82"/>
        <v/>
      </c>
      <c r="U317" s="105" t="str">
        <f t="shared" si="83"/>
        <v/>
      </c>
      <c r="V317" s="108" t="str">
        <f t="shared" si="84"/>
        <v/>
      </c>
      <c r="W317" s="108" t="str">
        <f t="shared" si="85"/>
        <v/>
      </c>
      <c r="X317" s="108" t="str">
        <f t="shared" si="86"/>
        <v/>
      </c>
      <c r="Y317" s="108" t="str">
        <f t="shared" si="87"/>
        <v/>
      </c>
      <c r="Z317" s="106" t="str">
        <f t="shared" si="88"/>
        <v/>
      </c>
      <c r="AA317" s="107" t="str">
        <f t="shared" si="89"/>
        <v/>
      </c>
      <c r="AB317" s="105" t="str">
        <f t="shared" si="90"/>
        <v/>
      </c>
      <c r="AC317" s="108" t="str">
        <f t="shared" si="91"/>
        <v/>
      </c>
      <c r="AD317" s="160" t="str">
        <f t="shared" si="94"/>
        <v/>
      </c>
      <c r="AE317" s="173" t="str">
        <f t="shared" si="95"/>
        <v/>
      </c>
      <c r="AF317" s="111" t="str">
        <f>IF(AND(C317="",SUM(F317:N317)=0),"",IF(AE317&lt;&gt;"●",IF(COUNTIF(D317:E317,"○")+COUNTIF(O317:P317,"○")=1,"OK","NG"),IF(INDEX('補足調査票 (記入例)'!$AF$21:$AF$720,MATCH(C317,'補足調査票 (記入例)'!$C$21:$C$29,0))="OK","OK","NG ")))</f>
        <v/>
      </c>
      <c r="AG317" s="180" t="str">
        <f t="shared" si="92"/>
        <v/>
      </c>
    </row>
    <row r="318" spans="1:33" s="110" customFormat="1" ht="34.5" customHeight="1" x14ac:dyDescent="0.4">
      <c r="A318" s="42" t="str">
        <f t="shared" si="77"/>
        <v>○○学園</v>
      </c>
      <c r="B318" s="43"/>
      <c r="C318" s="44"/>
      <c r="D318" s="103"/>
      <c r="E318" s="103"/>
      <c r="F318" s="95"/>
      <c r="G318" s="48"/>
      <c r="H318" s="48"/>
      <c r="I318" s="48"/>
      <c r="J318" s="49"/>
      <c r="K318" s="49"/>
      <c r="L318" s="49"/>
      <c r="M318" s="49"/>
      <c r="N318" s="50"/>
      <c r="O318" s="104" t="str">
        <f t="shared" si="78"/>
        <v/>
      </c>
      <c r="P318" s="105" t="str">
        <f t="shared" si="93"/>
        <v/>
      </c>
      <c r="Q318" s="106" t="str">
        <f t="shared" si="79"/>
        <v/>
      </c>
      <c r="R318" s="107" t="str">
        <f t="shared" si="80"/>
        <v/>
      </c>
      <c r="S318" s="107" t="str">
        <f t="shared" si="81"/>
        <v/>
      </c>
      <c r="T318" s="108" t="str">
        <f t="shared" si="82"/>
        <v/>
      </c>
      <c r="U318" s="105" t="str">
        <f t="shared" si="83"/>
        <v/>
      </c>
      <c r="V318" s="108" t="str">
        <f t="shared" si="84"/>
        <v/>
      </c>
      <c r="W318" s="108" t="str">
        <f t="shared" si="85"/>
        <v/>
      </c>
      <c r="X318" s="108" t="str">
        <f t="shared" si="86"/>
        <v/>
      </c>
      <c r="Y318" s="108" t="str">
        <f t="shared" si="87"/>
        <v/>
      </c>
      <c r="Z318" s="106" t="str">
        <f t="shared" si="88"/>
        <v/>
      </c>
      <c r="AA318" s="107" t="str">
        <f t="shared" si="89"/>
        <v/>
      </c>
      <c r="AB318" s="105" t="str">
        <f t="shared" si="90"/>
        <v/>
      </c>
      <c r="AC318" s="108" t="str">
        <f t="shared" si="91"/>
        <v/>
      </c>
      <c r="AD318" s="160" t="str">
        <f t="shared" si="94"/>
        <v/>
      </c>
      <c r="AE318" s="173" t="str">
        <f t="shared" si="95"/>
        <v/>
      </c>
      <c r="AF318" s="111" t="str">
        <f>IF(AND(C318="",SUM(F318:N318)=0),"",IF(AE318&lt;&gt;"●",IF(COUNTIF(D318:E318,"○")+COUNTIF(O318:P318,"○")=1,"OK","NG"),IF(INDEX('補足調査票 (記入例)'!$AF$21:$AF$720,MATCH(C318,'補足調査票 (記入例)'!$C$21:$C$29,0))="OK","OK","NG ")))</f>
        <v/>
      </c>
      <c r="AG318" s="180" t="str">
        <f t="shared" si="92"/>
        <v/>
      </c>
    </row>
    <row r="319" spans="1:33" s="110" customFormat="1" ht="34.5" customHeight="1" x14ac:dyDescent="0.4">
      <c r="A319" s="42" t="str">
        <f t="shared" si="77"/>
        <v>○○学園</v>
      </c>
      <c r="B319" s="43"/>
      <c r="C319" s="44"/>
      <c r="D319" s="103"/>
      <c r="E319" s="103"/>
      <c r="F319" s="95"/>
      <c r="G319" s="48"/>
      <c r="H319" s="48"/>
      <c r="I319" s="48"/>
      <c r="J319" s="49"/>
      <c r="K319" s="49"/>
      <c r="L319" s="49"/>
      <c r="M319" s="49"/>
      <c r="N319" s="50"/>
      <c r="O319" s="104" t="str">
        <f t="shared" si="78"/>
        <v/>
      </c>
      <c r="P319" s="105" t="str">
        <f t="shared" si="93"/>
        <v/>
      </c>
      <c r="Q319" s="106" t="str">
        <f t="shared" si="79"/>
        <v/>
      </c>
      <c r="R319" s="107" t="str">
        <f t="shared" si="80"/>
        <v/>
      </c>
      <c r="S319" s="107" t="str">
        <f t="shared" si="81"/>
        <v/>
      </c>
      <c r="T319" s="108" t="str">
        <f t="shared" si="82"/>
        <v/>
      </c>
      <c r="U319" s="105" t="str">
        <f t="shared" si="83"/>
        <v/>
      </c>
      <c r="V319" s="108" t="str">
        <f t="shared" si="84"/>
        <v/>
      </c>
      <c r="W319" s="108" t="str">
        <f t="shared" si="85"/>
        <v/>
      </c>
      <c r="X319" s="108" t="str">
        <f t="shared" si="86"/>
        <v/>
      </c>
      <c r="Y319" s="108" t="str">
        <f t="shared" si="87"/>
        <v/>
      </c>
      <c r="Z319" s="106" t="str">
        <f t="shared" si="88"/>
        <v/>
      </c>
      <c r="AA319" s="107" t="str">
        <f t="shared" si="89"/>
        <v/>
      </c>
      <c r="AB319" s="105" t="str">
        <f t="shared" si="90"/>
        <v/>
      </c>
      <c r="AC319" s="108" t="str">
        <f t="shared" si="91"/>
        <v/>
      </c>
      <c r="AD319" s="160" t="str">
        <f t="shared" si="94"/>
        <v/>
      </c>
      <c r="AE319" s="173" t="str">
        <f t="shared" si="95"/>
        <v/>
      </c>
      <c r="AF319" s="111" t="str">
        <f>IF(AND(C319="",SUM(F319:N319)=0),"",IF(AE319&lt;&gt;"●",IF(COUNTIF(D319:E319,"○")+COUNTIF(O319:P319,"○")=1,"OK","NG"),IF(INDEX('補足調査票 (記入例)'!$AF$21:$AF$720,MATCH(C319,'補足調査票 (記入例)'!$C$21:$C$29,0))="OK","OK","NG ")))</f>
        <v/>
      </c>
      <c r="AG319" s="180" t="str">
        <f t="shared" si="92"/>
        <v/>
      </c>
    </row>
    <row r="320" spans="1:33" s="110" customFormat="1" ht="34.5" customHeight="1" x14ac:dyDescent="0.4">
      <c r="A320" s="42" t="str">
        <f t="shared" si="77"/>
        <v>○○学園</v>
      </c>
      <c r="B320" s="43"/>
      <c r="C320" s="44"/>
      <c r="D320" s="103"/>
      <c r="E320" s="103"/>
      <c r="F320" s="95"/>
      <c r="G320" s="48"/>
      <c r="H320" s="48"/>
      <c r="I320" s="48"/>
      <c r="J320" s="49"/>
      <c r="K320" s="49"/>
      <c r="L320" s="49"/>
      <c r="M320" s="49"/>
      <c r="N320" s="50"/>
      <c r="O320" s="104" t="str">
        <f t="shared" si="78"/>
        <v/>
      </c>
      <c r="P320" s="105" t="str">
        <f t="shared" si="93"/>
        <v/>
      </c>
      <c r="Q320" s="106" t="str">
        <f t="shared" si="79"/>
        <v/>
      </c>
      <c r="R320" s="107" t="str">
        <f t="shared" si="80"/>
        <v/>
      </c>
      <c r="S320" s="107" t="str">
        <f t="shared" si="81"/>
        <v/>
      </c>
      <c r="T320" s="108" t="str">
        <f t="shared" si="82"/>
        <v/>
      </c>
      <c r="U320" s="105" t="str">
        <f t="shared" si="83"/>
        <v/>
      </c>
      <c r="V320" s="108" t="str">
        <f t="shared" si="84"/>
        <v/>
      </c>
      <c r="W320" s="108" t="str">
        <f t="shared" si="85"/>
        <v/>
      </c>
      <c r="X320" s="108" t="str">
        <f t="shared" si="86"/>
        <v/>
      </c>
      <c r="Y320" s="108" t="str">
        <f t="shared" si="87"/>
        <v/>
      </c>
      <c r="Z320" s="106" t="str">
        <f t="shared" si="88"/>
        <v/>
      </c>
      <c r="AA320" s="107" t="str">
        <f t="shared" si="89"/>
        <v/>
      </c>
      <c r="AB320" s="105" t="str">
        <f t="shared" si="90"/>
        <v/>
      </c>
      <c r="AC320" s="108" t="str">
        <f t="shared" si="91"/>
        <v/>
      </c>
      <c r="AD320" s="160" t="str">
        <f t="shared" si="94"/>
        <v/>
      </c>
      <c r="AE320" s="173" t="str">
        <f t="shared" si="95"/>
        <v/>
      </c>
      <c r="AF320" s="111" t="str">
        <f>IF(AND(C320="",SUM(F320:N320)=0),"",IF(AE320&lt;&gt;"●",IF(COUNTIF(D320:E320,"○")+COUNTIF(O320:P320,"○")=1,"OK","NG"),IF(INDEX('補足調査票 (記入例)'!$AF$21:$AF$720,MATCH(C320,'補足調査票 (記入例)'!$C$21:$C$29,0))="OK","OK","NG ")))</f>
        <v/>
      </c>
      <c r="AG320" s="180" t="str">
        <f t="shared" si="92"/>
        <v/>
      </c>
    </row>
    <row r="321" spans="1:33" s="110" customFormat="1" ht="34.5" customHeight="1" x14ac:dyDescent="0.4">
      <c r="A321" s="42" t="str">
        <f t="shared" si="77"/>
        <v>○○学園</v>
      </c>
      <c r="B321" s="43"/>
      <c r="C321" s="44"/>
      <c r="D321" s="103"/>
      <c r="E321" s="103"/>
      <c r="F321" s="95"/>
      <c r="G321" s="48"/>
      <c r="H321" s="48"/>
      <c r="I321" s="48"/>
      <c r="J321" s="49"/>
      <c r="K321" s="49"/>
      <c r="L321" s="49"/>
      <c r="M321" s="49"/>
      <c r="N321" s="50"/>
      <c r="O321" s="104" t="str">
        <f t="shared" si="78"/>
        <v/>
      </c>
      <c r="P321" s="105" t="str">
        <f t="shared" si="93"/>
        <v/>
      </c>
      <c r="Q321" s="106" t="str">
        <f t="shared" si="79"/>
        <v/>
      </c>
      <c r="R321" s="107" t="str">
        <f t="shared" si="80"/>
        <v/>
      </c>
      <c r="S321" s="107" t="str">
        <f t="shared" si="81"/>
        <v/>
      </c>
      <c r="T321" s="108" t="str">
        <f t="shared" si="82"/>
        <v/>
      </c>
      <c r="U321" s="105" t="str">
        <f t="shared" si="83"/>
        <v/>
      </c>
      <c r="V321" s="108" t="str">
        <f t="shared" si="84"/>
        <v/>
      </c>
      <c r="W321" s="108" t="str">
        <f t="shared" si="85"/>
        <v/>
      </c>
      <c r="X321" s="108" t="str">
        <f t="shared" si="86"/>
        <v/>
      </c>
      <c r="Y321" s="108" t="str">
        <f t="shared" si="87"/>
        <v/>
      </c>
      <c r="Z321" s="106" t="str">
        <f t="shared" si="88"/>
        <v/>
      </c>
      <c r="AA321" s="107" t="str">
        <f t="shared" si="89"/>
        <v/>
      </c>
      <c r="AB321" s="105" t="str">
        <f t="shared" si="90"/>
        <v/>
      </c>
      <c r="AC321" s="108" t="str">
        <f t="shared" si="91"/>
        <v/>
      </c>
      <c r="AD321" s="160" t="str">
        <f t="shared" si="94"/>
        <v/>
      </c>
      <c r="AE321" s="173" t="str">
        <f t="shared" si="95"/>
        <v/>
      </c>
      <c r="AF321" s="111" t="str">
        <f>IF(AND(C321="",SUM(F321:N321)=0),"",IF(AE321&lt;&gt;"●",IF(COUNTIF(D321:E321,"○")+COUNTIF(O321:P321,"○")=1,"OK","NG"),IF(INDEX('補足調査票 (記入例)'!$AF$21:$AF$720,MATCH(C321,'補足調査票 (記入例)'!$C$21:$C$29,0))="OK","OK","NG ")))</f>
        <v/>
      </c>
      <c r="AG321" s="180" t="str">
        <f t="shared" si="92"/>
        <v/>
      </c>
    </row>
    <row r="322" spans="1:33" s="110" customFormat="1" ht="34.5" customHeight="1" x14ac:dyDescent="0.4">
      <c r="A322" s="42" t="str">
        <f t="shared" si="77"/>
        <v>○○学園</v>
      </c>
      <c r="B322" s="43"/>
      <c r="C322" s="44"/>
      <c r="D322" s="103"/>
      <c r="E322" s="103"/>
      <c r="F322" s="95"/>
      <c r="G322" s="48"/>
      <c r="H322" s="48"/>
      <c r="I322" s="48"/>
      <c r="J322" s="49"/>
      <c r="K322" s="49"/>
      <c r="L322" s="49"/>
      <c r="M322" s="49"/>
      <c r="N322" s="50"/>
      <c r="O322" s="104" t="str">
        <f t="shared" si="78"/>
        <v/>
      </c>
      <c r="P322" s="105" t="str">
        <f t="shared" si="93"/>
        <v/>
      </c>
      <c r="Q322" s="106" t="str">
        <f t="shared" si="79"/>
        <v/>
      </c>
      <c r="R322" s="107" t="str">
        <f t="shared" si="80"/>
        <v/>
      </c>
      <c r="S322" s="107" t="str">
        <f t="shared" si="81"/>
        <v/>
      </c>
      <c r="T322" s="108" t="str">
        <f t="shared" si="82"/>
        <v/>
      </c>
      <c r="U322" s="105" t="str">
        <f t="shared" si="83"/>
        <v/>
      </c>
      <c r="V322" s="108" t="str">
        <f t="shared" si="84"/>
        <v/>
      </c>
      <c r="W322" s="108" t="str">
        <f t="shared" si="85"/>
        <v/>
      </c>
      <c r="X322" s="108" t="str">
        <f t="shared" si="86"/>
        <v/>
      </c>
      <c r="Y322" s="108" t="str">
        <f t="shared" si="87"/>
        <v/>
      </c>
      <c r="Z322" s="106" t="str">
        <f t="shared" si="88"/>
        <v/>
      </c>
      <c r="AA322" s="107" t="str">
        <f t="shared" si="89"/>
        <v/>
      </c>
      <c r="AB322" s="105" t="str">
        <f t="shared" si="90"/>
        <v/>
      </c>
      <c r="AC322" s="108" t="str">
        <f t="shared" si="91"/>
        <v/>
      </c>
      <c r="AD322" s="160" t="str">
        <f t="shared" si="94"/>
        <v/>
      </c>
      <c r="AE322" s="173" t="str">
        <f t="shared" si="95"/>
        <v/>
      </c>
      <c r="AF322" s="111" t="str">
        <f>IF(AND(C322="",SUM(F322:N322)=0),"",IF(AE322&lt;&gt;"●",IF(COUNTIF(D322:E322,"○")+COUNTIF(O322:P322,"○")=1,"OK","NG"),IF(INDEX('補足調査票 (記入例)'!$AF$21:$AF$720,MATCH(C322,'補足調査票 (記入例)'!$C$21:$C$29,0))="OK","OK","NG ")))</f>
        <v/>
      </c>
      <c r="AG322" s="180" t="str">
        <f t="shared" si="92"/>
        <v/>
      </c>
    </row>
    <row r="323" spans="1:33" s="110" customFormat="1" ht="34.5" customHeight="1" x14ac:dyDescent="0.4">
      <c r="A323" s="42" t="str">
        <f t="shared" si="77"/>
        <v>○○学園</v>
      </c>
      <c r="B323" s="43"/>
      <c r="C323" s="44"/>
      <c r="D323" s="103"/>
      <c r="E323" s="103"/>
      <c r="F323" s="95"/>
      <c r="G323" s="48"/>
      <c r="H323" s="48"/>
      <c r="I323" s="48"/>
      <c r="J323" s="49"/>
      <c r="K323" s="49"/>
      <c r="L323" s="49"/>
      <c r="M323" s="49"/>
      <c r="N323" s="50"/>
      <c r="O323" s="104" t="str">
        <f t="shared" si="78"/>
        <v/>
      </c>
      <c r="P323" s="105" t="str">
        <f t="shared" si="93"/>
        <v/>
      </c>
      <c r="Q323" s="106" t="str">
        <f t="shared" si="79"/>
        <v/>
      </c>
      <c r="R323" s="107" t="str">
        <f t="shared" si="80"/>
        <v/>
      </c>
      <c r="S323" s="107" t="str">
        <f t="shared" si="81"/>
        <v/>
      </c>
      <c r="T323" s="108" t="str">
        <f t="shared" si="82"/>
        <v/>
      </c>
      <c r="U323" s="105" t="str">
        <f t="shared" si="83"/>
        <v/>
      </c>
      <c r="V323" s="108" t="str">
        <f t="shared" si="84"/>
        <v/>
      </c>
      <c r="W323" s="108" t="str">
        <f t="shared" si="85"/>
        <v/>
      </c>
      <c r="X323" s="108" t="str">
        <f t="shared" si="86"/>
        <v/>
      </c>
      <c r="Y323" s="108" t="str">
        <f t="shared" si="87"/>
        <v/>
      </c>
      <c r="Z323" s="106" t="str">
        <f t="shared" si="88"/>
        <v/>
      </c>
      <c r="AA323" s="107" t="str">
        <f t="shared" si="89"/>
        <v/>
      </c>
      <c r="AB323" s="105" t="str">
        <f t="shared" si="90"/>
        <v/>
      </c>
      <c r="AC323" s="108" t="str">
        <f t="shared" si="91"/>
        <v/>
      </c>
      <c r="AD323" s="160" t="str">
        <f t="shared" si="94"/>
        <v/>
      </c>
      <c r="AE323" s="173" t="str">
        <f t="shared" si="95"/>
        <v/>
      </c>
      <c r="AF323" s="111" t="str">
        <f>IF(AND(C323="",SUM(F323:N323)=0),"",IF(AE323&lt;&gt;"●",IF(COUNTIF(D323:E323,"○")+COUNTIF(O323:P323,"○")=1,"OK","NG"),IF(INDEX('補足調査票 (記入例)'!$AF$21:$AF$720,MATCH(C323,'補足調査票 (記入例)'!$C$21:$C$29,0))="OK","OK","NG ")))</f>
        <v/>
      </c>
      <c r="AG323" s="180" t="str">
        <f t="shared" si="92"/>
        <v/>
      </c>
    </row>
    <row r="324" spans="1:33" s="110" customFormat="1" ht="34.5" customHeight="1" x14ac:dyDescent="0.4">
      <c r="A324" s="42" t="str">
        <f t="shared" si="77"/>
        <v>○○学園</v>
      </c>
      <c r="B324" s="43"/>
      <c r="C324" s="44"/>
      <c r="D324" s="103"/>
      <c r="E324" s="103"/>
      <c r="F324" s="95"/>
      <c r="G324" s="48"/>
      <c r="H324" s="48"/>
      <c r="I324" s="48"/>
      <c r="J324" s="49"/>
      <c r="K324" s="49"/>
      <c r="L324" s="49"/>
      <c r="M324" s="49"/>
      <c r="N324" s="50"/>
      <c r="O324" s="104" t="str">
        <f t="shared" si="78"/>
        <v/>
      </c>
      <c r="P324" s="105" t="str">
        <f t="shared" si="93"/>
        <v/>
      </c>
      <c r="Q324" s="106" t="str">
        <f t="shared" si="79"/>
        <v/>
      </c>
      <c r="R324" s="107" t="str">
        <f t="shared" si="80"/>
        <v/>
      </c>
      <c r="S324" s="107" t="str">
        <f t="shared" si="81"/>
        <v/>
      </c>
      <c r="T324" s="108" t="str">
        <f t="shared" si="82"/>
        <v/>
      </c>
      <c r="U324" s="105" t="str">
        <f t="shared" si="83"/>
        <v/>
      </c>
      <c r="V324" s="108" t="str">
        <f t="shared" si="84"/>
        <v/>
      </c>
      <c r="W324" s="108" t="str">
        <f t="shared" si="85"/>
        <v/>
      </c>
      <c r="X324" s="108" t="str">
        <f t="shared" si="86"/>
        <v/>
      </c>
      <c r="Y324" s="108" t="str">
        <f t="shared" si="87"/>
        <v/>
      </c>
      <c r="Z324" s="106" t="str">
        <f t="shared" si="88"/>
        <v/>
      </c>
      <c r="AA324" s="107" t="str">
        <f t="shared" si="89"/>
        <v/>
      </c>
      <c r="AB324" s="105" t="str">
        <f t="shared" si="90"/>
        <v/>
      </c>
      <c r="AC324" s="108" t="str">
        <f t="shared" si="91"/>
        <v/>
      </c>
      <c r="AD324" s="160" t="str">
        <f t="shared" si="94"/>
        <v/>
      </c>
      <c r="AE324" s="173" t="str">
        <f t="shared" si="95"/>
        <v/>
      </c>
      <c r="AF324" s="111" t="str">
        <f>IF(AND(C324="",SUM(F324:N324)=0),"",IF(AE324&lt;&gt;"●",IF(COUNTIF(D324:E324,"○")+COUNTIF(O324:P324,"○")=1,"OK","NG"),IF(INDEX('補足調査票 (記入例)'!$AF$21:$AF$720,MATCH(C324,'補足調査票 (記入例)'!$C$21:$C$29,0))="OK","OK","NG ")))</f>
        <v/>
      </c>
      <c r="AG324" s="180" t="str">
        <f t="shared" si="92"/>
        <v/>
      </c>
    </row>
    <row r="325" spans="1:33" s="110" customFormat="1" ht="34.5" customHeight="1" x14ac:dyDescent="0.4">
      <c r="A325" s="42" t="str">
        <f t="shared" si="77"/>
        <v>○○学園</v>
      </c>
      <c r="B325" s="43"/>
      <c r="C325" s="44"/>
      <c r="D325" s="103"/>
      <c r="E325" s="103"/>
      <c r="F325" s="95"/>
      <c r="G325" s="48"/>
      <c r="H325" s="48"/>
      <c r="I325" s="48"/>
      <c r="J325" s="49"/>
      <c r="K325" s="49"/>
      <c r="L325" s="49"/>
      <c r="M325" s="49"/>
      <c r="N325" s="50"/>
      <c r="O325" s="104" t="str">
        <f t="shared" si="78"/>
        <v/>
      </c>
      <c r="P325" s="105" t="str">
        <f t="shared" si="93"/>
        <v/>
      </c>
      <c r="Q325" s="106" t="str">
        <f t="shared" si="79"/>
        <v/>
      </c>
      <c r="R325" s="107" t="str">
        <f t="shared" si="80"/>
        <v/>
      </c>
      <c r="S325" s="107" t="str">
        <f t="shared" si="81"/>
        <v/>
      </c>
      <c r="T325" s="108" t="str">
        <f t="shared" si="82"/>
        <v/>
      </c>
      <c r="U325" s="105" t="str">
        <f t="shared" si="83"/>
        <v/>
      </c>
      <c r="V325" s="108" t="str">
        <f t="shared" si="84"/>
        <v/>
      </c>
      <c r="W325" s="108" t="str">
        <f t="shared" si="85"/>
        <v/>
      </c>
      <c r="X325" s="108" t="str">
        <f t="shared" si="86"/>
        <v/>
      </c>
      <c r="Y325" s="108" t="str">
        <f t="shared" si="87"/>
        <v/>
      </c>
      <c r="Z325" s="106" t="str">
        <f t="shared" si="88"/>
        <v/>
      </c>
      <c r="AA325" s="107" t="str">
        <f t="shared" si="89"/>
        <v/>
      </c>
      <c r="AB325" s="105" t="str">
        <f t="shared" si="90"/>
        <v/>
      </c>
      <c r="AC325" s="108" t="str">
        <f t="shared" si="91"/>
        <v/>
      </c>
      <c r="AD325" s="160" t="str">
        <f t="shared" si="94"/>
        <v/>
      </c>
      <c r="AE325" s="173" t="str">
        <f t="shared" si="95"/>
        <v/>
      </c>
      <c r="AF325" s="111" t="str">
        <f>IF(AND(C325="",SUM(F325:N325)=0),"",IF(AE325&lt;&gt;"●",IF(COUNTIF(D325:E325,"○")+COUNTIF(O325:P325,"○")=1,"OK","NG"),IF(INDEX('補足調査票 (記入例)'!$AF$21:$AF$720,MATCH(C325,'補足調査票 (記入例)'!$C$21:$C$29,0))="OK","OK","NG ")))</f>
        <v/>
      </c>
      <c r="AG325" s="180" t="str">
        <f t="shared" si="92"/>
        <v/>
      </c>
    </row>
    <row r="326" spans="1:33" s="110" customFormat="1" ht="34.5" customHeight="1" x14ac:dyDescent="0.4">
      <c r="A326" s="42" t="str">
        <f t="shared" si="77"/>
        <v>○○学園</v>
      </c>
      <c r="B326" s="43"/>
      <c r="C326" s="44"/>
      <c r="D326" s="103"/>
      <c r="E326" s="103"/>
      <c r="F326" s="95"/>
      <c r="G326" s="48"/>
      <c r="H326" s="48"/>
      <c r="I326" s="48"/>
      <c r="J326" s="49"/>
      <c r="K326" s="49"/>
      <c r="L326" s="49"/>
      <c r="M326" s="49"/>
      <c r="N326" s="50"/>
      <c r="O326" s="104" t="str">
        <f t="shared" si="78"/>
        <v/>
      </c>
      <c r="P326" s="105" t="str">
        <f t="shared" si="93"/>
        <v/>
      </c>
      <c r="Q326" s="106" t="str">
        <f t="shared" si="79"/>
        <v/>
      </c>
      <c r="R326" s="107" t="str">
        <f t="shared" si="80"/>
        <v/>
      </c>
      <c r="S326" s="107" t="str">
        <f t="shared" si="81"/>
        <v/>
      </c>
      <c r="T326" s="108" t="str">
        <f t="shared" si="82"/>
        <v/>
      </c>
      <c r="U326" s="105" t="str">
        <f t="shared" si="83"/>
        <v/>
      </c>
      <c r="V326" s="108" t="str">
        <f t="shared" si="84"/>
        <v/>
      </c>
      <c r="W326" s="108" t="str">
        <f t="shared" si="85"/>
        <v/>
      </c>
      <c r="X326" s="108" t="str">
        <f t="shared" si="86"/>
        <v/>
      </c>
      <c r="Y326" s="108" t="str">
        <f t="shared" si="87"/>
        <v/>
      </c>
      <c r="Z326" s="106" t="str">
        <f t="shared" si="88"/>
        <v/>
      </c>
      <c r="AA326" s="107" t="str">
        <f t="shared" si="89"/>
        <v/>
      </c>
      <c r="AB326" s="105" t="str">
        <f t="shared" si="90"/>
        <v/>
      </c>
      <c r="AC326" s="108" t="str">
        <f t="shared" si="91"/>
        <v/>
      </c>
      <c r="AD326" s="160" t="str">
        <f t="shared" si="94"/>
        <v/>
      </c>
      <c r="AE326" s="173" t="str">
        <f t="shared" si="95"/>
        <v/>
      </c>
      <c r="AF326" s="111" t="str">
        <f>IF(AND(C326="",SUM(F326:N326)=0),"",IF(AE326&lt;&gt;"●",IF(COUNTIF(D326:E326,"○")+COUNTIF(O326:P326,"○")=1,"OK","NG"),IF(INDEX('補足調査票 (記入例)'!$AF$21:$AF$720,MATCH(C326,'補足調査票 (記入例)'!$C$21:$C$29,0))="OK","OK","NG ")))</f>
        <v/>
      </c>
      <c r="AG326" s="180" t="str">
        <f t="shared" si="92"/>
        <v/>
      </c>
    </row>
    <row r="327" spans="1:33" s="110" customFormat="1" ht="34.5" customHeight="1" x14ac:dyDescent="0.4">
      <c r="A327" s="42" t="str">
        <f t="shared" si="77"/>
        <v>○○学園</v>
      </c>
      <c r="B327" s="43"/>
      <c r="C327" s="44"/>
      <c r="D327" s="103"/>
      <c r="E327" s="103"/>
      <c r="F327" s="95"/>
      <c r="G327" s="48"/>
      <c r="H327" s="48"/>
      <c r="I327" s="48"/>
      <c r="J327" s="49"/>
      <c r="K327" s="49"/>
      <c r="L327" s="49"/>
      <c r="M327" s="49"/>
      <c r="N327" s="50"/>
      <c r="O327" s="104" t="str">
        <f t="shared" si="78"/>
        <v/>
      </c>
      <c r="P327" s="105" t="str">
        <f t="shared" si="93"/>
        <v/>
      </c>
      <c r="Q327" s="106" t="str">
        <f t="shared" si="79"/>
        <v/>
      </c>
      <c r="R327" s="107" t="str">
        <f t="shared" si="80"/>
        <v/>
      </c>
      <c r="S327" s="107" t="str">
        <f t="shared" si="81"/>
        <v/>
      </c>
      <c r="T327" s="108" t="str">
        <f t="shared" si="82"/>
        <v/>
      </c>
      <c r="U327" s="105" t="str">
        <f t="shared" si="83"/>
        <v/>
      </c>
      <c r="V327" s="108" t="str">
        <f t="shared" si="84"/>
        <v/>
      </c>
      <c r="W327" s="108" t="str">
        <f t="shared" si="85"/>
        <v/>
      </c>
      <c r="X327" s="108" t="str">
        <f t="shared" si="86"/>
        <v/>
      </c>
      <c r="Y327" s="108" t="str">
        <f t="shared" si="87"/>
        <v/>
      </c>
      <c r="Z327" s="106" t="str">
        <f t="shared" si="88"/>
        <v/>
      </c>
      <c r="AA327" s="107" t="str">
        <f t="shared" si="89"/>
        <v/>
      </c>
      <c r="AB327" s="105" t="str">
        <f t="shared" si="90"/>
        <v/>
      </c>
      <c r="AC327" s="108" t="str">
        <f t="shared" si="91"/>
        <v/>
      </c>
      <c r="AD327" s="160" t="str">
        <f t="shared" si="94"/>
        <v/>
      </c>
      <c r="AE327" s="173" t="str">
        <f t="shared" si="95"/>
        <v/>
      </c>
      <c r="AF327" s="111" t="str">
        <f>IF(AND(C327="",SUM(F327:N327)=0),"",IF(AE327&lt;&gt;"●",IF(COUNTIF(D327:E327,"○")+COUNTIF(O327:P327,"○")=1,"OK","NG"),IF(INDEX('補足調査票 (記入例)'!$AF$21:$AF$720,MATCH(C327,'補足調査票 (記入例)'!$C$21:$C$29,0))="OK","OK","NG ")))</f>
        <v/>
      </c>
      <c r="AG327" s="180" t="str">
        <f t="shared" si="92"/>
        <v/>
      </c>
    </row>
    <row r="328" spans="1:33" s="110" customFormat="1" ht="34.5" customHeight="1" x14ac:dyDescent="0.4">
      <c r="A328" s="42" t="str">
        <f t="shared" si="77"/>
        <v>○○学園</v>
      </c>
      <c r="B328" s="43"/>
      <c r="C328" s="44"/>
      <c r="D328" s="103"/>
      <c r="E328" s="103"/>
      <c r="F328" s="95"/>
      <c r="G328" s="48"/>
      <c r="H328" s="48"/>
      <c r="I328" s="48"/>
      <c r="J328" s="49"/>
      <c r="K328" s="49"/>
      <c r="L328" s="49"/>
      <c r="M328" s="49"/>
      <c r="N328" s="50"/>
      <c r="O328" s="104" t="str">
        <f t="shared" si="78"/>
        <v/>
      </c>
      <c r="P328" s="105" t="str">
        <f t="shared" si="93"/>
        <v/>
      </c>
      <c r="Q328" s="106" t="str">
        <f t="shared" si="79"/>
        <v/>
      </c>
      <c r="R328" s="107" t="str">
        <f t="shared" si="80"/>
        <v/>
      </c>
      <c r="S328" s="107" t="str">
        <f t="shared" si="81"/>
        <v/>
      </c>
      <c r="T328" s="108" t="str">
        <f t="shared" si="82"/>
        <v/>
      </c>
      <c r="U328" s="105" t="str">
        <f t="shared" si="83"/>
        <v/>
      </c>
      <c r="V328" s="108" t="str">
        <f t="shared" si="84"/>
        <v/>
      </c>
      <c r="W328" s="108" t="str">
        <f t="shared" si="85"/>
        <v/>
      </c>
      <c r="X328" s="108" t="str">
        <f t="shared" si="86"/>
        <v/>
      </c>
      <c r="Y328" s="108" t="str">
        <f t="shared" si="87"/>
        <v/>
      </c>
      <c r="Z328" s="106" t="str">
        <f t="shared" si="88"/>
        <v/>
      </c>
      <c r="AA328" s="107" t="str">
        <f t="shared" si="89"/>
        <v/>
      </c>
      <c r="AB328" s="105" t="str">
        <f t="shared" si="90"/>
        <v/>
      </c>
      <c r="AC328" s="108" t="str">
        <f t="shared" si="91"/>
        <v/>
      </c>
      <c r="AD328" s="160" t="str">
        <f t="shared" si="94"/>
        <v/>
      </c>
      <c r="AE328" s="173" t="str">
        <f t="shared" si="95"/>
        <v/>
      </c>
      <c r="AF328" s="111" t="str">
        <f>IF(AND(C328="",SUM(F328:N328)=0),"",IF(AE328&lt;&gt;"●",IF(COUNTIF(D328:E328,"○")+COUNTIF(O328:P328,"○")=1,"OK","NG"),IF(INDEX('補足調査票 (記入例)'!$AF$21:$AF$720,MATCH(C328,'補足調査票 (記入例)'!$C$21:$C$29,0))="OK","OK","NG ")))</f>
        <v/>
      </c>
      <c r="AG328" s="180" t="str">
        <f t="shared" si="92"/>
        <v/>
      </c>
    </row>
    <row r="329" spans="1:33" s="110" customFormat="1" ht="34.5" customHeight="1" x14ac:dyDescent="0.4">
      <c r="A329" s="42" t="str">
        <f t="shared" si="77"/>
        <v>○○学園</v>
      </c>
      <c r="B329" s="43"/>
      <c r="C329" s="44"/>
      <c r="D329" s="103"/>
      <c r="E329" s="103"/>
      <c r="F329" s="95"/>
      <c r="G329" s="48"/>
      <c r="H329" s="48"/>
      <c r="I329" s="48"/>
      <c r="J329" s="49"/>
      <c r="K329" s="49"/>
      <c r="L329" s="49"/>
      <c r="M329" s="49"/>
      <c r="N329" s="50"/>
      <c r="O329" s="104" t="str">
        <f t="shared" si="78"/>
        <v/>
      </c>
      <c r="P329" s="105" t="str">
        <f t="shared" si="93"/>
        <v/>
      </c>
      <c r="Q329" s="106" t="str">
        <f t="shared" si="79"/>
        <v/>
      </c>
      <c r="R329" s="107" t="str">
        <f t="shared" si="80"/>
        <v/>
      </c>
      <c r="S329" s="107" t="str">
        <f t="shared" si="81"/>
        <v/>
      </c>
      <c r="T329" s="108" t="str">
        <f t="shared" si="82"/>
        <v/>
      </c>
      <c r="U329" s="105" t="str">
        <f t="shared" si="83"/>
        <v/>
      </c>
      <c r="V329" s="108" t="str">
        <f t="shared" si="84"/>
        <v/>
      </c>
      <c r="W329" s="108" t="str">
        <f t="shared" si="85"/>
        <v/>
      </c>
      <c r="X329" s="108" t="str">
        <f t="shared" si="86"/>
        <v/>
      </c>
      <c r="Y329" s="108" t="str">
        <f t="shared" si="87"/>
        <v/>
      </c>
      <c r="Z329" s="106" t="str">
        <f t="shared" si="88"/>
        <v/>
      </c>
      <c r="AA329" s="107" t="str">
        <f t="shared" si="89"/>
        <v/>
      </c>
      <c r="AB329" s="105" t="str">
        <f t="shared" si="90"/>
        <v/>
      </c>
      <c r="AC329" s="108" t="str">
        <f t="shared" si="91"/>
        <v/>
      </c>
      <c r="AD329" s="160" t="str">
        <f t="shared" si="94"/>
        <v/>
      </c>
      <c r="AE329" s="173" t="str">
        <f t="shared" si="95"/>
        <v/>
      </c>
      <c r="AF329" s="111" t="str">
        <f>IF(AND(C329="",SUM(F329:N329)=0),"",IF(AE329&lt;&gt;"●",IF(COUNTIF(D329:E329,"○")+COUNTIF(O329:P329,"○")=1,"OK","NG"),IF(INDEX('補足調査票 (記入例)'!$AF$21:$AF$720,MATCH(C329,'補足調査票 (記入例)'!$C$21:$C$29,0))="OK","OK","NG ")))</f>
        <v/>
      </c>
      <c r="AG329" s="180" t="str">
        <f t="shared" si="92"/>
        <v/>
      </c>
    </row>
    <row r="330" spans="1:33" s="110" customFormat="1" ht="34.5" customHeight="1" x14ac:dyDescent="0.4">
      <c r="A330" s="42" t="str">
        <f t="shared" si="77"/>
        <v>○○学園</v>
      </c>
      <c r="B330" s="43"/>
      <c r="C330" s="44"/>
      <c r="D330" s="103"/>
      <c r="E330" s="103"/>
      <c r="F330" s="95"/>
      <c r="G330" s="48"/>
      <c r="H330" s="48"/>
      <c r="I330" s="48"/>
      <c r="J330" s="49"/>
      <c r="K330" s="49"/>
      <c r="L330" s="49"/>
      <c r="M330" s="49"/>
      <c r="N330" s="50"/>
      <c r="O330" s="104" t="str">
        <f t="shared" si="78"/>
        <v/>
      </c>
      <c r="P330" s="105" t="str">
        <f t="shared" si="93"/>
        <v/>
      </c>
      <c r="Q330" s="106" t="str">
        <f t="shared" si="79"/>
        <v/>
      </c>
      <c r="R330" s="107" t="str">
        <f t="shared" si="80"/>
        <v/>
      </c>
      <c r="S330" s="107" t="str">
        <f t="shared" si="81"/>
        <v/>
      </c>
      <c r="T330" s="108" t="str">
        <f t="shared" si="82"/>
        <v/>
      </c>
      <c r="U330" s="105" t="str">
        <f t="shared" si="83"/>
        <v/>
      </c>
      <c r="V330" s="108" t="str">
        <f t="shared" si="84"/>
        <v/>
      </c>
      <c r="W330" s="108" t="str">
        <f t="shared" si="85"/>
        <v/>
      </c>
      <c r="X330" s="108" t="str">
        <f t="shared" si="86"/>
        <v/>
      </c>
      <c r="Y330" s="108" t="str">
        <f t="shared" si="87"/>
        <v/>
      </c>
      <c r="Z330" s="106" t="str">
        <f t="shared" si="88"/>
        <v/>
      </c>
      <c r="AA330" s="107" t="str">
        <f t="shared" si="89"/>
        <v/>
      </c>
      <c r="AB330" s="105" t="str">
        <f t="shared" si="90"/>
        <v/>
      </c>
      <c r="AC330" s="108" t="str">
        <f t="shared" si="91"/>
        <v/>
      </c>
      <c r="AD330" s="160" t="str">
        <f t="shared" si="94"/>
        <v/>
      </c>
      <c r="AE330" s="173" t="str">
        <f t="shared" si="95"/>
        <v/>
      </c>
      <c r="AF330" s="111" t="str">
        <f>IF(AND(C330="",SUM(F330:N330)=0),"",IF(AE330&lt;&gt;"●",IF(COUNTIF(D330:E330,"○")+COUNTIF(O330:P330,"○")=1,"OK","NG"),IF(INDEX('補足調査票 (記入例)'!$AF$21:$AF$720,MATCH(C330,'補足調査票 (記入例)'!$C$21:$C$29,0))="OK","OK","NG ")))</f>
        <v/>
      </c>
      <c r="AG330" s="180" t="str">
        <f t="shared" si="92"/>
        <v/>
      </c>
    </row>
    <row r="331" spans="1:33" s="110" customFormat="1" ht="34.5" customHeight="1" x14ac:dyDescent="0.4">
      <c r="A331" s="42" t="str">
        <f t="shared" si="77"/>
        <v>○○学園</v>
      </c>
      <c r="B331" s="43"/>
      <c r="C331" s="44"/>
      <c r="D331" s="103"/>
      <c r="E331" s="103"/>
      <c r="F331" s="95"/>
      <c r="G331" s="48"/>
      <c r="H331" s="48"/>
      <c r="I331" s="48"/>
      <c r="J331" s="49"/>
      <c r="K331" s="49"/>
      <c r="L331" s="49"/>
      <c r="M331" s="49"/>
      <c r="N331" s="50"/>
      <c r="O331" s="104" t="str">
        <f t="shared" si="78"/>
        <v/>
      </c>
      <c r="P331" s="105" t="str">
        <f t="shared" si="93"/>
        <v/>
      </c>
      <c r="Q331" s="106" t="str">
        <f t="shared" si="79"/>
        <v/>
      </c>
      <c r="R331" s="107" t="str">
        <f t="shared" si="80"/>
        <v/>
      </c>
      <c r="S331" s="107" t="str">
        <f t="shared" si="81"/>
        <v/>
      </c>
      <c r="T331" s="108" t="str">
        <f t="shared" si="82"/>
        <v/>
      </c>
      <c r="U331" s="105" t="str">
        <f t="shared" si="83"/>
        <v/>
      </c>
      <c r="V331" s="108" t="str">
        <f t="shared" si="84"/>
        <v/>
      </c>
      <c r="W331" s="108" t="str">
        <f t="shared" si="85"/>
        <v/>
      </c>
      <c r="X331" s="108" t="str">
        <f t="shared" si="86"/>
        <v/>
      </c>
      <c r="Y331" s="108" t="str">
        <f t="shared" si="87"/>
        <v/>
      </c>
      <c r="Z331" s="106" t="str">
        <f t="shared" si="88"/>
        <v/>
      </c>
      <c r="AA331" s="107" t="str">
        <f t="shared" si="89"/>
        <v/>
      </c>
      <c r="AB331" s="105" t="str">
        <f t="shared" si="90"/>
        <v/>
      </c>
      <c r="AC331" s="108" t="str">
        <f t="shared" si="91"/>
        <v/>
      </c>
      <c r="AD331" s="160" t="str">
        <f t="shared" si="94"/>
        <v/>
      </c>
      <c r="AE331" s="173" t="str">
        <f t="shared" si="95"/>
        <v/>
      </c>
      <c r="AF331" s="111" t="str">
        <f>IF(AND(C331="",SUM(F331:N331)=0),"",IF(AE331&lt;&gt;"●",IF(COUNTIF(D331:E331,"○")+COUNTIF(O331:P331,"○")=1,"OK","NG"),IF(INDEX('補足調査票 (記入例)'!$AF$21:$AF$720,MATCH(C331,'補足調査票 (記入例)'!$C$21:$C$29,0))="OK","OK","NG ")))</f>
        <v/>
      </c>
      <c r="AG331" s="180" t="str">
        <f t="shared" si="92"/>
        <v/>
      </c>
    </row>
    <row r="332" spans="1:33" s="110" customFormat="1" ht="34.5" customHeight="1" x14ac:dyDescent="0.4">
      <c r="A332" s="42" t="str">
        <f t="shared" si="77"/>
        <v>○○学園</v>
      </c>
      <c r="B332" s="43"/>
      <c r="C332" s="44"/>
      <c r="D332" s="103"/>
      <c r="E332" s="103"/>
      <c r="F332" s="95"/>
      <c r="G332" s="48"/>
      <c r="H332" s="48"/>
      <c r="I332" s="48"/>
      <c r="J332" s="49"/>
      <c r="K332" s="49"/>
      <c r="L332" s="49"/>
      <c r="M332" s="49"/>
      <c r="N332" s="50"/>
      <c r="O332" s="104" t="str">
        <f t="shared" si="78"/>
        <v/>
      </c>
      <c r="P332" s="105" t="str">
        <f t="shared" si="93"/>
        <v/>
      </c>
      <c r="Q332" s="106" t="str">
        <f t="shared" si="79"/>
        <v/>
      </c>
      <c r="R332" s="107" t="str">
        <f t="shared" si="80"/>
        <v/>
      </c>
      <c r="S332" s="107" t="str">
        <f t="shared" si="81"/>
        <v/>
      </c>
      <c r="T332" s="108" t="str">
        <f t="shared" si="82"/>
        <v/>
      </c>
      <c r="U332" s="105" t="str">
        <f t="shared" si="83"/>
        <v/>
      </c>
      <c r="V332" s="108" t="str">
        <f t="shared" si="84"/>
        <v/>
      </c>
      <c r="W332" s="108" t="str">
        <f t="shared" si="85"/>
        <v/>
      </c>
      <c r="X332" s="108" t="str">
        <f t="shared" si="86"/>
        <v/>
      </c>
      <c r="Y332" s="108" t="str">
        <f t="shared" si="87"/>
        <v/>
      </c>
      <c r="Z332" s="106" t="str">
        <f t="shared" si="88"/>
        <v/>
      </c>
      <c r="AA332" s="107" t="str">
        <f t="shared" si="89"/>
        <v/>
      </c>
      <c r="AB332" s="105" t="str">
        <f t="shared" si="90"/>
        <v/>
      </c>
      <c r="AC332" s="108" t="str">
        <f t="shared" si="91"/>
        <v/>
      </c>
      <c r="AD332" s="160" t="str">
        <f t="shared" si="94"/>
        <v/>
      </c>
      <c r="AE332" s="173" t="str">
        <f t="shared" si="95"/>
        <v/>
      </c>
      <c r="AF332" s="111" t="str">
        <f>IF(AND(C332="",SUM(F332:N332)=0),"",IF(AE332&lt;&gt;"●",IF(COUNTIF(D332:E332,"○")+COUNTIF(O332:P332,"○")=1,"OK","NG"),IF(INDEX('補足調査票 (記入例)'!$AF$21:$AF$720,MATCH(C332,'補足調査票 (記入例)'!$C$21:$C$29,0))="OK","OK","NG ")))</f>
        <v/>
      </c>
      <c r="AG332" s="180" t="str">
        <f t="shared" si="92"/>
        <v/>
      </c>
    </row>
    <row r="333" spans="1:33" s="110" customFormat="1" ht="34.5" customHeight="1" x14ac:dyDescent="0.4">
      <c r="A333" s="42" t="str">
        <f t="shared" si="77"/>
        <v>○○学園</v>
      </c>
      <c r="B333" s="43"/>
      <c r="C333" s="44"/>
      <c r="D333" s="103"/>
      <c r="E333" s="103"/>
      <c r="F333" s="95"/>
      <c r="G333" s="48"/>
      <c r="H333" s="48"/>
      <c r="I333" s="48"/>
      <c r="J333" s="49"/>
      <c r="K333" s="49"/>
      <c r="L333" s="49"/>
      <c r="M333" s="49"/>
      <c r="N333" s="50"/>
      <c r="O333" s="104" t="str">
        <f t="shared" si="78"/>
        <v/>
      </c>
      <c r="P333" s="105" t="str">
        <f t="shared" si="93"/>
        <v/>
      </c>
      <c r="Q333" s="106" t="str">
        <f t="shared" si="79"/>
        <v/>
      </c>
      <c r="R333" s="107" t="str">
        <f t="shared" si="80"/>
        <v/>
      </c>
      <c r="S333" s="107" t="str">
        <f t="shared" si="81"/>
        <v/>
      </c>
      <c r="T333" s="108" t="str">
        <f t="shared" si="82"/>
        <v/>
      </c>
      <c r="U333" s="105" t="str">
        <f t="shared" si="83"/>
        <v/>
      </c>
      <c r="V333" s="108" t="str">
        <f t="shared" si="84"/>
        <v/>
      </c>
      <c r="W333" s="108" t="str">
        <f t="shared" si="85"/>
        <v/>
      </c>
      <c r="X333" s="108" t="str">
        <f t="shared" si="86"/>
        <v/>
      </c>
      <c r="Y333" s="108" t="str">
        <f t="shared" si="87"/>
        <v/>
      </c>
      <c r="Z333" s="106" t="str">
        <f t="shared" si="88"/>
        <v/>
      </c>
      <c r="AA333" s="107" t="str">
        <f t="shared" si="89"/>
        <v/>
      </c>
      <c r="AB333" s="105" t="str">
        <f t="shared" si="90"/>
        <v/>
      </c>
      <c r="AC333" s="108" t="str">
        <f t="shared" si="91"/>
        <v/>
      </c>
      <c r="AD333" s="160" t="str">
        <f t="shared" si="94"/>
        <v/>
      </c>
      <c r="AE333" s="173" t="str">
        <f t="shared" si="95"/>
        <v/>
      </c>
      <c r="AF333" s="111" t="str">
        <f>IF(AND(C333="",SUM(F333:N333)=0),"",IF(AE333&lt;&gt;"●",IF(COUNTIF(D333:E333,"○")+COUNTIF(O333:P333,"○")=1,"OK","NG"),IF(INDEX('補足調査票 (記入例)'!$AF$21:$AF$720,MATCH(C333,'補足調査票 (記入例)'!$C$21:$C$29,0))="OK","OK","NG ")))</f>
        <v/>
      </c>
      <c r="AG333" s="180" t="str">
        <f t="shared" si="92"/>
        <v/>
      </c>
    </row>
    <row r="334" spans="1:33" s="110" customFormat="1" ht="34.5" customHeight="1" x14ac:dyDescent="0.4">
      <c r="A334" s="42" t="str">
        <f t="shared" si="77"/>
        <v>○○学園</v>
      </c>
      <c r="B334" s="43"/>
      <c r="C334" s="44"/>
      <c r="D334" s="103"/>
      <c r="E334" s="103"/>
      <c r="F334" s="95"/>
      <c r="G334" s="48"/>
      <c r="H334" s="48"/>
      <c r="I334" s="48"/>
      <c r="J334" s="49"/>
      <c r="K334" s="49"/>
      <c r="L334" s="49"/>
      <c r="M334" s="49"/>
      <c r="N334" s="50"/>
      <c r="O334" s="104" t="str">
        <f t="shared" si="78"/>
        <v/>
      </c>
      <c r="P334" s="105" t="str">
        <f t="shared" si="93"/>
        <v/>
      </c>
      <c r="Q334" s="106" t="str">
        <f t="shared" si="79"/>
        <v/>
      </c>
      <c r="R334" s="107" t="str">
        <f t="shared" si="80"/>
        <v/>
      </c>
      <c r="S334" s="107" t="str">
        <f t="shared" si="81"/>
        <v/>
      </c>
      <c r="T334" s="108" t="str">
        <f t="shared" si="82"/>
        <v/>
      </c>
      <c r="U334" s="105" t="str">
        <f t="shared" si="83"/>
        <v/>
      </c>
      <c r="V334" s="108" t="str">
        <f t="shared" si="84"/>
        <v/>
      </c>
      <c r="W334" s="108" t="str">
        <f t="shared" si="85"/>
        <v/>
      </c>
      <c r="X334" s="108" t="str">
        <f t="shared" si="86"/>
        <v/>
      </c>
      <c r="Y334" s="108" t="str">
        <f t="shared" si="87"/>
        <v/>
      </c>
      <c r="Z334" s="106" t="str">
        <f t="shared" si="88"/>
        <v/>
      </c>
      <c r="AA334" s="107" t="str">
        <f t="shared" si="89"/>
        <v/>
      </c>
      <c r="AB334" s="105" t="str">
        <f t="shared" si="90"/>
        <v/>
      </c>
      <c r="AC334" s="108" t="str">
        <f t="shared" si="91"/>
        <v/>
      </c>
      <c r="AD334" s="160" t="str">
        <f t="shared" si="94"/>
        <v/>
      </c>
      <c r="AE334" s="173" t="str">
        <f t="shared" si="95"/>
        <v/>
      </c>
      <c r="AF334" s="111" t="str">
        <f>IF(AND(C334="",SUM(F334:N334)=0),"",IF(AE334&lt;&gt;"●",IF(COUNTIF(D334:E334,"○")+COUNTIF(O334:P334,"○")=1,"OK","NG"),IF(INDEX('補足調査票 (記入例)'!$AF$21:$AF$720,MATCH(C334,'補足調査票 (記入例)'!$C$21:$C$29,0))="OK","OK","NG ")))</f>
        <v/>
      </c>
      <c r="AG334" s="180" t="str">
        <f t="shared" si="92"/>
        <v/>
      </c>
    </row>
    <row r="335" spans="1:33" s="110" customFormat="1" ht="34.5" customHeight="1" x14ac:dyDescent="0.4">
      <c r="A335" s="42" t="str">
        <f t="shared" si="77"/>
        <v>○○学園</v>
      </c>
      <c r="B335" s="43"/>
      <c r="C335" s="44"/>
      <c r="D335" s="103"/>
      <c r="E335" s="103"/>
      <c r="F335" s="95"/>
      <c r="G335" s="48"/>
      <c r="H335" s="48"/>
      <c r="I335" s="48"/>
      <c r="J335" s="49"/>
      <c r="K335" s="49"/>
      <c r="L335" s="49"/>
      <c r="M335" s="49"/>
      <c r="N335" s="50"/>
      <c r="O335" s="104" t="str">
        <f t="shared" si="78"/>
        <v/>
      </c>
      <c r="P335" s="105" t="str">
        <f t="shared" si="93"/>
        <v/>
      </c>
      <c r="Q335" s="106" t="str">
        <f t="shared" si="79"/>
        <v/>
      </c>
      <c r="R335" s="107" t="str">
        <f t="shared" si="80"/>
        <v/>
      </c>
      <c r="S335" s="107" t="str">
        <f t="shared" si="81"/>
        <v/>
      </c>
      <c r="T335" s="108" t="str">
        <f t="shared" si="82"/>
        <v/>
      </c>
      <c r="U335" s="105" t="str">
        <f t="shared" si="83"/>
        <v/>
      </c>
      <c r="V335" s="108" t="str">
        <f t="shared" si="84"/>
        <v/>
      </c>
      <c r="W335" s="108" t="str">
        <f t="shared" si="85"/>
        <v/>
      </c>
      <c r="X335" s="108" t="str">
        <f t="shared" si="86"/>
        <v/>
      </c>
      <c r="Y335" s="108" t="str">
        <f t="shared" si="87"/>
        <v/>
      </c>
      <c r="Z335" s="106" t="str">
        <f t="shared" si="88"/>
        <v/>
      </c>
      <c r="AA335" s="107" t="str">
        <f t="shared" si="89"/>
        <v/>
      </c>
      <c r="AB335" s="105" t="str">
        <f t="shared" si="90"/>
        <v/>
      </c>
      <c r="AC335" s="108" t="str">
        <f t="shared" si="91"/>
        <v/>
      </c>
      <c r="AD335" s="160" t="str">
        <f t="shared" si="94"/>
        <v/>
      </c>
      <c r="AE335" s="173" t="str">
        <f t="shared" si="95"/>
        <v/>
      </c>
      <c r="AF335" s="111" t="str">
        <f>IF(AND(C335="",SUM(F335:N335)=0),"",IF(AE335&lt;&gt;"●",IF(COUNTIF(D335:E335,"○")+COUNTIF(O335:P335,"○")=1,"OK","NG"),IF(INDEX('補足調査票 (記入例)'!$AF$21:$AF$720,MATCH(C335,'補足調査票 (記入例)'!$C$21:$C$29,0))="OK","OK","NG ")))</f>
        <v/>
      </c>
      <c r="AG335" s="180" t="str">
        <f t="shared" si="92"/>
        <v/>
      </c>
    </row>
    <row r="336" spans="1:33" s="110" customFormat="1" ht="34.5" customHeight="1" x14ac:dyDescent="0.4">
      <c r="A336" s="42" t="str">
        <f t="shared" si="77"/>
        <v>○○学園</v>
      </c>
      <c r="B336" s="43"/>
      <c r="C336" s="44"/>
      <c r="D336" s="103"/>
      <c r="E336" s="103"/>
      <c r="F336" s="95"/>
      <c r="G336" s="48"/>
      <c r="H336" s="48"/>
      <c r="I336" s="48"/>
      <c r="J336" s="49"/>
      <c r="K336" s="49"/>
      <c r="L336" s="49"/>
      <c r="M336" s="49"/>
      <c r="N336" s="50"/>
      <c r="O336" s="104" t="str">
        <f t="shared" si="78"/>
        <v/>
      </c>
      <c r="P336" s="105" t="str">
        <f t="shared" si="93"/>
        <v/>
      </c>
      <c r="Q336" s="106" t="str">
        <f t="shared" si="79"/>
        <v/>
      </c>
      <c r="R336" s="107" t="str">
        <f t="shared" si="80"/>
        <v/>
      </c>
      <c r="S336" s="107" t="str">
        <f t="shared" si="81"/>
        <v/>
      </c>
      <c r="T336" s="108" t="str">
        <f t="shared" si="82"/>
        <v/>
      </c>
      <c r="U336" s="105" t="str">
        <f t="shared" si="83"/>
        <v/>
      </c>
      <c r="V336" s="108" t="str">
        <f t="shared" si="84"/>
        <v/>
      </c>
      <c r="W336" s="108" t="str">
        <f t="shared" si="85"/>
        <v/>
      </c>
      <c r="X336" s="108" t="str">
        <f t="shared" si="86"/>
        <v/>
      </c>
      <c r="Y336" s="108" t="str">
        <f t="shared" si="87"/>
        <v/>
      </c>
      <c r="Z336" s="106" t="str">
        <f t="shared" si="88"/>
        <v/>
      </c>
      <c r="AA336" s="107" t="str">
        <f t="shared" si="89"/>
        <v/>
      </c>
      <c r="AB336" s="105" t="str">
        <f t="shared" si="90"/>
        <v/>
      </c>
      <c r="AC336" s="108" t="str">
        <f t="shared" si="91"/>
        <v/>
      </c>
      <c r="AD336" s="160" t="str">
        <f t="shared" si="94"/>
        <v/>
      </c>
      <c r="AE336" s="173" t="str">
        <f t="shared" si="95"/>
        <v/>
      </c>
      <c r="AF336" s="111" t="str">
        <f>IF(AND(C336="",SUM(F336:N336)=0),"",IF(AE336&lt;&gt;"●",IF(COUNTIF(D336:E336,"○")+COUNTIF(O336:P336,"○")=1,"OK","NG"),IF(INDEX('補足調査票 (記入例)'!$AF$21:$AF$720,MATCH(C336,'補足調査票 (記入例)'!$C$21:$C$29,0))="OK","OK","NG ")))</f>
        <v/>
      </c>
      <c r="AG336" s="180" t="str">
        <f t="shared" si="92"/>
        <v/>
      </c>
    </row>
    <row r="337" spans="1:33" s="110" customFormat="1" ht="34.5" customHeight="1" x14ac:dyDescent="0.4">
      <c r="A337" s="42" t="str">
        <f t="shared" si="77"/>
        <v>○○学園</v>
      </c>
      <c r="B337" s="43"/>
      <c r="C337" s="44"/>
      <c r="D337" s="103"/>
      <c r="E337" s="103"/>
      <c r="F337" s="95"/>
      <c r="G337" s="48"/>
      <c r="H337" s="48"/>
      <c r="I337" s="48"/>
      <c r="J337" s="49"/>
      <c r="K337" s="49"/>
      <c r="L337" s="49"/>
      <c r="M337" s="49"/>
      <c r="N337" s="50"/>
      <c r="O337" s="104" t="str">
        <f t="shared" si="78"/>
        <v/>
      </c>
      <c r="P337" s="105" t="str">
        <f t="shared" si="93"/>
        <v/>
      </c>
      <c r="Q337" s="106" t="str">
        <f t="shared" si="79"/>
        <v/>
      </c>
      <c r="R337" s="107" t="str">
        <f t="shared" si="80"/>
        <v/>
      </c>
      <c r="S337" s="107" t="str">
        <f t="shared" si="81"/>
        <v/>
      </c>
      <c r="T337" s="108" t="str">
        <f t="shared" si="82"/>
        <v/>
      </c>
      <c r="U337" s="105" t="str">
        <f t="shared" si="83"/>
        <v/>
      </c>
      <c r="V337" s="108" t="str">
        <f t="shared" si="84"/>
        <v/>
      </c>
      <c r="W337" s="108" t="str">
        <f t="shared" si="85"/>
        <v/>
      </c>
      <c r="X337" s="108" t="str">
        <f t="shared" si="86"/>
        <v/>
      </c>
      <c r="Y337" s="108" t="str">
        <f t="shared" si="87"/>
        <v/>
      </c>
      <c r="Z337" s="106" t="str">
        <f t="shared" si="88"/>
        <v/>
      </c>
      <c r="AA337" s="107" t="str">
        <f t="shared" si="89"/>
        <v/>
      </c>
      <c r="AB337" s="105" t="str">
        <f t="shared" si="90"/>
        <v/>
      </c>
      <c r="AC337" s="108" t="str">
        <f t="shared" si="91"/>
        <v/>
      </c>
      <c r="AD337" s="160" t="str">
        <f t="shared" si="94"/>
        <v/>
      </c>
      <c r="AE337" s="173" t="str">
        <f t="shared" si="95"/>
        <v/>
      </c>
      <c r="AF337" s="111" t="str">
        <f>IF(AND(C337="",SUM(F337:N337)=0),"",IF(AE337&lt;&gt;"●",IF(COUNTIF(D337:E337,"○")+COUNTIF(O337:P337,"○")=1,"OK","NG"),IF(INDEX('補足調査票 (記入例)'!$AF$21:$AF$720,MATCH(C337,'補足調査票 (記入例)'!$C$21:$C$29,0))="OK","OK","NG ")))</f>
        <v/>
      </c>
      <c r="AG337" s="180" t="str">
        <f t="shared" si="92"/>
        <v/>
      </c>
    </row>
    <row r="338" spans="1:33" s="110" customFormat="1" ht="34.5" customHeight="1" x14ac:dyDescent="0.4">
      <c r="A338" s="42" t="str">
        <f t="shared" si="77"/>
        <v>○○学園</v>
      </c>
      <c r="B338" s="43"/>
      <c r="C338" s="44"/>
      <c r="D338" s="103"/>
      <c r="E338" s="103"/>
      <c r="F338" s="95"/>
      <c r="G338" s="48"/>
      <c r="H338" s="48"/>
      <c r="I338" s="48"/>
      <c r="J338" s="49"/>
      <c r="K338" s="49"/>
      <c r="L338" s="49"/>
      <c r="M338" s="49"/>
      <c r="N338" s="50"/>
      <c r="O338" s="104" t="str">
        <f t="shared" si="78"/>
        <v/>
      </c>
      <c r="P338" s="105" t="str">
        <f t="shared" si="93"/>
        <v/>
      </c>
      <c r="Q338" s="106" t="str">
        <f t="shared" si="79"/>
        <v/>
      </c>
      <c r="R338" s="107" t="str">
        <f t="shared" si="80"/>
        <v/>
      </c>
      <c r="S338" s="107" t="str">
        <f t="shared" si="81"/>
        <v/>
      </c>
      <c r="T338" s="108" t="str">
        <f t="shared" si="82"/>
        <v/>
      </c>
      <c r="U338" s="105" t="str">
        <f t="shared" si="83"/>
        <v/>
      </c>
      <c r="V338" s="108" t="str">
        <f t="shared" si="84"/>
        <v/>
      </c>
      <c r="W338" s="108" t="str">
        <f t="shared" si="85"/>
        <v/>
      </c>
      <c r="X338" s="108" t="str">
        <f t="shared" si="86"/>
        <v/>
      </c>
      <c r="Y338" s="108" t="str">
        <f t="shared" si="87"/>
        <v/>
      </c>
      <c r="Z338" s="106" t="str">
        <f t="shared" si="88"/>
        <v/>
      </c>
      <c r="AA338" s="107" t="str">
        <f t="shared" si="89"/>
        <v/>
      </c>
      <c r="AB338" s="105" t="str">
        <f t="shared" si="90"/>
        <v/>
      </c>
      <c r="AC338" s="108" t="str">
        <f t="shared" si="91"/>
        <v/>
      </c>
      <c r="AD338" s="160" t="str">
        <f t="shared" si="94"/>
        <v/>
      </c>
      <c r="AE338" s="173" t="str">
        <f t="shared" si="95"/>
        <v/>
      </c>
      <c r="AF338" s="111" t="str">
        <f>IF(AND(C338="",SUM(F338:N338)=0),"",IF(AE338&lt;&gt;"●",IF(COUNTIF(D338:E338,"○")+COUNTIF(O338:P338,"○")=1,"OK","NG"),IF(INDEX('補足調査票 (記入例)'!$AF$21:$AF$720,MATCH(C338,'補足調査票 (記入例)'!$C$21:$C$29,0))="OK","OK","NG ")))</f>
        <v/>
      </c>
      <c r="AG338" s="180" t="str">
        <f t="shared" si="92"/>
        <v/>
      </c>
    </row>
    <row r="339" spans="1:33" s="110" customFormat="1" ht="34.5" customHeight="1" x14ac:dyDescent="0.4">
      <c r="A339" s="42" t="str">
        <f t="shared" ref="A339:A402" si="96">IF($A$11="","",$A$11)</f>
        <v>○○学園</v>
      </c>
      <c r="B339" s="43"/>
      <c r="C339" s="44"/>
      <c r="D339" s="103"/>
      <c r="E339" s="103"/>
      <c r="F339" s="95"/>
      <c r="G339" s="48"/>
      <c r="H339" s="48"/>
      <c r="I339" s="48"/>
      <c r="J339" s="49"/>
      <c r="K339" s="49"/>
      <c r="L339" s="49"/>
      <c r="M339" s="49"/>
      <c r="N339" s="50"/>
      <c r="O339" s="104" t="str">
        <f t="shared" si="78"/>
        <v/>
      </c>
      <c r="P339" s="105" t="str">
        <f t="shared" si="93"/>
        <v/>
      </c>
      <c r="Q339" s="106" t="str">
        <f t="shared" si="79"/>
        <v/>
      </c>
      <c r="R339" s="107" t="str">
        <f t="shared" si="80"/>
        <v/>
      </c>
      <c r="S339" s="107" t="str">
        <f t="shared" si="81"/>
        <v/>
      </c>
      <c r="T339" s="108" t="str">
        <f t="shared" si="82"/>
        <v/>
      </c>
      <c r="U339" s="105" t="str">
        <f t="shared" si="83"/>
        <v/>
      </c>
      <c r="V339" s="108" t="str">
        <f t="shared" si="84"/>
        <v/>
      </c>
      <c r="W339" s="108" t="str">
        <f t="shared" si="85"/>
        <v/>
      </c>
      <c r="X339" s="108" t="str">
        <f t="shared" si="86"/>
        <v/>
      </c>
      <c r="Y339" s="108" t="str">
        <f t="shared" si="87"/>
        <v/>
      </c>
      <c r="Z339" s="106" t="str">
        <f t="shared" si="88"/>
        <v/>
      </c>
      <c r="AA339" s="107" t="str">
        <f t="shared" si="89"/>
        <v/>
      </c>
      <c r="AB339" s="105" t="str">
        <f t="shared" si="90"/>
        <v/>
      </c>
      <c r="AC339" s="108" t="str">
        <f t="shared" si="91"/>
        <v/>
      </c>
      <c r="AD339" s="160" t="str">
        <f t="shared" si="94"/>
        <v/>
      </c>
      <c r="AE339" s="173" t="str">
        <f t="shared" si="95"/>
        <v/>
      </c>
      <c r="AF339" s="111" t="str">
        <f>IF(AND(C339="",SUM(F339:N339)=0),"",IF(AE339&lt;&gt;"●",IF(COUNTIF(D339:E339,"○")+COUNTIF(O339:P339,"○")=1,"OK","NG"),IF(INDEX('補足調査票 (記入例)'!$AF$21:$AF$720,MATCH(C339,'補足調査票 (記入例)'!$C$21:$C$29,0))="OK","OK","NG ")))</f>
        <v/>
      </c>
      <c r="AG339" s="180" t="str">
        <f t="shared" si="92"/>
        <v/>
      </c>
    </row>
    <row r="340" spans="1:33" s="110" customFormat="1" ht="34.5" customHeight="1" x14ac:dyDescent="0.4">
      <c r="A340" s="42" t="str">
        <f t="shared" si="96"/>
        <v>○○学園</v>
      </c>
      <c r="B340" s="43"/>
      <c r="C340" s="44"/>
      <c r="D340" s="103"/>
      <c r="E340" s="103"/>
      <c r="F340" s="95"/>
      <c r="G340" s="48"/>
      <c r="H340" s="48"/>
      <c r="I340" s="48"/>
      <c r="J340" s="49"/>
      <c r="K340" s="49"/>
      <c r="L340" s="49"/>
      <c r="M340" s="49"/>
      <c r="N340" s="50"/>
      <c r="O340" s="104" t="str">
        <f t="shared" ref="O340:O403" si="97">IF(OR(Q340="○",T340="○",W340="○"),"○","")</f>
        <v/>
      </c>
      <c r="P340" s="105" t="str">
        <f t="shared" si="93"/>
        <v/>
      </c>
      <c r="Q340" s="106" t="str">
        <f t="shared" ref="Q340:Q403" si="98">IF(OR(R340="○",S340="○"),"○","")</f>
        <v/>
      </c>
      <c r="R340" s="107" t="str">
        <f t="shared" ref="R340:R403" si="99">IF($AD340="E","○","")</f>
        <v/>
      </c>
      <c r="S340" s="107" t="str">
        <f t="shared" ref="S340:S403" si="100">IF($AD340="F","○","")</f>
        <v/>
      </c>
      <c r="T340" s="108" t="str">
        <f t="shared" ref="T340:T403" si="101">IF(OR(U340="○",V340="○"),"○","")</f>
        <v/>
      </c>
      <c r="U340" s="105" t="str">
        <f t="shared" ref="U340:U403" si="102">IF($AD340="H","○","")</f>
        <v/>
      </c>
      <c r="V340" s="108" t="str">
        <f t="shared" ref="V340:V403" si="103">IF($AD340="I","○","")</f>
        <v/>
      </c>
      <c r="W340" s="108" t="str">
        <f t="shared" ref="W340:W403" si="104">IF(OR(X340="○",Y340="○"),"○","")</f>
        <v/>
      </c>
      <c r="X340" s="108" t="str">
        <f t="shared" ref="X340:X403" si="105">IF($AD340="K","○","")</f>
        <v/>
      </c>
      <c r="Y340" s="108" t="str">
        <f t="shared" ref="Y340:Y403" si="106">IF($AD340="L","○","")</f>
        <v/>
      </c>
      <c r="Z340" s="106" t="str">
        <f t="shared" ref="Z340:Z403" si="107">IF($AD340="M","○","")</f>
        <v/>
      </c>
      <c r="AA340" s="107" t="str">
        <f t="shared" ref="AA340:AA403" si="108">IF(OR(AB340="○",AC340="○"),"○","")</f>
        <v/>
      </c>
      <c r="AB340" s="105" t="str">
        <f t="shared" ref="AB340:AB403" si="109">IF($AD340="O","○","")</f>
        <v/>
      </c>
      <c r="AC340" s="108" t="str">
        <f t="shared" ref="AC340:AC403" si="110">IF($AD340="P","○","")</f>
        <v/>
      </c>
      <c r="AD340" s="160" t="str">
        <f t="shared" si="94"/>
        <v/>
      </c>
      <c r="AE340" s="173" t="str">
        <f t="shared" si="95"/>
        <v/>
      </c>
      <c r="AF340" s="111" t="str">
        <f>IF(AND(C340="",SUM(F340:N340)=0),"",IF(AE340&lt;&gt;"●",IF(COUNTIF(D340:E340,"○")+COUNTIF(O340:P340,"○")=1,"OK","NG"),IF(INDEX('補足調査票 (記入例)'!$AF$21:$AF$720,MATCH(C340,'補足調査票 (記入例)'!$C$21:$C$29,0))="OK","OK","NG ")))</f>
        <v/>
      </c>
      <c r="AG340" s="180" t="str">
        <f t="shared" ref="AG340:AG403" si="111">IF(AF340="NG","※入力内容に誤りがあります",IF(AF340="NG ","※補足調査票を記入ください",""))</f>
        <v/>
      </c>
    </row>
    <row r="341" spans="1:33" s="110" customFormat="1" ht="34.5" customHeight="1" x14ac:dyDescent="0.4">
      <c r="A341" s="42" t="str">
        <f t="shared" si="96"/>
        <v>○○学園</v>
      </c>
      <c r="B341" s="43"/>
      <c r="C341" s="44"/>
      <c r="D341" s="103"/>
      <c r="E341" s="103"/>
      <c r="F341" s="95"/>
      <c r="G341" s="48"/>
      <c r="H341" s="48"/>
      <c r="I341" s="48"/>
      <c r="J341" s="49"/>
      <c r="K341" s="49"/>
      <c r="L341" s="49"/>
      <c r="M341" s="49"/>
      <c r="N341" s="50"/>
      <c r="O341" s="104" t="str">
        <f t="shared" si="97"/>
        <v/>
      </c>
      <c r="P341" s="105" t="str">
        <f t="shared" ref="P341:P404" si="112">IF(OR(Z341="○",AA341="○"),"○","")</f>
        <v/>
      </c>
      <c r="Q341" s="106" t="str">
        <f t="shared" si="98"/>
        <v/>
      </c>
      <c r="R341" s="107" t="str">
        <f t="shared" si="99"/>
        <v/>
      </c>
      <c r="S341" s="107" t="str">
        <f t="shared" si="100"/>
        <v/>
      </c>
      <c r="T341" s="108" t="str">
        <f t="shared" si="101"/>
        <v/>
      </c>
      <c r="U341" s="105" t="str">
        <f t="shared" si="102"/>
        <v/>
      </c>
      <c r="V341" s="108" t="str">
        <f t="shared" si="103"/>
        <v/>
      </c>
      <c r="W341" s="108" t="str">
        <f t="shared" si="104"/>
        <v/>
      </c>
      <c r="X341" s="108" t="str">
        <f t="shared" si="105"/>
        <v/>
      </c>
      <c r="Y341" s="108" t="str">
        <f t="shared" si="106"/>
        <v/>
      </c>
      <c r="Z341" s="106" t="str">
        <f t="shared" si="107"/>
        <v/>
      </c>
      <c r="AA341" s="107" t="str">
        <f t="shared" si="108"/>
        <v/>
      </c>
      <c r="AB341" s="105" t="str">
        <f t="shared" si="109"/>
        <v/>
      </c>
      <c r="AC341" s="108" t="str">
        <f t="shared" si="110"/>
        <v/>
      </c>
      <c r="AD341" s="160" t="str">
        <f t="shared" ref="AD341:AD404" si="113">IF(C341="","",IF(N341="",IF(M341="",IF(L341="",IF(K341="",IF(J341="",IF(AND(F341="",I341&lt;&gt;""),"P",IF(AND(F341="",H341&lt;&gt;""),"O",IF(AND(F341="",G341&lt;&gt;""),"M",IF(F341="","","E")))),"F"),"H"),"I"),"K"),"L"))</f>
        <v/>
      </c>
      <c r="AE341" s="173" t="str">
        <f t="shared" ref="AE341:AE404" si="114">IF(OR(D341="○",E341="○"),"",IF(OR(AD341="H",AD341="I",AD341="k",AD341="l"),"●",""))</f>
        <v/>
      </c>
      <c r="AF341" s="111" t="str">
        <f>IF(AND(C341="",SUM(F341:N341)=0),"",IF(AE341&lt;&gt;"●",IF(COUNTIF(D341:E341,"○")+COUNTIF(O341:P341,"○")=1,"OK","NG"),IF(INDEX('補足調査票 (記入例)'!$AF$21:$AF$720,MATCH(C341,'補足調査票 (記入例)'!$C$21:$C$29,0))="OK","OK","NG ")))</f>
        <v/>
      </c>
      <c r="AG341" s="180" t="str">
        <f t="shared" si="111"/>
        <v/>
      </c>
    </row>
    <row r="342" spans="1:33" s="110" customFormat="1" ht="34.5" customHeight="1" x14ac:dyDescent="0.4">
      <c r="A342" s="42" t="str">
        <f t="shared" si="96"/>
        <v>○○学園</v>
      </c>
      <c r="B342" s="43"/>
      <c r="C342" s="44"/>
      <c r="D342" s="103"/>
      <c r="E342" s="103"/>
      <c r="F342" s="95"/>
      <c r="G342" s="48"/>
      <c r="H342" s="48"/>
      <c r="I342" s="48"/>
      <c r="J342" s="49"/>
      <c r="K342" s="49"/>
      <c r="L342" s="49"/>
      <c r="M342" s="49"/>
      <c r="N342" s="50"/>
      <c r="O342" s="104" t="str">
        <f t="shared" si="97"/>
        <v/>
      </c>
      <c r="P342" s="105" t="str">
        <f t="shared" si="112"/>
        <v/>
      </c>
      <c r="Q342" s="106" t="str">
        <f t="shared" si="98"/>
        <v/>
      </c>
      <c r="R342" s="107" t="str">
        <f t="shared" si="99"/>
        <v/>
      </c>
      <c r="S342" s="107" t="str">
        <f t="shared" si="100"/>
        <v/>
      </c>
      <c r="T342" s="108" t="str">
        <f t="shared" si="101"/>
        <v/>
      </c>
      <c r="U342" s="105" t="str">
        <f t="shared" si="102"/>
        <v/>
      </c>
      <c r="V342" s="108" t="str">
        <f t="shared" si="103"/>
        <v/>
      </c>
      <c r="W342" s="108" t="str">
        <f t="shared" si="104"/>
        <v/>
      </c>
      <c r="X342" s="108" t="str">
        <f t="shared" si="105"/>
        <v/>
      </c>
      <c r="Y342" s="108" t="str">
        <f t="shared" si="106"/>
        <v/>
      </c>
      <c r="Z342" s="106" t="str">
        <f t="shared" si="107"/>
        <v/>
      </c>
      <c r="AA342" s="107" t="str">
        <f t="shared" si="108"/>
        <v/>
      </c>
      <c r="AB342" s="105" t="str">
        <f t="shared" si="109"/>
        <v/>
      </c>
      <c r="AC342" s="108" t="str">
        <f t="shared" si="110"/>
        <v/>
      </c>
      <c r="AD342" s="160" t="str">
        <f t="shared" si="113"/>
        <v/>
      </c>
      <c r="AE342" s="173" t="str">
        <f t="shared" si="114"/>
        <v/>
      </c>
      <c r="AF342" s="111" t="str">
        <f>IF(AND(C342="",SUM(F342:N342)=0),"",IF(AE342&lt;&gt;"●",IF(COUNTIF(D342:E342,"○")+COUNTIF(O342:P342,"○")=1,"OK","NG"),IF(INDEX('補足調査票 (記入例)'!$AF$21:$AF$720,MATCH(C342,'補足調査票 (記入例)'!$C$21:$C$29,0))="OK","OK","NG ")))</f>
        <v/>
      </c>
      <c r="AG342" s="180" t="str">
        <f t="shared" si="111"/>
        <v/>
      </c>
    </row>
    <row r="343" spans="1:33" s="110" customFormat="1" ht="34.5" customHeight="1" x14ac:dyDescent="0.4">
      <c r="A343" s="42" t="str">
        <f t="shared" si="96"/>
        <v>○○学園</v>
      </c>
      <c r="B343" s="43"/>
      <c r="C343" s="44"/>
      <c r="D343" s="103"/>
      <c r="E343" s="103"/>
      <c r="F343" s="95"/>
      <c r="G343" s="48"/>
      <c r="H343" s="48"/>
      <c r="I343" s="48"/>
      <c r="J343" s="49"/>
      <c r="K343" s="49"/>
      <c r="L343" s="49"/>
      <c r="M343" s="49"/>
      <c r="N343" s="50"/>
      <c r="O343" s="104" t="str">
        <f t="shared" si="97"/>
        <v/>
      </c>
      <c r="P343" s="105" t="str">
        <f t="shared" si="112"/>
        <v/>
      </c>
      <c r="Q343" s="106" t="str">
        <f t="shared" si="98"/>
        <v/>
      </c>
      <c r="R343" s="107" t="str">
        <f t="shared" si="99"/>
        <v/>
      </c>
      <c r="S343" s="107" t="str">
        <f t="shared" si="100"/>
        <v/>
      </c>
      <c r="T343" s="108" t="str">
        <f t="shared" si="101"/>
        <v/>
      </c>
      <c r="U343" s="105" t="str">
        <f t="shared" si="102"/>
        <v/>
      </c>
      <c r="V343" s="108" t="str">
        <f t="shared" si="103"/>
        <v/>
      </c>
      <c r="W343" s="108" t="str">
        <f t="shared" si="104"/>
        <v/>
      </c>
      <c r="X343" s="108" t="str">
        <f t="shared" si="105"/>
        <v/>
      </c>
      <c r="Y343" s="108" t="str">
        <f t="shared" si="106"/>
        <v/>
      </c>
      <c r="Z343" s="106" t="str">
        <f t="shared" si="107"/>
        <v/>
      </c>
      <c r="AA343" s="107" t="str">
        <f t="shared" si="108"/>
        <v/>
      </c>
      <c r="AB343" s="105" t="str">
        <f t="shared" si="109"/>
        <v/>
      </c>
      <c r="AC343" s="108" t="str">
        <f t="shared" si="110"/>
        <v/>
      </c>
      <c r="AD343" s="160" t="str">
        <f t="shared" si="113"/>
        <v/>
      </c>
      <c r="AE343" s="173" t="str">
        <f t="shared" si="114"/>
        <v/>
      </c>
      <c r="AF343" s="111" t="str">
        <f>IF(AND(C343="",SUM(F343:N343)=0),"",IF(AE343&lt;&gt;"●",IF(COUNTIF(D343:E343,"○")+COUNTIF(O343:P343,"○")=1,"OK","NG"),IF(INDEX('補足調査票 (記入例)'!$AF$21:$AF$720,MATCH(C343,'補足調査票 (記入例)'!$C$21:$C$29,0))="OK","OK","NG ")))</f>
        <v/>
      </c>
      <c r="AG343" s="180" t="str">
        <f t="shared" si="111"/>
        <v/>
      </c>
    </row>
    <row r="344" spans="1:33" s="110" customFormat="1" ht="34.5" customHeight="1" x14ac:dyDescent="0.4">
      <c r="A344" s="42" t="str">
        <f t="shared" si="96"/>
        <v>○○学園</v>
      </c>
      <c r="B344" s="43"/>
      <c r="C344" s="44"/>
      <c r="D344" s="103"/>
      <c r="E344" s="103"/>
      <c r="F344" s="95"/>
      <c r="G344" s="48"/>
      <c r="H344" s="48"/>
      <c r="I344" s="48"/>
      <c r="J344" s="49"/>
      <c r="K344" s="49"/>
      <c r="L344" s="49"/>
      <c r="M344" s="49"/>
      <c r="N344" s="50"/>
      <c r="O344" s="104" t="str">
        <f t="shared" si="97"/>
        <v/>
      </c>
      <c r="P344" s="105" t="str">
        <f t="shared" si="112"/>
        <v/>
      </c>
      <c r="Q344" s="106" t="str">
        <f t="shared" si="98"/>
        <v/>
      </c>
      <c r="R344" s="107" t="str">
        <f t="shared" si="99"/>
        <v/>
      </c>
      <c r="S344" s="107" t="str">
        <f t="shared" si="100"/>
        <v/>
      </c>
      <c r="T344" s="108" t="str">
        <f t="shared" si="101"/>
        <v/>
      </c>
      <c r="U344" s="105" t="str">
        <f t="shared" si="102"/>
        <v/>
      </c>
      <c r="V344" s="108" t="str">
        <f t="shared" si="103"/>
        <v/>
      </c>
      <c r="W344" s="108" t="str">
        <f t="shared" si="104"/>
        <v/>
      </c>
      <c r="X344" s="108" t="str">
        <f t="shared" si="105"/>
        <v/>
      </c>
      <c r="Y344" s="108" t="str">
        <f t="shared" si="106"/>
        <v/>
      </c>
      <c r="Z344" s="106" t="str">
        <f t="shared" si="107"/>
        <v/>
      </c>
      <c r="AA344" s="107" t="str">
        <f t="shared" si="108"/>
        <v/>
      </c>
      <c r="AB344" s="105" t="str">
        <f t="shared" si="109"/>
        <v/>
      </c>
      <c r="AC344" s="108" t="str">
        <f t="shared" si="110"/>
        <v/>
      </c>
      <c r="AD344" s="160" t="str">
        <f t="shared" si="113"/>
        <v/>
      </c>
      <c r="AE344" s="173" t="str">
        <f t="shared" si="114"/>
        <v/>
      </c>
      <c r="AF344" s="111" t="str">
        <f>IF(AND(C344="",SUM(F344:N344)=0),"",IF(AE344&lt;&gt;"●",IF(COUNTIF(D344:E344,"○")+COUNTIF(O344:P344,"○")=1,"OK","NG"),IF(INDEX('補足調査票 (記入例)'!$AF$21:$AF$720,MATCH(C344,'補足調査票 (記入例)'!$C$21:$C$29,0))="OK","OK","NG ")))</f>
        <v/>
      </c>
      <c r="AG344" s="180" t="str">
        <f t="shared" si="111"/>
        <v/>
      </c>
    </row>
    <row r="345" spans="1:33" s="110" customFormat="1" ht="34.5" customHeight="1" x14ac:dyDescent="0.4">
      <c r="A345" s="42" t="str">
        <f t="shared" si="96"/>
        <v>○○学園</v>
      </c>
      <c r="B345" s="43"/>
      <c r="C345" s="44"/>
      <c r="D345" s="103"/>
      <c r="E345" s="103"/>
      <c r="F345" s="95"/>
      <c r="G345" s="48"/>
      <c r="H345" s="48"/>
      <c r="I345" s="48"/>
      <c r="J345" s="49"/>
      <c r="K345" s="49"/>
      <c r="L345" s="49"/>
      <c r="M345" s="49"/>
      <c r="N345" s="50"/>
      <c r="O345" s="104" t="str">
        <f t="shared" si="97"/>
        <v/>
      </c>
      <c r="P345" s="105" t="str">
        <f t="shared" si="112"/>
        <v/>
      </c>
      <c r="Q345" s="106" t="str">
        <f t="shared" si="98"/>
        <v/>
      </c>
      <c r="R345" s="107" t="str">
        <f t="shared" si="99"/>
        <v/>
      </c>
      <c r="S345" s="107" t="str">
        <f t="shared" si="100"/>
        <v/>
      </c>
      <c r="T345" s="108" t="str">
        <f t="shared" si="101"/>
        <v/>
      </c>
      <c r="U345" s="105" t="str">
        <f t="shared" si="102"/>
        <v/>
      </c>
      <c r="V345" s="108" t="str">
        <f t="shared" si="103"/>
        <v/>
      </c>
      <c r="W345" s="108" t="str">
        <f t="shared" si="104"/>
        <v/>
      </c>
      <c r="X345" s="108" t="str">
        <f t="shared" si="105"/>
        <v/>
      </c>
      <c r="Y345" s="108" t="str">
        <f t="shared" si="106"/>
        <v/>
      </c>
      <c r="Z345" s="106" t="str">
        <f t="shared" si="107"/>
        <v/>
      </c>
      <c r="AA345" s="107" t="str">
        <f t="shared" si="108"/>
        <v/>
      </c>
      <c r="AB345" s="105" t="str">
        <f t="shared" si="109"/>
        <v/>
      </c>
      <c r="AC345" s="108" t="str">
        <f t="shared" si="110"/>
        <v/>
      </c>
      <c r="AD345" s="160" t="str">
        <f t="shared" si="113"/>
        <v/>
      </c>
      <c r="AE345" s="173" t="str">
        <f t="shared" si="114"/>
        <v/>
      </c>
      <c r="AF345" s="111" t="str">
        <f>IF(AND(C345="",SUM(F345:N345)=0),"",IF(AE345&lt;&gt;"●",IF(COUNTIF(D345:E345,"○")+COUNTIF(O345:P345,"○")=1,"OK","NG"),IF(INDEX('補足調査票 (記入例)'!$AF$21:$AF$720,MATCH(C345,'補足調査票 (記入例)'!$C$21:$C$29,0))="OK","OK","NG ")))</f>
        <v/>
      </c>
      <c r="AG345" s="180" t="str">
        <f t="shared" si="111"/>
        <v/>
      </c>
    </row>
    <row r="346" spans="1:33" s="110" customFormat="1" ht="34.5" customHeight="1" x14ac:dyDescent="0.4">
      <c r="A346" s="42" t="str">
        <f t="shared" si="96"/>
        <v>○○学園</v>
      </c>
      <c r="B346" s="43"/>
      <c r="C346" s="44"/>
      <c r="D346" s="103"/>
      <c r="E346" s="103"/>
      <c r="F346" s="95"/>
      <c r="G346" s="48"/>
      <c r="H346" s="48"/>
      <c r="I346" s="48"/>
      <c r="J346" s="49"/>
      <c r="K346" s="49"/>
      <c r="L346" s="49"/>
      <c r="M346" s="49"/>
      <c r="N346" s="50"/>
      <c r="O346" s="104" t="str">
        <f t="shared" si="97"/>
        <v/>
      </c>
      <c r="P346" s="105" t="str">
        <f t="shared" si="112"/>
        <v/>
      </c>
      <c r="Q346" s="106" t="str">
        <f t="shared" si="98"/>
        <v/>
      </c>
      <c r="R346" s="107" t="str">
        <f t="shared" si="99"/>
        <v/>
      </c>
      <c r="S346" s="107" t="str">
        <f t="shared" si="100"/>
        <v/>
      </c>
      <c r="T346" s="108" t="str">
        <f t="shared" si="101"/>
        <v/>
      </c>
      <c r="U346" s="105" t="str">
        <f t="shared" si="102"/>
        <v/>
      </c>
      <c r="V346" s="108" t="str">
        <f t="shared" si="103"/>
        <v/>
      </c>
      <c r="W346" s="108" t="str">
        <f t="shared" si="104"/>
        <v/>
      </c>
      <c r="X346" s="108" t="str">
        <f t="shared" si="105"/>
        <v/>
      </c>
      <c r="Y346" s="108" t="str">
        <f t="shared" si="106"/>
        <v/>
      </c>
      <c r="Z346" s="106" t="str">
        <f t="shared" si="107"/>
        <v/>
      </c>
      <c r="AA346" s="107" t="str">
        <f t="shared" si="108"/>
        <v/>
      </c>
      <c r="AB346" s="105" t="str">
        <f t="shared" si="109"/>
        <v/>
      </c>
      <c r="AC346" s="108" t="str">
        <f t="shared" si="110"/>
        <v/>
      </c>
      <c r="AD346" s="160" t="str">
        <f t="shared" si="113"/>
        <v/>
      </c>
      <c r="AE346" s="173" t="str">
        <f t="shared" si="114"/>
        <v/>
      </c>
      <c r="AF346" s="111" t="str">
        <f>IF(AND(C346="",SUM(F346:N346)=0),"",IF(AE346&lt;&gt;"●",IF(COUNTIF(D346:E346,"○")+COUNTIF(O346:P346,"○")=1,"OK","NG"),IF(INDEX('補足調査票 (記入例)'!$AF$21:$AF$720,MATCH(C346,'補足調査票 (記入例)'!$C$21:$C$29,0))="OK","OK","NG ")))</f>
        <v/>
      </c>
      <c r="AG346" s="180" t="str">
        <f t="shared" si="111"/>
        <v/>
      </c>
    </row>
    <row r="347" spans="1:33" s="110" customFormat="1" ht="34.5" customHeight="1" x14ac:dyDescent="0.4">
      <c r="A347" s="42" t="str">
        <f t="shared" si="96"/>
        <v>○○学園</v>
      </c>
      <c r="B347" s="43"/>
      <c r="C347" s="44"/>
      <c r="D347" s="103"/>
      <c r="E347" s="103"/>
      <c r="F347" s="95"/>
      <c r="G347" s="48"/>
      <c r="H347" s="48"/>
      <c r="I347" s="48"/>
      <c r="J347" s="49"/>
      <c r="K347" s="49"/>
      <c r="L347" s="49"/>
      <c r="M347" s="49"/>
      <c r="N347" s="50"/>
      <c r="O347" s="104" t="str">
        <f t="shared" si="97"/>
        <v/>
      </c>
      <c r="P347" s="105" t="str">
        <f t="shared" si="112"/>
        <v/>
      </c>
      <c r="Q347" s="106" t="str">
        <f t="shared" si="98"/>
        <v/>
      </c>
      <c r="R347" s="107" t="str">
        <f t="shared" si="99"/>
        <v/>
      </c>
      <c r="S347" s="107" t="str">
        <f t="shared" si="100"/>
        <v/>
      </c>
      <c r="T347" s="108" t="str">
        <f t="shared" si="101"/>
        <v/>
      </c>
      <c r="U347" s="105" t="str">
        <f t="shared" si="102"/>
        <v/>
      </c>
      <c r="V347" s="108" t="str">
        <f t="shared" si="103"/>
        <v/>
      </c>
      <c r="W347" s="108" t="str">
        <f t="shared" si="104"/>
        <v/>
      </c>
      <c r="X347" s="108" t="str">
        <f t="shared" si="105"/>
        <v/>
      </c>
      <c r="Y347" s="108" t="str">
        <f t="shared" si="106"/>
        <v/>
      </c>
      <c r="Z347" s="106" t="str">
        <f t="shared" si="107"/>
        <v/>
      </c>
      <c r="AA347" s="107" t="str">
        <f t="shared" si="108"/>
        <v/>
      </c>
      <c r="AB347" s="105" t="str">
        <f t="shared" si="109"/>
        <v/>
      </c>
      <c r="AC347" s="108" t="str">
        <f t="shared" si="110"/>
        <v/>
      </c>
      <c r="AD347" s="160" t="str">
        <f t="shared" si="113"/>
        <v/>
      </c>
      <c r="AE347" s="173" t="str">
        <f t="shared" si="114"/>
        <v/>
      </c>
      <c r="AF347" s="111" t="str">
        <f>IF(AND(C347="",SUM(F347:N347)=0),"",IF(AE347&lt;&gt;"●",IF(COUNTIF(D347:E347,"○")+COUNTIF(O347:P347,"○")=1,"OK","NG"),IF(INDEX('補足調査票 (記入例)'!$AF$21:$AF$720,MATCH(C347,'補足調査票 (記入例)'!$C$21:$C$29,0))="OK","OK","NG ")))</f>
        <v/>
      </c>
      <c r="AG347" s="180" t="str">
        <f t="shared" si="111"/>
        <v/>
      </c>
    </row>
    <row r="348" spans="1:33" s="110" customFormat="1" ht="34.5" customHeight="1" x14ac:dyDescent="0.4">
      <c r="A348" s="42" t="str">
        <f t="shared" si="96"/>
        <v>○○学園</v>
      </c>
      <c r="B348" s="43"/>
      <c r="C348" s="44"/>
      <c r="D348" s="103"/>
      <c r="E348" s="103"/>
      <c r="F348" s="95"/>
      <c r="G348" s="48"/>
      <c r="H348" s="48"/>
      <c r="I348" s="48"/>
      <c r="J348" s="49"/>
      <c r="K348" s="49"/>
      <c r="L348" s="49"/>
      <c r="M348" s="49"/>
      <c r="N348" s="50"/>
      <c r="O348" s="104" t="str">
        <f t="shared" si="97"/>
        <v/>
      </c>
      <c r="P348" s="105" t="str">
        <f t="shared" si="112"/>
        <v/>
      </c>
      <c r="Q348" s="106" t="str">
        <f t="shared" si="98"/>
        <v/>
      </c>
      <c r="R348" s="107" t="str">
        <f t="shared" si="99"/>
        <v/>
      </c>
      <c r="S348" s="107" t="str">
        <f t="shared" si="100"/>
        <v/>
      </c>
      <c r="T348" s="108" t="str">
        <f t="shared" si="101"/>
        <v/>
      </c>
      <c r="U348" s="105" t="str">
        <f t="shared" si="102"/>
        <v/>
      </c>
      <c r="V348" s="108" t="str">
        <f t="shared" si="103"/>
        <v/>
      </c>
      <c r="W348" s="108" t="str">
        <f t="shared" si="104"/>
        <v/>
      </c>
      <c r="X348" s="108" t="str">
        <f t="shared" si="105"/>
        <v/>
      </c>
      <c r="Y348" s="108" t="str">
        <f t="shared" si="106"/>
        <v/>
      </c>
      <c r="Z348" s="106" t="str">
        <f t="shared" si="107"/>
        <v/>
      </c>
      <c r="AA348" s="107" t="str">
        <f t="shared" si="108"/>
        <v/>
      </c>
      <c r="AB348" s="105" t="str">
        <f t="shared" si="109"/>
        <v/>
      </c>
      <c r="AC348" s="108" t="str">
        <f t="shared" si="110"/>
        <v/>
      </c>
      <c r="AD348" s="160" t="str">
        <f t="shared" si="113"/>
        <v/>
      </c>
      <c r="AE348" s="173" t="str">
        <f t="shared" si="114"/>
        <v/>
      </c>
      <c r="AF348" s="111" t="str">
        <f>IF(AND(C348="",SUM(F348:N348)=0),"",IF(AE348&lt;&gt;"●",IF(COUNTIF(D348:E348,"○")+COUNTIF(O348:P348,"○")=1,"OK","NG"),IF(INDEX('補足調査票 (記入例)'!$AF$21:$AF$720,MATCH(C348,'補足調査票 (記入例)'!$C$21:$C$29,0))="OK","OK","NG ")))</f>
        <v/>
      </c>
      <c r="AG348" s="180" t="str">
        <f t="shared" si="111"/>
        <v/>
      </c>
    </row>
    <row r="349" spans="1:33" s="110" customFormat="1" ht="34.5" customHeight="1" x14ac:dyDescent="0.4">
      <c r="A349" s="42" t="str">
        <f t="shared" si="96"/>
        <v>○○学園</v>
      </c>
      <c r="B349" s="43"/>
      <c r="C349" s="44"/>
      <c r="D349" s="103"/>
      <c r="E349" s="103"/>
      <c r="F349" s="95"/>
      <c r="G349" s="48"/>
      <c r="H349" s="48"/>
      <c r="I349" s="48"/>
      <c r="J349" s="49"/>
      <c r="K349" s="49"/>
      <c r="L349" s="49"/>
      <c r="M349" s="49"/>
      <c r="N349" s="50"/>
      <c r="O349" s="104" t="str">
        <f t="shared" si="97"/>
        <v/>
      </c>
      <c r="P349" s="105" t="str">
        <f t="shared" si="112"/>
        <v/>
      </c>
      <c r="Q349" s="106" t="str">
        <f t="shared" si="98"/>
        <v/>
      </c>
      <c r="R349" s="107" t="str">
        <f t="shared" si="99"/>
        <v/>
      </c>
      <c r="S349" s="107" t="str">
        <f t="shared" si="100"/>
        <v/>
      </c>
      <c r="T349" s="108" t="str">
        <f t="shared" si="101"/>
        <v/>
      </c>
      <c r="U349" s="105" t="str">
        <f t="shared" si="102"/>
        <v/>
      </c>
      <c r="V349" s="108" t="str">
        <f t="shared" si="103"/>
        <v/>
      </c>
      <c r="W349" s="108" t="str">
        <f t="shared" si="104"/>
        <v/>
      </c>
      <c r="X349" s="108" t="str">
        <f t="shared" si="105"/>
        <v/>
      </c>
      <c r="Y349" s="108" t="str">
        <f t="shared" si="106"/>
        <v/>
      </c>
      <c r="Z349" s="106" t="str">
        <f t="shared" si="107"/>
        <v/>
      </c>
      <c r="AA349" s="107" t="str">
        <f t="shared" si="108"/>
        <v/>
      </c>
      <c r="AB349" s="105" t="str">
        <f t="shared" si="109"/>
        <v/>
      </c>
      <c r="AC349" s="108" t="str">
        <f t="shared" si="110"/>
        <v/>
      </c>
      <c r="AD349" s="160" t="str">
        <f t="shared" si="113"/>
        <v/>
      </c>
      <c r="AE349" s="173" t="str">
        <f t="shared" si="114"/>
        <v/>
      </c>
      <c r="AF349" s="111" t="str">
        <f>IF(AND(C349="",SUM(F349:N349)=0),"",IF(AE349&lt;&gt;"●",IF(COUNTIF(D349:E349,"○")+COUNTIF(O349:P349,"○")=1,"OK","NG"),IF(INDEX('補足調査票 (記入例)'!$AF$21:$AF$720,MATCH(C349,'補足調査票 (記入例)'!$C$21:$C$29,0))="OK","OK","NG ")))</f>
        <v/>
      </c>
      <c r="AG349" s="180" t="str">
        <f t="shared" si="111"/>
        <v/>
      </c>
    </row>
    <row r="350" spans="1:33" s="110" customFormat="1" ht="34.5" customHeight="1" x14ac:dyDescent="0.4">
      <c r="A350" s="42" t="str">
        <f t="shared" si="96"/>
        <v>○○学園</v>
      </c>
      <c r="B350" s="43"/>
      <c r="C350" s="44"/>
      <c r="D350" s="103"/>
      <c r="E350" s="103"/>
      <c r="F350" s="95"/>
      <c r="G350" s="48"/>
      <c r="H350" s="48"/>
      <c r="I350" s="48"/>
      <c r="J350" s="49"/>
      <c r="K350" s="49"/>
      <c r="L350" s="49"/>
      <c r="M350" s="49"/>
      <c r="N350" s="50"/>
      <c r="O350" s="104" t="str">
        <f t="shared" si="97"/>
        <v/>
      </c>
      <c r="P350" s="105" t="str">
        <f t="shared" si="112"/>
        <v/>
      </c>
      <c r="Q350" s="106" t="str">
        <f t="shared" si="98"/>
        <v/>
      </c>
      <c r="R350" s="107" t="str">
        <f t="shared" si="99"/>
        <v/>
      </c>
      <c r="S350" s="107" t="str">
        <f t="shared" si="100"/>
        <v/>
      </c>
      <c r="T350" s="108" t="str">
        <f t="shared" si="101"/>
        <v/>
      </c>
      <c r="U350" s="105" t="str">
        <f t="shared" si="102"/>
        <v/>
      </c>
      <c r="V350" s="108" t="str">
        <f t="shared" si="103"/>
        <v/>
      </c>
      <c r="W350" s="108" t="str">
        <f t="shared" si="104"/>
        <v/>
      </c>
      <c r="X350" s="108" t="str">
        <f t="shared" si="105"/>
        <v/>
      </c>
      <c r="Y350" s="108" t="str">
        <f t="shared" si="106"/>
        <v/>
      </c>
      <c r="Z350" s="106" t="str">
        <f t="shared" si="107"/>
        <v/>
      </c>
      <c r="AA350" s="107" t="str">
        <f t="shared" si="108"/>
        <v/>
      </c>
      <c r="AB350" s="105" t="str">
        <f t="shared" si="109"/>
        <v/>
      </c>
      <c r="AC350" s="108" t="str">
        <f t="shared" si="110"/>
        <v/>
      </c>
      <c r="AD350" s="160" t="str">
        <f t="shared" si="113"/>
        <v/>
      </c>
      <c r="AE350" s="173" t="str">
        <f t="shared" si="114"/>
        <v/>
      </c>
      <c r="AF350" s="111" t="str">
        <f>IF(AND(C350="",SUM(F350:N350)=0),"",IF(AE350&lt;&gt;"●",IF(COUNTIF(D350:E350,"○")+COUNTIF(O350:P350,"○")=1,"OK","NG"),IF(INDEX('補足調査票 (記入例)'!$AF$21:$AF$720,MATCH(C350,'補足調査票 (記入例)'!$C$21:$C$29,0))="OK","OK","NG ")))</f>
        <v/>
      </c>
      <c r="AG350" s="180" t="str">
        <f t="shared" si="111"/>
        <v/>
      </c>
    </row>
    <row r="351" spans="1:33" s="110" customFormat="1" ht="34.5" customHeight="1" x14ac:dyDescent="0.4">
      <c r="A351" s="42" t="str">
        <f t="shared" si="96"/>
        <v>○○学園</v>
      </c>
      <c r="B351" s="43"/>
      <c r="C351" s="44"/>
      <c r="D351" s="103"/>
      <c r="E351" s="103"/>
      <c r="F351" s="95"/>
      <c r="G351" s="48"/>
      <c r="H351" s="48"/>
      <c r="I351" s="48"/>
      <c r="J351" s="49"/>
      <c r="K351" s="49"/>
      <c r="L351" s="49"/>
      <c r="M351" s="49"/>
      <c r="N351" s="50"/>
      <c r="O351" s="104" t="str">
        <f t="shared" si="97"/>
        <v/>
      </c>
      <c r="P351" s="105" t="str">
        <f t="shared" si="112"/>
        <v/>
      </c>
      <c r="Q351" s="106" t="str">
        <f t="shared" si="98"/>
        <v/>
      </c>
      <c r="R351" s="107" t="str">
        <f t="shared" si="99"/>
        <v/>
      </c>
      <c r="S351" s="107" t="str">
        <f t="shared" si="100"/>
        <v/>
      </c>
      <c r="T351" s="108" t="str">
        <f t="shared" si="101"/>
        <v/>
      </c>
      <c r="U351" s="105" t="str">
        <f t="shared" si="102"/>
        <v/>
      </c>
      <c r="V351" s="108" t="str">
        <f t="shared" si="103"/>
        <v/>
      </c>
      <c r="W351" s="108" t="str">
        <f t="shared" si="104"/>
        <v/>
      </c>
      <c r="X351" s="108" t="str">
        <f t="shared" si="105"/>
        <v/>
      </c>
      <c r="Y351" s="108" t="str">
        <f t="shared" si="106"/>
        <v/>
      </c>
      <c r="Z351" s="106" t="str">
        <f t="shared" si="107"/>
        <v/>
      </c>
      <c r="AA351" s="107" t="str">
        <f t="shared" si="108"/>
        <v/>
      </c>
      <c r="AB351" s="105" t="str">
        <f t="shared" si="109"/>
        <v/>
      </c>
      <c r="AC351" s="108" t="str">
        <f t="shared" si="110"/>
        <v/>
      </c>
      <c r="AD351" s="160" t="str">
        <f t="shared" si="113"/>
        <v/>
      </c>
      <c r="AE351" s="173" t="str">
        <f t="shared" si="114"/>
        <v/>
      </c>
      <c r="AF351" s="111" t="str">
        <f>IF(AND(C351="",SUM(F351:N351)=0),"",IF(AE351&lt;&gt;"●",IF(COUNTIF(D351:E351,"○")+COUNTIF(O351:P351,"○")=1,"OK","NG"),IF(INDEX('補足調査票 (記入例)'!$AF$21:$AF$720,MATCH(C351,'補足調査票 (記入例)'!$C$21:$C$29,0))="OK","OK","NG ")))</f>
        <v/>
      </c>
      <c r="AG351" s="180" t="str">
        <f t="shared" si="111"/>
        <v/>
      </c>
    </row>
    <row r="352" spans="1:33" s="110" customFormat="1" ht="34.5" customHeight="1" x14ac:dyDescent="0.4">
      <c r="A352" s="42" t="str">
        <f t="shared" si="96"/>
        <v>○○学園</v>
      </c>
      <c r="B352" s="43"/>
      <c r="C352" s="44"/>
      <c r="D352" s="103"/>
      <c r="E352" s="103"/>
      <c r="F352" s="95"/>
      <c r="G352" s="48"/>
      <c r="H352" s="48"/>
      <c r="I352" s="48"/>
      <c r="J352" s="49"/>
      <c r="K352" s="49"/>
      <c r="L352" s="49"/>
      <c r="M352" s="49"/>
      <c r="N352" s="50"/>
      <c r="O352" s="104" t="str">
        <f t="shared" si="97"/>
        <v/>
      </c>
      <c r="P352" s="105" t="str">
        <f t="shared" si="112"/>
        <v/>
      </c>
      <c r="Q352" s="106" t="str">
        <f t="shared" si="98"/>
        <v/>
      </c>
      <c r="R352" s="107" t="str">
        <f t="shared" si="99"/>
        <v/>
      </c>
      <c r="S352" s="107" t="str">
        <f t="shared" si="100"/>
        <v/>
      </c>
      <c r="T352" s="108" t="str">
        <f t="shared" si="101"/>
        <v/>
      </c>
      <c r="U352" s="105" t="str">
        <f t="shared" si="102"/>
        <v/>
      </c>
      <c r="V352" s="108" t="str">
        <f t="shared" si="103"/>
        <v/>
      </c>
      <c r="W352" s="108" t="str">
        <f t="shared" si="104"/>
        <v/>
      </c>
      <c r="X352" s="108" t="str">
        <f t="shared" si="105"/>
        <v/>
      </c>
      <c r="Y352" s="108" t="str">
        <f t="shared" si="106"/>
        <v/>
      </c>
      <c r="Z352" s="106" t="str">
        <f t="shared" si="107"/>
        <v/>
      </c>
      <c r="AA352" s="107" t="str">
        <f t="shared" si="108"/>
        <v/>
      </c>
      <c r="AB352" s="105" t="str">
        <f t="shared" si="109"/>
        <v/>
      </c>
      <c r="AC352" s="108" t="str">
        <f t="shared" si="110"/>
        <v/>
      </c>
      <c r="AD352" s="160" t="str">
        <f t="shared" si="113"/>
        <v/>
      </c>
      <c r="AE352" s="173" t="str">
        <f t="shared" si="114"/>
        <v/>
      </c>
      <c r="AF352" s="111" t="str">
        <f>IF(AND(C352="",SUM(F352:N352)=0),"",IF(AE352&lt;&gt;"●",IF(COUNTIF(D352:E352,"○")+COUNTIF(O352:P352,"○")=1,"OK","NG"),IF(INDEX('補足調査票 (記入例)'!$AF$21:$AF$720,MATCH(C352,'補足調査票 (記入例)'!$C$21:$C$29,0))="OK","OK","NG ")))</f>
        <v/>
      </c>
      <c r="AG352" s="180" t="str">
        <f t="shared" si="111"/>
        <v/>
      </c>
    </row>
    <row r="353" spans="1:33" s="110" customFormat="1" ht="34.5" customHeight="1" x14ac:dyDescent="0.4">
      <c r="A353" s="42" t="str">
        <f t="shared" si="96"/>
        <v>○○学園</v>
      </c>
      <c r="B353" s="43"/>
      <c r="C353" s="44"/>
      <c r="D353" s="103"/>
      <c r="E353" s="103"/>
      <c r="F353" s="95"/>
      <c r="G353" s="48"/>
      <c r="H353" s="48"/>
      <c r="I353" s="48"/>
      <c r="J353" s="49"/>
      <c r="K353" s="49"/>
      <c r="L353" s="49"/>
      <c r="M353" s="49"/>
      <c r="N353" s="50"/>
      <c r="O353" s="104" t="str">
        <f t="shared" si="97"/>
        <v/>
      </c>
      <c r="P353" s="105" t="str">
        <f t="shared" si="112"/>
        <v/>
      </c>
      <c r="Q353" s="106" t="str">
        <f t="shared" si="98"/>
        <v/>
      </c>
      <c r="R353" s="107" t="str">
        <f t="shared" si="99"/>
        <v/>
      </c>
      <c r="S353" s="107" t="str">
        <f t="shared" si="100"/>
        <v/>
      </c>
      <c r="T353" s="108" t="str">
        <f t="shared" si="101"/>
        <v/>
      </c>
      <c r="U353" s="105" t="str">
        <f t="shared" si="102"/>
        <v/>
      </c>
      <c r="V353" s="108" t="str">
        <f t="shared" si="103"/>
        <v/>
      </c>
      <c r="W353" s="108" t="str">
        <f t="shared" si="104"/>
        <v/>
      </c>
      <c r="X353" s="108" t="str">
        <f t="shared" si="105"/>
        <v/>
      </c>
      <c r="Y353" s="108" t="str">
        <f t="shared" si="106"/>
        <v/>
      </c>
      <c r="Z353" s="106" t="str">
        <f t="shared" si="107"/>
        <v/>
      </c>
      <c r="AA353" s="107" t="str">
        <f t="shared" si="108"/>
        <v/>
      </c>
      <c r="AB353" s="105" t="str">
        <f t="shared" si="109"/>
        <v/>
      </c>
      <c r="AC353" s="108" t="str">
        <f t="shared" si="110"/>
        <v/>
      </c>
      <c r="AD353" s="160" t="str">
        <f t="shared" si="113"/>
        <v/>
      </c>
      <c r="AE353" s="173" t="str">
        <f t="shared" si="114"/>
        <v/>
      </c>
      <c r="AF353" s="111" t="str">
        <f>IF(AND(C353="",SUM(F353:N353)=0),"",IF(AE353&lt;&gt;"●",IF(COUNTIF(D353:E353,"○")+COUNTIF(O353:P353,"○")=1,"OK","NG"),IF(INDEX('補足調査票 (記入例)'!$AF$21:$AF$720,MATCH(C353,'補足調査票 (記入例)'!$C$21:$C$29,0))="OK","OK","NG ")))</f>
        <v/>
      </c>
      <c r="AG353" s="180" t="str">
        <f t="shared" si="111"/>
        <v/>
      </c>
    </row>
    <row r="354" spans="1:33" s="110" customFormat="1" ht="34.5" customHeight="1" x14ac:dyDescent="0.4">
      <c r="A354" s="42" t="str">
        <f t="shared" si="96"/>
        <v>○○学園</v>
      </c>
      <c r="B354" s="43"/>
      <c r="C354" s="44"/>
      <c r="D354" s="103"/>
      <c r="E354" s="103"/>
      <c r="F354" s="95"/>
      <c r="G354" s="48"/>
      <c r="H354" s="48"/>
      <c r="I354" s="48"/>
      <c r="J354" s="49"/>
      <c r="K354" s="49"/>
      <c r="L354" s="49"/>
      <c r="M354" s="49"/>
      <c r="N354" s="50"/>
      <c r="O354" s="104" t="str">
        <f t="shared" si="97"/>
        <v/>
      </c>
      <c r="P354" s="105" t="str">
        <f t="shared" si="112"/>
        <v/>
      </c>
      <c r="Q354" s="106" t="str">
        <f t="shared" si="98"/>
        <v/>
      </c>
      <c r="R354" s="107" t="str">
        <f t="shared" si="99"/>
        <v/>
      </c>
      <c r="S354" s="107" t="str">
        <f t="shared" si="100"/>
        <v/>
      </c>
      <c r="T354" s="108" t="str">
        <f t="shared" si="101"/>
        <v/>
      </c>
      <c r="U354" s="105" t="str">
        <f t="shared" si="102"/>
        <v/>
      </c>
      <c r="V354" s="108" t="str">
        <f t="shared" si="103"/>
        <v/>
      </c>
      <c r="W354" s="108" t="str">
        <f t="shared" si="104"/>
        <v/>
      </c>
      <c r="X354" s="108" t="str">
        <f t="shared" si="105"/>
        <v/>
      </c>
      <c r="Y354" s="108" t="str">
        <f t="shared" si="106"/>
        <v/>
      </c>
      <c r="Z354" s="106" t="str">
        <f t="shared" si="107"/>
        <v/>
      </c>
      <c r="AA354" s="107" t="str">
        <f t="shared" si="108"/>
        <v/>
      </c>
      <c r="AB354" s="105" t="str">
        <f t="shared" si="109"/>
        <v/>
      </c>
      <c r="AC354" s="108" t="str">
        <f t="shared" si="110"/>
        <v/>
      </c>
      <c r="AD354" s="160" t="str">
        <f t="shared" si="113"/>
        <v/>
      </c>
      <c r="AE354" s="173" t="str">
        <f t="shared" si="114"/>
        <v/>
      </c>
      <c r="AF354" s="111" t="str">
        <f>IF(AND(C354="",SUM(F354:N354)=0),"",IF(AE354&lt;&gt;"●",IF(COUNTIF(D354:E354,"○")+COUNTIF(O354:P354,"○")=1,"OK","NG"),IF(INDEX('補足調査票 (記入例)'!$AF$21:$AF$720,MATCH(C354,'補足調査票 (記入例)'!$C$21:$C$29,0))="OK","OK","NG ")))</f>
        <v/>
      </c>
      <c r="AG354" s="180" t="str">
        <f t="shared" si="111"/>
        <v/>
      </c>
    </row>
    <row r="355" spans="1:33" s="110" customFormat="1" ht="34.5" customHeight="1" x14ac:dyDescent="0.4">
      <c r="A355" s="42" t="str">
        <f t="shared" si="96"/>
        <v>○○学園</v>
      </c>
      <c r="B355" s="43"/>
      <c r="C355" s="44"/>
      <c r="D355" s="103"/>
      <c r="E355" s="103"/>
      <c r="F355" s="95"/>
      <c r="G355" s="48"/>
      <c r="H355" s="48"/>
      <c r="I355" s="48"/>
      <c r="J355" s="49"/>
      <c r="K355" s="49"/>
      <c r="L355" s="49"/>
      <c r="M355" s="49"/>
      <c r="N355" s="50"/>
      <c r="O355" s="104" t="str">
        <f t="shared" si="97"/>
        <v/>
      </c>
      <c r="P355" s="105" t="str">
        <f t="shared" si="112"/>
        <v/>
      </c>
      <c r="Q355" s="106" t="str">
        <f t="shared" si="98"/>
        <v/>
      </c>
      <c r="R355" s="107" t="str">
        <f t="shared" si="99"/>
        <v/>
      </c>
      <c r="S355" s="107" t="str">
        <f t="shared" si="100"/>
        <v/>
      </c>
      <c r="T355" s="108" t="str">
        <f t="shared" si="101"/>
        <v/>
      </c>
      <c r="U355" s="105" t="str">
        <f t="shared" si="102"/>
        <v/>
      </c>
      <c r="V355" s="108" t="str">
        <f t="shared" si="103"/>
        <v/>
      </c>
      <c r="W355" s="108" t="str">
        <f t="shared" si="104"/>
        <v/>
      </c>
      <c r="X355" s="108" t="str">
        <f t="shared" si="105"/>
        <v/>
      </c>
      <c r="Y355" s="108" t="str">
        <f t="shared" si="106"/>
        <v/>
      </c>
      <c r="Z355" s="106" t="str">
        <f t="shared" si="107"/>
        <v/>
      </c>
      <c r="AA355" s="107" t="str">
        <f t="shared" si="108"/>
        <v/>
      </c>
      <c r="AB355" s="105" t="str">
        <f t="shared" si="109"/>
        <v/>
      </c>
      <c r="AC355" s="108" t="str">
        <f t="shared" si="110"/>
        <v/>
      </c>
      <c r="AD355" s="160" t="str">
        <f t="shared" si="113"/>
        <v/>
      </c>
      <c r="AE355" s="173" t="str">
        <f t="shared" si="114"/>
        <v/>
      </c>
      <c r="AF355" s="111" t="str">
        <f>IF(AND(C355="",SUM(F355:N355)=0),"",IF(AE355&lt;&gt;"●",IF(COUNTIF(D355:E355,"○")+COUNTIF(O355:P355,"○")=1,"OK","NG"),IF(INDEX('補足調査票 (記入例)'!$AF$21:$AF$720,MATCH(C355,'補足調査票 (記入例)'!$C$21:$C$29,0))="OK","OK","NG ")))</f>
        <v/>
      </c>
      <c r="AG355" s="180" t="str">
        <f t="shared" si="111"/>
        <v/>
      </c>
    </row>
    <row r="356" spans="1:33" s="110" customFormat="1" ht="34.5" customHeight="1" x14ac:dyDescent="0.4">
      <c r="A356" s="42" t="str">
        <f t="shared" si="96"/>
        <v>○○学園</v>
      </c>
      <c r="B356" s="43"/>
      <c r="C356" s="44"/>
      <c r="D356" s="103"/>
      <c r="E356" s="103"/>
      <c r="F356" s="95"/>
      <c r="G356" s="48"/>
      <c r="H356" s="48"/>
      <c r="I356" s="48"/>
      <c r="J356" s="49"/>
      <c r="K356" s="49"/>
      <c r="L356" s="49"/>
      <c r="M356" s="49"/>
      <c r="N356" s="50"/>
      <c r="O356" s="104" t="str">
        <f t="shared" si="97"/>
        <v/>
      </c>
      <c r="P356" s="105" t="str">
        <f t="shared" si="112"/>
        <v/>
      </c>
      <c r="Q356" s="106" t="str">
        <f t="shared" si="98"/>
        <v/>
      </c>
      <c r="R356" s="107" t="str">
        <f t="shared" si="99"/>
        <v/>
      </c>
      <c r="S356" s="107" t="str">
        <f t="shared" si="100"/>
        <v/>
      </c>
      <c r="T356" s="108" t="str">
        <f t="shared" si="101"/>
        <v/>
      </c>
      <c r="U356" s="105" t="str">
        <f t="shared" si="102"/>
        <v/>
      </c>
      <c r="V356" s="108" t="str">
        <f t="shared" si="103"/>
        <v/>
      </c>
      <c r="W356" s="108" t="str">
        <f t="shared" si="104"/>
        <v/>
      </c>
      <c r="X356" s="108" t="str">
        <f t="shared" si="105"/>
        <v/>
      </c>
      <c r="Y356" s="108" t="str">
        <f t="shared" si="106"/>
        <v/>
      </c>
      <c r="Z356" s="106" t="str">
        <f t="shared" si="107"/>
        <v/>
      </c>
      <c r="AA356" s="107" t="str">
        <f t="shared" si="108"/>
        <v/>
      </c>
      <c r="AB356" s="105" t="str">
        <f t="shared" si="109"/>
        <v/>
      </c>
      <c r="AC356" s="108" t="str">
        <f t="shared" si="110"/>
        <v/>
      </c>
      <c r="AD356" s="160" t="str">
        <f t="shared" si="113"/>
        <v/>
      </c>
      <c r="AE356" s="173" t="str">
        <f t="shared" si="114"/>
        <v/>
      </c>
      <c r="AF356" s="111" t="str">
        <f>IF(AND(C356="",SUM(F356:N356)=0),"",IF(AE356&lt;&gt;"●",IF(COUNTIF(D356:E356,"○")+COUNTIF(O356:P356,"○")=1,"OK","NG"),IF(INDEX('補足調査票 (記入例)'!$AF$21:$AF$720,MATCH(C356,'補足調査票 (記入例)'!$C$21:$C$29,0))="OK","OK","NG ")))</f>
        <v/>
      </c>
      <c r="AG356" s="180" t="str">
        <f t="shared" si="111"/>
        <v/>
      </c>
    </row>
    <row r="357" spans="1:33" s="110" customFormat="1" ht="34.5" customHeight="1" x14ac:dyDescent="0.4">
      <c r="A357" s="42" t="str">
        <f t="shared" si="96"/>
        <v>○○学園</v>
      </c>
      <c r="B357" s="43"/>
      <c r="C357" s="44"/>
      <c r="D357" s="103"/>
      <c r="E357" s="103"/>
      <c r="F357" s="95"/>
      <c r="G357" s="48"/>
      <c r="H357" s="48"/>
      <c r="I357" s="48"/>
      <c r="J357" s="49"/>
      <c r="K357" s="49"/>
      <c r="L357" s="49"/>
      <c r="M357" s="49"/>
      <c r="N357" s="50"/>
      <c r="O357" s="104" t="str">
        <f t="shared" si="97"/>
        <v/>
      </c>
      <c r="P357" s="105" t="str">
        <f t="shared" si="112"/>
        <v/>
      </c>
      <c r="Q357" s="106" t="str">
        <f t="shared" si="98"/>
        <v/>
      </c>
      <c r="R357" s="107" t="str">
        <f t="shared" si="99"/>
        <v/>
      </c>
      <c r="S357" s="107" t="str">
        <f t="shared" si="100"/>
        <v/>
      </c>
      <c r="T357" s="108" t="str">
        <f t="shared" si="101"/>
        <v/>
      </c>
      <c r="U357" s="105" t="str">
        <f t="shared" si="102"/>
        <v/>
      </c>
      <c r="V357" s="108" t="str">
        <f t="shared" si="103"/>
        <v/>
      </c>
      <c r="W357" s="108" t="str">
        <f t="shared" si="104"/>
        <v/>
      </c>
      <c r="X357" s="108" t="str">
        <f t="shared" si="105"/>
        <v/>
      </c>
      <c r="Y357" s="108" t="str">
        <f t="shared" si="106"/>
        <v/>
      </c>
      <c r="Z357" s="106" t="str">
        <f t="shared" si="107"/>
        <v/>
      </c>
      <c r="AA357" s="107" t="str">
        <f t="shared" si="108"/>
        <v/>
      </c>
      <c r="AB357" s="105" t="str">
        <f t="shared" si="109"/>
        <v/>
      </c>
      <c r="AC357" s="108" t="str">
        <f t="shared" si="110"/>
        <v/>
      </c>
      <c r="AD357" s="160" t="str">
        <f t="shared" si="113"/>
        <v/>
      </c>
      <c r="AE357" s="173" t="str">
        <f t="shared" si="114"/>
        <v/>
      </c>
      <c r="AF357" s="111" t="str">
        <f>IF(AND(C357="",SUM(F357:N357)=0),"",IF(AE357&lt;&gt;"●",IF(COUNTIF(D357:E357,"○")+COUNTIF(O357:P357,"○")=1,"OK","NG"),IF(INDEX('補足調査票 (記入例)'!$AF$21:$AF$720,MATCH(C357,'補足調査票 (記入例)'!$C$21:$C$29,0))="OK","OK","NG ")))</f>
        <v/>
      </c>
      <c r="AG357" s="180" t="str">
        <f t="shared" si="111"/>
        <v/>
      </c>
    </row>
    <row r="358" spans="1:33" s="110" customFormat="1" ht="34.5" customHeight="1" x14ac:dyDescent="0.4">
      <c r="A358" s="42" t="str">
        <f t="shared" si="96"/>
        <v>○○学園</v>
      </c>
      <c r="B358" s="43"/>
      <c r="C358" s="44"/>
      <c r="D358" s="103"/>
      <c r="E358" s="103"/>
      <c r="F358" s="95"/>
      <c r="G358" s="48"/>
      <c r="H358" s="48"/>
      <c r="I358" s="48"/>
      <c r="J358" s="49"/>
      <c r="K358" s="49"/>
      <c r="L358" s="49"/>
      <c r="M358" s="49"/>
      <c r="N358" s="50"/>
      <c r="O358" s="104" t="str">
        <f t="shared" si="97"/>
        <v/>
      </c>
      <c r="P358" s="105" t="str">
        <f t="shared" si="112"/>
        <v/>
      </c>
      <c r="Q358" s="106" t="str">
        <f t="shared" si="98"/>
        <v/>
      </c>
      <c r="R358" s="107" t="str">
        <f t="shared" si="99"/>
        <v/>
      </c>
      <c r="S358" s="107" t="str">
        <f t="shared" si="100"/>
        <v/>
      </c>
      <c r="T358" s="108" t="str">
        <f t="shared" si="101"/>
        <v/>
      </c>
      <c r="U358" s="105" t="str">
        <f t="shared" si="102"/>
        <v/>
      </c>
      <c r="V358" s="108" t="str">
        <f t="shared" si="103"/>
        <v/>
      </c>
      <c r="W358" s="108" t="str">
        <f t="shared" si="104"/>
        <v/>
      </c>
      <c r="X358" s="108" t="str">
        <f t="shared" si="105"/>
        <v/>
      </c>
      <c r="Y358" s="108" t="str">
        <f t="shared" si="106"/>
        <v/>
      </c>
      <c r="Z358" s="106" t="str">
        <f t="shared" si="107"/>
        <v/>
      </c>
      <c r="AA358" s="107" t="str">
        <f t="shared" si="108"/>
        <v/>
      </c>
      <c r="AB358" s="105" t="str">
        <f t="shared" si="109"/>
        <v/>
      </c>
      <c r="AC358" s="108" t="str">
        <f t="shared" si="110"/>
        <v/>
      </c>
      <c r="AD358" s="160" t="str">
        <f t="shared" si="113"/>
        <v/>
      </c>
      <c r="AE358" s="173" t="str">
        <f t="shared" si="114"/>
        <v/>
      </c>
      <c r="AF358" s="111" t="str">
        <f>IF(AND(C358="",SUM(F358:N358)=0),"",IF(AE358&lt;&gt;"●",IF(COUNTIF(D358:E358,"○")+COUNTIF(O358:P358,"○")=1,"OK","NG"),IF(INDEX('補足調査票 (記入例)'!$AF$21:$AF$720,MATCH(C358,'補足調査票 (記入例)'!$C$21:$C$29,0))="OK","OK","NG ")))</f>
        <v/>
      </c>
      <c r="AG358" s="180" t="str">
        <f t="shared" si="111"/>
        <v/>
      </c>
    </row>
    <row r="359" spans="1:33" s="110" customFormat="1" ht="34.5" customHeight="1" x14ac:dyDescent="0.4">
      <c r="A359" s="42" t="str">
        <f t="shared" si="96"/>
        <v>○○学園</v>
      </c>
      <c r="B359" s="43"/>
      <c r="C359" s="44"/>
      <c r="D359" s="103"/>
      <c r="E359" s="103"/>
      <c r="F359" s="95"/>
      <c r="G359" s="48"/>
      <c r="H359" s="48"/>
      <c r="I359" s="48"/>
      <c r="J359" s="49"/>
      <c r="K359" s="49"/>
      <c r="L359" s="49"/>
      <c r="M359" s="49"/>
      <c r="N359" s="50"/>
      <c r="O359" s="104" t="str">
        <f t="shared" si="97"/>
        <v/>
      </c>
      <c r="P359" s="105" t="str">
        <f t="shared" si="112"/>
        <v/>
      </c>
      <c r="Q359" s="106" t="str">
        <f t="shared" si="98"/>
        <v/>
      </c>
      <c r="R359" s="107" t="str">
        <f t="shared" si="99"/>
        <v/>
      </c>
      <c r="S359" s="107" t="str">
        <f t="shared" si="100"/>
        <v/>
      </c>
      <c r="T359" s="108" t="str">
        <f t="shared" si="101"/>
        <v/>
      </c>
      <c r="U359" s="105" t="str">
        <f t="shared" si="102"/>
        <v/>
      </c>
      <c r="V359" s="108" t="str">
        <f t="shared" si="103"/>
        <v/>
      </c>
      <c r="W359" s="108" t="str">
        <f t="shared" si="104"/>
        <v/>
      </c>
      <c r="X359" s="108" t="str">
        <f t="shared" si="105"/>
        <v/>
      </c>
      <c r="Y359" s="108" t="str">
        <f t="shared" si="106"/>
        <v/>
      </c>
      <c r="Z359" s="106" t="str">
        <f t="shared" si="107"/>
        <v/>
      </c>
      <c r="AA359" s="107" t="str">
        <f t="shared" si="108"/>
        <v/>
      </c>
      <c r="AB359" s="105" t="str">
        <f t="shared" si="109"/>
        <v/>
      </c>
      <c r="AC359" s="108" t="str">
        <f t="shared" si="110"/>
        <v/>
      </c>
      <c r="AD359" s="160" t="str">
        <f t="shared" si="113"/>
        <v/>
      </c>
      <c r="AE359" s="173" t="str">
        <f t="shared" si="114"/>
        <v/>
      </c>
      <c r="AF359" s="111" t="str">
        <f>IF(AND(C359="",SUM(F359:N359)=0),"",IF(AE359&lt;&gt;"●",IF(COUNTIF(D359:E359,"○")+COUNTIF(O359:P359,"○")=1,"OK","NG"),IF(INDEX('補足調査票 (記入例)'!$AF$21:$AF$720,MATCH(C359,'補足調査票 (記入例)'!$C$21:$C$29,0))="OK","OK","NG ")))</f>
        <v/>
      </c>
      <c r="AG359" s="180" t="str">
        <f t="shared" si="111"/>
        <v/>
      </c>
    </row>
    <row r="360" spans="1:33" s="110" customFormat="1" ht="34.5" customHeight="1" x14ac:dyDescent="0.4">
      <c r="A360" s="42" t="str">
        <f t="shared" si="96"/>
        <v>○○学園</v>
      </c>
      <c r="B360" s="43"/>
      <c r="C360" s="44"/>
      <c r="D360" s="103"/>
      <c r="E360" s="103"/>
      <c r="F360" s="95"/>
      <c r="G360" s="48"/>
      <c r="H360" s="48"/>
      <c r="I360" s="48"/>
      <c r="J360" s="49"/>
      <c r="K360" s="49"/>
      <c r="L360" s="49"/>
      <c r="M360" s="49"/>
      <c r="N360" s="50"/>
      <c r="O360" s="104" t="str">
        <f t="shared" si="97"/>
        <v/>
      </c>
      <c r="P360" s="105" t="str">
        <f t="shared" si="112"/>
        <v/>
      </c>
      <c r="Q360" s="106" t="str">
        <f t="shared" si="98"/>
        <v/>
      </c>
      <c r="R360" s="107" t="str">
        <f t="shared" si="99"/>
        <v/>
      </c>
      <c r="S360" s="107" t="str">
        <f t="shared" si="100"/>
        <v/>
      </c>
      <c r="T360" s="108" t="str">
        <f t="shared" si="101"/>
        <v/>
      </c>
      <c r="U360" s="105" t="str">
        <f t="shared" si="102"/>
        <v/>
      </c>
      <c r="V360" s="108" t="str">
        <f t="shared" si="103"/>
        <v/>
      </c>
      <c r="W360" s="108" t="str">
        <f t="shared" si="104"/>
        <v/>
      </c>
      <c r="X360" s="108" t="str">
        <f t="shared" si="105"/>
        <v/>
      </c>
      <c r="Y360" s="108" t="str">
        <f t="shared" si="106"/>
        <v/>
      </c>
      <c r="Z360" s="106" t="str">
        <f t="shared" si="107"/>
        <v/>
      </c>
      <c r="AA360" s="107" t="str">
        <f t="shared" si="108"/>
        <v/>
      </c>
      <c r="AB360" s="105" t="str">
        <f t="shared" si="109"/>
        <v/>
      </c>
      <c r="AC360" s="108" t="str">
        <f t="shared" si="110"/>
        <v/>
      </c>
      <c r="AD360" s="160" t="str">
        <f t="shared" si="113"/>
        <v/>
      </c>
      <c r="AE360" s="173" t="str">
        <f t="shared" si="114"/>
        <v/>
      </c>
      <c r="AF360" s="111" t="str">
        <f>IF(AND(C360="",SUM(F360:N360)=0),"",IF(AE360&lt;&gt;"●",IF(COUNTIF(D360:E360,"○")+COUNTIF(O360:P360,"○")=1,"OK","NG"),IF(INDEX('補足調査票 (記入例)'!$AF$21:$AF$720,MATCH(C360,'補足調査票 (記入例)'!$C$21:$C$29,0))="OK","OK","NG ")))</f>
        <v/>
      </c>
      <c r="AG360" s="180" t="str">
        <f t="shared" si="111"/>
        <v/>
      </c>
    </row>
    <row r="361" spans="1:33" s="110" customFormat="1" ht="34.5" customHeight="1" x14ac:dyDescent="0.4">
      <c r="A361" s="42" t="str">
        <f t="shared" si="96"/>
        <v>○○学園</v>
      </c>
      <c r="B361" s="43"/>
      <c r="C361" s="44"/>
      <c r="D361" s="103"/>
      <c r="E361" s="103"/>
      <c r="F361" s="95"/>
      <c r="G361" s="48"/>
      <c r="H361" s="48"/>
      <c r="I361" s="48"/>
      <c r="J361" s="49"/>
      <c r="K361" s="49"/>
      <c r="L361" s="49"/>
      <c r="M361" s="49"/>
      <c r="N361" s="50"/>
      <c r="O361" s="104" t="str">
        <f t="shared" si="97"/>
        <v/>
      </c>
      <c r="P361" s="105" t="str">
        <f t="shared" si="112"/>
        <v/>
      </c>
      <c r="Q361" s="106" t="str">
        <f t="shared" si="98"/>
        <v/>
      </c>
      <c r="R361" s="107" t="str">
        <f t="shared" si="99"/>
        <v/>
      </c>
      <c r="S361" s="107" t="str">
        <f t="shared" si="100"/>
        <v/>
      </c>
      <c r="T361" s="108" t="str">
        <f t="shared" si="101"/>
        <v/>
      </c>
      <c r="U361" s="105" t="str">
        <f t="shared" si="102"/>
        <v/>
      </c>
      <c r="V361" s="108" t="str">
        <f t="shared" si="103"/>
        <v/>
      </c>
      <c r="W361" s="108" t="str">
        <f t="shared" si="104"/>
        <v/>
      </c>
      <c r="X361" s="108" t="str">
        <f t="shared" si="105"/>
        <v/>
      </c>
      <c r="Y361" s="108" t="str">
        <f t="shared" si="106"/>
        <v/>
      </c>
      <c r="Z361" s="106" t="str">
        <f t="shared" si="107"/>
        <v/>
      </c>
      <c r="AA361" s="107" t="str">
        <f t="shared" si="108"/>
        <v/>
      </c>
      <c r="AB361" s="105" t="str">
        <f t="shared" si="109"/>
        <v/>
      </c>
      <c r="AC361" s="108" t="str">
        <f t="shared" si="110"/>
        <v/>
      </c>
      <c r="AD361" s="160" t="str">
        <f t="shared" si="113"/>
        <v/>
      </c>
      <c r="AE361" s="173" t="str">
        <f t="shared" si="114"/>
        <v/>
      </c>
      <c r="AF361" s="111" t="str">
        <f>IF(AND(C361="",SUM(F361:N361)=0),"",IF(AE361&lt;&gt;"●",IF(COUNTIF(D361:E361,"○")+COUNTIF(O361:P361,"○")=1,"OK","NG"),IF(INDEX('補足調査票 (記入例)'!$AF$21:$AF$720,MATCH(C361,'補足調査票 (記入例)'!$C$21:$C$29,0))="OK","OK","NG ")))</f>
        <v/>
      </c>
      <c r="AG361" s="180" t="str">
        <f t="shared" si="111"/>
        <v/>
      </c>
    </row>
    <row r="362" spans="1:33" s="110" customFormat="1" ht="34.5" customHeight="1" x14ac:dyDescent="0.4">
      <c r="A362" s="42" t="str">
        <f t="shared" si="96"/>
        <v>○○学園</v>
      </c>
      <c r="B362" s="43"/>
      <c r="C362" s="44"/>
      <c r="D362" s="103"/>
      <c r="E362" s="103"/>
      <c r="F362" s="95"/>
      <c r="G362" s="48"/>
      <c r="H362" s="48"/>
      <c r="I362" s="48"/>
      <c r="J362" s="49"/>
      <c r="K362" s="49"/>
      <c r="L362" s="49"/>
      <c r="M362" s="49"/>
      <c r="N362" s="50"/>
      <c r="O362" s="104" t="str">
        <f t="shared" si="97"/>
        <v/>
      </c>
      <c r="P362" s="105" t="str">
        <f t="shared" si="112"/>
        <v/>
      </c>
      <c r="Q362" s="106" t="str">
        <f t="shared" si="98"/>
        <v/>
      </c>
      <c r="R362" s="107" t="str">
        <f t="shared" si="99"/>
        <v/>
      </c>
      <c r="S362" s="107" t="str">
        <f t="shared" si="100"/>
        <v/>
      </c>
      <c r="T362" s="108" t="str">
        <f t="shared" si="101"/>
        <v/>
      </c>
      <c r="U362" s="105" t="str">
        <f t="shared" si="102"/>
        <v/>
      </c>
      <c r="V362" s="108" t="str">
        <f t="shared" si="103"/>
        <v/>
      </c>
      <c r="W362" s="108" t="str">
        <f t="shared" si="104"/>
        <v/>
      </c>
      <c r="X362" s="108" t="str">
        <f t="shared" si="105"/>
        <v/>
      </c>
      <c r="Y362" s="108" t="str">
        <f t="shared" si="106"/>
        <v/>
      </c>
      <c r="Z362" s="106" t="str">
        <f t="shared" si="107"/>
        <v/>
      </c>
      <c r="AA362" s="107" t="str">
        <f t="shared" si="108"/>
        <v/>
      </c>
      <c r="AB362" s="105" t="str">
        <f t="shared" si="109"/>
        <v/>
      </c>
      <c r="AC362" s="108" t="str">
        <f t="shared" si="110"/>
        <v/>
      </c>
      <c r="AD362" s="160" t="str">
        <f t="shared" si="113"/>
        <v/>
      </c>
      <c r="AE362" s="173" t="str">
        <f t="shared" si="114"/>
        <v/>
      </c>
      <c r="AF362" s="111" t="str">
        <f>IF(AND(C362="",SUM(F362:N362)=0),"",IF(AE362&lt;&gt;"●",IF(COUNTIF(D362:E362,"○")+COUNTIF(O362:P362,"○")=1,"OK","NG"),IF(INDEX('補足調査票 (記入例)'!$AF$21:$AF$720,MATCH(C362,'補足調査票 (記入例)'!$C$21:$C$29,0))="OK","OK","NG ")))</f>
        <v/>
      </c>
      <c r="AG362" s="180" t="str">
        <f t="shared" si="111"/>
        <v/>
      </c>
    </row>
    <row r="363" spans="1:33" s="110" customFormat="1" ht="34.5" customHeight="1" x14ac:dyDescent="0.4">
      <c r="A363" s="42" t="str">
        <f t="shared" si="96"/>
        <v>○○学園</v>
      </c>
      <c r="B363" s="43"/>
      <c r="C363" s="44"/>
      <c r="D363" s="103"/>
      <c r="E363" s="103"/>
      <c r="F363" s="95"/>
      <c r="G363" s="48"/>
      <c r="H363" s="48"/>
      <c r="I363" s="48"/>
      <c r="J363" s="49"/>
      <c r="K363" s="49"/>
      <c r="L363" s="49"/>
      <c r="M363" s="49"/>
      <c r="N363" s="50"/>
      <c r="O363" s="104" t="str">
        <f t="shared" si="97"/>
        <v/>
      </c>
      <c r="P363" s="105" t="str">
        <f t="shared" si="112"/>
        <v/>
      </c>
      <c r="Q363" s="106" t="str">
        <f t="shared" si="98"/>
        <v/>
      </c>
      <c r="R363" s="107" t="str">
        <f t="shared" si="99"/>
        <v/>
      </c>
      <c r="S363" s="107" t="str">
        <f t="shared" si="100"/>
        <v/>
      </c>
      <c r="T363" s="108" t="str">
        <f t="shared" si="101"/>
        <v/>
      </c>
      <c r="U363" s="105" t="str">
        <f t="shared" si="102"/>
        <v/>
      </c>
      <c r="V363" s="108" t="str">
        <f t="shared" si="103"/>
        <v/>
      </c>
      <c r="W363" s="108" t="str">
        <f t="shared" si="104"/>
        <v/>
      </c>
      <c r="X363" s="108" t="str">
        <f t="shared" si="105"/>
        <v/>
      </c>
      <c r="Y363" s="108" t="str">
        <f t="shared" si="106"/>
        <v/>
      </c>
      <c r="Z363" s="106" t="str">
        <f t="shared" si="107"/>
        <v/>
      </c>
      <c r="AA363" s="107" t="str">
        <f t="shared" si="108"/>
        <v/>
      </c>
      <c r="AB363" s="105" t="str">
        <f t="shared" si="109"/>
        <v/>
      </c>
      <c r="AC363" s="108" t="str">
        <f t="shared" si="110"/>
        <v/>
      </c>
      <c r="AD363" s="160" t="str">
        <f t="shared" si="113"/>
        <v/>
      </c>
      <c r="AE363" s="173" t="str">
        <f t="shared" si="114"/>
        <v/>
      </c>
      <c r="AF363" s="111" t="str">
        <f>IF(AND(C363="",SUM(F363:N363)=0),"",IF(AE363&lt;&gt;"●",IF(COUNTIF(D363:E363,"○")+COUNTIF(O363:P363,"○")=1,"OK","NG"),IF(INDEX('補足調査票 (記入例)'!$AF$21:$AF$720,MATCH(C363,'補足調査票 (記入例)'!$C$21:$C$29,0))="OK","OK","NG ")))</f>
        <v/>
      </c>
      <c r="AG363" s="180" t="str">
        <f t="shared" si="111"/>
        <v/>
      </c>
    </row>
    <row r="364" spans="1:33" s="110" customFormat="1" ht="34.5" customHeight="1" x14ac:dyDescent="0.4">
      <c r="A364" s="42" t="str">
        <f t="shared" si="96"/>
        <v>○○学園</v>
      </c>
      <c r="B364" s="43"/>
      <c r="C364" s="44"/>
      <c r="D364" s="103"/>
      <c r="E364" s="103"/>
      <c r="F364" s="95"/>
      <c r="G364" s="48"/>
      <c r="H364" s="48"/>
      <c r="I364" s="48"/>
      <c r="J364" s="49"/>
      <c r="K364" s="49"/>
      <c r="L364" s="49"/>
      <c r="M364" s="49"/>
      <c r="N364" s="50"/>
      <c r="O364" s="104" t="str">
        <f t="shared" si="97"/>
        <v/>
      </c>
      <c r="P364" s="105" t="str">
        <f t="shared" si="112"/>
        <v/>
      </c>
      <c r="Q364" s="106" t="str">
        <f t="shared" si="98"/>
        <v/>
      </c>
      <c r="R364" s="107" t="str">
        <f t="shared" si="99"/>
        <v/>
      </c>
      <c r="S364" s="107" t="str">
        <f t="shared" si="100"/>
        <v/>
      </c>
      <c r="T364" s="108" t="str">
        <f t="shared" si="101"/>
        <v/>
      </c>
      <c r="U364" s="105" t="str">
        <f t="shared" si="102"/>
        <v/>
      </c>
      <c r="V364" s="108" t="str">
        <f t="shared" si="103"/>
        <v/>
      </c>
      <c r="W364" s="108" t="str">
        <f t="shared" si="104"/>
        <v/>
      </c>
      <c r="X364" s="108" t="str">
        <f t="shared" si="105"/>
        <v/>
      </c>
      <c r="Y364" s="108" t="str">
        <f t="shared" si="106"/>
        <v/>
      </c>
      <c r="Z364" s="106" t="str">
        <f t="shared" si="107"/>
        <v/>
      </c>
      <c r="AA364" s="107" t="str">
        <f t="shared" si="108"/>
        <v/>
      </c>
      <c r="AB364" s="105" t="str">
        <f t="shared" si="109"/>
        <v/>
      </c>
      <c r="AC364" s="108" t="str">
        <f t="shared" si="110"/>
        <v/>
      </c>
      <c r="AD364" s="160" t="str">
        <f t="shared" si="113"/>
        <v/>
      </c>
      <c r="AE364" s="173" t="str">
        <f t="shared" si="114"/>
        <v/>
      </c>
      <c r="AF364" s="111" t="str">
        <f>IF(AND(C364="",SUM(F364:N364)=0),"",IF(AE364&lt;&gt;"●",IF(COUNTIF(D364:E364,"○")+COUNTIF(O364:P364,"○")=1,"OK","NG"),IF(INDEX('補足調査票 (記入例)'!$AF$21:$AF$720,MATCH(C364,'補足調査票 (記入例)'!$C$21:$C$29,0))="OK","OK","NG ")))</f>
        <v/>
      </c>
      <c r="AG364" s="180" t="str">
        <f t="shared" si="111"/>
        <v/>
      </c>
    </row>
    <row r="365" spans="1:33" s="110" customFormat="1" ht="34.5" customHeight="1" x14ac:dyDescent="0.4">
      <c r="A365" s="42" t="str">
        <f t="shared" si="96"/>
        <v>○○学園</v>
      </c>
      <c r="B365" s="43"/>
      <c r="C365" s="44"/>
      <c r="D365" s="103"/>
      <c r="E365" s="103"/>
      <c r="F365" s="95"/>
      <c r="G365" s="48"/>
      <c r="H365" s="48"/>
      <c r="I365" s="48"/>
      <c r="J365" s="49"/>
      <c r="K365" s="49"/>
      <c r="L365" s="49"/>
      <c r="M365" s="49"/>
      <c r="N365" s="50"/>
      <c r="O365" s="104" t="str">
        <f t="shared" si="97"/>
        <v/>
      </c>
      <c r="P365" s="105" t="str">
        <f t="shared" si="112"/>
        <v/>
      </c>
      <c r="Q365" s="106" t="str">
        <f t="shared" si="98"/>
        <v/>
      </c>
      <c r="R365" s="107" t="str">
        <f t="shared" si="99"/>
        <v/>
      </c>
      <c r="S365" s="107" t="str">
        <f t="shared" si="100"/>
        <v/>
      </c>
      <c r="T365" s="108" t="str">
        <f t="shared" si="101"/>
        <v/>
      </c>
      <c r="U365" s="105" t="str">
        <f t="shared" si="102"/>
        <v/>
      </c>
      <c r="V365" s="108" t="str">
        <f t="shared" si="103"/>
        <v/>
      </c>
      <c r="W365" s="108" t="str">
        <f t="shared" si="104"/>
        <v/>
      </c>
      <c r="X365" s="108" t="str">
        <f t="shared" si="105"/>
        <v/>
      </c>
      <c r="Y365" s="108" t="str">
        <f t="shared" si="106"/>
        <v/>
      </c>
      <c r="Z365" s="106" t="str">
        <f t="shared" si="107"/>
        <v/>
      </c>
      <c r="AA365" s="107" t="str">
        <f t="shared" si="108"/>
        <v/>
      </c>
      <c r="AB365" s="105" t="str">
        <f t="shared" si="109"/>
        <v/>
      </c>
      <c r="AC365" s="108" t="str">
        <f t="shared" si="110"/>
        <v/>
      </c>
      <c r="AD365" s="160" t="str">
        <f t="shared" si="113"/>
        <v/>
      </c>
      <c r="AE365" s="173" t="str">
        <f t="shared" si="114"/>
        <v/>
      </c>
      <c r="AF365" s="111" t="str">
        <f>IF(AND(C365="",SUM(F365:N365)=0),"",IF(AE365&lt;&gt;"●",IF(COUNTIF(D365:E365,"○")+COUNTIF(O365:P365,"○")=1,"OK","NG"),IF(INDEX('補足調査票 (記入例)'!$AF$21:$AF$720,MATCH(C365,'補足調査票 (記入例)'!$C$21:$C$29,0))="OK","OK","NG ")))</f>
        <v/>
      </c>
      <c r="AG365" s="180" t="str">
        <f t="shared" si="111"/>
        <v/>
      </c>
    </row>
    <row r="366" spans="1:33" s="110" customFormat="1" ht="34.5" customHeight="1" x14ac:dyDescent="0.4">
      <c r="A366" s="42" t="str">
        <f t="shared" si="96"/>
        <v>○○学園</v>
      </c>
      <c r="B366" s="43"/>
      <c r="C366" s="44"/>
      <c r="D366" s="103"/>
      <c r="E366" s="103"/>
      <c r="F366" s="95"/>
      <c r="G366" s="48"/>
      <c r="H366" s="48"/>
      <c r="I366" s="48"/>
      <c r="J366" s="49"/>
      <c r="K366" s="49"/>
      <c r="L366" s="49"/>
      <c r="M366" s="49"/>
      <c r="N366" s="50"/>
      <c r="O366" s="104" t="str">
        <f t="shared" si="97"/>
        <v/>
      </c>
      <c r="P366" s="105" t="str">
        <f t="shared" si="112"/>
        <v/>
      </c>
      <c r="Q366" s="106" t="str">
        <f t="shared" si="98"/>
        <v/>
      </c>
      <c r="R366" s="107" t="str">
        <f t="shared" si="99"/>
        <v/>
      </c>
      <c r="S366" s="107" t="str">
        <f t="shared" si="100"/>
        <v/>
      </c>
      <c r="T366" s="108" t="str">
        <f t="shared" si="101"/>
        <v/>
      </c>
      <c r="U366" s="105" t="str">
        <f t="shared" si="102"/>
        <v/>
      </c>
      <c r="V366" s="108" t="str">
        <f t="shared" si="103"/>
        <v/>
      </c>
      <c r="W366" s="108" t="str">
        <f t="shared" si="104"/>
        <v/>
      </c>
      <c r="X366" s="108" t="str">
        <f t="shared" si="105"/>
        <v/>
      </c>
      <c r="Y366" s="108" t="str">
        <f t="shared" si="106"/>
        <v/>
      </c>
      <c r="Z366" s="106" t="str">
        <f t="shared" si="107"/>
        <v/>
      </c>
      <c r="AA366" s="107" t="str">
        <f t="shared" si="108"/>
        <v/>
      </c>
      <c r="AB366" s="105" t="str">
        <f t="shared" si="109"/>
        <v/>
      </c>
      <c r="AC366" s="108" t="str">
        <f t="shared" si="110"/>
        <v/>
      </c>
      <c r="AD366" s="160" t="str">
        <f t="shared" si="113"/>
        <v/>
      </c>
      <c r="AE366" s="173" t="str">
        <f t="shared" si="114"/>
        <v/>
      </c>
      <c r="AF366" s="111" t="str">
        <f>IF(AND(C366="",SUM(F366:N366)=0),"",IF(AE366&lt;&gt;"●",IF(COUNTIF(D366:E366,"○")+COUNTIF(O366:P366,"○")=1,"OK","NG"),IF(INDEX('補足調査票 (記入例)'!$AF$21:$AF$720,MATCH(C366,'補足調査票 (記入例)'!$C$21:$C$29,0))="OK","OK","NG ")))</f>
        <v/>
      </c>
      <c r="AG366" s="180" t="str">
        <f t="shared" si="111"/>
        <v/>
      </c>
    </row>
    <row r="367" spans="1:33" s="110" customFormat="1" ht="34.5" customHeight="1" x14ac:dyDescent="0.4">
      <c r="A367" s="42" t="str">
        <f t="shared" si="96"/>
        <v>○○学園</v>
      </c>
      <c r="B367" s="43"/>
      <c r="C367" s="44"/>
      <c r="D367" s="103"/>
      <c r="E367" s="103"/>
      <c r="F367" s="95"/>
      <c r="G367" s="48"/>
      <c r="H367" s="48"/>
      <c r="I367" s="48"/>
      <c r="J367" s="49"/>
      <c r="K367" s="49"/>
      <c r="L367" s="49"/>
      <c r="M367" s="49"/>
      <c r="N367" s="50"/>
      <c r="O367" s="104" t="str">
        <f t="shared" si="97"/>
        <v/>
      </c>
      <c r="P367" s="105" t="str">
        <f t="shared" si="112"/>
        <v/>
      </c>
      <c r="Q367" s="106" t="str">
        <f t="shared" si="98"/>
        <v/>
      </c>
      <c r="R367" s="107" t="str">
        <f t="shared" si="99"/>
        <v/>
      </c>
      <c r="S367" s="107" t="str">
        <f t="shared" si="100"/>
        <v/>
      </c>
      <c r="T367" s="108" t="str">
        <f t="shared" si="101"/>
        <v/>
      </c>
      <c r="U367" s="105" t="str">
        <f t="shared" si="102"/>
        <v/>
      </c>
      <c r="V367" s="108" t="str">
        <f t="shared" si="103"/>
        <v/>
      </c>
      <c r="W367" s="108" t="str">
        <f t="shared" si="104"/>
        <v/>
      </c>
      <c r="X367" s="108" t="str">
        <f t="shared" si="105"/>
        <v/>
      </c>
      <c r="Y367" s="108" t="str">
        <f t="shared" si="106"/>
        <v/>
      </c>
      <c r="Z367" s="106" t="str">
        <f t="shared" si="107"/>
        <v/>
      </c>
      <c r="AA367" s="107" t="str">
        <f t="shared" si="108"/>
        <v/>
      </c>
      <c r="AB367" s="105" t="str">
        <f t="shared" si="109"/>
        <v/>
      </c>
      <c r="AC367" s="108" t="str">
        <f t="shared" si="110"/>
        <v/>
      </c>
      <c r="AD367" s="160" t="str">
        <f t="shared" si="113"/>
        <v/>
      </c>
      <c r="AE367" s="173" t="str">
        <f t="shared" si="114"/>
        <v/>
      </c>
      <c r="AF367" s="111" t="str">
        <f>IF(AND(C367="",SUM(F367:N367)=0),"",IF(AE367&lt;&gt;"●",IF(COUNTIF(D367:E367,"○")+COUNTIF(O367:P367,"○")=1,"OK","NG"),IF(INDEX('補足調査票 (記入例)'!$AF$21:$AF$720,MATCH(C367,'補足調査票 (記入例)'!$C$21:$C$29,0))="OK","OK","NG ")))</f>
        <v/>
      </c>
      <c r="AG367" s="180" t="str">
        <f t="shared" si="111"/>
        <v/>
      </c>
    </row>
    <row r="368" spans="1:33" s="110" customFormat="1" ht="34.5" customHeight="1" x14ac:dyDescent="0.4">
      <c r="A368" s="42" t="str">
        <f t="shared" si="96"/>
        <v>○○学園</v>
      </c>
      <c r="B368" s="43"/>
      <c r="C368" s="44"/>
      <c r="D368" s="103"/>
      <c r="E368" s="103"/>
      <c r="F368" s="95"/>
      <c r="G368" s="48"/>
      <c r="H368" s="48"/>
      <c r="I368" s="48"/>
      <c r="J368" s="49"/>
      <c r="K368" s="49"/>
      <c r="L368" s="49"/>
      <c r="M368" s="49"/>
      <c r="N368" s="50"/>
      <c r="O368" s="104" t="str">
        <f t="shared" si="97"/>
        <v/>
      </c>
      <c r="P368" s="105" t="str">
        <f t="shared" si="112"/>
        <v/>
      </c>
      <c r="Q368" s="106" t="str">
        <f t="shared" si="98"/>
        <v/>
      </c>
      <c r="R368" s="107" t="str">
        <f t="shared" si="99"/>
        <v/>
      </c>
      <c r="S368" s="107" t="str">
        <f t="shared" si="100"/>
        <v/>
      </c>
      <c r="T368" s="108" t="str">
        <f t="shared" si="101"/>
        <v/>
      </c>
      <c r="U368" s="105" t="str">
        <f t="shared" si="102"/>
        <v/>
      </c>
      <c r="V368" s="108" t="str">
        <f t="shared" si="103"/>
        <v/>
      </c>
      <c r="W368" s="108" t="str">
        <f t="shared" si="104"/>
        <v/>
      </c>
      <c r="X368" s="108" t="str">
        <f t="shared" si="105"/>
        <v/>
      </c>
      <c r="Y368" s="108" t="str">
        <f t="shared" si="106"/>
        <v/>
      </c>
      <c r="Z368" s="106" t="str">
        <f t="shared" si="107"/>
        <v/>
      </c>
      <c r="AA368" s="107" t="str">
        <f t="shared" si="108"/>
        <v/>
      </c>
      <c r="AB368" s="105" t="str">
        <f t="shared" si="109"/>
        <v/>
      </c>
      <c r="AC368" s="108" t="str">
        <f t="shared" si="110"/>
        <v/>
      </c>
      <c r="AD368" s="160" t="str">
        <f t="shared" si="113"/>
        <v/>
      </c>
      <c r="AE368" s="173" t="str">
        <f t="shared" si="114"/>
        <v/>
      </c>
      <c r="AF368" s="111" t="str">
        <f>IF(AND(C368="",SUM(F368:N368)=0),"",IF(AE368&lt;&gt;"●",IF(COUNTIF(D368:E368,"○")+COUNTIF(O368:P368,"○")=1,"OK","NG"),IF(INDEX('補足調査票 (記入例)'!$AF$21:$AF$720,MATCH(C368,'補足調査票 (記入例)'!$C$21:$C$29,0))="OK","OK","NG ")))</f>
        <v/>
      </c>
      <c r="AG368" s="180" t="str">
        <f t="shared" si="111"/>
        <v/>
      </c>
    </row>
    <row r="369" spans="1:33" s="110" customFormat="1" ht="34.5" customHeight="1" x14ac:dyDescent="0.4">
      <c r="A369" s="42" t="str">
        <f t="shared" si="96"/>
        <v>○○学園</v>
      </c>
      <c r="B369" s="43"/>
      <c r="C369" s="44"/>
      <c r="D369" s="103"/>
      <c r="E369" s="103"/>
      <c r="F369" s="95"/>
      <c r="G369" s="48"/>
      <c r="H369" s="48"/>
      <c r="I369" s="48"/>
      <c r="J369" s="49"/>
      <c r="K369" s="49"/>
      <c r="L369" s="49"/>
      <c r="M369" s="49"/>
      <c r="N369" s="50"/>
      <c r="O369" s="104" t="str">
        <f t="shared" si="97"/>
        <v/>
      </c>
      <c r="P369" s="105" t="str">
        <f t="shared" si="112"/>
        <v/>
      </c>
      <c r="Q369" s="106" t="str">
        <f t="shared" si="98"/>
        <v/>
      </c>
      <c r="R369" s="107" t="str">
        <f t="shared" si="99"/>
        <v/>
      </c>
      <c r="S369" s="107" t="str">
        <f t="shared" si="100"/>
        <v/>
      </c>
      <c r="T369" s="108" t="str">
        <f t="shared" si="101"/>
        <v/>
      </c>
      <c r="U369" s="105" t="str">
        <f t="shared" si="102"/>
        <v/>
      </c>
      <c r="V369" s="108" t="str">
        <f t="shared" si="103"/>
        <v/>
      </c>
      <c r="W369" s="108" t="str">
        <f t="shared" si="104"/>
        <v/>
      </c>
      <c r="X369" s="108" t="str">
        <f t="shared" si="105"/>
        <v/>
      </c>
      <c r="Y369" s="108" t="str">
        <f t="shared" si="106"/>
        <v/>
      </c>
      <c r="Z369" s="106" t="str">
        <f t="shared" si="107"/>
        <v/>
      </c>
      <c r="AA369" s="107" t="str">
        <f t="shared" si="108"/>
        <v/>
      </c>
      <c r="AB369" s="105" t="str">
        <f t="shared" si="109"/>
        <v/>
      </c>
      <c r="AC369" s="108" t="str">
        <f t="shared" si="110"/>
        <v/>
      </c>
      <c r="AD369" s="160" t="str">
        <f t="shared" si="113"/>
        <v/>
      </c>
      <c r="AE369" s="173" t="str">
        <f t="shared" si="114"/>
        <v/>
      </c>
      <c r="AF369" s="111" t="str">
        <f>IF(AND(C369="",SUM(F369:N369)=0),"",IF(AE369&lt;&gt;"●",IF(COUNTIF(D369:E369,"○")+COUNTIF(O369:P369,"○")=1,"OK","NG"),IF(INDEX('補足調査票 (記入例)'!$AF$21:$AF$720,MATCH(C369,'補足調査票 (記入例)'!$C$21:$C$29,0))="OK","OK","NG ")))</f>
        <v/>
      </c>
      <c r="AG369" s="180" t="str">
        <f t="shared" si="111"/>
        <v/>
      </c>
    </row>
    <row r="370" spans="1:33" s="110" customFormat="1" ht="34.5" customHeight="1" x14ac:dyDescent="0.4">
      <c r="A370" s="42" t="str">
        <f t="shared" si="96"/>
        <v>○○学園</v>
      </c>
      <c r="B370" s="43"/>
      <c r="C370" s="44"/>
      <c r="D370" s="103"/>
      <c r="E370" s="103"/>
      <c r="F370" s="95"/>
      <c r="G370" s="48"/>
      <c r="H370" s="48"/>
      <c r="I370" s="48"/>
      <c r="J370" s="49"/>
      <c r="K370" s="49"/>
      <c r="L370" s="49"/>
      <c r="M370" s="49"/>
      <c r="N370" s="50"/>
      <c r="O370" s="104" t="str">
        <f t="shared" si="97"/>
        <v/>
      </c>
      <c r="P370" s="105" t="str">
        <f t="shared" si="112"/>
        <v/>
      </c>
      <c r="Q370" s="106" t="str">
        <f t="shared" si="98"/>
        <v/>
      </c>
      <c r="R370" s="107" t="str">
        <f t="shared" si="99"/>
        <v/>
      </c>
      <c r="S370" s="107" t="str">
        <f t="shared" si="100"/>
        <v/>
      </c>
      <c r="T370" s="108" t="str">
        <f t="shared" si="101"/>
        <v/>
      </c>
      <c r="U370" s="105" t="str">
        <f t="shared" si="102"/>
        <v/>
      </c>
      <c r="V370" s="108" t="str">
        <f t="shared" si="103"/>
        <v/>
      </c>
      <c r="W370" s="108" t="str">
        <f t="shared" si="104"/>
        <v/>
      </c>
      <c r="X370" s="108" t="str">
        <f t="shared" si="105"/>
        <v/>
      </c>
      <c r="Y370" s="108" t="str">
        <f t="shared" si="106"/>
        <v/>
      </c>
      <c r="Z370" s="106" t="str">
        <f t="shared" si="107"/>
        <v/>
      </c>
      <c r="AA370" s="107" t="str">
        <f t="shared" si="108"/>
        <v/>
      </c>
      <c r="AB370" s="105" t="str">
        <f t="shared" si="109"/>
        <v/>
      </c>
      <c r="AC370" s="108" t="str">
        <f t="shared" si="110"/>
        <v/>
      </c>
      <c r="AD370" s="160" t="str">
        <f t="shared" si="113"/>
        <v/>
      </c>
      <c r="AE370" s="173" t="str">
        <f t="shared" si="114"/>
        <v/>
      </c>
      <c r="AF370" s="111" t="str">
        <f>IF(AND(C370="",SUM(F370:N370)=0),"",IF(AE370&lt;&gt;"●",IF(COUNTIF(D370:E370,"○")+COUNTIF(O370:P370,"○")=1,"OK","NG"),IF(INDEX('補足調査票 (記入例)'!$AF$21:$AF$720,MATCH(C370,'補足調査票 (記入例)'!$C$21:$C$29,0))="OK","OK","NG ")))</f>
        <v/>
      </c>
      <c r="AG370" s="180" t="str">
        <f t="shared" si="111"/>
        <v/>
      </c>
    </row>
    <row r="371" spans="1:33" s="110" customFormat="1" ht="34.5" customHeight="1" x14ac:dyDescent="0.4">
      <c r="A371" s="42" t="str">
        <f t="shared" si="96"/>
        <v>○○学園</v>
      </c>
      <c r="B371" s="43"/>
      <c r="C371" s="44"/>
      <c r="D371" s="103"/>
      <c r="E371" s="103"/>
      <c r="F371" s="95"/>
      <c r="G371" s="48"/>
      <c r="H371" s="48"/>
      <c r="I371" s="48"/>
      <c r="J371" s="49"/>
      <c r="K371" s="49"/>
      <c r="L371" s="49"/>
      <c r="M371" s="49"/>
      <c r="N371" s="50"/>
      <c r="O371" s="104" t="str">
        <f t="shared" si="97"/>
        <v/>
      </c>
      <c r="P371" s="105" t="str">
        <f t="shared" si="112"/>
        <v/>
      </c>
      <c r="Q371" s="106" t="str">
        <f t="shared" si="98"/>
        <v/>
      </c>
      <c r="R371" s="107" t="str">
        <f t="shared" si="99"/>
        <v/>
      </c>
      <c r="S371" s="107" t="str">
        <f t="shared" si="100"/>
        <v/>
      </c>
      <c r="T371" s="108" t="str">
        <f t="shared" si="101"/>
        <v/>
      </c>
      <c r="U371" s="105" t="str">
        <f t="shared" si="102"/>
        <v/>
      </c>
      <c r="V371" s="108" t="str">
        <f t="shared" si="103"/>
        <v/>
      </c>
      <c r="W371" s="108" t="str">
        <f t="shared" si="104"/>
        <v/>
      </c>
      <c r="X371" s="108" t="str">
        <f t="shared" si="105"/>
        <v/>
      </c>
      <c r="Y371" s="108" t="str">
        <f t="shared" si="106"/>
        <v/>
      </c>
      <c r="Z371" s="106" t="str">
        <f t="shared" si="107"/>
        <v/>
      </c>
      <c r="AA371" s="107" t="str">
        <f t="shared" si="108"/>
        <v/>
      </c>
      <c r="AB371" s="105" t="str">
        <f t="shared" si="109"/>
        <v/>
      </c>
      <c r="AC371" s="108" t="str">
        <f t="shared" si="110"/>
        <v/>
      </c>
      <c r="AD371" s="160" t="str">
        <f t="shared" si="113"/>
        <v/>
      </c>
      <c r="AE371" s="173" t="str">
        <f t="shared" si="114"/>
        <v/>
      </c>
      <c r="AF371" s="111" t="str">
        <f>IF(AND(C371="",SUM(F371:N371)=0),"",IF(AE371&lt;&gt;"●",IF(COUNTIF(D371:E371,"○")+COUNTIF(O371:P371,"○")=1,"OK","NG"),IF(INDEX('補足調査票 (記入例)'!$AF$21:$AF$720,MATCH(C371,'補足調査票 (記入例)'!$C$21:$C$29,0))="OK","OK","NG ")))</f>
        <v/>
      </c>
      <c r="AG371" s="180" t="str">
        <f t="shared" si="111"/>
        <v/>
      </c>
    </row>
    <row r="372" spans="1:33" s="110" customFormat="1" ht="34.5" customHeight="1" x14ac:dyDescent="0.4">
      <c r="A372" s="42" t="str">
        <f t="shared" si="96"/>
        <v>○○学園</v>
      </c>
      <c r="B372" s="43"/>
      <c r="C372" s="44"/>
      <c r="D372" s="103"/>
      <c r="E372" s="103"/>
      <c r="F372" s="95"/>
      <c r="G372" s="48"/>
      <c r="H372" s="48"/>
      <c r="I372" s="48"/>
      <c r="J372" s="49"/>
      <c r="K372" s="49"/>
      <c r="L372" s="49"/>
      <c r="M372" s="49"/>
      <c r="N372" s="50"/>
      <c r="O372" s="104" t="str">
        <f t="shared" si="97"/>
        <v/>
      </c>
      <c r="P372" s="105" t="str">
        <f t="shared" si="112"/>
        <v/>
      </c>
      <c r="Q372" s="106" t="str">
        <f t="shared" si="98"/>
        <v/>
      </c>
      <c r="R372" s="107" t="str">
        <f t="shared" si="99"/>
        <v/>
      </c>
      <c r="S372" s="107" t="str">
        <f t="shared" si="100"/>
        <v/>
      </c>
      <c r="T372" s="108" t="str">
        <f t="shared" si="101"/>
        <v/>
      </c>
      <c r="U372" s="105" t="str">
        <f t="shared" si="102"/>
        <v/>
      </c>
      <c r="V372" s="108" t="str">
        <f t="shared" si="103"/>
        <v/>
      </c>
      <c r="W372" s="108" t="str">
        <f t="shared" si="104"/>
        <v/>
      </c>
      <c r="X372" s="108" t="str">
        <f t="shared" si="105"/>
        <v/>
      </c>
      <c r="Y372" s="108" t="str">
        <f t="shared" si="106"/>
        <v/>
      </c>
      <c r="Z372" s="106" t="str">
        <f t="shared" si="107"/>
        <v/>
      </c>
      <c r="AA372" s="107" t="str">
        <f t="shared" si="108"/>
        <v/>
      </c>
      <c r="AB372" s="105" t="str">
        <f t="shared" si="109"/>
        <v/>
      </c>
      <c r="AC372" s="108" t="str">
        <f t="shared" si="110"/>
        <v/>
      </c>
      <c r="AD372" s="160" t="str">
        <f t="shared" si="113"/>
        <v/>
      </c>
      <c r="AE372" s="173" t="str">
        <f t="shared" si="114"/>
        <v/>
      </c>
      <c r="AF372" s="111" t="str">
        <f>IF(AND(C372="",SUM(F372:N372)=0),"",IF(AE372&lt;&gt;"●",IF(COUNTIF(D372:E372,"○")+COUNTIF(O372:P372,"○")=1,"OK","NG"),IF(INDEX('補足調査票 (記入例)'!$AF$21:$AF$720,MATCH(C372,'補足調査票 (記入例)'!$C$21:$C$29,0))="OK","OK","NG ")))</f>
        <v/>
      </c>
      <c r="AG372" s="180" t="str">
        <f t="shared" si="111"/>
        <v/>
      </c>
    </row>
    <row r="373" spans="1:33" s="110" customFormat="1" ht="34.5" customHeight="1" x14ac:dyDescent="0.4">
      <c r="A373" s="42" t="str">
        <f t="shared" si="96"/>
        <v>○○学園</v>
      </c>
      <c r="B373" s="43"/>
      <c r="C373" s="44"/>
      <c r="D373" s="103"/>
      <c r="E373" s="103"/>
      <c r="F373" s="95"/>
      <c r="G373" s="48"/>
      <c r="H373" s="48"/>
      <c r="I373" s="48"/>
      <c r="J373" s="49"/>
      <c r="K373" s="49"/>
      <c r="L373" s="49"/>
      <c r="M373" s="49"/>
      <c r="N373" s="50"/>
      <c r="O373" s="104" t="str">
        <f t="shared" si="97"/>
        <v/>
      </c>
      <c r="P373" s="105" t="str">
        <f t="shared" si="112"/>
        <v/>
      </c>
      <c r="Q373" s="106" t="str">
        <f t="shared" si="98"/>
        <v/>
      </c>
      <c r="R373" s="107" t="str">
        <f t="shared" si="99"/>
        <v/>
      </c>
      <c r="S373" s="107" t="str">
        <f t="shared" si="100"/>
        <v/>
      </c>
      <c r="T373" s="108" t="str">
        <f t="shared" si="101"/>
        <v/>
      </c>
      <c r="U373" s="105" t="str">
        <f t="shared" si="102"/>
        <v/>
      </c>
      <c r="V373" s="108" t="str">
        <f t="shared" si="103"/>
        <v/>
      </c>
      <c r="W373" s="108" t="str">
        <f t="shared" si="104"/>
        <v/>
      </c>
      <c r="X373" s="108" t="str">
        <f t="shared" si="105"/>
        <v/>
      </c>
      <c r="Y373" s="108" t="str">
        <f t="shared" si="106"/>
        <v/>
      </c>
      <c r="Z373" s="106" t="str">
        <f t="shared" si="107"/>
        <v/>
      </c>
      <c r="AA373" s="107" t="str">
        <f t="shared" si="108"/>
        <v/>
      </c>
      <c r="AB373" s="105" t="str">
        <f t="shared" si="109"/>
        <v/>
      </c>
      <c r="AC373" s="108" t="str">
        <f t="shared" si="110"/>
        <v/>
      </c>
      <c r="AD373" s="160" t="str">
        <f t="shared" si="113"/>
        <v/>
      </c>
      <c r="AE373" s="173" t="str">
        <f t="shared" si="114"/>
        <v/>
      </c>
      <c r="AF373" s="111" t="str">
        <f>IF(AND(C373="",SUM(F373:N373)=0),"",IF(AE373&lt;&gt;"●",IF(COUNTIF(D373:E373,"○")+COUNTIF(O373:P373,"○")=1,"OK","NG"),IF(INDEX('補足調査票 (記入例)'!$AF$21:$AF$720,MATCH(C373,'補足調査票 (記入例)'!$C$21:$C$29,0))="OK","OK","NG ")))</f>
        <v/>
      </c>
      <c r="AG373" s="180" t="str">
        <f t="shared" si="111"/>
        <v/>
      </c>
    </row>
    <row r="374" spans="1:33" s="110" customFormat="1" ht="34.5" customHeight="1" x14ac:dyDescent="0.4">
      <c r="A374" s="42" t="str">
        <f t="shared" si="96"/>
        <v>○○学園</v>
      </c>
      <c r="B374" s="43"/>
      <c r="C374" s="44"/>
      <c r="D374" s="103"/>
      <c r="E374" s="103"/>
      <c r="F374" s="95"/>
      <c r="G374" s="48"/>
      <c r="H374" s="48"/>
      <c r="I374" s="48"/>
      <c r="J374" s="49"/>
      <c r="K374" s="49"/>
      <c r="L374" s="49"/>
      <c r="M374" s="49"/>
      <c r="N374" s="50"/>
      <c r="O374" s="104" t="str">
        <f t="shared" si="97"/>
        <v/>
      </c>
      <c r="P374" s="105" t="str">
        <f t="shared" si="112"/>
        <v/>
      </c>
      <c r="Q374" s="106" t="str">
        <f t="shared" si="98"/>
        <v/>
      </c>
      <c r="R374" s="107" t="str">
        <f t="shared" si="99"/>
        <v/>
      </c>
      <c r="S374" s="107" t="str">
        <f t="shared" si="100"/>
        <v/>
      </c>
      <c r="T374" s="108" t="str">
        <f t="shared" si="101"/>
        <v/>
      </c>
      <c r="U374" s="105" t="str">
        <f t="shared" si="102"/>
        <v/>
      </c>
      <c r="V374" s="108" t="str">
        <f t="shared" si="103"/>
        <v/>
      </c>
      <c r="W374" s="108" t="str">
        <f t="shared" si="104"/>
        <v/>
      </c>
      <c r="X374" s="108" t="str">
        <f t="shared" si="105"/>
        <v/>
      </c>
      <c r="Y374" s="108" t="str">
        <f t="shared" si="106"/>
        <v/>
      </c>
      <c r="Z374" s="106" t="str">
        <f t="shared" si="107"/>
        <v/>
      </c>
      <c r="AA374" s="107" t="str">
        <f t="shared" si="108"/>
        <v/>
      </c>
      <c r="AB374" s="105" t="str">
        <f t="shared" si="109"/>
        <v/>
      </c>
      <c r="AC374" s="108" t="str">
        <f t="shared" si="110"/>
        <v/>
      </c>
      <c r="AD374" s="160" t="str">
        <f t="shared" si="113"/>
        <v/>
      </c>
      <c r="AE374" s="173" t="str">
        <f t="shared" si="114"/>
        <v/>
      </c>
      <c r="AF374" s="111" t="str">
        <f>IF(AND(C374="",SUM(F374:N374)=0),"",IF(AE374&lt;&gt;"●",IF(COUNTIF(D374:E374,"○")+COUNTIF(O374:P374,"○")=1,"OK","NG"),IF(INDEX('補足調査票 (記入例)'!$AF$21:$AF$720,MATCH(C374,'補足調査票 (記入例)'!$C$21:$C$29,0))="OK","OK","NG ")))</f>
        <v/>
      </c>
      <c r="AG374" s="180" t="str">
        <f t="shared" si="111"/>
        <v/>
      </c>
    </row>
    <row r="375" spans="1:33" s="110" customFormat="1" ht="34.5" customHeight="1" x14ac:dyDescent="0.4">
      <c r="A375" s="42" t="str">
        <f t="shared" si="96"/>
        <v>○○学園</v>
      </c>
      <c r="B375" s="43"/>
      <c r="C375" s="44"/>
      <c r="D375" s="103"/>
      <c r="E375" s="103"/>
      <c r="F375" s="95"/>
      <c r="G375" s="48"/>
      <c r="H375" s="48"/>
      <c r="I375" s="48"/>
      <c r="J375" s="49"/>
      <c r="K375" s="49"/>
      <c r="L375" s="49"/>
      <c r="M375" s="49"/>
      <c r="N375" s="50"/>
      <c r="O375" s="104" t="str">
        <f t="shared" si="97"/>
        <v/>
      </c>
      <c r="P375" s="105" t="str">
        <f t="shared" si="112"/>
        <v/>
      </c>
      <c r="Q375" s="106" t="str">
        <f t="shared" si="98"/>
        <v/>
      </c>
      <c r="R375" s="107" t="str">
        <f t="shared" si="99"/>
        <v/>
      </c>
      <c r="S375" s="107" t="str">
        <f t="shared" si="100"/>
        <v/>
      </c>
      <c r="T375" s="108" t="str">
        <f t="shared" si="101"/>
        <v/>
      </c>
      <c r="U375" s="105" t="str">
        <f t="shared" si="102"/>
        <v/>
      </c>
      <c r="V375" s="108" t="str">
        <f t="shared" si="103"/>
        <v/>
      </c>
      <c r="W375" s="108" t="str">
        <f t="shared" si="104"/>
        <v/>
      </c>
      <c r="X375" s="108" t="str">
        <f t="shared" si="105"/>
        <v/>
      </c>
      <c r="Y375" s="108" t="str">
        <f t="shared" si="106"/>
        <v/>
      </c>
      <c r="Z375" s="106" t="str">
        <f t="shared" si="107"/>
        <v/>
      </c>
      <c r="AA375" s="107" t="str">
        <f t="shared" si="108"/>
        <v/>
      </c>
      <c r="AB375" s="105" t="str">
        <f t="shared" si="109"/>
        <v/>
      </c>
      <c r="AC375" s="108" t="str">
        <f t="shared" si="110"/>
        <v/>
      </c>
      <c r="AD375" s="160" t="str">
        <f t="shared" si="113"/>
        <v/>
      </c>
      <c r="AE375" s="173" t="str">
        <f t="shared" si="114"/>
        <v/>
      </c>
      <c r="AF375" s="111" t="str">
        <f>IF(AND(C375="",SUM(F375:N375)=0),"",IF(AE375&lt;&gt;"●",IF(COUNTIF(D375:E375,"○")+COUNTIF(O375:P375,"○")=1,"OK","NG"),IF(INDEX('補足調査票 (記入例)'!$AF$21:$AF$720,MATCH(C375,'補足調査票 (記入例)'!$C$21:$C$29,0))="OK","OK","NG ")))</f>
        <v/>
      </c>
      <c r="AG375" s="180" t="str">
        <f t="shared" si="111"/>
        <v/>
      </c>
    </row>
    <row r="376" spans="1:33" s="110" customFormat="1" ht="34.5" customHeight="1" x14ac:dyDescent="0.4">
      <c r="A376" s="42" t="str">
        <f t="shared" si="96"/>
        <v>○○学園</v>
      </c>
      <c r="B376" s="43"/>
      <c r="C376" s="44"/>
      <c r="D376" s="103"/>
      <c r="E376" s="103"/>
      <c r="F376" s="95"/>
      <c r="G376" s="48"/>
      <c r="H376" s="48"/>
      <c r="I376" s="48"/>
      <c r="J376" s="49"/>
      <c r="K376" s="49"/>
      <c r="L376" s="49"/>
      <c r="M376" s="49"/>
      <c r="N376" s="50"/>
      <c r="O376" s="104" t="str">
        <f t="shared" si="97"/>
        <v/>
      </c>
      <c r="P376" s="105" t="str">
        <f t="shared" si="112"/>
        <v/>
      </c>
      <c r="Q376" s="106" t="str">
        <f t="shared" si="98"/>
        <v/>
      </c>
      <c r="R376" s="107" t="str">
        <f t="shared" si="99"/>
        <v/>
      </c>
      <c r="S376" s="107" t="str">
        <f t="shared" si="100"/>
        <v/>
      </c>
      <c r="T376" s="108" t="str">
        <f t="shared" si="101"/>
        <v/>
      </c>
      <c r="U376" s="105" t="str">
        <f t="shared" si="102"/>
        <v/>
      </c>
      <c r="V376" s="108" t="str">
        <f t="shared" si="103"/>
        <v/>
      </c>
      <c r="W376" s="108" t="str">
        <f t="shared" si="104"/>
        <v/>
      </c>
      <c r="X376" s="108" t="str">
        <f t="shared" si="105"/>
        <v/>
      </c>
      <c r="Y376" s="108" t="str">
        <f t="shared" si="106"/>
        <v/>
      </c>
      <c r="Z376" s="106" t="str">
        <f t="shared" si="107"/>
        <v/>
      </c>
      <c r="AA376" s="107" t="str">
        <f t="shared" si="108"/>
        <v/>
      </c>
      <c r="AB376" s="105" t="str">
        <f t="shared" si="109"/>
        <v/>
      </c>
      <c r="AC376" s="108" t="str">
        <f t="shared" si="110"/>
        <v/>
      </c>
      <c r="AD376" s="160" t="str">
        <f t="shared" si="113"/>
        <v/>
      </c>
      <c r="AE376" s="173" t="str">
        <f t="shared" si="114"/>
        <v/>
      </c>
      <c r="AF376" s="111" t="str">
        <f>IF(AND(C376="",SUM(F376:N376)=0),"",IF(AE376&lt;&gt;"●",IF(COUNTIF(D376:E376,"○")+COUNTIF(O376:P376,"○")=1,"OK","NG"),IF(INDEX('補足調査票 (記入例)'!$AF$21:$AF$720,MATCH(C376,'補足調査票 (記入例)'!$C$21:$C$29,0))="OK","OK","NG ")))</f>
        <v/>
      </c>
      <c r="AG376" s="180" t="str">
        <f t="shared" si="111"/>
        <v/>
      </c>
    </row>
    <row r="377" spans="1:33" s="110" customFormat="1" ht="34.5" customHeight="1" x14ac:dyDescent="0.4">
      <c r="A377" s="42" t="str">
        <f t="shared" si="96"/>
        <v>○○学園</v>
      </c>
      <c r="B377" s="43"/>
      <c r="C377" s="44"/>
      <c r="D377" s="103"/>
      <c r="E377" s="103"/>
      <c r="F377" s="95"/>
      <c r="G377" s="48"/>
      <c r="H377" s="48"/>
      <c r="I377" s="48"/>
      <c r="J377" s="49"/>
      <c r="K377" s="49"/>
      <c r="L377" s="49"/>
      <c r="M377" s="49"/>
      <c r="N377" s="50"/>
      <c r="O377" s="104" t="str">
        <f t="shared" si="97"/>
        <v/>
      </c>
      <c r="P377" s="105" t="str">
        <f t="shared" si="112"/>
        <v/>
      </c>
      <c r="Q377" s="106" t="str">
        <f t="shared" si="98"/>
        <v/>
      </c>
      <c r="R377" s="107" t="str">
        <f t="shared" si="99"/>
        <v/>
      </c>
      <c r="S377" s="107" t="str">
        <f t="shared" si="100"/>
        <v/>
      </c>
      <c r="T377" s="108" t="str">
        <f t="shared" si="101"/>
        <v/>
      </c>
      <c r="U377" s="105" t="str">
        <f t="shared" si="102"/>
        <v/>
      </c>
      <c r="V377" s="108" t="str">
        <f t="shared" si="103"/>
        <v/>
      </c>
      <c r="W377" s="108" t="str">
        <f t="shared" si="104"/>
        <v/>
      </c>
      <c r="X377" s="108" t="str">
        <f t="shared" si="105"/>
        <v/>
      </c>
      <c r="Y377" s="108" t="str">
        <f t="shared" si="106"/>
        <v/>
      </c>
      <c r="Z377" s="106" t="str">
        <f t="shared" si="107"/>
        <v/>
      </c>
      <c r="AA377" s="107" t="str">
        <f t="shared" si="108"/>
        <v/>
      </c>
      <c r="AB377" s="105" t="str">
        <f t="shared" si="109"/>
        <v/>
      </c>
      <c r="AC377" s="108" t="str">
        <f t="shared" si="110"/>
        <v/>
      </c>
      <c r="AD377" s="160" t="str">
        <f t="shared" si="113"/>
        <v/>
      </c>
      <c r="AE377" s="173" t="str">
        <f t="shared" si="114"/>
        <v/>
      </c>
      <c r="AF377" s="111" t="str">
        <f>IF(AND(C377="",SUM(F377:N377)=0),"",IF(AE377&lt;&gt;"●",IF(COUNTIF(D377:E377,"○")+COUNTIF(O377:P377,"○")=1,"OK","NG"),IF(INDEX('補足調査票 (記入例)'!$AF$21:$AF$720,MATCH(C377,'補足調査票 (記入例)'!$C$21:$C$29,0))="OK","OK","NG ")))</f>
        <v/>
      </c>
      <c r="AG377" s="180" t="str">
        <f t="shared" si="111"/>
        <v/>
      </c>
    </row>
    <row r="378" spans="1:33" s="110" customFormat="1" ht="34.5" customHeight="1" x14ac:dyDescent="0.4">
      <c r="A378" s="42" t="str">
        <f t="shared" si="96"/>
        <v>○○学園</v>
      </c>
      <c r="B378" s="43"/>
      <c r="C378" s="44"/>
      <c r="D378" s="103"/>
      <c r="E378" s="103"/>
      <c r="F378" s="95"/>
      <c r="G378" s="48"/>
      <c r="H378" s="48"/>
      <c r="I378" s="48"/>
      <c r="J378" s="49"/>
      <c r="K378" s="49"/>
      <c r="L378" s="49"/>
      <c r="M378" s="49"/>
      <c r="N378" s="50"/>
      <c r="O378" s="104" t="str">
        <f t="shared" si="97"/>
        <v/>
      </c>
      <c r="P378" s="105" t="str">
        <f t="shared" si="112"/>
        <v/>
      </c>
      <c r="Q378" s="106" t="str">
        <f t="shared" si="98"/>
        <v/>
      </c>
      <c r="R378" s="107" t="str">
        <f t="shared" si="99"/>
        <v/>
      </c>
      <c r="S378" s="107" t="str">
        <f t="shared" si="100"/>
        <v/>
      </c>
      <c r="T378" s="108" t="str">
        <f t="shared" si="101"/>
        <v/>
      </c>
      <c r="U378" s="105" t="str">
        <f t="shared" si="102"/>
        <v/>
      </c>
      <c r="V378" s="108" t="str">
        <f t="shared" si="103"/>
        <v/>
      </c>
      <c r="W378" s="108" t="str">
        <f t="shared" si="104"/>
        <v/>
      </c>
      <c r="X378" s="108" t="str">
        <f t="shared" si="105"/>
        <v/>
      </c>
      <c r="Y378" s="108" t="str">
        <f t="shared" si="106"/>
        <v/>
      </c>
      <c r="Z378" s="106" t="str">
        <f t="shared" si="107"/>
        <v/>
      </c>
      <c r="AA378" s="107" t="str">
        <f t="shared" si="108"/>
        <v/>
      </c>
      <c r="AB378" s="105" t="str">
        <f t="shared" si="109"/>
        <v/>
      </c>
      <c r="AC378" s="108" t="str">
        <f t="shared" si="110"/>
        <v/>
      </c>
      <c r="AD378" s="160" t="str">
        <f t="shared" si="113"/>
        <v/>
      </c>
      <c r="AE378" s="173" t="str">
        <f t="shared" si="114"/>
        <v/>
      </c>
      <c r="AF378" s="111" t="str">
        <f>IF(AND(C378="",SUM(F378:N378)=0),"",IF(AE378&lt;&gt;"●",IF(COUNTIF(D378:E378,"○")+COUNTIF(O378:P378,"○")=1,"OK","NG"),IF(INDEX('補足調査票 (記入例)'!$AF$21:$AF$720,MATCH(C378,'補足調査票 (記入例)'!$C$21:$C$29,0))="OK","OK","NG ")))</f>
        <v/>
      </c>
      <c r="AG378" s="180" t="str">
        <f t="shared" si="111"/>
        <v/>
      </c>
    </row>
    <row r="379" spans="1:33" s="110" customFormat="1" ht="34.5" customHeight="1" x14ac:dyDescent="0.4">
      <c r="A379" s="42" t="str">
        <f t="shared" si="96"/>
        <v>○○学園</v>
      </c>
      <c r="B379" s="43"/>
      <c r="C379" s="44"/>
      <c r="D379" s="103"/>
      <c r="E379" s="103"/>
      <c r="F379" s="95"/>
      <c r="G379" s="48"/>
      <c r="H379" s="48"/>
      <c r="I379" s="48"/>
      <c r="J379" s="49"/>
      <c r="K379" s="49"/>
      <c r="L379" s="49"/>
      <c r="M379" s="49"/>
      <c r="N379" s="50"/>
      <c r="O379" s="104" t="str">
        <f t="shared" si="97"/>
        <v/>
      </c>
      <c r="P379" s="105" t="str">
        <f t="shared" si="112"/>
        <v/>
      </c>
      <c r="Q379" s="106" t="str">
        <f t="shared" si="98"/>
        <v/>
      </c>
      <c r="R379" s="107" t="str">
        <f t="shared" si="99"/>
        <v/>
      </c>
      <c r="S379" s="107" t="str">
        <f t="shared" si="100"/>
        <v/>
      </c>
      <c r="T379" s="108" t="str">
        <f t="shared" si="101"/>
        <v/>
      </c>
      <c r="U379" s="105" t="str">
        <f t="shared" si="102"/>
        <v/>
      </c>
      <c r="V379" s="108" t="str">
        <f t="shared" si="103"/>
        <v/>
      </c>
      <c r="W379" s="108" t="str">
        <f t="shared" si="104"/>
        <v/>
      </c>
      <c r="X379" s="108" t="str">
        <f t="shared" si="105"/>
        <v/>
      </c>
      <c r="Y379" s="108" t="str">
        <f t="shared" si="106"/>
        <v/>
      </c>
      <c r="Z379" s="106" t="str">
        <f t="shared" si="107"/>
        <v/>
      </c>
      <c r="AA379" s="107" t="str">
        <f t="shared" si="108"/>
        <v/>
      </c>
      <c r="AB379" s="105" t="str">
        <f t="shared" si="109"/>
        <v/>
      </c>
      <c r="AC379" s="108" t="str">
        <f t="shared" si="110"/>
        <v/>
      </c>
      <c r="AD379" s="160" t="str">
        <f t="shared" si="113"/>
        <v/>
      </c>
      <c r="AE379" s="173" t="str">
        <f t="shared" si="114"/>
        <v/>
      </c>
      <c r="AF379" s="111" t="str">
        <f>IF(AND(C379="",SUM(F379:N379)=0),"",IF(AE379&lt;&gt;"●",IF(COUNTIF(D379:E379,"○")+COUNTIF(O379:P379,"○")=1,"OK","NG"),IF(INDEX('補足調査票 (記入例)'!$AF$21:$AF$720,MATCH(C379,'補足調査票 (記入例)'!$C$21:$C$29,0))="OK","OK","NG ")))</f>
        <v/>
      </c>
      <c r="AG379" s="180" t="str">
        <f t="shared" si="111"/>
        <v/>
      </c>
    </row>
    <row r="380" spans="1:33" s="110" customFormat="1" ht="34.5" customHeight="1" x14ac:dyDescent="0.4">
      <c r="A380" s="42" t="str">
        <f t="shared" si="96"/>
        <v>○○学園</v>
      </c>
      <c r="B380" s="43"/>
      <c r="C380" s="44"/>
      <c r="D380" s="103"/>
      <c r="E380" s="103"/>
      <c r="F380" s="95"/>
      <c r="G380" s="48"/>
      <c r="H380" s="48"/>
      <c r="I380" s="48"/>
      <c r="J380" s="49"/>
      <c r="K380" s="49"/>
      <c r="L380" s="49"/>
      <c r="M380" s="49"/>
      <c r="N380" s="50"/>
      <c r="O380" s="104" t="str">
        <f t="shared" si="97"/>
        <v/>
      </c>
      <c r="P380" s="105" t="str">
        <f t="shared" si="112"/>
        <v/>
      </c>
      <c r="Q380" s="106" t="str">
        <f t="shared" si="98"/>
        <v/>
      </c>
      <c r="R380" s="107" t="str">
        <f t="shared" si="99"/>
        <v/>
      </c>
      <c r="S380" s="107" t="str">
        <f t="shared" si="100"/>
        <v/>
      </c>
      <c r="T380" s="108" t="str">
        <f t="shared" si="101"/>
        <v/>
      </c>
      <c r="U380" s="105" t="str">
        <f t="shared" si="102"/>
        <v/>
      </c>
      <c r="V380" s="108" t="str">
        <f t="shared" si="103"/>
        <v/>
      </c>
      <c r="W380" s="108" t="str">
        <f t="shared" si="104"/>
        <v/>
      </c>
      <c r="X380" s="108" t="str">
        <f t="shared" si="105"/>
        <v/>
      </c>
      <c r="Y380" s="108" t="str">
        <f t="shared" si="106"/>
        <v/>
      </c>
      <c r="Z380" s="106" t="str">
        <f t="shared" si="107"/>
        <v/>
      </c>
      <c r="AA380" s="107" t="str">
        <f t="shared" si="108"/>
        <v/>
      </c>
      <c r="AB380" s="105" t="str">
        <f t="shared" si="109"/>
        <v/>
      </c>
      <c r="AC380" s="108" t="str">
        <f t="shared" si="110"/>
        <v/>
      </c>
      <c r="AD380" s="160" t="str">
        <f t="shared" si="113"/>
        <v/>
      </c>
      <c r="AE380" s="173" t="str">
        <f t="shared" si="114"/>
        <v/>
      </c>
      <c r="AF380" s="111" t="str">
        <f>IF(AND(C380="",SUM(F380:N380)=0),"",IF(AE380&lt;&gt;"●",IF(COUNTIF(D380:E380,"○")+COUNTIF(O380:P380,"○")=1,"OK","NG"),IF(INDEX('補足調査票 (記入例)'!$AF$21:$AF$720,MATCH(C380,'補足調査票 (記入例)'!$C$21:$C$29,0))="OK","OK","NG ")))</f>
        <v/>
      </c>
      <c r="AG380" s="180" t="str">
        <f t="shared" si="111"/>
        <v/>
      </c>
    </row>
    <row r="381" spans="1:33" s="110" customFormat="1" ht="34.5" customHeight="1" x14ac:dyDescent="0.4">
      <c r="A381" s="42" t="str">
        <f t="shared" si="96"/>
        <v>○○学園</v>
      </c>
      <c r="B381" s="43"/>
      <c r="C381" s="44"/>
      <c r="D381" s="103"/>
      <c r="E381" s="103"/>
      <c r="F381" s="95"/>
      <c r="G381" s="48"/>
      <c r="H381" s="48"/>
      <c r="I381" s="48"/>
      <c r="J381" s="49"/>
      <c r="K381" s="49"/>
      <c r="L381" s="49"/>
      <c r="M381" s="49"/>
      <c r="N381" s="50"/>
      <c r="O381" s="104" t="str">
        <f t="shared" si="97"/>
        <v/>
      </c>
      <c r="P381" s="105" t="str">
        <f t="shared" si="112"/>
        <v/>
      </c>
      <c r="Q381" s="106" t="str">
        <f t="shared" si="98"/>
        <v/>
      </c>
      <c r="R381" s="107" t="str">
        <f t="shared" si="99"/>
        <v/>
      </c>
      <c r="S381" s="107" t="str">
        <f t="shared" si="100"/>
        <v/>
      </c>
      <c r="T381" s="108" t="str">
        <f t="shared" si="101"/>
        <v/>
      </c>
      <c r="U381" s="105" t="str">
        <f t="shared" si="102"/>
        <v/>
      </c>
      <c r="V381" s="108" t="str">
        <f t="shared" si="103"/>
        <v/>
      </c>
      <c r="W381" s="108" t="str">
        <f t="shared" si="104"/>
        <v/>
      </c>
      <c r="X381" s="108" t="str">
        <f t="shared" si="105"/>
        <v/>
      </c>
      <c r="Y381" s="108" t="str">
        <f t="shared" si="106"/>
        <v/>
      </c>
      <c r="Z381" s="106" t="str">
        <f t="shared" si="107"/>
        <v/>
      </c>
      <c r="AA381" s="107" t="str">
        <f t="shared" si="108"/>
        <v/>
      </c>
      <c r="AB381" s="105" t="str">
        <f t="shared" si="109"/>
        <v/>
      </c>
      <c r="AC381" s="108" t="str">
        <f t="shared" si="110"/>
        <v/>
      </c>
      <c r="AD381" s="160" t="str">
        <f t="shared" si="113"/>
        <v/>
      </c>
      <c r="AE381" s="173" t="str">
        <f t="shared" si="114"/>
        <v/>
      </c>
      <c r="AF381" s="111" t="str">
        <f>IF(AND(C381="",SUM(F381:N381)=0),"",IF(AE381&lt;&gt;"●",IF(COUNTIF(D381:E381,"○")+COUNTIF(O381:P381,"○")=1,"OK","NG"),IF(INDEX('補足調査票 (記入例)'!$AF$21:$AF$720,MATCH(C381,'補足調査票 (記入例)'!$C$21:$C$29,0))="OK","OK","NG ")))</f>
        <v/>
      </c>
      <c r="AG381" s="180" t="str">
        <f t="shared" si="111"/>
        <v/>
      </c>
    </row>
    <row r="382" spans="1:33" s="110" customFormat="1" ht="34.5" customHeight="1" x14ac:dyDescent="0.4">
      <c r="A382" s="42" t="str">
        <f t="shared" si="96"/>
        <v>○○学園</v>
      </c>
      <c r="B382" s="43"/>
      <c r="C382" s="44"/>
      <c r="D382" s="103"/>
      <c r="E382" s="103"/>
      <c r="F382" s="95"/>
      <c r="G382" s="48"/>
      <c r="H382" s="48"/>
      <c r="I382" s="48"/>
      <c r="J382" s="49"/>
      <c r="K382" s="49"/>
      <c r="L382" s="49"/>
      <c r="M382" s="49"/>
      <c r="N382" s="50"/>
      <c r="O382" s="104" t="str">
        <f t="shared" si="97"/>
        <v/>
      </c>
      <c r="P382" s="105" t="str">
        <f t="shared" si="112"/>
        <v/>
      </c>
      <c r="Q382" s="106" t="str">
        <f t="shared" si="98"/>
        <v/>
      </c>
      <c r="R382" s="107" t="str">
        <f t="shared" si="99"/>
        <v/>
      </c>
      <c r="S382" s="107" t="str">
        <f t="shared" si="100"/>
        <v/>
      </c>
      <c r="T382" s="108" t="str">
        <f t="shared" si="101"/>
        <v/>
      </c>
      <c r="U382" s="105" t="str">
        <f t="shared" si="102"/>
        <v/>
      </c>
      <c r="V382" s="108" t="str">
        <f t="shared" si="103"/>
        <v/>
      </c>
      <c r="W382" s="108" t="str">
        <f t="shared" si="104"/>
        <v/>
      </c>
      <c r="X382" s="108" t="str">
        <f t="shared" si="105"/>
        <v/>
      </c>
      <c r="Y382" s="108" t="str">
        <f t="shared" si="106"/>
        <v/>
      </c>
      <c r="Z382" s="106" t="str">
        <f t="shared" si="107"/>
        <v/>
      </c>
      <c r="AA382" s="107" t="str">
        <f t="shared" si="108"/>
        <v/>
      </c>
      <c r="AB382" s="105" t="str">
        <f t="shared" si="109"/>
        <v/>
      </c>
      <c r="AC382" s="108" t="str">
        <f t="shared" si="110"/>
        <v/>
      </c>
      <c r="AD382" s="160" t="str">
        <f t="shared" si="113"/>
        <v/>
      </c>
      <c r="AE382" s="173" t="str">
        <f t="shared" si="114"/>
        <v/>
      </c>
      <c r="AF382" s="111" t="str">
        <f>IF(AND(C382="",SUM(F382:N382)=0),"",IF(AE382&lt;&gt;"●",IF(COUNTIF(D382:E382,"○")+COUNTIF(O382:P382,"○")=1,"OK","NG"),IF(INDEX('補足調査票 (記入例)'!$AF$21:$AF$720,MATCH(C382,'補足調査票 (記入例)'!$C$21:$C$29,0))="OK","OK","NG ")))</f>
        <v/>
      </c>
      <c r="AG382" s="180" t="str">
        <f t="shared" si="111"/>
        <v/>
      </c>
    </row>
    <row r="383" spans="1:33" s="110" customFormat="1" ht="34.5" customHeight="1" x14ac:dyDescent="0.4">
      <c r="A383" s="42" t="str">
        <f t="shared" si="96"/>
        <v>○○学園</v>
      </c>
      <c r="B383" s="43"/>
      <c r="C383" s="44"/>
      <c r="D383" s="103"/>
      <c r="E383" s="103"/>
      <c r="F383" s="95"/>
      <c r="G383" s="48"/>
      <c r="H383" s="48"/>
      <c r="I383" s="48"/>
      <c r="J383" s="49"/>
      <c r="K383" s="49"/>
      <c r="L383" s="49"/>
      <c r="M383" s="49"/>
      <c r="N383" s="50"/>
      <c r="O383" s="104" t="str">
        <f t="shared" si="97"/>
        <v/>
      </c>
      <c r="P383" s="105" t="str">
        <f t="shared" si="112"/>
        <v/>
      </c>
      <c r="Q383" s="106" t="str">
        <f t="shared" si="98"/>
        <v/>
      </c>
      <c r="R383" s="107" t="str">
        <f t="shared" si="99"/>
        <v/>
      </c>
      <c r="S383" s="107" t="str">
        <f t="shared" si="100"/>
        <v/>
      </c>
      <c r="T383" s="108" t="str">
        <f t="shared" si="101"/>
        <v/>
      </c>
      <c r="U383" s="105" t="str">
        <f t="shared" si="102"/>
        <v/>
      </c>
      <c r="V383" s="108" t="str">
        <f t="shared" si="103"/>
        <v/>
      </c>
      <c r="W383" s="108" t="str">
        <f t="shared" si="104"/>
        <v/>
      </c>
      <c r="X383" s="108" t="str">
        <f t="shared" si="105"/>
        <v/>
      </c>
      <c r="Y383" s="108" t="str">
        <f t="shared" si="106"/>
        <v/>
      </c>
      <c r="Z383" s="106" t="str">
        <f t="shared" si="107"/>
        <v/>
      </c>
      <c r="AA383" s="107" t="str">
        <f t="shared" si="108"/>
        <v/>
      </c>
      <c r="AB383" s="105" t="str">
        <f t="shared" si="109"/>
        <v/>
      </c>
      <c r="AC383" s="108" t="str">
        <f t="shared" si="110"/>
        <v/>
      </c>
      <c r="AD383" s="160" t="str">
        <f t="shared" si="113"/>
        <v/>
      </c>
      <c r="AE383" s="173" t="str">
        <f t="shared" si="114"/>
        <v/>
      </c>
      <c r="AF383" s="111" t="str">
        <f>IF(AND(C383="",SUM(F383:N383)=0),"",IF(AE383&lt;&gt;"●",IF(COUNTIF(D383:E383,"○")+COUNTIF(O383:P383,"○")=1,"OK","NG"),IF(INDEX('補足調査票 (記入例)'!$AF$21:$AF$720,MATCH(C383,'補足調査票 (記入例)'!$C$21:$C$29,0))="OK","OK","NG ")))</f>
        <v/>
      </c>
      <c r="AG383" s="180" t="str">
        <f t="shared" si="111"/>
        <v/>
      </c>
    </row>
    <row r="384" spans="1:33" s="110" customFormat="1" ht="34.5" customHeight="1" x14ac:dyDescent="0.4">
      <c r="A384" s="42" t="str">
        <f t="shared" si="96"/>
        <v>○○学園</v>
      </c>
      <c r="B384" s="43"/>
      <c r="C384" s="44"/>
      <c r="D384" s="103"/>
      <c r="E384" s="103"/>
      <c r="F384" s="95"/>
      <c r="G384" s="48"/>
      <c r="H384" s="48"/>
      <c r="I384" s="48"/>
      <c r="J384" s="49"/>
      <c r="K384" s="49"/>
      <c r="L384" s="49"/>
      <c r="M384" s="49"/>
      <c r="N384" s="50"/>
      <c r="O384" s="104" t="str">
        <f t="shared" si="97"/>
        <v/>
      </c>
      <c r="P384" s="105" t="str">
        <f t="shared" si="112"/>
        <v/>
      </c>
      <c r="Q384" s="106" t="str">
        <f t="shared" si="98"/>
        <v/>
      </c>
      <c r="R384" s="107" t="str">
        <f t="shared" si="99"/>
        <v/>
      </c>
      <c r="S384" s="107" t="str">
        <f t="shared" si="100"/>
        <v/>
      </c>
      <c r="T384" s="108" t="str">
        <f t="shared" si="101"/>
        <v/>
      </c>
      <c r="U384" s="105" t="str">
        <f t="shared" si="102"/>
        <v/>
      </c>
      <c r="V384" s="108" t="str">
        <f t="shared" si="103"/>
        <v/>
      </c>
      <c r="W384" s="108" t="str">
        <f t="shared" si="104"/>
        <v/>
      </c>
      <c r="X384" s="108" t="str">
        <f t="shared" si="105"/>
        <v/>
      </c>
      <c r="Y384" s="108" t="str">
        <f t="shared" si="106"/>
        <v/>
      </c>
      <c r="Z384" s="106" t="str">
        <f t="shared" si="107"/>
        <v/>
      </c>
      <c r="AA384" s="107" t="str">
        <f t="shared" si="108"/>
        <v/>
      </c>
      <c r="AB384" s="105" t="str">
        <f t="shared" si="109"/>
        <v/>
      </c>
      <c r="AC384" s="108" t="str">
        <f t="shared" si="110"/>
        <v/>
      </c>
      <c r="AD384" s="160" t="str">
        <f t="shared" si="113"/>
        <v/>
      </c>
      <c r="AE384" s="173" t="str">
        <f t="shared" si="114"/>
        <v/>
      </c>
      <c r="AF384" s="111" t="str">
        <f>IF(AND(C384="",SUM(F384:N384)=0),"",IF(AE384&lt;&gt;"●",IF(COUNTIF(D384:E384,"○")+COUNTIF(O384:P384,"○")=1,"OK","NG"),IF(INDEX('補足調査票 (記入例)'!$AF$21:$AF$720,MATCH(C384,'補足調査票 (記入例)'!$C$21:$C$29,0))="OK","OK","NG ")))</f>
        <v/>
      </c>
      <c r="AG384" s="180" t="str">
        <f t="shared" si="111"/>
        <v/>
      </c>
    </row>
    <row r="385" spans="1:33" s="110" customFormat="1" ht="34.5" customHeight="1" x14ac:dyDescent="0.4">
      <c r="A385" s="42" t="str">
        <f t="shared" si="96"/>
        <v>○○学園</v>
      </c>
      <c r="B385" s="43"/>
      <c r="C385" s="44"/>
      <c r="D385" s="103"/>
      <c r="E385" s="103"/>
      <c r="F385" s="95"/>
      <c r="G385" s="48"/>
      <c r="H385" s="48"/>
      <c r="I385" s="48"/>
      <c r="J385" s="49"/>
      <c r="K385" s="49"/>
      <c r="L385" s="49"/>
      <c r="M385" s="49"/>
      <c r="N385" s="50"/>
      <c r="O385" s="104" t="str">
        <f t="shared" si="97"/>
        <v/>
      </c>
      <c r="P385" s="105" t="str">
        <f t="shared" si="112"/>
        <v/>
      </c>
      <c r="Q385" s="106" t="str">
        <f t="shared" si="98"/>
        <v/>
      </c>
      <c r="R385" s="107" t="str">
        <f t="shared" si="99"/>
        <v/>
      </c>
      <c r="S385" s="107" t="str">
        <f t="shared" si="100"/>
        <v/>
      </c>
      <c r="T385" s="108" t="str">
        <f t="shared" si="101"/>
        <v/>
      </c>
      <c r="U385" s="105" t="str">
        <f t="shared" si="102"/>
        <v/>
      </c>
      <c r="V385" s="108" t="str">
        <f t="shared" si="103"/>
        <v/>
      </c>
      <c r="W385" s="108" t="str">
        <f t="shared" si="104"/>
        <v/>
      </c>
      <c r="X385" s="108" t="str">
        <f t="shared" si="105"/>
        <v/>
      </c>
      <c r="Y385" s="108" t="str">
        <f t="shared" si="106"/>
        <v/>
      </c>
      <c r="Z385" s="106" t="str">
        <f t="shared" si="107"/>
        <v/>
      </c>
      <c r="AA385" s="107" t="str">
        <f t="shared" si="108"/>
        <v/>
      </c>
      <c r="AB385" s="105" t="str">
        <f t="shared" si="109"/>
        <v/>
      </c>
      <c r="AC385" s="108" t="str">
        <f t="shared" si="110"/>
        <v/>
      </c>
      <c r="AD385" s="160" t="str">
        <f t="shared" si="113"/>
        <v/>
      </c>
      <c r="AE385" s="173" t="str">
        <f t="shared" si="114"/>
        <v/>
      </c>
      <c r="AF385" s="111" t="str">
        <f>IF(AND(C385="",SUM(F385:N385)=0),"",IF(AE385&lt;&gt;"●",IF(COUNTIF(D385:E385,"○")+COUNTIF(O385:P385,"○")=1,"OK","NG"),IF(INDEX('補足調査票 (記入例)'!$AF$21:$AF$720,MATCH(C385,'補足調査票 (記入例)'!$C$21:$C$29,0))="OK","OK","NG ")))</f>
        <v/>
      </c>
      <c r="AG385" s="180" t="str">
        <f t="shared" si="111"/>
        <v/>
      </c>
    </row>
    <row r="386" spans="1:33" s="110" customFormat="1" ht="34.5" customHeight="1" x14ac:dyDescent="0.4">
      <c r="A386" s="42" t="str">
        <f t="shared" si="96"/>
        <v>○○学園</v>
      </c>
      <c r="B386" s="43"/>
      <c r="C386" s="44"/>
      <c r="D386" s="103"/>
      <c r="E386" s="103"/>
      <c r="F386" s="95"/>
      <c r="G386" s="48"/>
      <c r="H386" s="48"/>
      <c r="I386" s="48"/>
      <c r="J386" s="49"/>
      <c r="K386" s="49"/>
      <c r="L386" s="49"/>
      <c r="M386" s="49"/>
      <c r="N386" s="50"/>
      <c r="O386" s="104" t="str">
        <f t="shared" si="97"/>
        <v/>
      </c>
      <c r="P386" s="105" t="str">
        <f t="shared" si="112"/>
        <v/>
      </c>
      <c r="Q386" s="106" t="str">
        <f t="shared" si="98"/>
        <v/>
      </c>
      <c r="R386" s="107" t="str">
        <f t="shared" si="99"/>
        <v/>
      </c>
      <c r="S386" s="107" t="str">
        <f t="shared" si="100"/>
        <v/>
      </c>
      <c r="T386" s="108" t="str">
        <f t="shared" si="101"/>
        <v/>
      </c>
      <c r="U386" s="105" t="str">
        <f t="shared" si="102"/>
        <v/>
      </c>
      <c r="V386" s="108" t="str">
        <f t="shared" si="103"/>
        <v/>
      </c>
      <c r="W386" s="108" t="str">
        <f t="shared" si="104"/>
        <v/>
      </c>
      <c r="X386" s="108" t="str">
        <f t="shared" si="105"/>
        <v/>
      </c>
      <c r="Y386" s="108" t="str">
        <f t="shared" si="106"/>
        <v/>
      </c>
      <c r="Z386" s="106" t="str">
        <f t="shared" si="107"/>
        <v/>
      </c>
      <c r="AA386" s="107" t="str">
        <f t="shared" si="108"/>
        <v/>
      </c>
      <c r="AB386" s="105" t="str">
        <f t="shared" si="109"/>
        <v/>
      </c>
      <c r="AC386" s="108" t="str">
        <f t="shared" si="110"/>
        <v/>
      </c>
      <c r="AD386" s="160" t="str">
        <f t="shared" si="113"/>
        <v/>
      </c>
      <c r="AE386" s="173" t="str">
        <f t="shared" si="114"/>
        <v/>
      </c>
      <c r="AF386" s="111" t="str">
        <f>IF(AND(C386="",SUM(F386:N386)=0),"",IF(AE386&lt;&gt;"●",IF(COUNTIF(D386:E386,"○")+COUNTIF(O386:P386,"○")=1,"OK","NG"),IF(INDEX('補足調査票 (記入例)'!$AF$21:$AF$720,MATCH(C386,'補足調査票 (記入例)'!$C$21:$C$29,0))="OK","OK","NG ")))</f>
        <v/>
      </c>
      <c r="AG386" s="180" t="str">
        <f t="shared" si="111"/>
        <v/>
      </c>
    </row>
    <row r="387" spans="1:33" s="110" customFormat="1" ht="34.5" customHeight="1" x14ac:dyDescent="0.4">
      <c r="A387" s="42" t="str">
        <f t="shared" si="96"/>
        <v>○○学園</v>
      </c>
      <c r="B387" s="43"/>
      <c r="C387" s="44"/>
      <c r="D387" s="103"/>
      <c r="E387" s="103"/>
      <c r="F387" s="95"/>
      <c r="G387" s="48"/>
      <c r="H387" s="48"/>
      <c r="I387" s="48"/>
      <c r="J387" s="49"/>
      <c r="K387" s="49"/>
      <c r="L387" s="49"/>
      <c r="M387" s="49"/>
      <c r="N387" s="50"/>
      <c r="O387" s="104" t="str">
        <f t="shared" si="97"/>
        <v/>
      </c>
      <c r="P387" s="105" t="str">
        <f t="shared" si="112"/>
        <v/>
      </c>
      <c r="Q387" s="106" t="str">
        <f t="shared" si="98"/>
        <v/>
      </c>
      <c r="R387" s="107" t="str">
        <f t="shared" si="99"/>
        <v/>
      </c>
      <c r="S387" s="107" t="str">
        <f t="shared" si="100"/>
        <v/>
      </c>
      <c r="T387" s="108" t="str">
        <f t="shared" si="101"/>
        <v/>
      </c>
      <c r="U387" s="105" t="str">
        <f t="shared" si="102"/>
        <v/>
      </c>
      <c r="V387" s="108" t="str">
        <f t="shared" si="103"/>
        <v/>
      </c>
      <c r="W387" s="108" t="str">
        <f t="shared" si="104"/>
        <v/>
      </c>
      <c r="X387" s="108" t="str">
        <f t="shared" si="105"/>
        <v/>
      </c>
      <c r="Y387" s="108" t="str">
        <f t="shared" si="106"/>
        <v/>
      </c>
      <c r="Z387" s="106" t="str">
        <f t="shared" si="107"/>
        <v/>
      </c>
      <c r="AA387" s="107" t="str">
        <f t="shared" si="108"/>
        <v/>
      </c>
      <c r="AB387" s="105" t="str">
        <f t="shared" si="109"/>
        <v/>
      </c>
      <c r="AC387" s="108" t="str">
        <f t="shared" si="110"/>
        <v/>
      </c>
      <c r="AD387" s="160" t="str">
        <f t="shared" si="113"/>
        <v/>
      </c>
      <c r="AE387" s="173" t="str">
        <f t="shared" si="114"/>
        <v/>
      </c>
      <c r="AF387" s="111" t="str">
        <f>IF(AND(C387="",SUM(F387:N387)=0),"",IF(AE387&lt;&gt;"●",IF(COUNTIF(D387:E387,"○")+COUNTIF(O387:P387,"○")=1,"OK","NG"),IF(INDEX('補足調査票 (記入例)'!$AF$21:$AF$720,MATCH(C387,'補足調査票 (記入例)'!$C$21:$C$29,0))="OK","OK","NG ")))</f>
        <v/>
      </c>
      <c r="AG387" s="180" t="str">
        <f t="shared" si="111"/>
        <v/>
      </c>
    </row>
    <row r="388" spans="1:33" s="110" customFormat="1" ht="34.5" customHeight="1" x14ac:dyDescent="0.4">
      <c r="A388" s="42" t="str">
        <f t="shared" si="96"/>
        <v>○○学園</v>
      </c>
      <c r="B388" s="43"/>
      <c r="C388" s="44"/>
      <c r="D388" s="103"/>
      <c r="E388" s="103"/>
      <c r="F388" s="95"/>
      <c r="G388" s="48"/>
      <c r="H388" s="48"/>
      <c r="I388" s="48"/>
      <c r="J388" s="49"/>
      <c r="K388" s="49"/>
      <c r="L388" s="49"/>
      <c r="M388" s="49"/>
      <c r="N388" s="50"/>
      <c r="O388" s="104" t="str">
        <f t="shared" si="97"/>
        <v/>
      </c>
      <c r="P388" s="105" t="str">
        <f t="shared" si="112"/>
        <v/>
      </c>
      <c r="Q388" s="106" t="str">
        <f t="shared" si="98"/>
        <v/>
      </c>
      <c r="R388" s="107" t="str">
        <f t="shared" si="99"/>
        <v/>
      </c>
      <c r="S388" s="107" t="str">
        <f t="shared" si="100"/>
        <v/>
      </c>
      <c r="T388" s="108" t="str">
        <f t="shared" si="101"/>
        <v/>
      </c>
      <c r="U388" s="105" t="str">
        <f t="shared" si="102"/>
        <v/>
      </c>
      <c r="V388" s="108" t="str">
        <f t="shared" si="103"/>
        <v/>
      </c>
      <c r="W388" s="108" t="str">
        <f t="shared" si="104"/>
        <v/>
      </c>
      <c r="X388" s="108" t="str">
        <f t="shared" si="105"/>
        <v/>
      </c>
      <c r="Y388" s="108" t="str">
        <f t="shared" si="106"/>
        <v/>
      </c>
      <c r="Z388" s="106" t="str">
        <f t="shared" si="107"/>
        <v/>
      </c>
      <c r="AA388" s="107" t="str">
        <f t="shared" si="108"/>
        <v/>
      </c>
      <c r="AB388" s="105" t="str">
        <f t="shared" si="109"/>
        <v/>
      </c>
      <c r="AC388" s="108" t="str">
        <f t="shared" si="110"/>
        <v/>
      </c>
      <c r="AD388" s="160" t="str">
        <f t="shared" si="113"/>
        <v/>
      </c>
      <c r="AE388" s="173" t="str">
        <f t="shared" si="114"/>
        <v/>
      </c>
      <c r="AF388" s="111" t="str">
        <f>IF(AND(C388="",SUM(F388:N388)=0),"",IF(AE388&lt;&gt;"●",IF(COUNTIF(D388:E388,"○")+COUNTIF(O388:P388,"○")=1,"OK","NG"),IF(INDEX('補足調査票 (記入例)'!$AF$21:$AF$720,MATCH(C388,'補足調査票 (記入例)'!$C$21:$C$29,0))="OK","OK","NG ")))</f>
        <v/>
      </c>
      <c r="AG388" s="180" t="str">
        <f t="shared" si="111"/>
        <v/>
      </c>
    </row>
    <row r="389" spans="1:33" s="110" customFormat="1" ht="34.5" customHeight="1" x14ac:dyDescent="0.4">
      <c r="A389" s="42" t="str">
        <f t="shared" si="96"/>
        <v>○○学園</v>
      </c>
      <c r="B389" s="43"/>
      <c r="C389" s="44"/>
      <c r="D389" s="103"/>
      <c r="E389" s="103"/>
      <c r="F389" s="95"/>
      <c r="G389" s="48"/>
      <c r="H389" s="48"/>
      <c r="I389" s="48"/>
      <c r="J389" s="49"/>
      <c r="K389" s="49"/>
      <c r="L389" s="49"/>
      <c r="M389" s="49"/>
      <c r="N389" s="50"/>
      <c r="O389" s="104" t="str">
        <f t="shared" si="97"/>
        <v/>
      </c>
      <c r="P389" s="105" t="str">
        <f t="shared" si="112"/>
        <v/>
      </c>
      <c r="Q389" s="106" t="str">
        <f t="shared" si="98"/>
        <v/>
      </c>
      <c r="R389" s="107" t="str">
        <f t="shared" si="99"/>
        <v/>
      </c>
      <c r="S389" s="107" t="str">
        <f t="shared" si="100"/>
        <v/>
      </c>
      <c r="T389" s="108" t="str">
        <f t="shared" si="101"/>
        <v/>
      </c>
      <c r="U389" s="105" t="str">
        <f t="shared" si="102"/>
        <v/>
      </c>
      <c r="V389" s="108" t="str">
        <f t="shared" si="103"/>
        <v/>
      </c>
      <c r="W389" s="108" t="str">
        <f t="shared" si="104"/>
        <v/>
      </c>
      <c r="X389" s="108" t="str">
        <f t="shared" si="105"/>
        <v/>
      </c>
      <c r="Y389" s="108" t="str">
        <f t="shared" si="106"/>
        <v/>
      </c>
      <c r="Z389" s="106" t="str">
        <f t="shared" si="107"/>
        <v/>
      </c>
      <c r="AA389" s="107" t="str">
        <f t="shared" si="108"/>
        <v/>
      </c>
      <c r="AB389" s="105" t="str">
        <f t="shared" si="109"/>
        <v/>
      </c>
      <c r="AC389" s="108" t="str">
        <f t="shared" si="110"/>
        <v/>
      </c>
      <c r="AD389" s="160" t="str">
        <f t="shared" si="113"/>
        <v/>
      </c>
      <c r="AE389" s="173" t="str">
        <f t="shared" si="114"/>
        <v/>
      </c>
      <c r="AF389" s="111" t="str">
        <f>IF(AND(C389="",SUM(F389:N389)=0),"",IF(AE389&lt;&gt;"●",IF(COUNTIF(D389:E389,"○")+COUNTIF(O389:P389,"○")=1,"OK","NG"),IF(INDEX('補足調査票 (記入例)'!$AF$21:$AF$720,MATCH(C389,'補足調査票 (記入例)'!$C$21:$C$29,0))="OK","OK","NG ")))</f>
        <v/>
      </c>
      <c r="AG389" s="180" t="str">
        <f t="shared" si="111"/>
        <v/>
      </c>
    </row>
    <row r="390" spans="1:33" s="110" customFormat="1" ht="34.5" customHeight="1" x14ac:dyDescent="0.4">
      <c r="A390" s="42" t="str">
        <f t="shared" si="96"/>
        <v>○○学園</v>
      </c>
      <c r="B390" s="43"/>
      <c r="C390" s="44"/>
      <c r="D390" s="103"/>
      <c r="E390" s="103"/>
      <c r="F390" s="95"/>
      <c r="G390" s="48"/>
      <c r="H390" s="48"/>
      <c r="I390" s="48"/>
      <c r="J390" s="49"/>
      <c r="K390" s="49"/>
      <c r="L390" s="49"/>
      <c r="M390" s="49"/>
      <c r="N390" s="50"/>
      <c r="O390" s="104" t="str">
        <f t="shared" si="97"/>
        <v/>
      </c>
      <c r="P390" s="105" t="str">
        <f t="shared" si="112"/>
        <v/>
      </c>
      <c r="Q390" s="106" t="str">
        <f t="shared" si="98"/>
        <v/>
      </c>
      <c r="R390" s="107" t="str">
        <f t="shared" si="99"/>
        <v/>
      </c>
      <c r="S390" s="107" t="str">
        <f t="shared" si="100"/>
        <v/>
      </c>
      <c r="T390" s="108" t="str">
        <f t="shared" si="101"/>
        <v/>
      </c>
      <c r="U390" s="105" t="str">
        <f t="shared" si="102"/>
        <v/>
      </c>
      <c r="V390" s="108" t="str">
        <f t="shared" si="103"/>
        <v/>
      </c>
      <c r="W390" s="108" t="str">
        <f t="shared" si="104"/>
        <v/>
      </c>
      <c r="X390" s="108" t="str">
        <f t="shared" si="105"/>
        <v/>
      </c>
      <c r="Y390" s="108" t="str">
        <f t="shared" si="106"/>
        <v/>
      </c>
      <c r="Z390" s="106" t="str">
        <f t="shared" si="107"/>
        <v/>
      </c>
      <c r="AA390" s="107" t="str">
        <f t="shared" si="108"/>
        <v/>
      </c>
      <c r="AB390" s="105" t="str">
        <f t="shared" si="109"/>
        <v/>
      </c>
      <c r="AC390" s="108" t="str">
        <f t="shared" si="110"/>
        <v/>
      </c>
      <c r="AD390" s="160" t="str">
        <f t="shared" si="113"/>
        <v/>
      </c>
      <c r="AE390" s="173" t="str">
        <f t="shared" si="114"/>
        <v/>
      </c>
      <c r="AF390" s="111" t="str">
        <f>IF(AND(C390="",SUM(F390:N390)=0),"",IF(AE390&lt;&gt;"●",IF(COUNTIF(D390:E390,"○")+COUNTIF(O390:P390,"○")=1,"OK","NG"),IF(INDEX('補足調査票 (記入例)'!$AF$21:$AF$720,MATCH(C390,'補足調査票 (記入例)'!$C$21:$C$29,0))="OK","OK","NG ")))</f>
        <v/>
      </c>
      <c r="AG390" s="180" t="str">
        <f t="shared" si="111"/>
        <v/>
      </c>
    </row>
    <row r="391" spans="1:33" s="110" customFormat="1" ht="34.5" customHeight="1" x14ac:dyDescent="0.4">
      <c r="A391" s="42" t="str">
        <f t="shared" si="96"/>
        <v>○○学園</v>
      </c>
      <c r="B391" s="43"/>
      <c r="C391" s="44"/>
      <c r="D391" s="103"/>
      <c r="E391" s="103"/>
      <c r="F391" s="95"/>
      <c r="G391" s="48"/>
      <c r="H391" s="48"/>
      <c r="I391" s="48"/>
      <c r="J391" s="49"/>
      <c r="K391" s="49"/>
      <c r="L391" s="49"/>
      <c r="M391" s="49"/>
      <c r="N391" s="50"/>
      <c r="O391" s="104" t="str">
        <f t="shared" si="97"/>
        <v/>
      </c>
      <c r="P391" s="105" t="str">
        <f t="shared" si="112"/>
        <v/>
      </c>
      <c r="Q391" s="106" t="str">
        <f t="shared" si="98"/>
        <v/>
      </c>
      <c r="R391" s="107" t="str">
        <f t="shared" si="99"/>
        <v/>
      </c>
      <c r="S391" s="107" t="str">
        <f t="shared" si="100"/>
        <v/>
      </c>
      <c r="T391" s="108" t="str">
        <f t="shared" si="101"/>
        <v/>
      </c>
      <c r="U391" s="105" t="str">
        <f t="shared" si="102"/>
        <v/>
      </c>
      <c r="V391" s="108" t="str">
        <f t="shared" si="103"/>
        <v/>
      </c>
      <c r="W391" s="108" t="str">
        <f t="shared" si="104"/>
        <v/>
      </c>
      <c r="X391" s="108" t="str">
        <f t="shared" si="105"/>
        <v/>
      </c>
      <c r="Y391" s="108" t="str">
        <f t="shared" si="106"/>
        <v/>
      </c>
      <c r="Z391" s="106" t="str">
        <f t="shared" si="107"/>
        <v/>
      </c>
      <c r="AA391" s="107" t="str">
        <f t="shared" si="108"/>
        <v/>
      </c>
      <c r="AB391" s="105" t="str">
        <f t="shared" si="109"/>
        <v/>
      </c>
      <c r="AC391" s="108" t="str">
        <f t="shared" si="110"/>
        <v/>
      </c>
      <c r="AD391" s="160" t="str">
        <f t="shared" si="113"/>
        <v/>
      </c>
      <c r="AE391" s="173" t="str">
        <f t="shared" si="114"/>
        <v/>
      </c>
      <c r="AF391" s="111" t="str">
        <f>IF(AND(C391="",SUM(F391:N391)=0),"",IF(AE391&lt;&gt;"●",IF(COUNTIF(D391:E391,"○")+COUNTIF(O391:P391,"○")=1,"OK","NG"),IF(INDEX('補足調査票 (記入例)'!$AF$21:$AF$720,MATCH(C391,'補足調査票 (記入例)'!$C$21:$C$29,0))="OK","OK","NG ")))</f>
        <v/>
      </c>
      <c r="AG391" s="180" t="str">
        <f t="shared" si="111"/>
        <v/>
      </c>
    </row>
    <row r="392" spans="1:33" s="110" customFormat="1" ht="34.5" customHeight="1" x14ac:dyDescent="0.4">
      <c r="A392" s="42" t="str">
        <f t="shared" si="96"/>
        <v>○○学園</v>
      </c>
      <c r="B392" s="43"/>
      <c r="C392" s="44"/>
      <c r="D392" s="103"/>
      <c r="E392" s="103"/>
      <c r="F392" s="95"/>
      <c r="G392" s="48"/>
      <c r="H392" s="48"/>
      <c r="I392" s="48"/>
      <c r="J392" s="49"/>
      <c r="K392" s="49"/>
      <c r="L392" s="49"/>
      <c r="M392" s="49"/>
      <c r="N392" s="50"/>
      <c r="O392" s="104" t="str">
        <f t="shared" si="97"/>
        <v/>
      </c>
      <c r="P392" s="105" t="str">
        <f t="shared" si="112"/>
        <v/>
      </c>
      <c r="Q392" s="106" t="str">
        <f t="shared" si="98"/>
        <v/>
      </c>
      <c r="R392" s="107" t="str">
        <f t="shared" si="99"/>
        <v/>
      </c>
      <c r="S392" s="107" t="str">
        <f t="shared" si="100"/>
        <v/>
      </c>
      <c r="T392" s="108" t="str">
        <f t="shared" si="101"/>
        <v/>
      </c>
      <c r="U392" s="105" t="str">
        <f t="shared" si="102"/>
        <v/>
      </c>
      <c r="V392" s="108" t="str">
        <f t="shared" si="103"/>
        <v/>
      </c>
      <c r="W392" s="108" t="str">
        <f t="shared" si="104"/>
        <v/>
      </c>
      <c r="X392" s="108" t="str">
        <f t="shared" si="105"/>
        <v/>
      </c>
      <c r="Y392" s="108" t="str">
        <f t="shared" si="106"/>
        <v/>
      </c>
      <c r="Z392" s="106" t="str">
        <f t="shared" si="107"/>
        <v/>
      </c>
      <c r="AA392" s="107" t="str">
        <f t="shared" si="108"/>
        <v/>
      </c>
      <c r="AB392" s="105" t="str">
        <f t="shared" si="109"/>
        <v/>
      </c>
      <c r="AC392" s="108" t="str">
        <f t="shared" si="110"/>
        <v/>
      </c>
      <c r="AD392" s="160" t="str">
        <f t="shared" si="113"/>
        <v/>
      </c>
      <c r="AE392" s="173" t="str">
        <f t="shared" si="114"/>
        <v/>
      </c>
      <c r="AF392" s="111" t="str">
        <f>IF(AND(C392="",SUM(F392:N392)=0),"",IF(AE392&lt;&gt;"●",IF(COUNTIF(D392:E392,"○")+COUNTIF(O392:P392,"○")=1,"OK","NG"),IF(INDEX('補足調査票 (記入例)'!$AF$21:$AF$720,MATCH(C392,'補足調査票 (記入例)'!$C$21:$C$29,0))="OK","OK","NG ")))</f>
        <v/>
      </c>
      <c r="AG392" s="180" t="str">
        <f t="shared" si="111"/>
        <v/>
      </c>
    </row>
    <row r="393" spans="1:33" s="110" customFormat="1" ht="34.5" customHeight="1" x14ac:dyDescent="0.4">
      <c r="A393" s="42" t="str">
        <f t="shared" si="96"/>
        <v>○○学園</v>
      </c>
      <c r="B393" s="43"/>
      <c r="C393" s="44"/>
      <c r="D393" s="103"/>
      <c r="E393" s="103"/>
      <c r="F393" s="95"/>
      <c r="G393" s="48"/>
      <c r="H393" s="48"/>
      <c r="I393" s="48"/>
      <c r="J393" s="49"/>
      <c r="K393" s="49"/>
      <c r="L393" s="49"/>
      <c r="M393" s="49"/>
      <c r="N393" s="50"/>
      <c r="O393" s="104" t="str">
        <f t="shared" si="97"/>
        <v/>
      </c>
      <c r="P393" s="105" t="str">
        <f t="shared" si="112"/>
        <v/>
      </c>
      <c r="Q393" s="106" t="str">
        <f t="shared" si="98"/>
        <v/>
      </c>
      <c r="R393" s="107" t="str">
        <f t="shared" si="99"/>
        <v/>
      </c>
      <c r="S393" s="107" t="str">
        <f t="shared" si="100"/>
        <v/>
      </c>
      <c r="T393" s="108" t="str">
        <f t="shared" si="101"/>
        <v/>
      </c>
      <c r="U393" s="105" t="str">
        <f t="shared" si="102"/>
        <v/>
      </c>
      <c r="V393" s="108" t="str">
        <f t="shared" si="103"/>
        <v/>
      </c>
      <c r="W393" s="108" t="str">
        <f t="shared" si="104"/>
        <v/>
      </c>
      <c r="X393" s="108" t="str">
        <f t="shared" si="105"/>
        <v/>
      </c>
      <c r="Y393" s="108" t="str">
        <f t="shared" si="106"/>
        <v/>
      </c>
      <c r="Z393" s="106" t="str">
        <f t="shared" si="107"/>
        <v/>
      </c>
      <c r="AA393" s="107" t="str">
        <f t="shared" si="108"/>
        <v/>
      </c>
      <c r="AB393" s="105" t="str">
        <f t="shared" si="109"/>
        <v/>
      </c>
      <c r="AC393" s="108" t="str">
        <f t="shared" si="110"/>
        <v/>
      </c>
      <c r="AD393" s="160" t="str">
        <f t="shared" si="113"/>
        <v/>
      </c>
      <c r="AE393" s="173" t="str">
        <f t="shared" si="114"/>
        <v/>
      </c>
      <c r="AF393" s="111" t="str">
        <f>IF(AND(C393="",SUM(F393:N393)=0),"",IF(AE393&lt;&gt;"●",IF(COUNTIF(D393:E393,"○")+COUNTIF(O393:P393,"○")=1,"OK","NG"),IF(INDEX('補足調査票 (記入例)'!$AF$21:$AF$720,MATCH(C393,'補足調査票 (記入例)'!$C$21:$C$29,0))="OK","OK","NG ")))</f>
        <v/>
      </c>
      <c r="AG393" s="180" t="str">
        <f t="shared" si="111"/>
        <v/>
      </c>
    </row>
    <row r="394" spans="1:33" s="110" customFormat="1" ht="34.5" customHeight="1" x14ac:dyDescent="0.4">
      <c r="A394" s="42" t="str">
        <f t="shared" si="96"/>
        <v>○○学園</v>
      </c>
      <c r="B394" s="43"/>
      <c r="C394" s="44"/>
      <c r="D394" s="103"/>
      <c r="E394" s="103"/>
      <c r="F394" s="95"/>
      <c r="G394" s="48"/>
      <c r="H394" s="48"/>
      <c r="I394" s="48"/>
      <c r="J394" s="49"/>
      <c r="K394" s="49"/>
      <c r="L394" s="49"/>
      <c r="M394" s="49"/>
      <c r="N394" s="50"/>
      <c r="O394" s="104" t="str">
        <f t="shared" si="97"/>
        <v/>
      </c>
      <c r="P394" s="105" t="str">
        <f t="shared" si="112"/>
        <v/>
      </c>
      <c r="Q394" s="106" t="str">
        <f t="shared" si="98"/>
        <v/>
      </c>
      <c r="R394" s="107" t="str">
        <f t="shared" si="99"/>
        <v/>
      </c>
      <c r="S394" s="107" t="str">
        <f t="shared" si="100"/>
        <v/>
      </c>
      <c r="T394" s="108" t="str">
        <f t="shared" si="101"/>
        <v/>
      </c>
      <c r="U394" s="105" t="str">
        <f t="shared" si="102"/>
        <v/>
      </c>
      <c r="V394" s="108" t="str">
        <f t="shared" si="103"/>
        <v/>
      </c>
      <c r="W394" s="108" t="str">
        <f t="shared" si="104"/>
        <v/>
      </c>
      <c r="X394" s="108" t="str">
        <f t="shared" si="105"/>
        <v/>
      </c>
      <c r="Y394" s="108" t="str">
        <f t="shared" si="106"/>
        <v/>
      </c>
      <c r="Z394" s="106" t="str">
        <f t="shared" si="107"/>
        <v/>
      </c>
      <c r="AA394" s="107" t="str">
        <f t="shared" si="108"/>
        <v/>
      </c>
      <c r="AB394" s="105" t="str">
        <f t="shared" si="109"/>
        <v/>
      </c>
      <c r="AC394" s="108" t="str">
        <f t="shared" si="110"/>
        <v/>
      </c>
      <c r="AD394" s="160" t="str">
        <f t="shared" si="113"/>
        <v/>
      </c>
      <c r="AE394" s="173" t="str">
        <f t="shared" si="114"/>
        <v/>
      </c>
      <c r="AF394" s="111" t="str">
        <f>IF(AND(C394="",SUM(F394:N394)=0),"",IF(AE394&lt;&gt;"●",IF(COUNTIF(D394:E394,"○")+COUNTIF(O394:P394,"○")=1,"OK","NG"),IF(INDEX('補足調査票 (記入例)'!$AF$21:$AF$720,MATCH(C394,'補足調査票 (記入例)'!$C$21:$C$29,0))="OK","OK","NG ")))</f>
        <v/>
      </c>
      <c r="AG394" s="180" t="str">
        <f t="shared" si="111"/>
        <v/>
      </c>
    </row>
    <row r="395" spans="1:33" s="110" customFormat="1" ht="34.5" customHeight="1" x14ac:dyDescent="0.4">
      <c r="A395" s="42" t="str">
        <f t="shared" si="96"/>
        <v>○○学園</v>
      </c>
      <c r="B395" s="43"/>
      <c r="C395" s="44"/>
      <c r="D395" s="103"/>
      <c r="E395" s="103"/>
      <c r="F395" s="95"/>
      <c r="G395" s="48"/>
      <c r="H395" s="48"/>
      <c r="I395" s="48"/>
      <c r="J395" s="49"/>
      <c r="K395" s="49"/>
      <c r="L395" s="49"/>
      <c r="M395" s="49"/>
      <c r="N395" s="50"/>
      <c r="O395" s="104" t="str">
        <f t="shared" si="97"/>
        <v/>
      </c>
      <c r="P395" s="105" t="str">
        <f t="shared" si="112"/>
        <v/>
      </c>
      <c r="Q395" s="106" t="str">
        <f t="shared" si="98"/>
        <v/>
      </c>
      <c r="R395" s="107" t="str">
        <f t="shared" si="99"/>
        <v/>
      </c>
      <c r="S395" s="107" t="str">
        <f t="shared" si="100"/>
        <v/>
      </c>
      <c r="T395" s="108" t="str">
        <f t="shared" si="101"/>
        <v/>
      </c>
      <c r="U395" s="105" t="str">
        <f t="shared" si="102"/>
        <v/>
      </c>
      <c r="V395" s="108" t="str">
        <f t="shared" si="103"/>
        <v/>
      </c>
      <c r="W395" s="108" t="str">
        <f t="shared" si="104"/>
        <v/>
      </c>
      <c r="X395" s="108" t="str">
        <f t="shared" si="105"/>
        <v/>
      </c>
      <c r="Y395" s="108" t="str">
        <f t="shared" si="106"/>
        <v/>
      </c>
      <c r="Z395" s="106" t="str">
        <f t="shared" si="107"/>
        <v/>
      </c>
      <c r="AA395" s="107" t="str">
        <f t="shared" si="108"/>
        <v/>
      </c>
      <c r="AB395" s="105" t="str">
        <f t="shared" si="109"/>
        <v/>
      </c>
      <c r="AC395" s="108" t="str">
        <f t="shared" si="110"/>
        <v/>
      </c>
      <c r="AD395" s="160" t="str">
        <f t="shared" si="113"/>
        <v/>
      </c>
      <c r="AE395" s="173" t="str">
        <f t="shared" si="114"/>
        <v/>
      </c>
      <c r="AF395" s="111" t="str">
        <f>IF(AND(C395="",SUM(F395:N395)=0),"",IF(AE395&lt;&gt;"●",IF(COUNTIF(D395:E395,"○")+COUNTIF(O395:P395,"○")=1,"OK","NG"),IF(INDEX('補足調査票 (記入例)'!$AF$21:$AF$720,MATCH(C395,'補足調査票 (記入例)'!$C$21:$C$29,0))="OK","OK","NG ")))</f>
        <v/>
      </c>
      <c r="AG395" s="180" t="str">
        <f t="shared" si="111"/>
        <v/>
      </c>
    </row>
    <row r="396" spans="1:33" s="110" customFormat="1" ht="34.5" customHeight="1" x14ac:dyDescent="0.4">
      <c r="A396" s="42" t="str">
        <f t="shared" si="96"/>
        <v>○○学園</v>
      </c>
      <c r="B396" s="43"/>
      <c r="C396" s="44"/>
      <c r="D396" s="103"/>
      <c r="E396" s="103"/>
      <c r="F396" s="95"/>
      <c r="G396" s="48"/>
      <c r="H396" s="48"/>
      <c r="I396" s="48"/>
      <c r="J396" s="49"/>
      <c r="K396" s="49"/>
      <c r="L396" s="49"/>
      <c r="M396" s="49"/>
      <c r="N396" s="50"/>
      <c r="O396" s="104" t="str">
        <f t="shared" si="97"/>
        <v/>
      </c>
      <c r="P396" s="105" t="str">
        <f t="shared" si="112"/>
        <v/>
      </c>
      <c r="Q396" s="106" t="str">
        <f t="shared" si="98"/>
        <v/>
      </c>
      <c r="R396" s="107" t="str">
        <f t="shared" si="99"/>
        <v/>
      </c>
      <c r="S396" s="107" t="str">
        <f t="shared" si="100"/>
        <v/>
      </c>
      <c r="T396" s="108" t="str">
        <f t="shared" si="101"/>
        <v/>
      </c>
      <c r="U396" s="105" t="str">
        <f t="shared" si="102"/>
        <v/>
      </c>
      <c r="V396" s="108" t="str">
        <f t="shared" si="103"/>
        <v/>
      </c>
      <c r="W396" s="108" t="str">
        <f t="shared" si="104"/>
        <v/>
      </c>
      <c r="X396" s="108" t="str">
        <f t="shared" si="105"/>
        <v/>
      </c>
      <c r="Y396" s="108" t="str">
        <f t="shared" si="106"/>
        <v/>
      </c>
      <c r="Z396" s="106" t="str">
        <f t="shared" si="107"/>
        <v/>
      </c>
      <c r="AA396" s="107" t="str">
        <f t="shared" si="108"/>
        <v/>
      </c>
      <c r="AB396" s="105" t="str">
        <f t="shared" si="109"/>
        <v/>
      </c>
      <c r="AC396" s="108" t="str">
        <f t="shared" si="110"/>
        <v/>
      </c>
      <c r="AD396" s="160" t="str">
        <f t="shared" si="113"/>
        <v/>
      </c>
      <c r="AE396" s="173" t="str">
        <f t="shared" si="114"/>
        <v/>
      </c>
      <c r="AF396" s="111" t="str">
        <f>IF(AND(C396="",SUM(F396:N396)=0),"",IF(AE396&lt;&gt;"●",IF(COUNTIF(D396:E396,"○")+COUNTIF(O396:P396,"○")=1,"OK","NG"),IF(INDEX('補足調査票 (記入例)'!$AF$21:$AF$720,MATCH(C396,'補足調査票 (記入例)'!$C$21:$C$29,0))="OK","OK","NG ")))</f>
        <v/>
      </c>
      <c r="AG396" s="180" t="str">
        <f t="shared" si="111"/>
        <v/>
      </c>
    </row>
    <row r="397" spans="1:33" s="110" customFormat="1" ht="34.5" customHeight="1" x14ac:dyDescent="0.4">
      <c r="A397" s="42" t="str">
        <f t="shared" si="96"/>
        <v>○○学園</v>
      </c>
      <c r="B397" s="43"/>
      <c r="C397" s="44"/>
      <c r="D397" s="103"/>
      <c r="E397" s="103"/>
      <c r="F397" s="95"/>
      <c r="G397" s="48"/>
      <c r="H397" s="48"/>
      <c r="I397" s="48"/>
      <c r="J397" s="49"/>
      <c r="K397" s="49"/>
      <c r="L397" s="49"/>
      <c r="M397" s="49"/>
      <c r="N397" s="50"/>
      <c r="O397" s="104" t="str">
        <f t="shared" si="97"/>
        <v/>
      </c>
      <c r="P397" s="105" t="str">
        <f t="shared" si="112"/>
        <v/>
      </c>
      <c r="Q397" s="106" t="str">
        <f t="shared" si="98"/>
        <v/>
      </c>
      <c r="R397" s="107" t="str">
        <f t="shared" si="99"/>
        <v/>
      </c>
      <c r="S397" s="107" t="str">
        <f t="shared" si="100"/>
        <v/>
      </c>
      <c r="T397" s="108" t="str">
        <f t="shared" si="101"/>
        <v/>
      </c>
      <c r="U397" s="105" t="str">
        <f t="shared" si="102"/>
        <v/>
      </c>
      <c r="V397" s="108" t="str">
        <f t="shared" si="103"/>
        <v/>
      </c>
      <c r="W397" s="108" t="str">
        <f t="shared" si="104"/>
        <v/>
      </c>
      <c r="X397" s="108" t="str">
        <f t="shared" si="105"/>
        <v/>
      </c>
      <c r="Y397" s="108" t="str">
        <f t="shared" si="106"/>
        <v/>
      </c>
      <c r="Z397" s="106" t="str">
        <f t="shared" si="107"/>
        <v/>
      </c>
      <c r="AA397" s="107" t="str">
        <f t="shared" si="108"/>
        <v/>
      </c>
      <c r="AB397" s="105" t="str">
        <f t="shared" si="109"/>
        <v/>
      </c>
      <c r="AC397" s="108" t="str">
        <f t="shared" si="110"/>
        <v/>
      </c>
      <c r="AD397" s="160" t="str">
        <f t="shared" si="113"/>
        <v/>
      </c>
      <c r="AE397" s="173" t="str">
        <f t="shared" si="114"/>
        <v/>
      </c>
      <c r="AF397" s="111" t="str">
        <f>IF(AND(C397="",SUM(F397:N397)=0),"",IF(AE397&lt;&gt;"●",IF(COUNTIF(D397:E397,"○")+COUNTIF(O397:P397,"○")=1,"OK","NG"),IF(INDEX('補足調査票 (記入例)'!$AF$21:$AF$720,MATCH(C397,'補足調査票 (記入例)'!$C$21:$C$29,0))="OK","OK","NG ")))</f>
        <v/>
      </c>
      <c r="AG397" s="180" t="str">
        <f t="shared" si="111"/>
        <v/>
      </c>
    </row>
    <row r="398" spans="1:33" s="110" customFormat="1" ht="34.5" customHeight="1" x14ac:dyDescent="0.4">
      <c r="A398" s="42" t="str">
        <f t="shared" si="96"/>
        <v>○○学園</v>
      </c>
      <c r="B398" s="43"/>
      <c r="C398" s="44"/>
      <c r="D398" s="103"/>
      <c r="E398" s="103"/>
      <c r="F398" s="95"/>
      <c r="G398" s="48"/>
      <c r="H398" s="48"/>
      <c r="I398" s="48"/>
      <c r="J398" s="49"/>
      <c r="K398" s="49"/>
      <c r="L398" s="49"/>
      <c r="M398" s="49"/>
      <c r="N398" s="50"/>
      <c r="O398" s="104" t="str">
        <f t="shared" si="97"/>
        <v/>
      </c>
      <c r="P398" s="105" t="str">
        <f t="shared" si="112"/>
        <v/>
      </c>
      <c r="Q398" s="106" t="str">
        <f t="shared" si="98"/>
        <v/>
      </c>
      <c r="R398" s="107" t="str">
        <f t="shared" si="99"/>
        <v/>
      </c>
      <c r="S398" s="107" t="str">
        <f t="shared" si="100"/>
        <v/>
      </c>
      <c r="T398" s="108" t="str">
        <f t="shared" si="101"/>
        <v/>
      </c>
      <c r="U398" s="105" t="str">
        <f t="shared" si="102"/>
        <v/>
      </c>
      <c r="V398" s="108" t="str">
        <f t="shared" si="103"/>
        <v/>
      </c>
      <c r="W398" s="108" t="str">
        <f t="shared" si="104"/>
        <v/>
      </c>
      <c r="X398" s="108" t="str">
        <f t="shared" si="105"/>
        <v/>
      </c>
      <c r="Y398" s="108" t="str">
        <f t="shared" si="106"/>
        <v/>
      </c>
      <c r="Z398" s="106" t="str">
        <f t="shared" si="107"/>
        <v/>
      </c>
      <c r="AA398" s="107" t="str">
        <f t="shared" si="108"/>
        <v/>
      </c>
      <c r="AB398" s="105" t="str">
        <f t="shared" si="109"/>
        <v/>
      </c>
      <c r="AC398" s="108" t="str">
        <f t="shared" si="110"/>
        <v/>
      </c>
      <c r="AD398" s="160" t="str">
        <f t="shared" si="113"/>
        <v/>
      </c>
      <c r="AE398" s="173" t="str">
        <f t="shared" si="114"/>
        <v/>
      </c>
      <c r="AF398" s="111" t="str">
        <f>IF(AND(C398="",SUM(F398:N398)=0),"",IF(AE398&lt;&gt;"●",IF(COUNTIF(D398:E398,"○")+COUNTIF(O398:P398,"○")=1,"OK","NG"),IF(INDEX('補足調査票 (記入例)'!$AF$21:$AF$720,MATCH(C398,'補足調査票 (記入例)'!$C$21:$C$29,0))="OK","OK","NG ")))</f>
        <v/>
      </c>
      <c r="AG398" s="180" t="str">
        <f t="shared" si="111"/>
        <v/>
      </c>
    </row>
    <row r="399" spans="1:33" s="110" customFormat="1" ht="34.5" customHeight="1" x14ac:dyDescent="0.4">
      <c r="A399" s="42" t="str">
        <f t="shared" si="96"/>
        <v>○○学園</v>
      </c>
      <c r="B399" s="43"/>
      <c r="C399" s="44"/>
      <c r="D399" s="103"/>
      <c r="E399" s="103"/>
      <c r="F399" s="95"/>
      <c r="G399" s="48"/>
      <c r="H399" s="48"/>
      <c r="I399" s="48"/>
      <c r="J399" s="49"/>
      <c r="K399" s="49"/>
      <c r="L399" s="49"/>
      <c r="M399" s="49"/>
      <c r="N399" s="50"/>
      <c r="O399" s="104" t="str">
        <f t="shared" si="97"/>
        <v/>
      </c>
      <c r="P399" s="105" t="str">
        <f t="shared" si="112"/>
        <v/>
      </c>
      <c r="Q399" s="106" t="str">
        <f t="shared" si="98"/>
        <v/>
      </c>
      <c r="R399" s="107" t="str">
        <f t="shared" si="99"/>
        <v/>
      </c>
      <c r="S399" s="107" t="str">
        <f t="shared" si="100"/>
        <v/>
      </c>
      <c r="T399" s="108" t="str">
        <f t="shared" si="101"/>
        <v/>
      </c>
      <c r="U399" s="105" t="str">
        <f t="shared" si="102"/>
        <v/>
      </c>
      <c r="V399" s="108" t="str">
        <f t="shared" si="103"/>
        <v/>
      </c>
      <c r="W399" s="108" t="str">
        <f t="shared" si="104"/>
        <v/>
      </c>
      <c r="X399" s="108" t="str">
        <f t="shared" si="105"/>
        <v/>
      </c>
      <c r="Y399" s="108" t="str">
        <f t="shared" si="106"/>
        <v/>
      </c>
      <c r="Z399" s="106" t="str">
        <f t="shared" si="107"/>
        <v/>
      </c>
      <c r="AA399" s="107" t="str">
        <f t="shared" si="108"/>
        <v/>
      </c>
      <c r="AB399" s="105" t="str">
        <f t="shared" si="109"/>
        <v/>
      </c>
      <c r="AC399" s="108" t="str">
        <f t="shared" si="110"/>
        <v/>
      </c>
      <c r="AD399" s="160" t="str">
        <f t="shared" si="113"/>
        <v/>
      </c>
      <c r="AE399" s="173" t="str">
        <f t="shared" si="114"/>
        <v/>
      </c>
      <c r="AF399" s="111" t="str">
        <f>IF(AND(C399="",SUM(F399:N399)=0),"",IF(AE399&lt;&gt;"●",IF(COUNTIF(D399:E399,"○")+COUNTIF(O399:P399,"○")=1,"OK","NG"),IF(INDEX('補足調査票 (記入例)'!$AF$21:$AF$720,MATCH(C399,'補足調査票 (記入例)'!$C$21:$C$29,0))="OK","OK","NG ")))</f>
        <v/>
      </c>
      <c r="AG399" s="180" t="str">
        <f t="shared" si="111"/>
        <v/>
      </c>
    </row>
    <row r="400" spans="1:33" s="110" customFormat="1" ht="34.5" customHeight="1" x14ac:dyDescent="0.4">
      <c r="A400" s="42" t="str">
        <f t="shared" si="96"/>
        <v>○○学園</v>
      </c>
      <c r="B400" s="43"/>
      <c r="C400" s="44"/>
      <c r="D400" s="103"/>
      <c r="E400" s="103"/>
      <c r="F400" s="95"/>
      <c r="G400" s="48"/>
      <c r="H400" s="48"/>
      <c r="I400" s="48"/>
      <c r="J400" s="49"/>
      <c r="K400" s="49"/>
      <c r="L400" s="49"/>
      <c r="M400" s="49"/>
      <c r="N400" s="50"/>
      <c r="O400" s="104" t="str">
        <f t="shared" si="97"/>
        <v/>
      </c>
      <c r="P400" s="105" t="str">
        <f t="shared" si="112"/>
        <v/>
      </c>
      <c r="Q400" s="106" t="str">
        <f t="shared" si="98"/>
        <v/>
      </c>
      <c r="R400" s="107" t="str">
        <f t="shared" si="99"/>
        <v/>
      </c>
      <c r="S400" s="107" t="str">
        <f t="shared" si="100"/>
        <v/>
      </c>
      <c r="T400" s="108" t="str">
        <f t="shared" si="101"/>
        <v/>
      </c>
      <c r="U400" s="105" t="str">
        <f t="shared" si="102"/>
        <v/>
      </c>
      <c r="V400" s="108" t="str">
        <f t="shared" si="103"/>
        <v/>
      </c>
      <c r="W400" s="108" t="str">
        <f t="shared" si="104"/>
        <v/>
      </c>
      <c r="X400" s="108" t="str">
        <f t="shared" si="105"/>
        <v/>
      </c>
      <c r="Y400" s="108" t="str">
        <f t="shared" si="106"/>
        <v/>
      </c>
      <c r="Z400" s="106" t="str">
        <f t="shared" si="107"/>
        <v/>
      </c>
      <c r="AA400" s="107" t="str">
        <f t="shared" si="108"/>
        <v/>
      </c>
      <c r="AB400" s="105" t="str">
        <f t="shared" si="109"/>
        <v/>
      </c>
      <c r="AC400" s="108" t="str">
        <f t="shared" si="110"/>
        <v/>
      </c>
      <c r="AD400" s="160" t="str">
        <f t="shared" si="113"/>
        <v/>
      </c>
      <c r="AE400" s="173" t="str">
        <f t="shared" si="114"/>
        <v/>
      </c>
      <c r="AF400" s="111" t="str">
        <f>IF(AND(C400="",SUM(F400:N400)=0),"",IF(AE400&lt;&gt;"●",IF(COUNTIF(D400:E400,"○")+COUNTIF(O400:P400,"○")=1,"OK","NG"),IF(INDEX('補足調査票 (記入例)'!$AF$21:$AF$720,MATCH(C400,'補足調査票 (記入例)'!$C$21:$C$29,0))="OK","OK","NG ")))</f>
        <v/>
      </c>
      <c r="AG400" s="180" t="str">
        <f t="shared" si="111"/>
        <v/>
      </c>
    </row>
    <row r="401" spans="1:33" s="110" customFormat="1" ht="34.5" customHeight="1" x14ac:dyDescent="0.4">
      <c r="A401" s="42" t="str">
        <f t="shared" si="96"/>
        <v>○○学園</v>
      </c>
      <c r="B401" s="43"/>
      <c r="C401" s="44"/>
      <c r="D401" s="103"/>
      <c r="E401" s="103"/>
      <c r="F401" s="95"/>
      <c r="G401" s="48"/>
      <c r="H401" s="48"/>
      <c r="I401" s="48"/>
      <c r="J401" s="49"/>
      <c r="K401" s="49"/>
      <c r="L401" s="49"/>
      <c r="M401" s="49"/>
      <c r="N401" s="50"/>
      <c r="O401" s="104" t="str">
        <f t="shared" si="97"/>
        <v/>
      </c>
      <c r="P401" s="105" t="str">
        <f t="shared" si="112"/>
        <v/>
      </c>
      <c r="Q401" s="106" t="str">
        <f t="shared" si="98"/>
        <v/>
      </c>
      <c r="R401" s="107" t="str">
        <f t="shared" si="99"/>
        <v/>
      </c>
      <c r="S401" s="107" t="str">
        <f t="shared" si="100"/>
        <v/>
      </c>
      <c r="T401" s="108" t="str">
        <f t="shared" si="101"/>
        <v/>
      </c>
      <c r="U401" s="105" t="str">
        <f t="shared" si="102"/>
        <v/>
      </c>
      <c r="V401" s="108" t="str">
        <f t="shared" si="103"/>
        <v/>
      </c>
      <c r="W401" s="108" t="str">
        <f t="shared" si="104"/>
        <v/>
      </c>
      <c r="X401" s="108" t="str">
        <f t="shared" si="105"/>
        <v/>
      </c>
      <c r="Y401" s="108" t="str">
        <f t="shared" si="106"/>
        <v/>
      </c>
      <c r="Z401" s="106" t="str">
        <f t="shared" si="107"/>
        <v/>
      </c>
      <c r="AA401" s="107" t="str">
        <f t="shared" si="108"/>
        <v/>
      </c>
      <c r="AB401" s="105" t="str">
        <f t="shared" si="109"/>
        <v/>
      </c>
      <c r="AC401" s="108" t="str">
        <f t="shared" si="110"/>
        <v/>
      </c>
      <c r="AD401" s="160" t="str">
        <f t="shared" si="113"/>
        <v/>
      </c>
      <c r="AE401" s="173" t="str">
        <f t="shared" si="114"/>
        <v/>
      </c>
      <c r="AF401" s="111" t="str">
        <f>IF(AND(C401="",SUM(F401:N401)=0),"",IF(AE401&lt;&gt;"●",IF(COUNTIF(D401:E401,"○")+COUNTIF(O401:P401,"○")=1,"OK","NG"),IF(INDEX('補足調査票 (記入例)'!$AF$21:$AF$720,MATCH(C401,'補足調査票 (記入例)'!$C$21:$C$29,0))="OK","OK","NG ")))</f>
        <v/>
      </c>
      <c r="AG401" s="180" t="str">
        <f t="shared" si="111"/>
        <v/>
      </c>
    </row>
    <row r="402" spans="1:33" s="110" customFormat="1" ht="34.5" customHeight="1" x14ac:dyDescent="0.4">
      <c r="A402" s="42" t="str">
        <f t="shared" si="96"/>
        <v>○○学園</v>
      </c>
      <c r="B402" s="43"/>
      <c r="C402" s="44"/>
      <c r="D402" s="103"/>
      <c r="E402" s="103"/>
      <c r="F402" s="95"/>
      <c r="G402" s="48"/>
      <c r="H402" s="48"/>
      <c r="I402" s="48"/>
      <c r="J402" s="49"/>
      <c r="K402" s="49"/>
      <c r="L402" s="49"/>
      <c r="M402" s="49"/>
      <c r="N402" s="50"/>
      <c r="O402" s="104" t="str">
        <f t="shared" si="97"/>
        <v/>
      </c>
      <c r="P402" s="105" t="str">
        <f t="shared" si="112"/>
        <v/>
      </c>
      <c r="Q402" s="106" t="str">
        <f t="shared" si="98"/>
        <v/>
      </c>
      <c r="R402" s="107" t="str">
        <f t="shared" si="99"/>
        <v/>
      </c>
      <c r="S402" s="107" t="str">
        <f t="shared" si="100"/>
        <v/>
      </c>
      <c r="T402" s="108" t="str">
        <f t="shared" si="101"/>
        <v/>
      </c>
      <c r="U402" s="105" t="str">
        <f t="shared" si="102"/>
        <v/>
      </c>
      <c r="V402" s="108" t="str">
        <f t="shared" si="103"/>
        <v/>
      </c>
      <c r="W402" s="108" t="str">
        <f t="shared" si="104"/>
        <v/>
      </c>
      <c r="X402" s="108" t="str">
        <f t="shared" si="105"/>
        <v/>
      </c>
      <c r="Y402" s="108" t="str">
        <f t="shared" si="106"/>
        <v/>
      </c>
      <c r="Z402" s="106" t="str">
        <f t="shared" si="107"/>
        <v/>
      </c>
      <c r="AA402" s="107" t="str">
        <f t="shared" si="108"/>
        <v/>
      </c>
      <c r="AB402" s="105" t="str">
        <f t="shared" si="109"/>
        <v/>
      </c>
      <c r="AC402" s="108" t="str">
        <f t="shared" si="110"/>
        <v/>
      </c>
      <c r="AD402" s="160" t="str">
        <f t="shared" si="113"/>
        <v/>
      </c>
      <c r="AE402" s="173" t="str">
        <f t="shared" si="114"/>
        <v/>
      </c>
      <c r="AF402" s="111" t="str">
        <f>IF(AND(C402="",SUM(F402:N402)=0),"",IF(AE402&lt;&gt;"●",IF(COUNTIF(D402:E402,"○")+COUNTIF(O402:P402,"○")=1,"OK","NG"),IF(INDEX('補足調査票 (記入例)'!$AF$21:$AF$720,MATCH(C402,'補足調査票 (記入例)'!$C$21:$C$29,0))="OK","OK","NG ")))</f>
        <v/>
      </c>
      <c r="AG402" s="180" t="str">
        <f t="shared" si="111"/>
        <v/>
      </c>
    </row>
    <row r="403" spans="1:33" s="110" customFormat="1" ht="34.5" customHeight="1" x14ac:dyDescent="0.4">
      <c r="A403" s="42" t="str">
        <f t="shared" ref="A403:A466" si="115">IF($A$11="","",$A$11)</f>
        <v>○○学園</v>
      </c>
      <c r="B403" s="43"/>
      <c r="C403" s="44"/>
      <c r="D403" s="103"/>
      <c r="E403" s="103"/>
      <c r="F403" s="95"/>
      <c r="G403" s="48"/>
      <c r="H403" s="48"/>
      <c r="I403" s="48"/>
      <c r="J403" s="49"/>
      <c r="K403" s="49"/>
      <c r="L403" s="49"/>
      <c r="M403" s="49"/>
      <c r="N403" s="50"/>
      <c r="O403" s="104" t="str">
        <f t="shared" si="97"/>
        <v/>
      </c>
      <c r="P403" s="105" t="str">
        <f t="shared" si="112"/>
        <v/>
      </c>
      <c r="Q403" s="106" t="str">
        <f t="shared" si="98"/>
        <v/>
      </c>
      <c r="R403" s="107" t="str">
        <f t="shared" si="99"/>
        <v/>
      </c>
      <c r="S403" s="107" t="str">
        <f t="shared" si="100"/>
        <v/>
      </c>
      <c r="T403" s="108" t="str">
        <f t="shared" si="101"/>
        <v/>
      </c>
      <c r="U403" s="105" t="str">
        <f t="shared" si="102"/>
        <v/>
      </c>
      <c r="V403" s="108" t="str">
        <f t="shared" si="103"/>
        <v/>
      </c>
      <c r="W403" s="108" t="str">
        <f t="shared" si="104"/>
        <v/>
      </c>
      <c r="X403" s="108" t="str">
        <f t="shared" si="105"/>
        <v/>
      </c>
      <c r="Y403" s="108" t="str">
        <f t="shared" si="106"/>
        <v/>
      </c>
      <c r="Z403" s="106" t="str">
        <f t="shared" si="107"/>
        <v/>
      </c>
      <c r="AA403" s="107" t="str">
        <f t="shared" si="108"/>
        <v/>
      </c>
      <c r="AB403" s="105" t="str">
        <f t="shared" si="109"/>
        <v/>
      </c>
      <c r="AC403" s="108" t="str">
        <f t="shared" si="110"/>
        <v/>
      </c>
      <c r="AD403" s="160" t="str">
        <f t="shared" si="113"/>
        <v/>
      </c>
      <c r="AE403" s="173" t="str">
        <f t="shared" si="114"/>
        <v/>
      </c>
      <c r="AF403" s="111" t="str">
        <f>IF(AND(C403="",SUM(F403:N403)=0),"",IF(AE403&lt;&gt;"●",IF(COUNTIF(D403:E403,"○")+COUNTIF(O403:P403,"○")=1,"OK","NG"),IF(INDEX('補足調査票 (記入例)'!$AF$21:$AF$720,MATCH(C403,'補足調査票 (記入例)'!$C$21:$C$29,0))="OK","OK","NG ")))</f>
        <v/>
      </c>
      <c r="AG403" s="180" t="str">
        <f t="shared" si="111"/>
        <v/>
      </c>
    </row>
    <row r="404" spans="1:33" s="110" customFormat="1" ht="34.5" customHeight="1" x14ac:dyDescent="0.4">
      <c r="A404" s="42" t="str">
        <f t="shared" si="115"/>
        <v>○○学園</v>
      </c>
      <c r="B404" s="43"/>
      <c r="C404" s="44"/>
      <c r="D404" s="103"/>
      <c r="E404" s="103"/>
      <c r="F404" s="95"/>
      <c r="G404" s="48"/>
      <c r="H404" s="48"/>
      <c r="I404" s="48"/>
      <c r="J404" s="49"/>
      <c r="K404" s="49"/>
      <c r="L404" s="49"/>
      <c r="M404" s="49"/>
      <c r="N404" s="50"/>
      <c r="O404" s="104" t="str">
        <f t="shared" ref="O404:O467" si="116">IF(OR(Q404="○",T404="○",W404="○"),"○","")</f>
        <v/>
      </c>
      <c r="P404" s="105" t="str">
        <f t="shared" si="112"/>
        <v/>
      </c>
      <c r="Q404" s="106" t="str">
        <f t="shared" ref="Q404:Q467" si="117">IF(OR(R404="○",S404="○"),"○","")</f>
        <v/>
      </c>
      <c r="R404" s="107" t="str">
        <f t="shared" ref="R404:R467" si="118">IF($AD404="E","○","")</f>
        <v/>
      </c>
      <c r="S404" s="107" t="str">
        <f t="shared" ref="S404:S467" si="119">IF($AD404="F","○","")</f>
        <v/>
      </c>
      <c r="T404" s="108" t="str">
        <f t="shared" ref="T404:T467" si="120">IF(OR(U404="○",V404="○"),"○","")</f>
        <v/>
      </c>
      <c r="U404" s="105" t="str">
        <f t="shared" ref="U404:U467" si="121">IF($AD404="H","○","")</f>
        <v/>
      </c>
      <c r="V404" s="108" t="str">
        <f t="shared" ref="V404:V467" si="122">IF($AD404="I","○","")</f>
        <v/>
      </c>
      <c r="W404" s="108" t="str">
        <f t="shared" ref="W404:W467" si="123">IF(OR(X404="○",Y404="○"),"○","")</f>
        <v/>
      </c>
      <c r="X404" s="108" t="str">
        <f t="shared" ref="X404:X467" si="124">IF($AD404="K","○","")</f>
        <v/>
      </c>
      <c r="Y404" s="108" t="str">
        <f t="shared" ref="Y404:Y467" si="125">IF($AD404="L","○","")</f>
        <v/>
      </c>
      <c r="Z404" s="106" t="str">
        <f t="shared" ref="Z404:Z467" si="126">IF($AD404="M","○","")</f>
        <v/>
      </c>
      <c r="AA404" s="107" t="str">
        <f t="shared" ref="AA404:AA467" si="127">IF(OR(AB404="○",AC404="○"),"○","")</f>
        <v/>
      </c>
      <c r="AB404" s="105" t="str">
        <f t="shared" ref="AB404:AB467" si="128">IF($AD404="O","○","")</f>
        <v/>
      </c>
      <c r="AC404" s="108" t="str">
        <f t="shared" ref="AC404:AC467" si="129">IF($AD404="P","○","")</f>
        <v/>
      </c>
      <c r="AD404" s="160" t="str">
        <f t="shared" si="113"/>
        <v/>
      </c>
      <c r="AE404" s="173" t="str">
        <f t="shared" si="114"/>
        <v/>
      </c>
      <c r="AF404" s="111" t="str">
        <f>IF(AND(C404="",SUM(F404:N404)=0),"",IF(AE404&lt;&gt;"●",IF(COUNTIF(D404:E404,"○")+COUNTIF(O404:P404,"○")=1,"OK","NG"),IF(INDEX('補足調査票 (記入例)'!$AF$21:$AF$720,MATCH(C404,'補足調査票 (記入例)'!$C$21:$C$29,0))="OK","OK","NG ")))</f>
        <v/>
      </c>
      <c r="AG404" s="180" t="str">
        <f t="shared" ref="AG404:AG467" si="130">IF(AF404="NG","※入力内容に誤りがあります",IF(AF404="NG ","※補足調査票を記入ください",""))</f>
        <v/>
      </c>
    </row>
    <row r="405" spans="1:33" s="110" customFormat="1" ht="34.5" customHeight="1" x14ac:dyDescent="0.4">
      <c r="A405" s="42" t="str">
        <f t="shared" si="115"/>
        <v>○○学園</v>
      </c>
      <c r="B405" s="43"/>
      <c r="C405" s="44"/>
      <c r="D405" s="103"/>
      <c r="E405" s="103"/>
      <c r="F405" s="95"/>
      <c r="G405" s="48"/>
      <c r="H405" s="48"/>
      <c r="I405" s="48"/>
      <c r="J405" s="49"/>
      <c r="K405" s="49"/>
      <c r="L405" s="49"/>
      <c r="M405" s="49"/>
      <c r="N405" s="50"/>
      <c r="O405" s="104" t="str">
        <f t="shared" si="116"/>
        <v/>
      </c>
      <c r="P405" s="105" t="str">
        <f t="shared" ref="P405:P468" si="131">IF(OR(Z405="○",AA405="○"),"○","")</f>
        <v/>
      </c>
      <c r="Q405" s="106" t="str">
        <f t="shared" si="117"/>
        <v/>
      </c>
      <c r="R405" s="107" t="str">
        <f t="shared" si="118"/>
        <v/>
      </c>
      <c r="S405" s="107" t="str">
        <f t="shared" si="119"/>
        <v/>
      </c>
      <c r="T405" s="108" t="str">
        <f t="shared" si="120"/>
        <v/>
      </c>
      <c r="U405" s="105" t="str">
        <f t="shared" si="121"/>
        <v/>
      </c>
      <c r="V405" s="108" t="str">
        <f t="shared" si="122"/>
        <v/>
      </c>
      <c r="W405" s="108" t="str">
        <f t="shared" si="123"/>
        <v/>
      </c>
      <c r="X405" s="108" t="str">
        <f t="shared" si="124"/>
        <v/>
      </c>
      <c r="Y405" s="108" t="str">
        <f t="shared" si="125"/>
        <v/>
      </c>
      <c r="Z405" s="106" t="str">
        <f t="shared" si="126"/>
        <v/>
      </c>
      <c r="AA405" s="107" t="str">
        <f t="shared" si="127"/>
        <v/>
      </c>
      <c r="AB405" s="105" t="str">
        <f t="shared" si="128"/>
        <v/>
      </c>
      <c r="AC405" s="108" t="str">
        <f t="shared" si="129"/>
        <v/>
      </c>
      <c r="AD405" s="160" t="str">
        <f t="shared" ref="AD405:AD468" si="132">IF(C405="","",IF(N405="",IF(M405="",IF(L405="",IF(K405="",IF(J405="",IF(AND(F405="",I405&lt;&gt;""),"P",IF(AND(F405="",H405&lt;&gt;""),"O",IF(AND(F405="",G405&lt;&gt;""),"M",IF(F405="","","E")))),"F"),"H"),"I"),"K"),"L"))</f>
        <v/>
      </c>
      <c r="AE405" s="173" t="str">
        <f t="shared" ref="AE405:AE468" si="133">IF(OR(D405="○",E405="○"),"",IF(OR(AD405="H",AD405="I",AD405="k",AD405="l"),"●",""))</f>
        <v/>
      </c>
      <c r="AF405" s="111" t="str">
        <f>IF(AND(C405="",SUM(F405:N405)=0),"",IF(AE405&lt;&gt;"●",IF(COUNTIF(D405:E405,"○")+COUNTIF(O405:P405,"○")=1,"OK","NG"),IF(INDEX('補足調査票 (記入例)'!$AF$21:$AF$720,MATCH(C405,'補足調査票 (記入例)'!$C$21:$C$29,0))="OK","OK","NG ")))</f>
        <v/>
      </c>
      <c r="AG405" s="180" t="str">
        <f t="shared" si="130"/>
        <v/>
      </c>
    </row>
    <row r="406" spans="1:33" s="110" customFormat="1" ht="34.5" customHeight="1" x14ac:dyDescent="0.4">
      <c r="A406" s="42" t="str">
        <f t="shared" si="115"/>
        <v>○○学園</v>
      </c>
      <c r="B406" s="43"/>
      <c r="C406" s="44"/>
      <c r="D406" s="103"/>
      <c r="E406" s="103"/>
      <c r="F406" s="95"/>
      <c r="G406" s="48"/>
      <c r="H406" s="48"/>
      <c r="I406" s="48"/>
      <c r="J406" s="49"/>
      <c r="K406" s="49"/>
      <c r="L406" s="49"/>
      <c r="M406" s="49"/>
      <c r="N406" s="50"/>
      <c r="O406" s="104" t="str">
        <f t="shared" si="116"/>
        <v/>
      </c>
      <c r="P406" s="105" t="str">
        <f t="shared" si="131"/>
        <v/>
      </c>
      <c r="Q406" s="106" t="str">
        <f t="shared" si="117"/>
        <v/>
      </c>
      <c r="R406" s="107" t="str">
        <f t="shared" si="118"/>
        <v/>
      </c>
      <c r="S406" s="107" t="str">
        <f t="shared" si="119"/>
        <v/>
      </c>
      <c r="T406" s="108" t="str">
        <f t="shared" si="120"/>
        <v/>
      </c>
      <c r="U406" s="105" t="str">
        <f t="shared" si="121"/>
        <v/>
      </c>
      <c r="V406" s="108" t="str">
        <f t="shared" si="122"/>
        <v/>
      </c>
      <c r="W406" s="108" t="str">
        <f t="shared" si="123"/>
        <v/>
      </c>
      <c r="X406" s="108" t="str">
        <f t="shared" si="124"/>
        <v/>
      </c>
      <c r="Y406" s="108" t="str">
        <f t="shared" si="125"/>
        <v/>
      </c>
      <c r="Z406" s="106" t="str">
        <f t="shared" si="126"/>
        <v/>
      </c>
      <c r="AA406" s="107" t="str">
        <f t="shared" si="127"/>
        <v/>
      </c>
      <c r="AB406" s="105" t="str">
        <f t="shared" si="128"/>
        <v/>
      </c>
      <c r="AC406" s="108" t="str">
        <f t="shared" si="129"/>
        <v/>
      </c>
      <c r="AD406" s="160" t="str">
        <f t="shared" si="132"/>
        <v/>
      </c>
      <c r="AE406" s="173" t="str">
        <f t="shared" si="133"/>
        <v/>
      </c>
      <c r="AF406" s="111" t="str">
        <f>IF(AND(C406="",SUM(F406:N406)=0),"",IF(AE406&lt;&gt;"●",IF(COUNTIF(D406:E406,"○")+COUNTIF(O406:P406,"○")=1,"OK","NG"),IF(INDEX('補足調査票 (記入例)'!$AF$21:$AF$720,MATCH(C406,'補足調査票 (記入例)'!$C$21:$C$29,0))="OK","OK","NG ")))</f>
        <v/>
      </c>
      <c r="AG406" s="180" t="str">
        <f t="shared" si="130"/>
        <v/>
      </c>
    </row>
    <row r="407" spans="1:33" s="110" customFormat="1" ht="34.5" customHeight="1" x14ac:dyDescent="0.4">
      <c r="A407" s="42" t="str">
        <f t="shared" si="115"/>
        <v>○○学園</v>
      </c>
      <c r="B407" s="43"/>
      <c r="C407" s="44"/>
      <c r="D407" s="103"/>
      <c r="E407" s="103"/>
      <c r="F407" s="95"/>
      <c r="G407" s="48"/>
      <c r="H407" s="48"/>
      <c r="I407" s="48"/>
      <c r="J407" s="49"/>
      <c r="K407" s="49"/>
      <c r="L407" s="49"/>
      <c r="M407" s="49"/>
      <c r="N407" s="50"/>
      <c r="O407" s="104" t="str">
        <f t="shared" si="116"/>
        <v/>
      </c>
      <c r="P407" s="105" t="str">
        <f t="shared" si="131"/>
        <v/>
      </c>
      <c r="Q407" s="106" t="str">
        <f t="shared" si="117"/>
        <v/>
      </c>
      <c r="R407" s="107" t="str">
        <f t="shared" si="118"/>
        <v/>
      </c>
      <c r="S407" s="107" t="str">
        <f t="shared" si="119"/>
        <v/>
      </c>
      <c r="T407" s="108" t="str">
        <f t="shared" si="120"/>
        <v/>
      </c>
      <c r="U407" s="105" t="str">
        <f t="shared" si="121"/>
        <v/>
      </c>
      <c r="V407" s="108" t="str">
        <f t="shared" si="122"/>
        <v/>
      </c>
      <c r="W407" s="108" t="str">
        <f t="shared" si="123"/>
        <v/>
      </c>
      <c r="X407" s="108" t="str">
        <f t="shared" si="124"/>
        <v/>
      </c>
      <c r="Y407" s="108" t="str">
        <f t="shared" si="125"/>
        <v/>
      </c>
      <c r="Z407" s="106" t="str">
        <f t="shared" si="126"/>
        <v/>
      </c>
      <c r="AA407" s="107" t="str">
        <f t="shared" si="127"/>
        <v/>
      </c>
      <c r="AB407" s="105" t="str">
        <f t="shared" si="128"/>
        <v/>
      </c>
      <c r="AC407" s="108" t="str">
        <f t="shared" si="129"/>
        <v/>
      </c>
      <c r="AD407" s="160" t="str">
        <f t="shared" si="132"/>
        <v/>
      </c>
      <c r="AE407" s="173" t="str">
        <f t="shared" si="133"/>
        <v/>
      </c>
      <c r="AF407" s="111" t="str">
        <f>IF(AND(C407="",SUM(F407:N407)=0),"",IF(AE407&lt;&gt;"●",IF(COUNTIF(D407:E407,"○")+COUNTIF(O407:P407,"○")=1,"OK","NG"),IF(INDEX('補足調査票 (記入例)'!$AF$21:$AF$720,MATCH(C407,'補足調査票 (記入例)'!$C$21:$C$29,0))="OK","OK","NG ")))</f>
        <v/>
      </c>
      <c r="AG407" s="180" t="str">
        <f t="shared" si="130"/>
        <v/>
      </c>
    </row>
    <row r="408" spans="1:33" s="110" customFormat="1" ht="34.5" customHeight="1" x14ac:dyDescent="0.4">
      <c r="A408" s="42" t="str">
        <f t="shared" si="115"/>
        <v>○○学園</v>
      </c>
      <c r="B408" s="43"/>
      <c r="C408" s="44"/>
      <c r="D408" s="103"/>
      <c r="E408" s="103"/>
      <c r="F408" s="95"/>
      <c r="G408" s="48"/>
      <c r="H408" s="48"/>
      <c r="I408" s="48"/>
      <c r="J408" s="49"/>
      <c r="K408" s="49"/>
      <c r="L408" s="49"/>
      <c r="M408" s="49"/>
      <c r="N408" s="50"/>
      <c r="O408" s="104" t="str">
        <f t="shared" si="116"/>
        <v/>
      </c>
      <c r="P408" s="105" t="str">
        <f t="shared" si="131"/>
        <v/>
      </c>
      <c r="Q408" s="106" t="str">
        <f t="shared" si="117"/>
        <v/>
      </c>
      <c r="R408" s="107" t="str">
        <f t="shared" si="118"/>
        <v/>
      </c>
      <c r="S408" s="107" t="str">
        <f t="shared" si="119"/>
        <v/>
      </c>
      <c r="T408" s="108" t="str">
        <f t="shared" si="120"/>
        <v/>
      </c>
      <c r="U408" s="105" t="str">
        <f t="shared" si="121"/>
        <v/>
      </c>
      <c r="V408" s="108" t="str">
        <f t="shared" si="122"/>
        <v/>
      </c>
      <c r="W408" s="108" t="str">
        <f t="shared" si="123"/>
        <v/>
      </c>
      <c r="X408" s="108" t="str">
        <f t="shared" si="124"/>
        <v/>
      </c>
      <c r="Y408" s="108" t="str">
        <f t="shared" si="125"/>
        <v/>
      </c>
      <c r="Z408" s="106" t="str">
        <f t="shared" si="126"/>
        <v/>
      </c>
      <c r="AA408" s="107" t="str">
        <f t="shared" si="127"/>
        <v/>
      </c>
      <c r="AB408" s="105" t="str">
        <f t="shared" si="128"/>
        <v/>
      </c>
      <c r="AC408" s="108" t="str">
        <f t="shared" si="129"/>
        <v/>
      </c>
      <c r="AD408" s="160" t="str">
        <f t="shared" si="132"/>
        <v/>
      </c>
      <c r="AE408" s="173" t="str">
        <f t="shared" si="133"/>
        <v/>
      </c>
      <c r="AF408" s="111" t="str">
        <f>IF(AND(C408="",SUM(F408:N408)=0),"",IF(AE408&lt;&gt;"●",IF(COUNTIF(D408:E408,"○")+COUNTIF(O408:P408,"○")=1,"OK","NG"),IF(INDEX('補足調査票 (記入例)'!$AF$21:$AF$720,MATCH(C408,'補足調査票 (記入例)'!$C$21:$C$29,0))="OK","OK","NG ")))</f>
        <v/>
      </c>
      <c r="AG408" s="180" t="str">
        <f t="shared" si="130"/>
        <v/>
      </c>
    </row>
    <row r="409" spans="1:33" s="110" customFormat="1" ht="34.5" customHeight="1" x14ac:dyDescent="0.4">
      <c r="A409" s="42" t="str">
        <f t="shared" si="115"/>
        <v>○○学園</v>
      </c>
      <c r="B409" s="43"/>
      <c r="C409" s="44"/>
      <c r="D409" s="103"/>
      <c r="E409" s="103"/>
      <c r="F409" s="95"/>
      <c r="G409" s="48"/>
      <c r="H409" s="48"/>
      <c r="I409" s="48"/>
      <c r="J409" s="49"/>
      <c r="K409" s="49"/>
      <c r="L409" s="49"/>
      <c r="M409" s="49"/>
      <c r="N409" s="50"/>
      <c r="O409" s="104" t="str">
        <f t="shared" si="116"/>
        <v/>
      </c>
      <c r="P409" s="105" t="str">
        <f t="shared" si="131"/>
        <v/>
      </c>
      <c r="Q409" s="106" t="str">
        <f t="shared" si="117"/>
        <v/>
      </c>
      <c r="R409" s="107" t="str">
        <f t="shared" si="118"/>
        <v/>
      </c>
      <c r="S409" s="107" t="str">
        <f t="shared" si="119"/>
        <v/>
      </c>
      <c r="T409" s="108" t="str">
        <f t="shared" si="120"/>
        <v/>
      </c>
      <c r="U409" s="105" t="str">
        <f t="shared" si="121"/>
        <v/>
      </c>
      <c r="V409" s="108" t="str">
        <f t="shared" si="122"/>
        <v/>
      </c>
      <c r="W409" s="108" t="str">
        <f t="shared" si="123"/>
        <v/>
      </c>
      <c r="X409" s="108" t="str">
        <f t="shared" si="124"/>
        <v/>
      </c>
      <c r="Y409" s="108" t="str">
        <f t="shared" si="125"/>
        <v/>
      </c>
      <c r="Z409" s="106" t="str">
        <f t="shared" si="126"/>
        <v/>
      </c>
      <c r="AA409" s="107" t="str">
        <f t="shared" si="127"/>
        <v/>
      </c>
      <c r="AB409" s="105" t="str">
        <f t="shared" si="128"/>
        <v/>
      </c>
      <c r="AC409" s="108" t="str">
        <f t="shared" si="129"/>
        <v/>
      </c>
      <c r="AD409" s="160" t="str">
        <f t="shared" si="132"/>
        <v/>
      </c>
      <c r="AE409" s="173" t="str">
        <f t="shared" si="133"/>
        <v/>
      </c>
      <c r="AF409" s="111" t="str">
        <f>IF(AND(C409="",SUM(F409:N409)=0),"",IF(AE409&lt;&gt;"●",IF(COUNTIF(D409:E409,"○")+COUNTIF(O409:P409,"○")=1,"OK","NG"),IF(INDEX('補足調査票 (記入例)'!$AF$21:$AF$720,MATCH(C409,'補足調査票 (記入例)'!$C$21:$C$29,0))="OK","OK","NG ")))</f>
        <v/>
      </c>
      <c r="AG409" s="180" t="str">
        <f t="shared" si="130"/>
        <v/>
      </c>
    </row>
    <row r="410" spans="1:33" s="110" customFormat="1" ht="34.5" customHeight="1" x14ac:dyDescent="0.4">
      <c r="A410" s="42" t="str">
        <f t="shared" si="115"/>
        <v>○○学園</v>
      </c>
      <c r="B410" s="43"/>
      <c r="C410" s="44"/>
      <c r="D410" s="103"/>
      <c r="E410" s="103"/>
      <c r="F410" s="95"/>
      <c r="G410" s="48"/>
      <c r="H410" s="48"/>
      <c r="I410" s="48"/>
      <c r="J410" s="49"/>
      <c r="K410" s="49"/>
      <c r="L410" s="49"/>
      <c r="M410" s="49"/>
      <c r="N410" s="50"/>
      <c r="O410" s="104" t="str">
        <f t="shared" si="116"/>
        <v/>
      </c>
      <c r="P410" s="105" t="str">
        <f t="shared" si="131"/>
        <v/>
      </c>
      <c r="Q410" s="106" t="str">
        <f t="shared" si="117"/>
        <v/>
      </c>
      <c r="R410" s="107" t="str">
        <f t="shared" si="118"/>
        <v/>
      </c>
      <c r="S410" s="107" t="str">
        <f t="shared" si="119"/>
        <v/>
      </c>
      <c r="T410" s="108" t="str">
        <f t="shared" si="120"/>
        <v/>
      </c>
      <c r="U410" s="105" t="str">
        <f t="shared" si="121"/>
        <v/>
      </c>
      <c r="V410" s="108" t="str">
        <f t="shared" si="122"/>
        <v/>
      </c>
      <c r="W410" s="108" t="str">
        <f t="shared" si="123"/>
        <v/>
      </c>
      <c r="X410" s="108" t="str">
        <f t="shared" si="124"/>
        <v/>
      </c>
      <c r="Y410" s="108" t="str">
        <f t="shared" si="125"/>
        <v/>
      </c>
      <c r="Z410" s="106" t="str">
        <f t="shared" si="126"/>
        <v/>
      </c>
      <c r="AA410" s="107" t="str">
        <f t="shared" si="127"/>
        <v/>
      </c>
      <c r="AB410" s="105" t="str">
        <f t="shared" si="128"/>
        <v/>
      </c>
      <c r="AC410" s="108" t="str">
        <f t="shared" si="129"/>
        <v/>
      </c>
      <c r="AD410" s="160" t="str">
        <f t="shared" si="132"/>
        <v/>
      </c>
      <c r="AE410" s="173" t="str">
        <f t="shared" si="133"/>
        <v/>
      </c>
      <c r="AF410" s="111" t="str">
        <f>IF(AND(C410="",SUM(F410:N410)=0),"",IF(AE410&lt;&gt;"●",IF(COUNTIF(D410:E410,"○")+COUNTIF(O410:P410,"○")=1,"OK","NG"),IF(INDEX('補足調査票 (記入例)'!$AF$21:$AF$720,MATCH(C410,'補足調査票 (記入例)'!$C$21:$C$29,0))="OK","OK","NG ")))</f>
        <v/>
      </c>
      <c r="AG410" s="180" t="str">
        <f t="shared" si="130"/>
        <v/>
      </c>
    </row>
    <row r="411" spans="1:33" s="110" customFormat="1" ht="34.5" customHeight="1" x14ac:dyDescent="0.4">
      <c r="A411" s="42" t="str">
        <f t="shared" si="115"/>
        <v>○○学園</v>
      </c>
      <c r="B411" s="43"/>
      <c r="C411" s="44"/>
      <c r="D411" s="103"/>
      <c r="E411" s="103"/>
      <c r="F411" s="95"/>
      <c r="G411" s="48"/>
      <c r="H411" s="48"/>
      <c r="I411" s="48"/>
      <c r="J411" s="49"/>
      <c r="K411" s="49"/>
      <c r="L411" s="49"/>
      <c r="M411" s="49"/>
      <c r="N411" s="50"/>
      <c r="O411" s="104" t="str">
        <f t="shared" si="116"/>
        <v/>
      </c>
      <c r="P411" s="105" t="str">
        <f t="shared" si="131"/>
        <v/>
      </c>
      <c r="Q411" s="106" t="str">
        <f t="shared" si="117"/>
        <v/>
      </c>
      <c r="R411" s="107" t="str">
        <f t="shared" si="118"/>
        <v/>
      </c>
      <c r="S411" s="107" t="str">
        <f t="shared" si="119"/>
        <v/>
      </c>
      <c r="T411" s="108" t="str">
        <f t="shared" si="120"/>
        <v/>
      </c>
      <c r="U411" s="105" t="str">
        <f t="shared" si="121"/>
        <v/>
      </c>
      <c r="V411" s="108" t="str">
        <f t="shared" si="122"/>
        <v/>
      </c>
      <c r="W411" s="108" t="str">
        <f t="shared" si="123"/>
        <v/>
      </c>
      <c r="X411" s="108" t="str">
        <f t="shared" si="124"/>
        <v/>
      </c>
      <c r="Y411" s="108" t="str">
        <f t="shared" si="125"/>
        <v/>
      </c>
      <c r="Z411" s="106" t="str">
        <f t="shared" si="126"/>
        <v/>
      </c>
      <c r="AA411" s="107" t="str">
        <f t="shared" si="127"/>
        <v/>
      </c>
      <c r="AB411" s="105" t="str">
        <f t="shared" si="128"/>
        <v/>
      </c>
      <c r="AC411" s="108" t="str">
        <f t="shared" si="129"/>
        <v/>
      </c>
      <c r="AD411" s="160" t="str">
        <f t="shared" si="132"/>
        <v/>
      </c>
      <c r="AE411" s="173" t="str">
        <f t="shared" si="133"/>
        <v/>
      </c>
      <c r="AF411" s="111" t="str">
        <f>IF(AND(C411="",SUM(F411:N411)=0),"",IF(AE411&lt;&gt;"●",IF(COUNTIF(D411:E411,"○")+COUNTIF(O411:P411,"○")=1,"OK","NG"),IF(INDEX('補足調査票 (記入例)'!$AF$21:$AF$720,MATCH(C411,'補足調査票 (記入例)'!$C$21:$C$29,0))="OK","OK","NG ")))</f>
        <v/>
      </c>
      <c r="AG411" s="180" t="str">
        <f t="shared" si="130"/>
        <v/>
      </c>
    </row>
    <row r="412" spans="1:33" s="110" customFormat="1" ht="34.5" customHeight="1" x14ac:dyDescent="0.4">
      <c r="A412" s="42" t="str">
        <f t="shared" si="115"/>
        <v>○○学園</v>
      </c>
      <c r="B412" s="43"/>
      <c r="C412" s="44"/>
      <c r="D412" s="103"/>
      <c r="E412" s="103"/>
      <c r="F412" s="95"/>
      <c r="G412" s="48"/>
      <c r="H412" s="48"/>
      <c r="I412" s="48"/>
      <c r="J412" s="49"/>
      <c r="K412" s="49"/>
      <c r="L412" s="49"/>
      <c r="M412" s="49"/>
      <c r="N412" s="50"/>
      <c r="O412" s="104" t="str">
        <f t="shared" si="116"/>
        <v/>
      </c>
      <c r="P412" s="105" t="str">
        <f t="shared" si="131"/>
        <v/>
      </c>
      <c r="Q412" s="106" t="str">
        <f t="shared" si="117"/>
        <v/>
      </c>
      <c r="R412" s="107" t="str">
        <f t="shared" si="118"/>
        <v/>
      </c>
      <c r="S412" s="107" t="str">
        <f t="shared" si="119"/>
        <v/>
      </c>
      <c r="T412" s="108" t="str">
        <f t="shared" si="120"/>
        <v/>
      </c>
      <c r="U412" s="105" t="str">
        <f t="shared" si="121"/>
        <v/>
      </c>
      <c r="V412" s="108" t="str">
        <f t="shared" si="122"/>
        <v/>
      </c>
      <c r="W412" s="108" t="str">
        <f t="shared" si="123"/>
        <v/>
      </c>
      <c r="X412" s="108" t="str">
        <f t="shared" si="124"/>
        <v/>
      </c>
      <c r="Y412" s="108" t="str">
        <f t="shared" si="125"/>
        <v/>
      </c>
      <c r="Z412" s="106" t="str">
        <f t="shared" si="126"/>
        <v/>
      </c>
      <c r="AA412" s="107" t="str">
        <f t="shared" si="127"/>
        <v/>
      </c>
      <c r="AB412" s="105" t="str">
        <f t="shared" si="128"/>
        <v/>
      </c>
      <c r="AC412" s="108" t="str">
        <f t="shared" si="129"/>
        <v/>
      </c>
      <c r="AD412" s="160" t="str">
        <f t="shared" si="132"/>
        <v/>
      </c>
      <c r="AE412" s="173" t="str">
        <f t="shared" si="133"/>
        <v/>
      </c>
      <c r="AF412" s="111" t="str">
        <f>IF(AND(C412="",SUM(F412:N412)=0),"",IF(AE412&lt;&gt;"●",IF(COUNTIF(D412:E412,"○")+COUNTIF(O412:P412,"○")=1,"OK","NG"),IF(INDEX('補足調査票 (記入例)'!$AF$21:$AF$720,MATCH(C412,'補足調査票 (記入例)'!$C$21:$C$29,0))="OK","OK","NG ")))</f>
        <v/>
      </c>
      <c r="AG412" s="180" t="str">
        <f t="shared" si="130"/>
        <v/>
      </c>
    </row>
    <row r="413" spans="1:33" s="110" customFormat="1" ht="34.5" customHeight="1" x14ac:dyDescent="0.4">
      <c r="A413" s="42" t="str">
        <f t="shared" si="115"/>
        <v>○○学園</v>
      </c>
      <c r="B413" s="43"/>
      <c r="C413" s="44"/>
      <c r="D413" s="103"/>
      <c r="E413" s="103"/>
      <c r="F413" s="95"/>
      <c r="G413" s="48"/>
      <c r="H413" s="48"/>
      <c r="I413" s="48"/>
      <c r="J413" s="49"/>
      <c r="K413" s="49"/>
      <c r="L413" s="49"/>
      <c r="M413" s="49"/>
      <c r="N413" s="50"/>
      <c r="O413" s="104" t="str">
        <f t="shared" si="116"/>
        <v/>
      </c>
      <c r="P413" s="105" t="str">
        <f t="shared" si="131"/>
        <v/>
      </c>
      <c r="Q413" s="106" t="str">
        <f t="shared" si="117"/>
        <v/>
      </c>
      <c r="R413" s="107" t="str">
        <f t="shared" si="118"/>
        <v/>
      </c>
      <c r="S413" s="107" t="str">
        <f t="shared" si="119"/>
        <v/>
      </c>
      <c r="T413" s="108" t="str">
        <f t="shared" si="120"/>
        <v/>
      </c>
      <c r="U413" s="105" t="str">
        <f t="shared" si="121"/>
        <v/>
      </c>
      <c r="V413" s="108" t="str">
        <f t="shared" si="122"/>
        <v/>
      </c>
      <c r="W413" s="108" t="str">
        <f t="shared" si="123"/>
        <v/>
      </c>
      <c r="X413" s="108" t="str">
        <f t="shared" si="124"/>
        <v/>
      </c>
      <c r="Y413" s="108" t="str">
        <f t="shared" si="125"/>
        <v/>
      </c>
      <c r="Z413" s="106" t="str">
        <f t="shared" si="126"/>
        <v/>
      </c>
      <c r="AA413" s="107" t="str">
        <f t="shared" si="127"/>
        <v/>
      </c>
      <c r="AB413" s="105" t="str">
        <f t="shared" si="128"/>
        <v/>
      </c>
      <c r="AC413" s="108" t="str">
        <f t="shared" si="129"/>
        <v/>
      </c>
      <c r="AD413" s="160" t="str">
        <f t="shared" si="132"/>
        <v/>
      </c>
      <c r="AE413" s="173" t="str">
        <f t="shared" si="133"/>
        <v/>
      </c>
      <c r="AF413" s="111" t="str">
        <f>IF(AND(C413="",SUM(F413:N413)=0),"",IF(AE413&lt;&gt;"●",IF(COUNTIF(D413:E413,"○")+COUNTIF(O413:P413,"○")=1,"OK","NG"),IF(INDEX('補足調査票 (記入例)'!$AF$21:$AF$720,MATCH(C413,'補足調査票 (記入例)'!$C$21:$C$29,0))="OK","OK","NG ")))</f>
        <v/>
      </c>
      <c r="AG413" s="180" t="str">
        <f t="shared" si="130"/>
        <v/>
      </c>
    </row>
    <row r="414" spans="1:33" s="110" customFormat="1" ht="34.5" customHeight="1" x14ac:dyDescent="0.4">
      <c r="A414" s="42" t="str">
        <f t="shared" si="115"/>
        <v>○○学園</v>
      </c>
      <c r="B414" s="43"/>
      <c r="C414" s="44"/>
      <c r="D414" s="103"/>
      <c r="E414" s="103"/>
      <c r="F414" s="95"/>
      <c r="G414" s="48"/>
      <c r="H414" s="48"/>
      <c r="I414" s="48"/>
      <c r="J414" s="49"/>
      <c r="K414" s="49"/>
      <c r="L414" s="49"/>
      <c r="M414" s="49"/>
      <c r="N414" s="50"/>
      <c r="O414" s="104" t="str">
        <f t="shared" si="116"/>
        <v/>
      </c>
      <c r="P414" s="105" t="str">
        <f t="shared" si="131"/>
        <v/>
      </c>
      <c r="Q414" s="106" t="str">
        <f t="shared" si="117"/>
        <v/>
      </c>
      <c r="R414" s="107" t="str">
        <f t="shared" si="118"/>
        <v/>
      </c>
      <c r="S414" s="107" t="str">
        <f t="shared" si="119"/>
        <v/>
      </c>
      <c r="T414" s="108" t="str">
        <f t="shared" si="120"/>
        <v/>
      </c>
      <c r="U414" s="105" t="str">
        <f t="shared" si="121"/>
        <v/>
      </c>
      <c r="V414" s="108" t="str">
        <f t="shared" si="122"/>
        <v/>
      </c>
      <c r="W414" s="108" t="str">
        <f t="shared" si="123"/>
        <v/>
      </c>
      <c r="X414" s="108" t="str">
        <f t="shared" si="124"/>
        <v/>
      </c>
      <c r="Y414" s="108" t="str">
        <f t="shared" si="125"/>
        <v/>
      </c>
      <c r="Z414" s="106" t="str">
        <f t="shared" si="126"/>
        <v/>
      </c>
      <c r="AA414" s="107" t="str">
        <f t="shared" si="127"/>
        <v/>
      </c>
      <c r="AB414" s="105" t="str">
        <f t="shared" si="128"/>
        <v/>
      </c>
      <c r="AC414" s="108" t="str">
        <f t="shared" si="129"/>
        <v/>
      </c>
      <c r="AD414" s="160" t="str">
        <f t="shared" si="132"/>
        <v/>
      </c>
      <c r="AE414" s="173" t="str">
        <f t="shared" si="133"/>
        <v/>
      </c>
      <c r="AF414" s="111" t="str">
        <f>IF(AND(C414="",SUM(F414:N414)=0),"",IF(AE414&lt;&gt;"●",IF(COUNTIF(D414:E414,"○")+COUNTIF(O414:P414,"○")=1,"OK","NG"),IF(INDEX('補足調査票 (記入例)'!$AF$21:$AF$720,MATCH(C414,'補足調査票 (記入例)'!$C$21:$C$29,0))="OK","OK","NG ")))</f>
        <v/>
      </c>
      <c r="AG414" s="180" t="str">
        <f t="shared" si="130"/>
        <v/>
      </c>
    </row>
    <row r="415" spans="1:33" s="110" customFormat="1" ht="34.5" customHeight="1" x14ac:dyDescent="0.4">
      <c r="A415" s="42" t="str">
        <f t="shared" si="115"/>
        <v>○○学園</v>
      </c>
      <c r="B415" s="43"/>
      <c r="C415" s="44"/>
      <c r="D415" s="103"/>
      <c r="E415" s="103"/>
      <c r="F415" s="95"/>
      <c r="G415" s="48"/>
      <c r="H415" s="48"/>
      <c r="I415" s="48"/>
      <c r="J415" s="49"/>
      <c r="K415" s="49"/>
      <c r="L415" s="49"/>
      <c r="M415" s="49"/>
      <c r="N415" s="50"/>
      <c r="O415" s="104" t="str">
        <f t="shared" si="116"/>
        <v/>
      </c>
      <c r="P415" s="105" t="str">
        <f t="shared" si="131"/>
        <v/>
      </c>
      <c r="Q415" s="106" t="str">
        <f t="shared" si="117"/>
        <v/>
      </c>
      <c r="R415" s="107" t="str">
        <f t="shared" si="118"/>
        <v/>
      </c>
      <c r="S415" s="107" t="str">
        <f t="shared" si="119"/>
        <v/>
      </c>
      <c r="T415" s="108" t="str">
        <f t="shared" si="120"/>
        <v/>
      </c>
      <c r="U415" s="105" t="str">
        <f t="shared" si="121"/>
        <v/>
      </c>
      <c r="V415" s="108" t="str">
        <f t="shared" si="122"/>
        <v/>
      </c>
      <c r="W415" s="108" t="str">
        <f t="shared" si="123"/>
        <v/>
      </c>
      <c r="X415" s="108" t="str">
        <f t="shared" si="124"/>
        <v/>
      </c>
      <c r="Y415" s="108" t="str">
        <f t="shared" si="125"/>
        <v/>
      </c>
      <c r="Z415" s="106" t="str">
        <f t="shared" si="126"/>
        <v/>
      </c>
      <c r="AA415" s="107" t="str">
        <f t="shared" si="127"/>
        <v/>
      </c>
      <c r="AB415" s="105" t="str">
        <f t="shared" si="128"/>
        <v/>
      </c>
      <c r="AC415" s="108" t="str">
        <f t="shared" si="129"/>
        <v/>
      </c>
      <c r="AD415" s="160" t="str">
        <f t="shared" si="132"/>
        <v/>
      </c>
      <c r="AE415" s="173" t="str">
        <f t="shared" si="133"/>
        <v/>
      </c>
      <c r="AF415" s="111" t="str">
        <f>IF(AND(C415="",SUM(F415:N415)=0),"",IF(AE415&lt;&gt;"●",IF(COUNTIF(D415:E415,"○")+COUNTIF(O415:P415,"○")=1,"OK","NG"),IF(INDEX('補足調査票 (記入例)'!$AF$21:$AF$720,MATCH(C415,'補足調査票 (記入例)'!$C$21:$C$29,0))="OK","OK","NG ")))</f>
        <v/>
      </c>
      <c r="AG415" s="180" t="str">
        <f t="shared" si="130"/>
        <v/>
      </c>
    </row>
    <row r="416" spans="1:33" s="110" customFormat="1" ht="34.5" customHeight="1" x14ac:dyDescent="0.4">
      <c r="A416" s="42" t="str">
        <f t="shared" si="115"/>
        <v>○○学園</v>
      </c>
      <c r="B416" s="43"/>
      <c r="C416" s="44"/>
      <c r="D416" s="103"/>
      <c r="E416" s="103"/>
      <c r="F416" s="95"/>
      <c r="G416" s="48"/>
      <c r="H416" s="48"/>
      <c r="I416" s="48"/>
      <c r="J416" s="49"/>
      <c r="K416" s="49"/>
      <c r="L416" s="49"/>
      <c r="M416" s="49"/>
      <c r="N416" s="50"/>
      <c r="O416" s="104" t="str">
        <f t="shared" si="116"/>
        <v/>
      </c>
      <c r="P416" s="105" t="str">
        <f t="shared" si="131"/>
        <v/>
      </c>
      <c r="Q416" s="106" t="str">
        <f t="shared" si="117"/>
        <v/>
      </c>
      <c r="R416" s="107" t="str">
        <f t="shared" si="118"/>
        <v/>
      </c>
      <c r="S416" s="107" t="str">
        <f t="shared" si="119"/>
        <v/>
      </c>
      <c r="T416" s="108" t="str">
        <f t="shared" si="120"/>
        <v/>
      </c>
      <c r="U416" s="105" t="str">
        <f t="shared" si="121"/>
        <v/>
      </c>
      <c r="V416" s="108" t="str">
        <f t="shared" si="122"/>
        <v/>
      </c>
      <c r="W416" s="108" t="str">
        <f t="shared" si="123"/>
        <v/>
      </c>
      <c r="X416" s="108" t="str">
        <f t="shared" si="124"/>
        <v/>
      </c>
      <c r="Y416" s="108" t="str">
        <f t="shared" si="125"/>
        <v/>
      </c>
      <c r="Z416" s="106" t="str">
        <f t="shared" si="126"/>
        <v/>
      </c>
      <c r="AA416" s="107" t="str">
        <f t="shared" si="127"/>
        <v/>
      </c>
      <c r="AB416" s="105" t="str">
        <f t="shared" si="128"/>
        <v/>
      </c>
      <c r="AC416" s="108" t="str">
        <f t="shared" si="129"/>
        <v/>
      </c>
      <c r="AD416" s="160" t="str">
        <f t="shared" si="132"/>
        <v/>
      </c>
      <c r="AE416" s="173" t="str">
        <f t="shared" si="133"/>
        <v/>
      </c>
      <c r="AF416" s="111" t="str">
        <f>IF(AND(C416="",SUM(F416:N416)=0),"",IF(AE416&lt;&gt;"●",IF(COUNTIF(D416:E416,"○")+COUNTIF(O416:P416,"○")=1,"OK","NG"),IF(INDEX('補足調査票 (記入例)'!$AF$21:$AF$720,MATCH(C416,'補足調査票 (記入例)'!$C$21:$C$29,0))="OK","OK","NG ")))</f>
        <v/>
      </c>
      <c r="AG416" s="180" t="str">
        <f t="shared" si="130"/>
        <v/>
      </c>
    </row>
    <row r="417" spans="1:33" s="110" customFormat="1" ht="34.5" customHeight="1" x14ac:dyDescent="0.4">
      <c r="A417" s="42" t="str">
        <f t="shared" si="115"/>
        <v>○○学園</v>
      </c>
      <c r="B417" s="43"/>
      <c r="C417" s="44"/>
      <c r="D417" s="103"/>
      <c r="E417" s="103"/>
      <c r="F417" s="95"/>
      <c r="G417" s="48"/>
      <c r="H417" s="48"/>
      <c r="I417" s="48"/>
      <c r="J417" s="49"/>
      <c r="K417" s="49"/>
      <c r="L417" s="49"/>
      <c r="M417" s="49"/>
      <c r="N417" s="50"/>
      <c r="O417" s="104" t="str">
        <f t="shared" si="116"/>
        <v/>
      </c>
      <c r="P417" s="105" t="str">
        <f t="shared" si="131"/>
        <v/>
      </c>
      <c r="Q417" s="106" t="str">
        <f t="shared" si="117"/>
        <v/>
      </c>
      <c r="R417" s="107" t="str">
        <f t="shared" si="118"/>
        <v/>
      </c>
      <c r="S417" s="107" t="str">
        <f t="shared" si="119"/>
        <v/>
      </c>
      <c r="T417" s="108" t="str">
        <f t="shared" si="120"/>
        <v/>
      </c>
      <c r="U417" s="105" t="str">
        <f t="shared" si="121"/>
        <v/>
      </c>
      <c r="V417" s="108" t="str">
        <f t="shared" si="122"/>
        <v/>
      </c>
      <c r="W417" s="108" t="str">
        <f t="shared" si="123"/>
        <v/>
      </c>
      <c r="X417" s="108" t="str">
        <f t="shared" si="124"/>
        <v/>
      </c>
      <c r="Y417" s="108" t="str">
        <f t="shared" si="125"/>
        <v/>
      </c>
      <c r="Z417" s="106" t="str">
        <f t="shared" si="126"/>
        <v/>
      </c>
      <c r="AA417" s="107" t="str">
        <f t="shared" si="127"/>
        <v/>
      </c>
      <c r="AB417" s="105" t="str">
        <f t="shared" si="128"/>
        <v/>
      </c>
      <c r="AC417" s="108" t="str">
        <f t="shared" si="129"/>
        <v/>
      </c>
      <c r="AD417" s="160" t="str">
        <f t="shared" si="132"/>
        <v/>
      </c>
      <c r="AE417" s="173" t="str">
        <f t="shared" si="133"/>
        <v/>
      </c>
      <c r="AF417" s="111" t="str">
        <f>IF(AND(C417="",SUM(F417:N417)=0),"",IF(AE417&lt;&gt;"●",IF(COUNTIF(D417:E417,"○")+COUNTIF(O417:P417,"○")=1,"OK","NG"),IF(INDEX('補足調査票 (記入例)'!$AF$21:$AF$720,MATCH(C417,'補足調査票 (記入例)'!$C$21:$C$29,0))="OK","OK","NG ")))</f>
        <v/>
      </c>
      <c r="AG417" s="180" t="str">
        <f t="shared" si="130"/>
        <v/>
      </c>
    </row>
    <row r="418" spans="1:33" s="110" customFormat="1" ht="34.5" customHeight="1" x14ac:dyDescent="0.4">
      <c r="A418" s="42" t="str">
        <f t="shared" si="115"/>
        <v>○○学園</v>
      </c>
      <c r="B418" s="43"/>
      <c r="C418" s="44"/>
      <c r="D418" s="103"/>
      <c r="E418" s="103"/>
      <c r="F418" s="95"/>
      <c r="G418" s="48"/>
      <c r="H418" s="48"/>
      <c r="I418" s="48"/>
      <c r="J418" s="49"/>
      <c r="K418" s="49"/>
      <c r="L418" s="49"/>
      <c r="M418" s="49"/>
      <c r="N418" s="50"/>
      <c r="O418" s="104" t="str">
        <f t="shared" si="116"/>
        <v/>
      </c>
      <c r="P418" s="105" t="str">
        <f t="shared" si="131"/>
        <v/>
      </c>
      <c r="Q418" s="106" t="str">
        <f t="shared" si="117"/>
        <v/>
      </c>
      <c r="R418" s="107" t="str">
        <f t="shared" si="118"/>
        <v/>
      </c>
      <c r="S418" s="107" t="str">
        <f t="shared" si="119"/>
        <v/>
      </c>
      <c r="T418" s="108" t="str">
        <f t="shared" si="120"/>
        <v/>
      </c>
      <c r="U418" s="105" t="str">
        <f t="shared" si="121"/>
        <v/>
      </c>
      <c r="V418" s="108" t="str">
        <f t="shared" si="122"/>
        <v/>
      </c>
      <c r="W418" s="108" t="str">
        <f t="shared" si="123"/>
        <v/>
      </c>
      <c r="X418" s="108" t="str">
        <f t="shared" si="124"/>
        <v/>
      </c>
      <c r="Y418" s="108" t="str">
        <f t="shared" si="125"/>
        <v/>
      </c>
      <c r="Z418" s="106" t="str">
        <f t="shared" si="126"/>
        <v/>
      </c>
      <c r="AA418" s="107" t="str">
        <f t="shared" si="127"/>
        <v/>
      </c>
      <c r="AB418" s="105" t="str">
        <f t="shared" si="128"/>
        <v/>
      </c>
      <c r="AC418" s="108" t="str">
        <f t="shared" si="129"/>
        <v/>
      </c>
      <c r="AD418" s="160" t="str">
        <f t="shared" si="132"/>
        <v/>
      </c>
      <c r="AE418" s="173" t="str">
        <f t="shared" si="133"/>
        <v/>
      </c>
      <c r="AF418" s="111" t="str">
        <f>IF(AND(C418="",SUM(F418:N418)=0),"",IF(AE418&lt;&gt;"●",IF(COUNTIF(D418:E418,"○")+COUNTIF(O418:P418,"○")=1,"OK","NG"),IF(INDEX('補足調査票 (記入例)'!$AF$21:$AF$720,MATCH(C418,'補足調査票 (記入例)'!$C$21:$C$29,0))="OK","OK","NG ")))</f>
        <v/>
      </c>
      <c r="AG418" s="180" t="str">
        <f t="shared" si="130"/>
        <v/>
      </c>
    </row>
    <row r="419" spans="1:33" s="110" customFormat="1" ht="34.5" customHeight="1" x14ac:dyDescent="0.4">
      <c r="A419" s="42" t="str">
        <f t="shared" si="115"/>
        <v>○○学園</v>
      </c>
      <c r="B419" s="43"/>
      <c r="C419" s="44"/>
      <c r="D419" s="103"/>
      <c r="E419" s="103"/>
      <c r="F419" s="95"/>
      <c r="G419" s="48"/>
      <c r="H419" s="48"/>
      <c r="I419" s="48"/>
      <c r="J419" s="49"/>
      <c r="K419" s="49"/>
      <c r="L419" s="49"/>
      <c r="M419" s="49"/>
      <c r="N419" s="50"/>
      <c r="O419" s="104" t="str">
        <f t="shared" si="116"/>
        <v/>
      </c>
      <c r="P419" s="105" t="str">
        <f t="shared" si="131"/>
        <v/>
      </c>
      <c r="Q419" s="106" t="str">
        <f t="shared" si="117"/>
        <v/>
      </c>
      <c r="R419" s="107" t="str">
        <f t="shared" si="118"/>
        <v/>
      </c>
      <c r="S419" s="107" t="str">
        <f t="shared" si="119"/>
        <v/>
      </c>
      <c r="T419" s="108" t="str">
        <f t="shared" si="120"/>
        <v/>
      </c>
      <c r="U419" s="105" t="str">
        <f t="shared" si="121"/>
        <v/>
      </c>
      <c r="V419" s="108" t="str">
        <f t="shared" si="122"/>
        <v/>
      </c>
      <c r="W419" s="108" t="str">
        <f t="shared" si="123"/>
        <v/>
      </c>
      <c r="X419" s="108" t="str">
        <f t="shared" si="124"/>
        <v/>
      </c>
      <c r="Y419" s="108" t="str">
        <f t="shared" si="125"/>
        <v/>
      </c>
      <c r="Z419" s="106" t="str">
        <f t="shared" si="126"/>
        <v/>
      </c>
      <c r="AA419" s="107" t="str">
        <f t="shared" si="127"/>
        <v/>
      </c>
      <c r="AB419" s="105" t="str">
        <f t="shared" si="128"/>
        <v/>
      </c>
      <c r="AC419" s="108" t="str">
        <f t="shared" si="129"/>
        <v/>
      </c>
      <c r="AD419" s="160" t="str">
        <f t="shared" si="132"/>
        <v/>
      </c>
      <c r="AE419" s="173" t="str">
        <f t="shared" si="133"/>
        <v/>
      </c>
      <c r="AF419" s="111" t="str">
        <f>IF(AND(C419="",SUM(F419:N419)=0),"",IF(AE419&lt;&gt;"●",IF(COUNTIF(D419:E419,"○")+COUNTIF(O419:P419,"○")=1,"OK","NG"),IF(INDEX('補足調査票 (記入例)'!$AF$21:$AF$720,MATCH(C419,'補足調査票 (記入例)'!$C$21:$C$29,0))="OK","OK","NG ")))</f>
        <v/>
      </c>
      <c r="AG419" s="180" t="str">
        <f t="shared" si="130"/>
        <v/>
      </c>
    </row>
    <row r="420" spans="1:33" s="110" customFormat="1" ht="34.5" customHeight="1" x14ac:dyDescent="0.4">
      <c r="A420" s="42" t="str">
        <f t="shared" si="115"/>
        <v>○○学園</v>
      </c>
      <c r="B420" s="43"/>
      <c r="C420" s="44"/>
      <c r="D420" s="103"/>
      <c r="E420" s="103"/>
      <c r="F420" s="95"/>
      <c r="G420" s="48"/>
      <c r="H420" s="48"/>
      <c r="I420" s="48"/>
      <c r="J420" s="49"/>
      <c r="K420" s="49"/>
      <c r="L420" s="49"/>
      <c r="M420" s="49"/>
      <c r="N420" s="50"/>
      <c r="O420" s="104" t="str">
        <f t="shared" si="116"/>
        <v/>
      </c>
      <c r="P420" s="105" t="str">
        <f t="shared" si="131"/>
        <v/>
      </c>
      <c r="Q420" s="106" t="str">
        <f t="shared" si="117"/>
        <v/>
      </c>
      <c r="R420" s="107" t="str">
        <f t="shared" si="118"/>
        <v/>
      </c>
      <c r="S420" s="107" t="str">
        <f t="shared" si="119"/>
        <v/>
      </c>
      <c r="T420" s="108" t="str">
        <f t="shared" si="120"/>
        <v/>
      </c>
      <c r="U420" s="105" t="str">
        <f t="shared" si="121"/>
        <v/>
      </c>
      <c r="V420" s="108" t="str">
        <f t="shared" si="122"/>
        <v/>
      </c>
      <c r="W420" s="108" t="str">
        <f t="shared" si="123"/>
        <v/>
      </c>
      <c r="X420" s="108" t="str">
        <f t="shared" si="124"/>
        <v/>
      </c>
      <c r="Y420" s="108" t="str">
        <f t="shared" si="125"/>
        <v/>
      </c>
      <c r="Z420" s="106" t="str">
        <f t="shared" si="126"/>
        <v/>
      </c>
      <c r="AA420" s="107" t="str">
        <f t="shared" si="127"/>
        <v/>
      </c>
      <c r="AB420" s="105" t="str">
        <f t="shared" si="128"/>
        <v/>
      </c>
      <c r="AC420" s="108" t="str">
        <f t="shared" si="129"/>
        <v/>
      </c>
      <c r="AD420" s="160" t="str">
        <f t="shared" si="132"/>
        <v/>
      </c>
      <c r="AE420" s="173" t="str">
        <f t="shared" si="133"/>
        <v/>
      </c>
      <c r="AF420" s="111" t="str">
        <f>IF(AND(C420="",SUM(F420:N420)=0),"",IF(AE420&lt;&gt;"●",IF(COUNTIF(D420:E420,"○")+COUNTIF(O420:P420,"○")=1,"OK","NG"),IF(INDEX('補足調査票 (記入例)'!$AF$21:$AF$720,MATCH(C420,'補足調査票 (記入例)'!$C$21:$C$29,0))="OK","OK","NG ")))</f>
        <v/>
      </c>
      <c r="AG420" s="180" t="str">
        <f t="shared" si="130"/>
        <v/>
      </c>
    </row>
    <row r="421" spans="1:33" s="110" customFormat="1" ht="34.5" customHeight="1" x14ac:dyDescent="0.4">
      <c r="A421" s="42" t="str">
        <f t="shared" si="115"/>
        <v>○○学園</v>
      </c>
      <c r="B421" s="43"/>
      <c r="C421" s="44"/>
      <c r="D421" s="103"/>
      <c r="E421" s="103"/>
      <c r="F421" s="95"/>
      <c r="G421" s="48"/>
      <c r="H421" s="48"/>
      <c r="I421" s="48"/>
      <c r="J421" s="49"/>
      <c r="K421" s="49"/>
      <c r="L421" s="49"/>
      <c r="M421" s="49"/>
      <c r="N421" s="50"/>
      <c r="O421" s="104" t="str">
        <f t="shared" si="116"/>
        <v/>
      </c>
      <c r="P421" s="105" t="str">
        <f t="shared" si="131"/>
        <v/>
      </c>
      <c r="Q421" s="106" t="str">
        <f t="shared" si="117"/>
        <v/>
      </c>
      <c r="R421" s="107" t="str">
        <f t="shared" si="118"/>
        <v/>
      </c>
      <c r="S421" s="107" t="str">
        <f t="shared" si="119"/>
        <v/>
      </c>
      <c r="T421" s="108" t="str">
        <f t="shared" si="120"/>
        <v/>
      </c>
      <c r="U421" s="105" t="str">
        <f t="shared" si="121"/>
        <v/>
      </c>
      <c r="V421" s="108" t="str">
        <f t="shared" si="122"/>
        <v/>
      </c>
      <c r="W421" s="108" t="str">
        <f t="shared" si="123"/>
        <v/>
      </c>
      <c r="X421" s="108" t="str">
        <f t="shared" si="124"/>
        <v/>
      </c>
      <c r="Y421" s="108" t="str">
        <f t="shared" si="125"/>
        <v/>
      </c>
      <c r="Z421" s="106" t="str">
        <f t="shared" si="126"/>
        <v/>
      </c>
      <c r="AA421" s="107" t="str">
        <f t="shared" si="127"/>
        <v/>
      </c>
      <c r="AB421" s="105" t="str">
        <f t="shared" si="128"/>
        <v/>
      </c>
      <c r="AC421" s="108" t="str">
        <f t="shared" si="129"/>
        <v/>
      </c>
      <c r="AD421" s="160" t="str">
        <f t="shared" si="132"/>
        <v/>
      </c>
      <c r="AE421" s="173" t="str">
        <f t="shared" si="133"/>
        <v/>
      </c>
      <c r="AF421" s="111" t="str">
        <f>IF(AND(C421="",SUM(F421:N421)=0),"",IF(AE421&lt;&gt;"●",IF(COUNTIF(D421:E421,"○")+COUNTIF(O421:P421,"○")=1,"OK","NG"),IF(INDEX('補足調査票 (記入例)'!$AF$21:$AF$720,MATCH(C421,'補足調査票 (記入例)'!$C$21:$C$29,0))="OK","OK","NG ")))</f>
        <v/>
      </c>
      <c r="AG421" s="180" t="str">
        <f t="shared" si="130"/>
        <v/>
      </c>
    </row>
    <row r="422" spans="1:33" s="110" customFormat="1" ht="34.5" customHeight="1" x14ac:dyDescent="0.4">
      <c r="A422" s="42" t="str">
        <f t="shared" si="115"/>
        <v>○○学園</v>
      </c>
      <c r="B422" s="43"/>
      <c r="C422" s="44"/>
      <c r="D422" s="103"/>
      <c r="E422" s="103"/>
      <c r="F422" s="95"/>
      <c r="G422" s="48"/>
      <c r="H422" s="48"/>
      <c r="I422" s="48"/>
      <c r="J422" s="49"/>
      <c r="K422" s="49"/>
      <c r="L422" s="49"/>
      <c r="M422" s="49"/>
      <c r="N422" s="50"/>
      <c r="O422" s="104" t="str">
        <f t="shared" si="116"/>
        <v/>
      </c>
      <c r="P422" s="105" t="str">
        <f t="shared" si="131"/>
        <v/>
      </c>
      <c r="Q422" s="106" t="str">
        <f t="shared" si="117"/>
        <v/>
      </c>
      <c r="R422" s="107" t="str">
        <f t="shared" si="118"/>
        <v/>
      </c>
      <c r="S422" s="107" t="str">
        <f t="shared" si="119"/>
        <v/>
      </c>
      <c r="T422" s="108" t="str">
        <f t="shared" si="120"/>
        <v/>
      </c>
      <c r="U422" s="105" t="str">
        <f t="shared" si="121"/>
        <v/>
      </c>
      <c r="V422" s="108" t="str">
        <f t="shared" si="122"/>
        <v/>
      </c>
      <c r="W422" s="108" t="str">
        <f t="shared" si="123"/>
        <v/>
      </c>
      <c r="X422" s="108" t="str">
        <f t="shared" si="124"/>
        <v/>
      </c>
      <c r="Y422" s="108" t="str">
        <f t="shared" si="125"/>
        <v/>
      </c>
      <c r="Z422" s="106" t="str">
        <f t="shared" si="126"/>
        <v/>
      </c>
      <c r="AA422" s="107" t="str">
        <f t="shared" si="127"/>
        <v/>
      </c>
      <c r="AB422" s="105" t="str">
        <f t="shared" si="128"/>
        <v/>
      </c>
      <c r="AC422" s="108" t="str">
        <f t="shared" si="129"/>
        <v/>
      </c>
      <c r="AD422" s="160" t="str">
        <f t="shared" si="132"/>
        <v/>
      </c>
      <c r="AE422" s="173" t="str">
        <f t="shared" si="133"/>
        <v/>
      </c>
      <c r="AF422" s="111" t="str">
        <f>IF(AND(C422="",SUM(F422:N422)=0),"",IF(AE422&lt;&gt;"●",IF(COUNTIF(D422:E422,"○")+COUNTIF(O422:P422,"○")=1,"OK","NG"),IF(INDEX('補足調査票 (記入例)'!$AF$21:$AF$720,MATCH(C422,'補足調査票 (記入例)'!$C$21:$C$29,0))="OK","OK","NG ")))</f>
        <v/>
      </c>
      <c r="AG422" s="180" t="str">
        <f t="shared" si="130"/>
        <v/>
      </c>
    </row>
    <row r="423" spans="1:33" s="110" customFormat="1" ht="34.5" customHeight="1" x14ac:dyDescent="0.4">
      <c r="A423" s="42" t="str">
        <f t="shared" si="115"/>
        <v>○○学園</v>
      </c>
      <c r="B423" s="43"/>
      <c r="C423" s="44"/>
      <c r="D423" s="103"/>
      <c r="E423" s="103"/>
      <c r="F423" s="95"/>
      <c r="G423" s="48"/>
      <c r="H423" s="48"/>
      <c r="I423" s="48"/>
      <c r="J423" s="49"/>
      <c r="K423" s="49"/>
      <c r="L423" s="49"/>
      <c r="M423" s="49"/>
      <c r="N423" s="50"/>
      <c r="O423" s="104" t="str">
        <f t="shared" si="116"/>
        <v/>
      </c>
      <c r="P423" s="105" t="str">
        <f t="shared" si="131"/>
        <v/>
      </c>
      <c r="Q423" s="106" t="str">
        <f t="shared" si="117"/>
        <v/>
      </c>
      <c r="R423" s="107" t="str">
        <f t="shared" si="118"/>
        <v/>
      </c>
      <c r="S423" s="107" t="str">
        <f t="shared" si="119"/>
        <v/>
      </c>
      <c r="T423" s="108" t="str">
        <f t="shared" si="120"/>
        <v/>
      </c>
      <c r="U423" s="105" t="str">
        <f t="shared" si="121"/>
        <v/>
      </c>
      <c r="V423" s="108" t="str">
        <f t="shared" si="122"/>
        <v/>
      </c>
      <c r="W423" s="108" t="str">
        <f t="shared" si="123"/>
        <v/>
      </c>
      <c r="X423" s="108" t="str">
        <f t="shared" si="124"/>
        <v/>
      </c>
      <c r="Y423" s="108" t="str">
        <f t="shared" si="125"/>
        <v/>
      </c>
      <c r="Z423" s="106" t="str">
        <f t="shared" si="126"/>
        <v/>
      </c>
      <c r="AA423" s="107" t="str">
        <f t="shared" si="127"/>
        <v/>
      </c>
      <c r="AB423" s="105" t="str">
        <f t="shared" si="128"/>
        <v/>
      </c>
      <c r="AC423" s="108" t="str">
        <f t="shared" si="129"/>
        <v/>
      </c>
      <c r="AD423" s="160" t="str">
        <f t="shared" si="132"/>
        <v/>
      </c>
      <c r="AE423" s="173" t="str">
        <f t="shared" si="133"/>
        <v/>
      </c>
      <c r="AF423" s="111" t="str">
        <f>IF(AND(C423="",SUM(F423:N423)=0),"",IF(AE423&lt;&gt;"●",IF(COUNTIF(D423:E423,"○")+COUNTIF(O423:P423,"○")=1,"OK","NG"),IF(INDEX('補足調査票 (記入例)'!$AF$21:$AF$720,MATCH(C423,'補足調査票 (記入例)'!$C$21:$C$29,0))="OK","OK","NG ")))</f>
        <v/>
      </c>
      <c r="AG423" s="180" t="str">
        <f t="shared" si="130"/>
        <v/>
      </c>
    </row>
    <row r="424" spans="1:33" s="110" customFormat="1" ht="34.5" customHeight="1" x14ac:dyDescent="0.4">
      <c r="A424" s="42" t="str">
        <f t="shared" si="115"/>
        <v>○○学園</v>
      </c>
      <c r="B424" s="43"/>
      <c r="C424" s="44"/>
      <c r="D424" s="103"/>
      <c r="E424" s="103"/>
      <c r="F424" s="95"/>
      <c r="G424" s="48"/>
      <c r="H424" s="48"/>
      <c r="I424" s="48"/>
      <c r="J424" s="49"/>
      <c r="K424" s="49"/>
      <c r="L424" s="49"/>
      <c r="M424" s="49"/>
      <c r="N424" s="50"/>
      <c r="O424" s="104" t="str">
        <f t="shared" si="116"/>
        <v/>
      </c>
      <c r="P424" s="105" t="str">
        <f t="shared" si="131"/>
        <v/>
      </c>
      <c r="Q424" s="106" t="str">
        <f t="shared" si="117"/>
        <v/>
      </c>
      <c r="R424" s="107" t="str">
        <f t="shared" si="118"/>
        <v/>
      </c>
      <c r="S424" s="107" t="str">
        <f t="shared" si="119"/>
        <v/>
      </c>
      <c r="T424" s="108" t="str">
        <f t="shared" si="120"/>
        <v/>
      </c>
      <c r="U424" s="105" t="str">
        <f t="shared" si="121"/>
        <v/>
      </c>
      <c r="V424" s="108" t="str">
        <f t="shared" si="122"/>
        <v/>
      </c>
      <c r="W424" s="108" t="str">
        <f t="shared" si="123"/>
        <v/>
      </c>
      <c r="X424" s="108" t="str">
        <f t="shared" si="124"/>
        <v/>
      </c>
      <c r="Y424" s="108" t="str">
        <f t="shared" si="125"/>
        <v/>
      </c>
      <c r="Z424" s="106" t="str">
        <f t="shared" si="126"/>
        <v/>
      </c>
      <c r="AA424" s="107" t="str">
        <f t="shared" si="127"/>
        <v/>
      </c>
      <c r="AB424" s="105" t="str">
        <f t="shared" si="128"/>
        <v/>
      </c>
      <c r="AC424" s="108" t="str">
        <f t="shared" si="129"/>
        <v/>
      </c>
      <c r="AD424" s="160" t="str">
        <f t="shared" si="132"/>
        <v/>
      </c>
      <c r="AE424" s="173" t="str">
        <f t="shared" si="133"/>
        <v/>
      </c>
      <c r="AF424" s="111" t="str">
        <f>IF(AND(C424="",SUM(F424:N424)=0),"",IF(AE424&lt;&gt;"●",IF(COUNTIF(D424:E424,"○")+COUNTIF(O424:P424,"○")=1,"OK","NG"),IF(INDEX('補足調査票 (記入例)'!$AF$21:$AF$720,MATCH(C424,'補足調査票 (記入例)'!$C$21:$C$29,0))="OK","OK","NG ")))</f>
        <v/>
      </c>
      <c r="AG424" s="180" t="str">
        <f t="shared" si="130"/>
        <v/>
      </c>
    </row>
    <row r="425" spans="1:33" s="110" customFormat="1" ht="34.5" customHeight="1" x14ac:dyDescent="0.4">
      <c r="A425" s="42" t="str">
        <f t="shared" si="115"/>
        <v>○○学園</v>
      </c>
      <c r="B425" s="43"/>
      <c r="C425" s="44"/>
      <c r="D425" s="103"/>
      <c r="E425" s="103"/>
      <c r="F425" s="95"/>
      <c r="G425" s="48"/>
      <c r="H425" s="48"/>
      <c r="I425" s="48"/>
      <c r="J425" s="49"/>
      <c r="K425" s="49"/>
      <c r="L425" s="49"/>
      <c r="M425" s="49"/>
      <c r="N425" s="50"/>
      <c r="O425" s="104" t="str">
        <f t="shared" si="116"/>
        <v/>
      </c>
      <c r="P425" s="105" t="str">
        <f t="shared" si="131"/>
        <v/>
      </c>
      <c r="Q425" s="106" t="str">
        <f t="shared" si="117"/>
        <v/>
      </c>
      <c r="R425" s="107" t="str">
        <f t="shared" si="118"/>
        <v/>
      </c>
      <c r="S425" s="107" t="str">
        <f t="shared" si="119"/>
        <v/>
      </c>
      <c r="T425" s="108" t="str">
        <f t="shared" si="120"/>
        <v/>
      </c>
      <c r="U425" s="105" t="str">
        <f t="shared" si="121"/>
        <v/>
      </c>
      <c r="V425" s="108" t="str">
        <f t="shared" si="122"/>
        <v/>
      </c>
      <c r="W425" s="108" t="str">
        <f t="shared" si="123"/>
        <v/>
      </c>
      <c r="X425" s="108" t="str">
        <f t="shared" si="124"/>
        <v/>
      </c>
      <c r="Y425" s="108" t="str">
        <f t="shared" si="125"/>
        <v/>
      </c>
      <c r="Z425" s="106" t="str">
        <f t="shared" si="126"/>
        <v/>
      </c>
      <c r="AA425" s="107" t="str">
        <f t="shared" si="127"/>
        <v/>
      </c>
      <c r="AB425" s="105" t="str">
        <f t="shared" si="128"/>
        <v/>
      </c>
      <c r="AC425" s="108" t="str">
        <f t="shared" si="129"/>
        <v/>
      </c>
      <c r="AD425" s="160" t="str">
        <f t="shared" si="132"/>
        <v/>
      </c>
      <c r="AE425" s="173" t="str">
        <f t="shared" si="133"/>
        <v/>
      </c>
      <c r="AF425" s="111" t="str">
        <f>IF(AND(C425="",SUM(F425:N425)=0),"",IF(AE425&lt;&gt;"●",IF(COUNTIF(D425:E425,"○")+COUNTIF(O425:P425,"○")=1,"OK","NG"),IF(INDEX('補足調査票 (記入例)'!$AF$21:$AF$720,MATCH(C425,'補足調査票 (記入例)'!$C$21:$C$29,0))="OK","OK","NG ")))</f>
        <v/>
      </c>
      <c r="AG425" s="180" t="str">
        <f t="shared" si="130"/>
        <v/>
      </c>
    </row>
    <row r="426" spans="1:33" s="110" customFormat="1" ht="34.5" customHeight="1" x14ac:dyDescent="0.4">
      <c r="A426" s="42" t="str">
        <f t="shared" si="115"/>
        <v>○○学園</v>
      </c>
      <c r="B426" s="43"/>
      <c r="C426" s="44"/>
      <c r="D426" s="103"/>
      <c r="E426" s="103"/>
      <c r="F426" s="95"/>
      <c r="G426" s="48"/>
      <c r="H426" s="48"/>
      <c r="I426" s="48"/>
      <c r="J426" s="49"/>
      <c r="K426" s="49"/>
      <c r="L426" s="49"/>
      <c r="M426" s="49"/>
      <c r="N426" s="50"/>
      <c r="O426" s="104" t="str">
        <f t="shared" si="116"/>
        <v/>
      </c>
      <c r="P426" s="105" t="str">
        <f t="shared" si="131"/>
        <v/>
      </c>
      <c r="Q426" s="106" t="str">
        <f t="shared" si="117"/>
        <v/>
      </c>
      <c r="R426" s="107" t="str">
        <f t="shared" si="118"/>
        <v/>
      </c>
      <c r="S426" s="107" t="str">
        <f t="shared" si="119"/>
        <v/>
      </c>
      <c r="T426" s="108" t="str">
        <f t="shared" si="120"/>
        <v/>
      </c>
      <c r="U426" s="105" t="str">
        <f t="shared" si="121"/>
        <v/>
      </c>
      <c r="V426" s="108" t="str">
        <f t="shared" si="122"/>
        <v/>
      </c>
      <c r="W426" s="108" t="str">
        <f t="shared" si="123"/>
        <v/>
      </c>
      <c r="X426" s="108" t="str">
        <f t="shared" si="124"/>
        <v/>
      </c>
      <c r="Y426" s="108" t="str">
        <f t="shared" si="125"/>
        <v/>
      </c>
      <c r="Z426" s="106" t="str">
        <f t="shared" si="126"/>
        <v/>
      </c>
      <c r="AA426" s="107" t="str">
        <f t="shared" si="127"/>
        <v/>
      </c>
      <c r="AB426" s="105" t="str">
        <f t="shared" si="128"/>
        <v/>
      </c>
      <c r="AC426" s="108" t="str">
        <f t="shared" si="129"/>
        <v/>
      </c>
      <c r="AD426" s="160" t="str">
        <f t="shared" si="132"/>
        <v/>
      </c>
      <c r="AE426" s="173" t="str">
        <f t="shared" si="133"/>
        <v/>
      </c>
      <c r="AF426" s="111" t="str">
        <f>IF(AND(C426="",SUM(F426:N426)=0),"",IF(AE426&lt;&gt;"●",IF(COUNTIF(D426:E426,"○")+COUNTIF(O426:P426,"○")=1,"OK","NG"),IF(INDEX('補足調査票 (記入例)'!$AF$21:$AF$720,MATCH(C426,'補足調査票 (記入例)'!$C$21:$C$29,0))="OK","OK","NG ")))</f>
        <v/>
      </c>
      <c r="AG426" s="180" t="str">
        <f t="shared" si="130"/>
        <v/>
      </c>
    </row>
    <row r="427" spans="1:33" s="110" customFormat="1" ht="34.5" customHeight="1" x14ac:dyDescent="0.4">
      <c r="A427" s="42" t="str">
        <f t="shared" si="115"/>
        <v>○○学園</v>
      </c>
      <c r="B427" s="43"/>
      <c r="C427" s="44"/>
      <c r="D427" s="103"/>
      <c r="E427" s="103"/>
      <c r="F427" s="95"/>
      <c r="G427" s="48"/>
      <c r="H427" s="48"/>
      <c r="I427" s="48"/>
      <c r="J427" s="49"/>
      <c r="K427" s="49"/>
      <c r="L427" s="49"/>
      <c r="M427" s="49"/>
      <c r="N427" s="50"/>
      <c r="O427" s="104" t="str">
        <f t="shared" si="116"/>
        <v/>
      </c>
      <c r="P427" s="105" t="str">
        <f t="shared" si="131"/>
        <v/>
      </c>
      <c r="Q427" s="106" t="str">
        <f t="shared" si="117"/>
        <v/>
      </c>
      <c r="R427" s="107" t="str">
        <f t="shared" si="118"/>
        <v/>
      </c>
      <c r="S427" s="107" t="str">
        <f t="shared" si="119"/>
        <v/>
      </c>
      <c r="T427" s="108" t="str">
        <f t="shared" si="120"/>
        <v/>
      </c>
      <c r="U427" s="105" t="str">
        <f t="shared" si="121"/>
        <v/>
      </c>
      <c r="V427" s="108" t="str">
        <f t="shared" si="122"/>
        <v/>
      </c>
      <c r="W427" s="108" t="str">
        <f t="shared" si="123"/>
        <v/>
      </c>
      <c r="X427" s="108" t="str">
        <f t="shared" si="124"/>
        <v/>
      </c>
      <c r="Y427" s="108" t="str">
        <f t="shared" si="125"/>
        <v/>
      </c>
      <c r="Z427" s="106" t="str">
        <f t="shared" si="126"/>
        <v/>
      </c>
      <c r="AA427" s="107" t="str">
        <f t="shared" si="127"/>
        <v/>
      </c>
      <c r="AB427" s="105" t="str">
        <f t="shared" si="128"/>
        <v/>
      </c>
      <c r="AC427" s="108" t="str">
        <f t="shared" si="129"/>
        <v/>
      </c>
      <c r="AD427" s="160" t="str">
        <f t="shared" si="132"/>
        <v/>
      </c>
      <c r="AE427" s="173" t="str">
        <f t="shared" si="133"/>
        <v/>
      </c>
      <c r="AF427" s="111" t="str">
        <f>IF(AND(C427="",SUM(F427:N427)=0),"",IF(AE427&lt;&gt;"●",IF(COUNTIF(D427:E427,"○")+COUNTIF(O427:P427,"○")=1,"OK","NG"),IF(INDEX('補足調査票 (記入例)'!$AF$21:$AF$720,MATCH(C427,'補足調査票 (記入例)'!$C$21:$C$29,0))="OK","OK","NG ")))</f>
        <v/>
      </c>
      <c r="AG427" s="180" t="str">
        <f t="shared" si="130"/>
        <v/>
      </c>
    </row>
    <row r="428" spans="1:33" s="110" customFormat="1" ht="34.5" customHeight="1" x14ac:dyDescent="0.4">
      <c r="A428" s="42" t="str">
        <f t="shared" si="115"/>
        <v>○○学園</v>
      </c>
      <c r="B428" s="43"/>
      <c r="C428" s="44"/>
      <c r="D428" s="103"/>
      <c r="E428" s="103"/>
      <c r="F428" s="95"/>
      <c r="G428" s="48"/>
      <c r="H428" s="48"/>
      <c r="I428" s="48"/>
      <c r="J428" s="49"/>
      <c r="K428" s="49"/>
      <c r="L428" s="49"/>
      <c r="M428" s="49"/>
      <c r="N428" s="50"/>
      <c r="O428" s="104" t="str">
        <f t="shared" si="116"/>
        <v/>
      </c>
      <c r="P428" s="105" t="str">
        <f t="shared" si="131"/>
        <v/>
      </c>
      <c r="Q428" s="106" t="str">
        <f t="shared" si="117"/>
        <v/>
      </c>
      <c r="R428" s="107" t="str">
        <f t="shared" si="118"/>
        <v/>
      </c>
      <c r="S428" s="107" t="str">
        <f t="shared" si="119"/>
        <v/>
      </c>
      <c r="T428" s="108" t="str">
        <f t="shared" si="120"/>
        <v/>
      </c>
      <c r="U428" s="105" t="str">
        <f t="shared" si="121"/>
        <v/>
      </c>
      <c r="V428" s="108" t="str">
        <f t="shared" si="122"/>
        <v/>
      </c>
      <c r="W428" s="108" t="str">
        <f t="shared" si="123"/>
        <v/>
      </c>
      <c r="X428" s="108" t="str">
        <f t="shared" si="124"/>
        <v/>
      </c>
      <c r="Y428" s="108" t="str">
        <f t="shared" si="125"/>
        <v/>
      </c>
      <c r="Z428" s="106" t="str">
        <f t="shared" si="126"/>
        <v/>
      </c>
      <c r="AA428" s="107" t="str">
        <f t="shared" si="127"/>
        <v/>
      </c>
      <c r="AB428" s="105" t="str">
        <f t="shared" si="128"/>
        <v/>
      </c>
      <c r="AC428" s="108" t="str">
        <f t="shared" si="129"/>
        <v/>
      </c>
      <c r="AD428" s="160" t="str">
        <f t="shared" si="132"/>
        <v/>
      </c>
      <c r="AE428" s="173" t="str">
        <f t="shared" si="133"/>
        <v/>
      </c>
      <c r="AF428" s="111" t="str">
        <f>IF(AND(C428="",SUM(F428:N428)=0),"",IF(AE428&lt;&gt;"●",IF(COUNTIF(D428:E428,"○")+COUNTIF(O428:P428,"○")=1,"OK","NG"),IF(INDEX('補足調査票 (記入例)'!$AF$21:$AF$720,MATCH(C428,'補足調査票 (記入例)'!$C$21:$C$29,0))="OK","OK","NG ")))</f>
        <v/>
      </c>
      <c r="AG428" s="180" t="str">
        <f t="shared" si="130"/>
        <v/>
      </c>
    </row>
    <row r="429" spans="1:33" s="110" customFormat="1" ht="34.5" customHeight="1" x14ac:dyDescent="0.4">
      <c r="A429" s="42" t="str">
        <f t="shared" si="115"/>
        <v>○○学園</v>
      </c>
      <c r="B429" s="43"/>
      <c r="C429" s="44"/>
      <c r="D429" s="103"/>
      <c r="E429" s="103"/>
      <c r="F429" s="95"/>
      <c r="G429" s="48"/>
      <c r="H429" s="48"/>
      <c r="I429" s="48"/>
      <c r="J429" s="49"/>
      <c r="K429" s="49"/>
      <c r="L429" s="49"/>
      <c r="M429" s="49"/>
      <c r="N429" s="50"/>
      <c r="O429" s="104" t="str">
        <f t="shared" si="116"/>
        <v/>
      </c>
      <c r="P429" s="105" t="str">
        <f t="shared" si="131"/>
        <v/>
      </c>
      <c r="Q429" s="106" t="str">
        <f t="shared" si="117"/>
        <v/>
      </c>
      <c r="R429" s="107" t="str">
        <f t="shared" si="118"/>
        <v/>
      </c>
      <c r="S429" s="107" t="str">
        <f t="shared" si="119"/>
        <v/>
      </c>
      <c r="T429" s="108" t="str">
        <f t="shared" si="120"/>
        <v/>
      </c>
      <c r="U429" s="105" t="str">
        <f t="shared" si="121"/>
        <v/>
      </c>
      <c r="V429" s="108" t="str">
        <f t="shared" si="122"/>
        <v/>
      </c>
      <c r="W429" s="108" t="str">
        <f t="shared" si="123"/>
        <v/>
      </c>
      <c r="X429" s="108" t="str">
        <f t="shared" si="124"/>
        <v/>
      </c>
      <c r="Y429" s="108" t="str">
        <f t="shared" si="125"/>
        <v/>
      </c>
      <c r="Z429" s="106" t="str">
        <f t="shared" si="126"/>
        <v/>
      </c>
      <c r="AA429" s="107" t="str">
        <f t="shared" si="127"/>
        <v/>
      </c>
      <c r="AB429" s="105" t="str">
        <f t="shared" si="128"/>
        <v/>
      </c>
      <c r="AC429" s="108" t="str">
        <f t="shared" si="129"/>
        <v/>
      </c>
      <c r="AD429" s="160" t="str">
        <f t="shared" si="132"/>
        <v/>
      </c>
      <c r="AE429" s="173" t="str">
        <f t="shared" si="133"/>
        <v/>
      </c>
      <c r="AF429" s="111" t="str">
        <f>IF(AND(C429="",SUM(F429:N429)=0),"",IF(AE429&lt;&gt;"●",IF(COUNTIF(D429:E429,"○")+COUNTIF(O429:P429,"○")=1,"OK","NG"),IF(INDEX('補足調査票 (記入例)'!$AF$21:$AF$720,MATCH(C429,'補足調査票 (記入例)'!$C$21:$C$29,0))="OK","OK","NG ")))</f>
        <v/>
      </c>
      <c r="AG429" s="180" t="str">
        <f t="shared" si="130"/>
        <v/>
      </c>
    </row>
    <row r="430" spans="1:33" s="110" customFormat="1" ht="34.5" customHeight="1" x14ac:dyDescent="0.4">
      <c r="A430" s="42" t="str">
        <f t="shared" si="115"/>
        <v>○○学園</v>
      </c>
      <c r="B430" s="43"/>
      <c r="C430" s="44"/>
      <c r="D430" s="103"/>
      <c r="E430" s="103"/>
      <c r="F430" s="95"/>
      <c r="G430" s="48"/>
      <c r="H430" s="48"/>
      <c r="I430" s="48"/>
      <c r="J430" s="49"/>
      <c r="K430" s="49"/>
      <c r="L430" s="49"/>
      <c r="M430" s="49"/>
      <c r="N430" s="50"/>
      <c r="O430" s="104" t="str">
        <f t="shared" si="116"/>
        <v/>
      </c>
      <c r="P430" s="105" t="str">
        <f t="shared" si="131"/>
        <v/>
      </c>
      <c r="Q430" s="106" t="str">
        <f t="shared" si="117"/>
        <v/>
      </c>
      <c r="R430" s="107" t="str">
        <f t="shared" si="118"/>
        <v/>
      </c>
      <c r="S430" s="107" t="str">
        <f t="shared" si="119"/>
        <v/>
      </c>
      <c r="T430" s="108" t="str">
        <f t="shared" si="120"/>
        <v/>
      </c>
      <c r="U430" s="105" t="str">
        <f t="shared" si="121"/>
        <v/>
      </c>
      <c r="V430" s="108" t="str">
        <f t="shared" si="122"/>
        <v/>
      </c>
      <c r="W430" s="108" t="str">
        <f t="shared" si="123"/>
        <v/>
      </c>
      <c r="X430" s="108" t="str">
        <f t="shared" si="124"/>
        <v/>
      </c>
      <c r="Y430" s="108" t="str">
        <f t="shared" si="125"/>
        <v/>
      </c>
      <c r="Z430" s="106" t="str">
        <f t="shared" si="126"/>
        <v/>
      </c>
      <c r="AA430" s="107" t="str">
        <f t="shared" si="127"/>
        <v/>
      </c>
      <c r="AB430" s="105" t="str">
        <f t="shared" si="128"/>
        <v/>
      </c>
      <c r="AC430" s="108" t="str">
        <f t="shared" si="129"/>
        <v/>
      </c>
      <c r="AD430" s="160" t="str">
        <f t="shared" si="132"/>
        <v/>
      </c>
      <c r="AE430" s="173" t="str">
        <f t="shared" si="133"/>
        <v/>
      </c>
      <c r="AF430" s="111" t="str">
        <f>IF(AND(C430="",SUM(F430:N430)=0),"",IF(AE430&lt;&gt;"●",IF(COUNTIF(D430:E430,"○")+COUNTIF(O430:P430,"○")=1,"OK","NG"),IF(INDEX('補足調査票 (記入例)'!$AF$21:$AF$720,MATCH(C430,'補足調査票 (記入例)'!$C$21:$C$29,0))="OK","OK","NG ")))</f>
        <v/>
      </c>
      <c r="AG430" s="180" t="str">
        <f t="shared" si="130"/>
        <v/>
      </c>
    </row>
    <row r="431" spans="1:33" s="110" customFormat="1" ht="34.5" customHeight="1" x14ac:dyDescent="0.4">
      <c r="A431" s="42" t="str">
        <f t="shared" si="115"/>
        <v>○○学園</v>
      </c>
      <c r="B431" s="43"/>
      <c r="C431" s="44"/>
      <c r="D431" s="103"/>
      <c r="E431" s="103"/>
      <c r="F431" s="95"/>
      <c r="G431" s="48"/>
      <c r="H431" s="48"/>
      <c r="I431" s="48"/>
      <c r="J431" s="49"/>
      <c r="K431" s="49"/>
      <c r="L431" s="49"/>
      <c r="M431" s="49"/>
      <c r="N431" s="50"/>
      <c r="O431" s="104" t="str">
        <f t="shared" si="116"/>
        <v/>
      </c>
      <c r="P431" s="105" t="str">
        <f t="shared" si="131"/>
        <v/>
      </c>
      <c r="Q431" s="106" t="str">
        <f t="shared" si="117"/>
        <v/>
      </c>
      <c r="R431" s="107" t="str">
        <f t="shared" si="118"/>
        <v/>
      </c>
      <c r="S431" s="107" t="str">
        <f t="shared" si="119"/>
        <v/>
      </c>
      <c r="T431" s="108" t="str">
        <f t="shared" si="120"/>
        <v/>
      </c>
      <c r="U431" s="105" t="str">
        <f t="shared" si="121"/>
        <v/>
      </c>
      <c r="V431" s="108" t="str">
        <f t="shared" si="122"/>
        <v/>
      </c>
      <c r="W431" s="108" t="str">
        <f t="shared" si="123"/>
        <v/>
      </c>
      <c r="X431" s="108" t="str">
        <f t="shared" si="124"/>
        <v/>
      </c>
      <c r="Y431" s="108" t="str">
        <f t="shared" si="125"/>
        <v/>
      </c>
      <c r="Z431" s="106" t="str">
        <f t="shared" si="126"/>
        <v/>
      </c>
      <c r="AA431" s="107" t="str">
        <f t="shared" si="127"/>
        <v/>
      </c>
      <c r="AB431" s="105" t="str">
        <f t="shared" si="128"/>
        <v/>
      </c>
      <c r="AC431" s="108" t="str">
        <f t="shared" si="129"/>
        <v/>
      </c>
      <c r="AD431" s="160" t="str">
        <f t="shared" si="132"/>
        <v/>
      </c>
      <c r="AE431" s="173" t="str">
        <f t="shared" si="133"/>
        <v/>
      </c>
      <c r="AF431" s="111" t="str">
        <f>IF(AND(C431="",SUM(F431:N431)=0),"",IF(AE431&lt;&gt;"●",IF(COUNTIF(D431:E431,"○")+COUNTIF(O431:P431,"○")=1,"OK","NG"),IF(INDEX('補足調査票 (記入例)'!$AF$21:$AF$720,MATCH(C431,'補足調査票 (記入例)'!$C$21:$C$29,0))="OK","OK","NG ")))</f>
        <v/>
      </c>
      <c r="AG431" s="180" t="str">
        <f t="shared" si="130"/>
        <v/>
      </c>
    </row>
    <row r="432" spans="1:33" s="110" customFormat="1" ht="34.5" customHeight="1" x14ac:dyDescent="0.4">
      <c r="A432" s="42" t="str">
        <f t="shared" si="115"/>
        <v>○○学園</v>
      </c>
      <c r="B432" s="43"/>
      <c r="C432" s="44"/>
      <c r="D432" s="103"/>
      <c r="E432" s="103"/>
      <c r="F432" s="95"/>
      <c r="G432" s="48"/>
      <c r="H432" s="48"/>
      <c r="I432" s="48"/>
      <c r="J432" s="49"/>
      <c r="K432" s="49"/>
      <c r="L432" s="49"/>
      <c r="M432" s="49"/>
      <c r="N432" s="50"/>
      <c r="O432" s="104" t="str">
        <f t="shared" si="116"/>
        <v/>
      </c>
      <c r="P432" s="105" t="str">
        <f t="shared" si="131"/>
        <v/>
      </c>
      <c r="Q432" s="106" t="str">
        <f t="shared" si="117"/>
        <v/>
      </c>
      <c r="R432" s="107" t="str">
        <f t="shared" si="118"/>
        <v/>
      </c>
      <c r="S432" s="107" t="str">
        <f t="shared" si="119"/>
        <v/>
      </c>
      <c r="T432" s="108" t="str">
        <f t="shared" si="120"/>
        <v/>
      </c>
      <c r="U432" s="105" t="str">
        <f t="shared" si="121"/>
        <v/>
      </c>
      <c r="V432" s="108" t="str">
        <f t="shared" si="122"/>
        <v/>
      </c>
      <c r="W432" s="108" t="str">
        <f t="shared" si="123"/>
        <v/>
      </c>
      <c r="X432" s="108" t="str">
        <f t="shared" si="124"/>
        <v/>
      </c>
      <c r="Y432" s="108" t="str">
        <f t="shared" si="125"/>
        <v/>
      </c>
      <c r="Z432" s="106" t="str">
        <f t="shared" si="126"/>
        <v/>
      </c>
      <c r="AA432" s="107" t="str">
        <f t="shared" si="127"/>
        <v/>
      </c>
      <c r="AB432" s="105" t="str">
        <f t="shared" si="128"/>
        <v/>
      </c>
      <c r="AC432" s="108" t="str">
        <f t="shared" si="129"/>
        <v/>
      </c>
      <c r="AD432" s="160" t="str">
        <f t="shared" si="132"/>
        <v/>
      </c>
      <c r="AE432" s="173" t="str">
        <f t="shared" si="133"/>
        <v/>
      </c>
      <c r="AF432" s="111" t="str">
        <f>IF(AND(C432="",SUM(F432:N432)=0),"",IF(AE432&lt;&gt;"●",IF(COUNTIF(D432:E432,"○")+COUNTIF(O432:P432,"○")=1,"OK","NG"),IF(INDEX('補足調査票 (記入例)'!$AF$21:$AF$720,MATCH(C432,'補足調査票 (記入例)'!$C$21:$C$29,0))="OK","OK","NG ")))</f>
        <v/>
      </c>
      <c r="AG432" s="180" t="str">
        <f t="shared" si="130"/>
        <v/>
      </c>
    </row>
    <row r="433" spans="1:33" s="110" customFormat="1" ht="34.5" customHeight="1" x14ac:dyDescent="0.4">
      <c r="A433" s="42" t="str">
        <f t="shared" si="115"/>
        <v>○○学園</v>
      </c>
      <c r="B433" s="43"/>
      <c r="C433" s="44"/>
      <c r="D433" s="103"/>
      <c r="E433" s="103"/>
      <c r="F433" s="95"/>
      <c r="G433" s="48"/>
      <c r="H433" s="48"/>
      <c r="I433" s="48"/>
      <c r="J433" s="49"/>
      <c r="K433" s="49"/>
      <c r="L433" s="49"/>
      <c r="M433" s="49"/>
      <c r="N433" s="50"/>
      <c r="O433" s="104" t="str">
        <f t="shared" si="116"/>
        <v/>
      </c>
      <c r="P433" s="105" t="str">
        <f t="shared" si="131"/>
        <v/>
      </c>
      <c r="Q433" s="106" t="str">
        <f t="shared" si="117"/>
        <v/>
      </c>
      <c r="R433" s="107" t="str">
        <f t="shared" si="118"/>
        <v/>
      </c>
      <c r="S433" s="107" t="str">
        <f t="shared" si="119"/>
        <v/>
      </c>
      <c r="T433" s="108" t="str">
        <f t="shared" si="120"/>
        <v/>
      </c>
      <c r="U433" s="105" t="str">
        <f t="shared" si="121"/>
        <v/>
      </c>
      <c r="V433" s="108" t="str">
        <f t="shared" si="122"/>
        <v/>
      </c>
      <c r="W433" s="108" t="str">
        <f t="shared" si="123"/>
        <v/>
      </c>
      <c r="X433" s="108" t="str">
        <f t="shared" si="124"/>
        <v/>
      </c>
      <c r="Y433" s="108" t="str">
        <f t="shared" si="125"/>
        <v/>
      </c>
      <c r="Z433" s="106" t="str">
        <f t="shared" si="126"/>
        <v/>
      </c>
      <c r="AA433" s="107" t="str">
        <f t="shared" si="127"/>
        <v/>
      </c>
      <c r="AB433" s="105" t="str">
        <f t="shared" si="128"/>
        <v/>
      </c>
      <c r="AC433" s="108" t="str">
        <f t="shared" si="129"/>
        <v/>
      </c>
      <c r="AD433" s="160" t="str">
        <f t="shared" si="132"/>
        <v/>
      </c>
      <c r="AE433" s="173" t="str">
        <f t="shared" si="133"/>
        <v/>
      </c>
      <c r="AF433" s="111" t="str">
        <f>IF(AND(C433="",SUM(F433:N433)=0),"",IF(AE433&lt;&gt;"●",IF(COUNTIF(D433:E433,"○")+COUNTIF(O433:P433,"○")=1,"OK","NG"),IF(INDEX('補足調査票 (記入例)'!$AF$21:$AF$720,MATCH(C433,'補足調査票 (記入例)'!$C$21:$C$29,0))="OK","OK","NG ")))</f>
        <v/>
      </c>
      <c r="AG433" s="180" t="str">
        <f t="shared" si="130"/>
        <v/>
      </c>
    </row>
    <row r="434" spans="1:33" s="110" customFormat="1" ht="34.5" customHeight="1" x14ac:dyDescent="0.4">
      <c r="A434" s="42" t="str">
        <f t="shared" si="115"/>
        <v>○○学園</v>
      </c>
      <c r="B434" s="43"/>
      <c r="C434" s="44"/>
      <c r="D434" s="103"/>
      <c r="E434" s="103"/>
      <c r="F434" s="95"/>
      <c r="G434" s="48"/>
      <c r="H434" s="48"/>
      <c r="I434" s="48"/>
      <c r="J434" s="49"/>
      <c r="K434" s="49"/>
      <c r="L434" s="49"/>
      <c r="M434" s="49"/>
      <c r="N434" s="50"/>
      <c r="O434" s="104" t="str">
        <f t="shared" si="116"/>
        <v/>
      </c>
      <c r="P434" s="105" t="str">
        <f t="shared" si="131"/>
        <v/>
      </c>
      <c r="Q434" s="106" t="str">
        <f t="shared" si="117"/>
        <v/>
      </c>
      <c r="R434" s="107" t="str">
        <f t="shared" si="118"/>
        <v/>
      </c>
      <c r="S434" s="107" t="str">
        <f t="shared" si="119"/>
        <v/>
      </c>
      <c r="T434" s="108" t="str">
        <f t="shared" si="120"/>
        <v/>
      </c>
      <c r="U434" s="105" t="str">
        <f t="shared" si="121"/>
        <v/>
      </c>
      <c r="V434" s="108" t="str">
        <f t="shared" si="122"/>
        <v/>
      </c>
      <c r="W434" s="108" t="str">
        <f t="shared" si="123"/>
        <v/>
      </c>
      <c r="X434" s="108" t="str">
        <f t="shared" si="124"/>
        <v/>
      </c>
      <c r="Y434" s="108" t="str">
        <f t="shared" si="125"/>
        <v/>
      </c>
      <c r="Z434" s="106" t="str">
        <f t="shared" si="126"/>
        <v/>
      </c>
      <c r="AA434" s="107" t="str">
        <f t="shared" si="127"/>
        <v/>
      </c>
      <c r="AB434" s="105" t="str">
        <f t="shared" si="128"/>
        <v/>
      </c>
      <c r="AC434" s="108" t="str">
        <f t="shared" si="129"/>
        <v/>
      </c>
      <c r="AD434" s="160" t="str">
        <f t="shared" si="132"/>
        <v/>
      </c>
      <c r="AE434" s="173" t="str">
        <f t="shared" si="133"/>
        <v/>
      </c>
      <c r="AF434" s="111" t="str">
        <f>IF(AND(C434="",SUM(F434:N434)=0),"",IF(AE434&lt;&gt;"●",IF(COUNTIF(D434:E434,"○")+COUNTIF(O434:P434,"○")=1,"OK","NG"),IF(INDEX('補足調査票 (記入例)'!$AF$21:$AF$720,MATCH(C434,'補足調査票 (記入例)'!$C$21:$C$29,0))="OK","OK","NG ")))</f>
        <v/>
      </c>
      <c r="AG434" s="180" t="str">
        <f t="shared" si="130"/>
        <v/>
      </c>
    </row>
    <row r="435" spans="1:33" s="110" customFormat="1" ht="34.5" customHeight="1" x14ac:dyDescent="0.4">
      <c r="A435" s="42" t="str">
        <f t="shared" si="115"/>
        <v>○○学園</v>
      </c>
      <c r="B435" s="43"/>
      <c r="C435" s="44"/>
      <c r="D435" s="103"/>
      <c r="E435" s="103"/>
      <c r="F435" s="95"/>
      <c r="G435" s="48"/>
      <c r="H435" s="48"/>
      <c r="I435" s="48"/>
      <c r="J435" s="49"/>
      <c r="K435" s="49"/>
      <c r="L435" s="49"/>
      <c r="M435" s="49"/>
      <c r="N435" s="50"/>
      <c r="O435" s="104" t="str">
        <f t="shared" si="116"/>
        <v/>
      </c>
      <c r="P435" s="105" t="str">
        <f t="shared" si="131"/>
        <v/>
      </c>
      <c r="Q435" s="106" t="str">
        <f t="shared" si="117"/>
        <v/>
      </c>
      <c r="R435" s="107" t="str">
        <f t="shared" si="118"/>
        <v/>
      </c>
      <c r="S435" s="107" t="str">
        <f t="shared" si="119"/>
        <v/>
      </c>
      <c r="T435" s="108" t="str">
        <f t="shared" si="120"/>
        <v/>
      </c>
      <c r="U435" s="105" t="str">
        <f t="shared" si="121"/>
        <v/>
      </c>
      <c r="V435" s="108" t="str">
        <f t="shared" si="122"/>
        <v/>
      </c>
      <c r="W435" s="108" t="str">
        <f t="shared" si="123"/>
        <v/>
      </c>
      <c r="X435" s="108" t="str">
        <f t="shared" si="124"/>
        <v/>
      </c>
      <c r="Y435" s="108" t="str">
        <f t="shared" si="125"/>
        <v/>
      </c>
      <c r="Z435" s="106" t="str">
        <f t="shared" si="126"/>
        <v/>
      </c>
      <c r="AA435" s="107" t="str">
        <f t="shared" si="127"/>
        <v/>
      </c>
      <c r="AB435" s="105" t="str">
        <f t="shared" si="128"/>
        <v/>
      </c>
      <c r="AC435" s="108" t="str">
        <f t="shared" si="129"/>
        <v/>
      </c>
      <c r="AD435" s="160" t="str">
        <f t="shared" si="132"/>
        <v/>
      </c>
      <c r="AE435" s="173" t="str">
        <f t="shared" si="133"/>
        <v/>
      </c>
      <c r="AF435" s="111" t="str">
        <f>IF(AND(C435="",SUM(F435:N435)=0),"",IF(AE435&lt;&gt;"●",IF(COUNTIF(D435:E435,"○")+COUNTIF(O435:P435,"○")=1,"OK","NG"),IF(INDEX('補足調査票 (記入例)'!$AF$21:$AF$720,MATCH(C435,'補足調査票 (記入例)'!$C$21:$C$29,0))="OK","OK","NG ")))</f>
        <v/>
      </c>
      <c r="AG435" s="180" t="str">
        <f t="shared" si="130"/>
        <v/>
      </c>
    </row>
    <row r="436" spans="1:33" s="110" customFormat="1" ht="34.5" customHeight="1" x14ac:dyDescent="0.4">
      <c r="A436" s="42" t="str">
        <f t="shared" si="115"/>
        <v>○○学園</v>
      </c>
      <c r="B436" s="43"/>
      <c r="C436" s="44"/>
      <c r="D436" s="103"/>
      <c r="E436" s="103"/>
      <c r="F436" s="95"/>
      <c r="G436" s="48"/>
      <c r="H436" s="48"/>
      <c r="I436" s="48"/>
      <c r="J436" s="49"/>
      <c r="K436" s="49"/>
      <c r="L436" s="49"/>
      <c r="M436" s="49"/>
      <c r="N436" s="50"/>
      <c r="O436" s="104" t="str">
        <f t="shared" si="116"/>
        <v/>
      </c>
      <c r="P436" s="105" t="str">
        <f t="shared" si="131"/>
        <v/>
      </c>
      <c r="Q436" s="106" t="str">
        <f t="shared" si="117"/>
        <v/>
      </c>
      <c r="R436" s="107" t="str">
        <f t="shared" si="118"/>
        <v/>
      </c>
      <c r="S436" s="107" t="str">
        <f t="shared" si="119"/>
        <v/>
      </c>
      <c r="T436" s="108" t="str">
        <f t="shared" si="120"/>
        <v/>
      </c>
      <c r="U436" s="105" t="str">
        <f t="shared" si="121"/>
        <v/>
      </c>
      <c r="V436" s="108" t="str">
        <f t="shared" si="122"/>
        <v/>
      </c>
      <c r="W436" s="108" t="str">
        <f t="shared" si="123"/>
        <v/>
      </c>
      <c r="X436" s="108" t="str">
        <f t="shared" si="124"/>
        <v/>
      </c>
      <c r="Y436" s="108" t="str">
        <f t="shared" si="125"/>
        <v/>
      </c>
      <c r="Z436" s="106" t="str">
        <f t="shared" si="126"/>
        <v/>
      </c>
      <c r="AA436" s="107" t="str">
        <f t="shared" si="127"/>
        <v/>
      </c>
      <c r="AB436" s="105" t="str">
        <f t="shared" si="128"/>
        <v/>
      </c>
      <c r="AC436" s="108" t="str">
        <f t="shared" si="129"/>
        <v/>
      </c>
      <c r="AD436" s="160" t="str">
        <f t="shared" si="132"/>
        <v/>
      </c>
      <c r="AE436" s="173" t="str">
        <f t="shared" si="133"/>
        <v/>
      </c>
      <c r="AF436" s="111" t="str">
        <f>IF(AND(C436="",SUM(F436:N436)=0),"",IF(AE436&lt;&gt;"●",IF(COUNTIF(D436:E436,"○")+COUNTIF(O436:P436,"○")=1,"OK","NG"),IF(INDEX('補足調査票 (記入例)'!$AF$21:$AF$720,MATCH(C436,'補足調査票 (記入例)'!$C$21:$C$29,0))="OK","OK","NG ")))</f>
        <v/>
      </c>
      <c r="AG436" s="180" t="str">
        <f t="shared" si="130"/>
        <v/>
      </c>
    </row>
    <row r="437" spans="1:33" s="110" customFormat="1" ht="34.5" customHeight="1" x14ac:dyDescent="0.4">
      <c r="A437" s="42" t="str">
        <f t="shared" si="115"/>
        <v>○○学園</v>
      </c>
      <c r="B437" s="43"/>
      <c r="C437" s="44"/>
      <c r="D437" s="103"/>
      <c r="E437" s="103"/>
      <c r="F437" s="95"/>
      <c r="G437" s="48"/>
      <c r="H437" s="48"/>
      <c r="I437" s="48"/>
      <c r="J437" s="49"/>
      <c r="K437" s="49"/>
      <c r="L437" s="49"/>
      <c r="M437" s="49"/>
      <c r="N437" s="50"/>
      <c r="O437" s="104" t="str">
        <f t="shared" si="116"/>
        <v/>
      </c>
      <c r="P437" s="105" t="str">
        <f t="shared" si="131"/>
        <v/>
      </c>
      <c r="Q437" s="106" t="str">
        <f t="shared" si="117"/>
        <v/>
      </c>
      <c r="R437" s="107" t="str">
        <f t="shared" si="118"/>
        <v/>
      </c>
      <c r="S437" s="107" t="str">
        <f t="shared" si="119"/>
        <v/>
      </c>
      <c r="T437" s="108" t="str">
        <f t="shared" si="120"/>
        <v/>
      </c>
      <c r="U437" s="105" t="str">
        <f t="shared" si="121"/>
        <v/>
      </c>
      <c r="V437" s="108" t="str">
        <f t="shared" si="122"/>
        <v/>
      </c>
      <c r="W437" s="108" t="str">
        <f t="shared" si="123"/>
        <v/>
      </c>
      <c r="X437" s="108" t="str">
        <f t="shared" si="124"/>
        <v/>
      </c>
      <c r="Y437" s="108" t="str">
        <f t="shared" si="125"/>
        <v/>
      </c>
      <c r="Z437" s="106" t="str">
        <f t="shared" si="126"/>
        <v/>
      </c>
      <c r="AA437" s="107" t="str">
        <f t="shared" si="127"/>
        <v/>
      </c>
      <c r="AB437" s="105" t="str">
        <f t="shared" si="128"/>
        <v/>
      </c>
      <c r="AC437" s="108" t="str">
        <f t="shared" si="129"/>
        <v/>
      </c>
      <c r="AD437" s="160" t="str">
        <f t="shared" si="132"/>
        <v/>
      </c>
      <c r="AE437" s="173" t="str">
        <f t="shared" si="133"/>
        <v/>
      </c>
      <c r="AF437" s="111" t="str">
        <f>IF(AND(C437="",SUM(F437:N437)=0),"",IF(AE437&lt;&gt;"●",IF(COUNTIF(D437:E437,"○")+COUNTIF(O437:P437,"○")=1,"OK","NG"),IF(INDEX('補足調査票 (記入例)'!$AF$21:$AF$720,MATCH(C437,'補足調査票 (記入例)'!$C$21:$C$29,0))="OK","OK","NG ")))</f>
        <v/>
      </c>
      <c r="AG437" s="180" t="str">
        <f t="shared" si="130"/>
        <v/>
      </c>
    </row>
    <row r="438" spans="1:33" s="110" customFormat="1" ht="34.5" customHeight="1" x14ac:dyDescent="0.4">
      <c r="A438" s="42" t="str">
        <f t="shared" si="115"/>
        <v>○○学園</v>
      </c>
      <c r="B438" s="43"/>
      <c r="C438" s="44"/>
      <c r="D438" s="103"/>
      <c r="E438" s="103"/>
      <c r="F438" s="95"/>
      <c r="G438" s="48"/>
      <c r="H438" s="48"/>
      <c r="I438" s="48"/>
      <c r="J438" s="49"/>
      <c r="K438" s="49"/>
      <c r="L438" s="49"/>
      <c r="M438" s="49"/>
      <c r="N438" s="50"/>
      <c r="O438" s="104" t="str">
        <f t="shared" si="116"/>
        <v/>
      </c>
      <c r="P438" s="105" t="str">
        <f t="shared" si="131"/>
        <v/>
      </c>
      <c r="Q438" s="106" t="str">
        <f t="shared" si="117"/>
        <v/>
      </c>
      <c r="R438" s="107" t="str">
        <f t="shared" si="118"/>
        <v/>
      </c>
      <c r="S438" s="107" t="str">
        <f t="shared" si="119"/>
        <v/>
      </c>
      <c r="T438" s="108" t="str">
        <f t="shared" si="120"/>
        <v/>
      </c>
      <c r="U438" s="105" t="str">
        <f t="shared" si="121"/>
        <v/>
      </c>
      <c r="V438" s="108" t="str">
        <f t="shared" si="122"/>
        <v/>
      </c>
      <c r="W438" s="108" t="str">
        <f t="shared" si="123"/>
        <v/>
      </c>
      <c r="X438" s="108" t="str">
        <f t="shared" si="124"/>
        <v/>
      </c>
      <c r="Y438" s="108" t="str">
        <f t="shared" si="125"/>
        <v/>
      </c>
      <c r="Z438" s="106" t="str">
        <f t="shared" si="126"/>
        <v/>
      </c>
      <c r="AA438" s="107" t="str">
        <f t="shared" si="127"/>
        <v/>
      </c>
      <c r="AB438" s="105" t="str">
        <f t="shared" si="128"/>
        <v/>
      </c>
      <c r="AC438" s="108" t="str">
        <f t="shared" si="129"/>
        <v/>
      </c>
      <c r="AD438" s="160" t="str">
        <f t="shared" si="132"/>
        <v/>
      </c>
      <c r="AE438" s="173" t="str">
        <f t="shared" si="133"/>
        <v/>
      </c>
      <c r="AF438" s="111" t="str">
        <f>IF(AND(C438="",SUM(F438:N438)=0),"",IF(AE438&lt;&gt;"●",IF(COUNTIF(D438:E438,"○")+COUNTIF(O438:P438,"○")=1,"OK","NG"),IF(INDEX('補足調査票 (記入例)'!$AF$21:$AF$720,MATCH(C438,'補足調査票 (記入例)'!$C$21:$C$29,0))="OK","OK","NG ")))</f>
        <v/>
      </c>
      <c r="AG438" s="180" t="str">
        <f t="shared" si="130"/>
        <v/>
      </c>
    </row>
    <row r="439" spans="1:33" s="110" customFormat="1" ht="34.5" customHeight="1" x14ac:dyDescent="0.4">
      <c r="A439" s="42" t="str">
        <f t="shared" si="115"/>
        <v>○○学園</v>
      </c>
      <c r="B439" s="43"/>
      <c r="C439" s="44"/>
      <c r="D439" s="103"/>
      <c r="E439" s="103"/>
      <c r="F439" s="95"/>
      <c r="G439" s="48"/>
      <c r="H439" s="48"/>
      <c r="I439" s="48"/>
      <c r="J439" s="49"/>
      <c r="K439" s="49"/>
      <c r="L439" s="49"/>
      <c r="M439" s="49"/>
      <c r="N439" s="50"/>
      <c r="O439" s="104" t="str">
        <f t="shared" si="116"/>
        <v/>
      </c>
      <c r="P439" s="105" t="str">
        <f t="shared" si="131"/>
        <v/>
      </c>
      <c r="Q439" s="106" t="str">
        <f t="shared" si="117"/>
        <v/>
      </c>
      <c r="R439" s="107" t="str">
        <f t="shared" si="118"/>
        <v/>
      </c>
      <c r="S439" s="107" t="str">
        <f t="shared" si="119"/>
        <v/>
      </c>
      <c r="T439" s="108" t="str">
        <f t="shared" si="120"/>
        <v/>
      </c>
      <c r="U439" s="105" t="str">
        <f t="shared" si="121"/>
        <v/>
      </c>
      <c r="V439" s="108" t="str">
        <f t="shared" si="122"/>
        <v/>
      </c>
      <c r="W439" s="108" t="str">
        <f t="shared" si="123"/>
        <v/>
      </c>
      <c r="X439" s="108" t="str">
        <f t="shared" si="124"/>
        <v/>
      </c>
      <c r="Y439" s="108" t="str">
        <f t="shared" si="125"/>
        <v/>
      </c>
      <c r="Z439" s="106" t="str">
        <f t="shared" si="126"/>
        <v/>
      </c>
      <c r="AA439" s="107" t="str">
        <f t="shared" si="127"/>
        <v/>
      </c>
      <c r="AB439" s="105" t="str">
        <f t="shared" si="128"/>
        <v/>
      </c>
      <c r="AC439" s="108" t="str">
        <f t="shared" si="129"/>
        <v/>
      </c>
      <c r="AD439" s="160" t="str">
        <f t="shared" si="132"/>
        <v/>
      </c>
      <c r="AE439" s="173" t="str">
        <f t="shared" si="133"/>
        <v/>
      </c>
      <c r="AF439" s="111" t="str">
        <f>IF(AND(C439="",SUM(F439:N439)=0),"",IF(AE439&lt;&gt;"●",IF(COUNTIF(D439:E439,"○")+COUNTIF(O439:P439,"○")=1,"OK","NG"),IF(INDEX('補足調査票 (記入例)'!$AF$21:$AF$720,MATCH(C439,'補足調査票 (記入例)'!$C$21:$C$29,0))="OK","OK","NG ")))</f>
        <v/>
      </c>
      <c r="AG439" s="180" t="str">
        <f t="shared" si="130"/>
        <v/>
      </c>
    </row>
    <row r="440" spans="1:33" s="110" customFormat="1" ht="34.5" customHeight="1" x14ac:dyDescent="0.4">
      <c r="A440" s="42" t="str">
        <f t="shared" si="115"/>
        <v>○○学園</v>
      </c>
      <c r="B440" s="43"/>
      <c r="C440" s="44"/>
      <c r="D440" s="103"/>
      <c r="E440" s="103"/>
      <c r="F440" s="95"/>
      <c r="G440" s="48"/>
      <c r="H440" s="48"/>
      <c r="I440" s="48"/>
      <c r="J440" s="49"/>
      <c r="K440" s="49"/>
      <c r="L440" s="49"/>
      <c r="M440" s="49"/>
      <c r="N440" s="50"/>
      <c r="O440" s="104" t="str">
        <f t="shared" si="116"/>
        <v/>
      </c>
      <c r="P440" s="105" t="str">
        <f t="shared" si="131"/>
        <v/>
      </c>
      <c r="Q440" s="106" t="str">
        <f t="shared" si="117"/>
        <v/>
      </c>
      <c r="R440" s="107" t="str">
        <f t="shared" si="118"/>
        <v/>
      </c>
      <c r="S440" s="107" t="str">
        <f t="shared" si="119"/>
        <v/>
      </c>
      <c r="T440" s="108" t="str">
        <f t="shared" si="120"/>
        <v/>
      </c>
      <c r="U440" s="105" t="str">
        <f t="shared" si="121"/>
        <v/>
      </c>
      <c r="V440" s="108" t="str">
        <f t="shared" si="122"/>
        <v/>
      </c>
      <c r="W440" s="108" t="str">
        <f t="shared" si="123"/>
        <v/>
      </c>
      <c r="X440" s="108" t="str">
        <f t="shared" si="124"/>
        <v/>
      </c>
      <c r="Y440" s="108" t="str">
        <f t="shared" si="125"/>
        <v/>
      </c>
      <c r="Z440" s="106" t="str">
        <f t="shared" si="126"/>
        <v/>
      </c>
      <c r="AA440" s="107" t="str">
        <f t="shared" si="127"/>
        <v/>
      </c>
      <c r="AB440" s="105" t="str">
        <f t="shared" si="128"/>
        <v/>
      </c>
      <c r="AC440" s="108" t="str">
        <f t="shared" si="129"/>
        <v/>
      </c>
      <c r="AD440" s="160" t="str">
        <f t="shared" si="132"/>
        <v/>
      </c>
      <c r="AE440" s="173" t="str">
        <f t="shared" si="133"/>
        <v/>
      </c>
      <c r="AF440" s="111" t="str">
        <f>IF(AND(C440="",SUM(F440:N440)=0),"",IF(AE440&lt;&gt;"●",IF(COUNTIF(D440:E440,"○")+COUNTIF(O440:P440,"○")=1,"OK","NG"),IF(INDEX('補足調査票 (記入例)'!$AF$21:$AF$720,MATCH(C440,'補足調査票 (記入例)'!$C$21:$C$29,0))="OK","OK","NG ")))</f>
        <v/>
      </c>
      <c r="AG440" s="180" t="str">
        <f t="shared" si="130"/>
        <v/>
      </c>
    </row>
    <row r="441" spans="1:33" s="110" customFormat="1" ht="34.5" customHeight="1" x14ac:dyDescent="0.4">
      <c r="A441" s="42" t="str">
        <f t="shared" si="115"/>
        <v>○○学園</v>
      </c>
      <c r="B441" s="43"/>
      <c r="C441" s="44"/>
      <c r="D441" s="103"/>
      <c r="E441" s="103"/>
      <c r="F441" s="95"/>
      <c r="G441" s="48"/>
      <c r="H441" s="48"/>
      <c r="I441" s="48"/>
      <c r="J441" s="49"/>
      <c r="K441" s="49"/>
      <c r="L441" s="49"/>
      <c r="M441" s="49"/>
      <c r="N441" s="50"/>
      <c r="O441" s="104" t="str">
        <f t="shared" si="116"/>
        <v/>
      </c>
      <c r="P441" s="105" t="str">
        <f t="shared" si="131"/>
        <v/>
      </c>
      <c r="Q441" s="106" t="str">
        <f t="shared" si="117"/>
        <v/>
      </c>
      <c r="R441" s="107" t="str">
        <f t="shared" si="118"/>
        <v/>
      </c>
      <c r="S441" s="107" t="str">
        <f t="shared" si="119"/>
        <v/>
      </c>
      <c r="T441" s="108" t="str">
        <f t="shared" si="120"/>
        <v/>
      </c>
      <c r="U441" s="105" t="str">
        <f t="shared" si="121"/>
        <v/>
      </c>
      <c r="V441" s="108" t="str">
        <f t="shared" si="122"/>
        <v/>
      </c>
      <c r="W441" s="108" t="str">
        <f t="shared" si="123"/>
        <v/>
      </c>
      <c r="X441" s="108" t="str">
        <f t="shared" si="124"/>
        <v/>
      </c>
      <c r="Y441" s="108" t="str">
        <f t="shared" si="125"/>
        <v/>
      </c>
      <c r="Z441" s="106" t="str">
        <f t="shared" si="126"/>
        <v/>
      </c>
      <c r="AA441" s="107" t="str">
        <f t="shared" si="127"/>
        <v/>
      </c>
      <c r="AB441" s="105" t="str">
        <f t="shared" si="128"/>
        <v/>
      </c>
      <c r="AC441" s="108" t="str">
        <f t="shared" si="129"/>
        <v/>
      </c>
      <c r="AD441" s="160" t="str">
        <f t="shared" si="132"/>
        <v/>
      </c>
      <c r="AE441" s="173" t="str">
        <f t="shared" si="133"/>
        <v/>
      </c>
      <c r="AF441" s="111" t="str">
        <f>IF(AND(C441="",SUM(F441:N441)=0),"",IF(AE441&lt;&gt;"●",IF(COUNTIF(D441:E441,"○")+COUNTIF(O441:P441,"○")=1,"OK","NG"),IF(INDEX('補足調査票 (記入例)'!$AF$21:$AF$720,MATCH(C441,'補足調査票 (記入例)'!$C$21:$C$29,0))="OK","OK","NG ")))</f>
        <v/>
      </c>
      <c r="AG441" s="180" t="str">
        <f t="shared" si="130"/>
        <v/>
      </c>
    </row>
    <row r="442" spans="1:33" s="110" customFormat="1" ht="34.5" customHeight="1" x14ac:dyDescent="0.4">
      <c r="A442" s="42" t="str">
        <f t="shared" si="115"/>
        <v>○○学園</v>
      </c>
      <c r="B442" s="43"/>
      <c r="C442" s="44"/>
      <c r="D442" s="103"/>
      <c r="E442" s="103"/>
      <c r="F442" s="95"/>
      <c r="G442" s="48"/>
      <c r="H442" s="48"/>
      <c r="I442" s="48"/>
      <c r="J442" s="49"/>
      <c r="K442" s="49"/>
      <c r="L442" s="49"/>
      <c r="M442" s="49"/>
      <c r="N442" s="50"/>
      <c r="O442" s="104" t="str">
        <f t="shared" si="116"/>
        <v/>
      </c>
      <c r="P442" s="105" t="str">
        <f t="shared" si="131"/>
        <v/>
      </c>
      <c r="Q442" s="106" t="str">
        <f t="shared" si="117"/>
        <v/>
      </c>
      <c r="R442" s="107" t="str">
        <f t="shared" si="118"/>
        <v/>
      </c>
      <c r="S442" s="107" t="str">
        <f t="shared" si="119"/>
        <v/>
      </c>
      <c r="T442" s="108" t="str">
        <f t="shared" si="120"/>
        <v/>
      </c>
      <c r="U442" s="105" t="str">
        <f t="shared" si="121"/>
        <v/>
      </c>
      <c r="V442" s="108" t="str">
        <f t="shared" si="122"/>
        <v/>
      </c>
      <c r="W442" s="108" t="str">
        <f t="shared" si="123"/>
        <v/>
      </c>
      <c r="X442" s="108" t="str">
        <f t="shared" si="124"/>
        <v/>
      </c>
      <c r="Y442" s="108" t="str">
        <f t="shared" si="125"/>
        <v/>
      </c>
      <c r="Z442" s="106" t="str">
        <f t="shared" si="126"/>
        <v/>
      </c>
      <c r="AA442" s="107" t="str">
        <f t="shared" si="127"/>
        <v/>
      </c>
      <c r="AB442" s="105" t="str">
        <f t="shared" si="128"/>
        <v/>
      </c>
      <c r="AC442" s="108" t="str">
        <f t="shared" si="129"/>
        <v/>
      </c>
      <c r="AD442" s="160" t="str">
        <f t="shared" si="132"/>
        <v/>
      </c>
      <c r="AE442" s="173" t="str">
        <f t="shared" si="133"/>
        <v/>
      </c>
      <c r="AF442" s="111" t="str">
        <f>IF(AND(C442="",SUM(F442:N442)=0),"",IF(AE442&lt;&gt;"●",IF(COUNTIF(D442:E442,"○")+COUNTIF(O442:P442,"○")=1,"OK","NG"),IF(INDEX('補足調査票 (記入例)'!$AF$21:$AF$720,MATCH(C442,'補足調査票 (記入例)'!$C$21:$C$29,0))="OK","OK","NG ")))</f>
        <v/>
      </c>
      <c r="AG442" s="180" t="str">
        <f t="shared" si="130"/>
        <v/>
      </c>
    </row>
    <row r="443" spans="1:33" s="110" customFormat="1" ht="34.5" customHeight="1" x14ac:dyDescent="0.4">
      <c r="A443" s="42" t="str">
        <f t="shared" si="115"/>
        <v>○○学園</v>
      </c>
      <c r="B443" s="43"/>
      <c r="C443" s="44"/>
      <c r="D443" s="103"/>
      <c r="E443" s="103"/>
      <c r="F443" s="95"/>
      <c r="G443" s="48"/>
      <c r="H443" s="48"/>
      <c r="I443" s="48"/>
      <c r="J443" s="49"/>
      <c r="K443" s="49"/>
      <c r="L443" s="49"/>
      <c r="M443" s="49"/>
      <c r="N443" s="50"/>
      <c r="O443" s="104" t="str">
        <f t="shared" si="116"/>
        <v/>
      </c>
      <c r="P443" s="105" t="str">
        <f t="shared" si="131"/>
        <v/>
      </c>
      <c r="Q443" s="106" t="str">
        <f t="shared" si="117"/>
        <v/>
      </c>
      <c r="R443" s="107" t="str">
        <f t="shared" si="118"/>
        <v/>
      </c>
      <c r="S443" s="107" t="str">
        <f t="shared" si="119"/>
        <v/>
      </c>
      <c r="T443" s="108" t="str">
        <f t="shared" si="120"/>
        <v/>
      </c>
      <c r="U443" s="105" t="str">
        <f t="shared" si="121"/>
        <v/>
      </c>
      <c r="V443" s="108" t="str">
        <f t="shared" si="122"/>
        <v/>
      </c>
      <c r="W443" s="108" t="str">
        <f t="shared" si="123"/>
        <v/>
      </c>
      <c r="X443" s="108" t="str">
        <f t="shared" si="124"/>
        <v/>
      </c>
      <c r="Y443" s="108" t="str">
        <f t="shared" si="125"/>
        <v/>
      </c>
      <c r="Z443" s="106" t="str">
        <f t="shared" si="126"/>
        <v/>
      </c>
      <c r="AA443" s="107" t="str">
        <f t="shared" si="127"/>
        <v/>
      </c>
      <c r="AB443" s="105" t="str">
        <f t="shared" si="128"/>
        <v/>
      </c>
      <c r="AC443" s="108" t="str">
        <f t="shared" si="129"/>
        <v/>
      </c>
      <c r="AD443" s="160" t="str">
        <f t="shared" si="132"/>
        <v/>
      </c>
      <c r="AE443" s="173" t="str">
        <f t="shared" si="133"/>
        <v/>
      </c>
      <c r="AF443" s="111" t="str">
        <f>IF(AND(C443="",SUM(F443:N443)=0),"",IF(AE443&lt;&gt;"●",IF(COUNTIF(D443:E443,"○")+COUNTIF(O443:P443,"○")=1,"OK","NG"),IF(INDEX('補足調査票 (記入例)'!$AF$21:$AF$720,MATCH(C443,'補足調査票 (記入例)'!$C$21:$C$29,0))="OK","OK","NG ")))</f>
        <v/>
      </c>
      <c r="AG443" s="180" t="str">
        <f t="shared" si="130"/>
        <v/>
      </c>
    </row>
    <row r="444" spans="1:33" s="110" customFormat="1" ht="34.5" customHeight="1" x14ac:dyDescent="0.4">
      <c r="A444" s="42" t="str">
        <f t="shared" si="115"/>
        <v>○○学園</v>
      </c>
      <c r="B444" s="43"/>
      <c r="C444" s="44"/>
      <c r="D444" s="103"/>
      <c r="E444" s="103"/>
      <c r="F444" s="95"/>
      <c r="G444" s="48"/>
      <c r="H444" s="48"/>
      <c r="I444" s="48"/>
      <c r="J444" s="49"/>
      <c r="K444" s="49"/>
      <c r="L444" s="49"/>
      <c r="M444" s="49"/>
      <c r="N444" s="50"/>
      <c r="O444" s="104" t="str">
        <f t="shared" si="116"/>
        <v/>
      </c>
      <c r="P444" s="105" t="str">
        <f t="shared" si="131"/>
        <v/>
      </c>
      <c r="Q444" s="106" t="str">
        <f t="shared" si="117"/>
        <v/>
      </c>
      <c r="R444" s="107" t="str">
        <f t="shared" si="118"/>
        <v/>
      </c>
      <c r="S444" s="107" t="str">
        <f t="shared" si="119"/>
        <v/>
      </c>
      <c r="T444" s="108" t="str">
        <f t="shared" si="120"/>
        <v/>
      </c>
      <c r="U444" s="105" t="str">
        <f t="shared" si="121"/>
        <v/>
      </c>
      <c r="V444" s="108" t="str">
        <f t="shared" si="122"/>
        <v/>
      </c>
      <c r="W444" s="108" t="str">
        <f t="shared" si="123"/>
        <v/>
      </c>
      <c r="X444" s="108" t="str">
        <f t="shared" si="124"/>
        <v/>
      </c>
      <c r="Y444" s="108" t="str">
        <f t="shared" si="125"/>
        <v/>
      </c>
      <c r="Z444" s="106" t="str">
        <f t="shared" si="126"/>
        <v/>
      </c>
      <c r="AA444" s="107" t="str">
        <f t="shared" si="127"/>
        <v/>
      </c>
      <c r="AB444" s="105" t="str">
        <f t="shared" si="128"/>
        <v/>
      </c>
      <c r="AC444" s="108" t="str">
        <f t="shared" si="129"/>
        <v/>
      </c>
      <c r="AD444" s="160" t="str">
        <f t="shared" si="132"/>
        <v/>
      </c>
      <c r="AE444" s="173" t="str">
        <f t="shared" si="133"/>
        <v/>
      </c>
      <c r="AF444" s="111" t="str">
        <f>IF(AND(C444="",SUM(F444:N444)=0),"",IF(AE444&lt;&gt;"●",IF(COUNTIF(D444:E444,"○")+COUNTIF(O444:P444,"○")=1,"OK","NG"),IF(INDEX('補足調査票 (記入例)'!$AF$21:$AF$720,MATCH(C444,'補足調査票 (記入例)'!$C$21:$C$29,0))="OK","OK","NG ")))</f>
        <v/>
      </c>
      <c r="AG444" s="180" t="str">
        <f t="shared" si="130"/>
        <v/>
      </c>
    </row>
    <row r="445" spans="1:33" s="110" customFormat="1" ht="34.5" customHeight="1" x14ac:dyDescent="0.4">
      <c r="A445" s="42" t="str">
        <f t="shared" si="115"/>
        <v>○○学園</v>
      </c>
      <c r="B445" s="43"/>
      <c r="C445" s="44"/>
      <c r="D445" s="103"/>
      <c r="E445" s="103"/>
      <c r="F445" s="95"/>
      <c r="G445" s="48"/>
      <c r="H445" s="48"/>
      <c r="I445" s="48"/>
      <c r="J445" s="49"/>
      <c r="K445" s="49"/>
      <c r="L445" s="49"/>
      <c r="M445" s="49"/>
      <c r="N445" s="50"/>
      <c r="O445" s="104" t="str">
        <f t="shared" si="116"/>
        <v/>
      </c>
      <c r="P445" s="105" t="str">
        <f t="shared" si="131"/>
        <v/>
      </c>
      <c r="Q445" s="106" t="str">
        <f t="shared" si="117"/>
        <v/>
      </c>
      <c r="R445" s="107" t="str">
        <f t="shared" si="118"/>
        <v/>
      </c>
      <c r="S445" s="107" t="str">
        <f t="shared" si="119"/>
        <v/>
      </c>
      <c r="T445" s="108" t="str">
        <f t="shared" si="120"/>
        <v/>
      </c>
      <c r="U445" s="105" t="str">
        <f t="shared" si="121"/>
        <v/>
      </c>
      <c r="V445" s="108" t="str">
        <f t="shared" si="122"/>
        <v/>
      </c>
      <c r="W445" s="108" t="str">
        <f t="shared" si="123"/>
        <v/>
      </c>
      <c r="X445" s="108" t="str">
        <f t="shared" si="124"/>
        <v/>
      </c>
      <c r="Y445" s="108" t="str">
        <f t="shared" si="125"/>
        <v/>
      </c>
      <c r="Z445" s="106" t="str">
        <f t="shared" si="126"/>
        <v/>
      </c>
      <c r="AA445" s="107" t="str">
        <f t="shared" si="127"/>
        <v/>
      </c>
      <c r="AB445" s="105" t="str">
        <f t="shared" si="128"/>
        <v/>
      </c>
      <c r="AC445" s="108" t="str">
        <f t="shared" si="129"/>
        <v/>
      </c>
      <c r="AD445" s="160" t="str">
        <f t="shared" si="132"/>
        <v/>
      </c>
      <c r="AE445" s="173" t="str">
        <f t="shared" si="133"/>
        <v/>
      </c>
      <c r="AF445" s="111" t="str">
        <f>IF(AND(C445="",SUM(F445:N445)=0),"",IF(AE445&lt;&gt;"●",IF(COUNTIF(D445:E445,"○")+COUNTIF(O445:P445,"○")=1,"OK","NG"),IF(INDEX('補足調査票 (記入例)'!$AF$21:$AF$720,MATCH(C445,'補足調査票 (記入例)'!$C$21:$C$29,0))="OK","OK","NG ")))</f>
        <v/>
      </c>
      <c r="AG445" s="180" t="str">
        <f t="shared" si="130"/>
        <v/>
      </c>
    </row>
    <row r="446" spans="1:33" s="110" customFormat="1" ht="34.5" customHeight="1" x14ac:dyDescent="0.4">
      <c r="A446" s="42" t="str">
        <f t="shared" si="115"/>
        <v>○○学園</v>
      </c>
      <c r="B446" s="43"/>
      <c r="C446" s="44"/>
      <c r="D446" s="103"/>
      <c r="E446" s="103"/>
      <c r="F446" s="95"/>
      <c r="G446" s="48"/>
      <c r="H446" s="48"/>
      <c r="I446" s="48"/>
      <c r="J446" s="49"/>
      <c r="K446" s="49"/>
      <c r="L446" s="49"/>
      <c r="M446" s="49"/>
      <c r="N446" s="50"/>
      <c r="O446" s="104" t="str">
        <f t="shared" si="116"/>
        <v/>
      </c>
      <c r="P446" s="105" t="str">
        <f t="shared" si="131"/>
        <v/>
      </c>
      <c r="Q446" s="106" t="str">
        <f t="shared" si="117"/>
        <v/>
      </c>
      <c r="R446" s="107" t="str">
        <f t="shared" si="118"/>
        <v/>
      </c>
      <c r="S446" s="107" t="str">
        <f t="shared" si="119"/>
        <v/>
      </c>
      <c r="T446" s="108" t="str">
        <f t="shared" si="120"/>
        <v/>
      </c>
      <c r="U446" s="105" t="str">
        <f t="shared" si="121"/>
        <v/>
      </c>
      <c r="V446" s="108" t="str">
        <f t="shared" si="122"/>
        <v/>
      </c>
      <c r="W446" s="108" t="str">
        <f t="shared" si="123"/>
        <v/>
      </c>
      <c r="X446" s="108" t="str">
        <f t="shared" si="124"/>
        <v/>
      </c>
      <c r="Y446" s="108" t="str">
        <f t="shared" si="125"/>
        <v/>
      </c>
      <c r="Z446" s="106" t="str">
        <f t="shared" si="126"/>
        <v/>
      </c>
      <c r="AA446" s="107" t="str">
        <f t="shared" si="127"/>
        <v/>
      </c>
      <c r="AB446" s="105" t="str">
        <f t="shared" si="128"/>
        <v/>
      </c>
      <c r="AC446" s="108" t="str">
        <f t="shared" si="129"/>
        <v/>
      </c>
      <c r="AD446" s="160" t="str">
        <f t="shared" si="132"/>
        <v/>
      </c>
      <c r="AE446" s="173" t="str">
        <f t="shared" si="133"/>
        <v/>
      </c>
      <c r="AF446" s="111" t="str">
        <f>IF(AND(C446="",SUM(F446:N446)=0),"",IF(AE446&lt;&gt;"●",IF(COUNTIF(D446:E446,"○")+COUNTIF(O446:P446,"○")=1,"OK","NG"),IF(INDEX('補足調査票 (記入例)'!$AF$21:$AF$720,MATCH(C446,'補足調査票 (記入例)'!$C$21:$C$29,0))="OK","OK","NG ")))</f>
        <v/>
      </c>
      <c r="AG446" s="180" t="str">
        <f t="shared" si="130"/>
        <v/>
      </c>
    </row>
    <row r="447" spans="1:33" s="110" customFormat="1" ht="34.5" customHeight="1" x14ac:dyDescent="0.4">
      <c r="A447" s="42" t="str">
        <f t="shared" si="115"/>
        <v>○○学園</v>
      </c>
      <c r="B447" s="43"/>
      <c r="C447" s="44"/>
      <c r="D447" s="103"/>
      <c r="E447" s="103"/>
      <c r="F447" s="95"/>
      <c r="G447" s="48"/>
      <c r="H447" s="48"/>
      <c r="I447" s="48"/>
      <c r="J447" s="49"/>
      <c r="K447" s="49"/>
      <c r="L447" s="49"/>
      <c r="M447" s="49"/>
      <c r="N447" s="50"/>
      <c r="O447" s="104" t="str">
        <f t="shared" si="116"/>
        <v/>
      </c>
      <c r="P447" s="105" t="str">
        <f t="shared" si="131"/>
        <v/>
      </c>
      <c r="Q447" s="106" t="str">
        <f t="shared" si="117"/>
        <v/>
      </c>
      <c r="R447" s="107" t="str">
        <f t="shared" si="118"/>
        <v/>
      </c>
      <c r="S447" s="107" t="str">
        <f t="shared" si="119"/>
        <v/>
      </c>
      <c r="T447" s="108" t="str">
        <f t="shared" si="120"/>
        <v/>
      </c>
      <c r="U447" s="105" t="str">
        <f t="shared" si="121"/>
        <v/>
      </c>
      <c r="V447" s="108" t="str">
        <f t="shared" si="122"/>
        <v/>
      </c>
      <c r="W447" s="108" t="str">
        <f t="shared" si="123"/>
        <v/>
      </c>
      <c r="X447" s="108" t="str">
        <f t="shared" si="124"/>
        <v/>
      </c>
      <c r="Y447" s="108" t="str">
        <f t="shared" si="125"/>
        <v/>
      </c>
      <c r="Z447" s="106" t="str">
        <f t="shared" si="126"/>
        <v/>
      </c>
      <c r="AA447" s="107" t="str">
        <f t="shared" si="127"/>
        <v/>
      </c>
      <c r="AB447" s="105" t="str">
        <f t="shared" si="128"/>
        <v/>
      </c>
      <c r="AC447" s="108" t="str">
        <f t="shared" si="129"/>
        <v/>
      </c>
      <c r="AD447" s="160" t="str">
        <f t="shared" si="132"/>
        <v/>
      </c>
      <c r="AE447" s="173" t="str">
        <f t="shared" si="133"/>
        <v/>
      </c>
      <c r="AF447" s="111" t="str">
        <f>IF(AND(C447="",SUM(F447:N447)=0),"",IF(AE447&lt;&gt;"●",IF(COUNTIF(D447:E447,"○")+COUNTIF(O447:P447,"○")=1,"OK","NG"),IF(INDEX('補足調査票 (記入例)'!$AF$21:$AF$720,MATCH(C447,'補足調査票 (記入例)'!$C$21:$C$29,0))="OK","OK","NG ")))</f>
        <v/>
      </c>
      <c r="AG447" s="180" t="str">
        <f t="shared" si="130"/>
        <v/>
      </c>
    </row>
    <row r="448" spans="1:33" s="110" customFormat="1" ht="34.5" customHeight="1" x14ac:dyDescent="0.4">
      <c r="A448" s="42" t="str">
        <f t="shared" si="115"/>
        <v>○○学園</v>
      </c>
      <c r="B448" s="43"/>
      <c r="C448" s="44"/>
      <c r="D448" s="103"/>
      <c r="E448" s="103"/>
      <c r="F448" s="95"/>
      <c r="G448" s="48"/>
      <c r="H448" s="48"/>
      <c r="I448" s="48"/>
      <c r="J448" s="49"/>
      <c r="K448" s="49"/>
      <c r="L448" s="49"/>
      <c r="M448" s="49"/>
      <c r="N448" s="50"/>
      <c r="O448" s="104" t="str">
        <f t="shared" si="116"/>
        <v/>
      </c>
      <c r="P448" s="105" t="str">
        <f t="shared" si="131"/>
        <v/>
      </c>
      <c r="Q448" s="106" t="str">
        <f t="shared" si="117"/>
        <v/>
      </c>
      <c r="R448" s="107" t="str">
        <f t="shared" si="118"/>
        <v/>
      </c>
      <c r="S448" s="107" t="str">
        <f t="shared" si="119"/>
        <v/>
      </c>
      <c r="T448" s="108" t="str">
        <f t="shared" si="120"/>
        <v/>
      </c>
      <c r="U448" s="105" t="str">
        <f t="shared" si="121"/>
        <v/>
      </c>
      <c r="V448" s="108" t="str">
        <f t="shared" si="122"/>
        <v/>
      </c>
      <c r="W448" s="108" t="str">
        <f t="shared" si="123"/>
        <v/>
      </c>
      <c r="X448" s="108" t="str">
        <f t="shared" si="124"/>
        <v/>
      </c>
      <c r="Y448" s="108" t="str">
        <f t="shared" si="125"/>
        <v/>
      </c>
      <c r="Z448" s="106" t="str">
        <f t="shared" si="126"/>
        <v/>
      </c>
      <c r="AA448" s="107" t="str">
        <f t="shared" si="127"/>
        <v/>
      </c>
      <c r="AB448" s="105" t="str">
        <f t="shared" si="128"/>
        <v/>
      </c>
      <c r="AC448" s="108" t="str">
        <f t="shared" si="129"/>
        <v/>
      </c>
      <c r="AD448" s="160" t="str">
        <f t="shared" si="132"/>
        <v/>
      </c>
      <c r="AE448" s="173" t="str">
        <f t="shared" si="133"/>
        <v/>
      </c>
      <c r="AF448" s="111" t="str">
        <f>IF(AND(C448="",SUM(F448:N448)=0),"",IF(AE448&lt;&gt;"●",IF(COUNTIF(D448:E448,"○")+COUNTIF(O448:P448,"○")=1,"OK","NG"),IF(INDEX('補足調査票 (記入例)'!$AF$21:$AF$720,MATCH(C448,'補足調査票 (記入例)'!$C$21:$C$29,0))="OK","OK","NG ")))</f>
        <v/>
      </c>
      <c r="AG448" s="180" t="str">
        <f t="shared" si="130"/>
        <v/>
      </c>
    </row>
    <row r="449" spans="1:33" s="110" customFormat="1" ht="34.5" customHeight="1" x14ac:dyDescent="0.4">
      <c r="A449" s="42" t="str">
        <f t="shared" si="115"/>
        <v>○○学園</v>
      </c>
      <c r="B449" s="43"/>
      <c r="C449" s="44"/>
      <c r="D449" s="103"/>
      <c r="E449" s="103"/>
      <c r="F449" s="95"/>
      <c r="G449" s="48"/>
      <c r="H449" s="48"/>
      <c r="I449" s="48"/>
      <c r="J449" s="49"/>
      <c r="K449" s="49"/>
      <c r="L449" s="49"/>
      <c r="M449" s="49"/>
      <c r="N449" s="50"/>
      <c r="O449" s="104" t="str">
        <f t="shared" si="116"/>
        <v/>
      </c>
      <c r="P449" s="105" t="str">
        <f t="shared" si="131"/>
        <v/>
      </c>
      <c r="Q449" s="106" t="str">
        <f t="shared" si="117"/>
        <v/>
      </c>
      <c r="R449" s="107" t="str">
        <f t="shared" si="118"/>
        <v/>
      </c>
      <c r="S449" s="107" t="str">
        <f t="shared" si="119"/>
        <v/>
      </c>
      <c r="T449" s="108" t="str">
        <f t="shared" si="120"/>
        <v/>
      </c>
      <c r="U449" s="105" t="str">
        <f t="shared" si="121"/>
        <v/>
      </c>
      <c r="V449" s="108" t="str">
        <f t="shared" si="122"/>
        <v/>
      </c>
      <c r="W449" s="108" t="str">
        <f t="shared" si="123"/>
        <v/>
      </c>
      <c r="X449" s="108" t="str">
        <f t="shared" si="124"/>
        <v/>
      </c>
      <c r="Y449" s="108" t="str">
        <f t="shared" si="125"/>
        <v/>
      </c>
      <c r="Z449" s="106" t="str">
        <f t="shared" si="126"/>
        <v/>
      </c>
      <c r="AA449" s="107" t="str">
        <f t="shared" si="127"/>
        <v/>
      </c>
      <c r="AB449" s="105" t="str">
        <f t="shared" si="128"/>
        <v/>
      </c>
      <c r="AC449" s="108" t="str">
        <f t="shared" si="129"/>
        <v/>
      </c>
      <c r="AD449" s="160" t="str">
        <f t="shared" si="132"/>
        <v/>
      </c>
      <c r="AE449" s="173" t="str">
        <f t="shared" si="133"/>
        <v/>
      </c>
      <c r="AF449" s="111" t="str">
        <f>IF(AND(C449="",SUM(F449:N449)=0),"",IF(AE449&lt;&gt;"●",IF(COUNTIF(D449:E449,"○")+COUNTIF(O449:P449,"○")=1,"OK","NG"),IF(INDEX('補足調査票 (記入例)'!$AF$21:$AF$720,MATCH(C449,'補足調査票 (記入例)'!$C$21:$C$29,0))="OK","OK","NG ")))</f>
        <v/>
      </c>
      <c r="AG449" s="180" t="str">
        <f t="shared" si="130"/>
        <v/>
      </c>
    </row>
    <row r="450" spans="1:33" s="110" customFormat="1" ht="34.5" customHeight="1" x14ac:dyDescent="0.4">
      <c r="A450" s="42" t="str">
        <f t="shared" si="115"/>
        <v>○○学園</v>
      </c>
      <c r="B450" s="43"/>
      <c r="C450" s="44"/>
      <c r="D450" s="103"/>
      <c r="E450" s="103"/>
      <c r="F450" s="95"/>
      <c r="G450" s="48"/>
      <c r="H450" s="48"/>
      <c r="I450" s="48"/>
      <c r="J450" s="49"/>
      <c r="K450" s="49"/>
      <c r="L450" s="49"/>
      <c r="M450" s="49"/>
      <c r="N450" s="50"/>
      <c r="O450" s="104" t="str">
        <f t="shared" si="116"/>
        <v/>
      </c>
      <c r="P450" s="105" t="str">
        <f t="shared" si="131"/>
        <v/>
      </c>
      <c r="Q450" s="106" t="str">
        <f t="shared" si="117"/>
        <v/>
      </c>
      <c r="R450" s="107" t="str">
        <f t="shared" si="118"/>
        <v/>
      </c>
      <c r="S450" s="107" t="str">
        <f t="shared" si="119"/>
        <v/>
      </c>
      <c r="T450" s="108" t="str">
        <f t="shared" si="120"/>
        <v/>
      </c>
      <c r="U450" s="105" t="str">
        <f t="shared" si="121"/>
        <v/>
      </c>
      <c r="V450" s="108" t="str">
        <f t="shared" si="122"/>
        <v/>
      </c>
      <c r="W450" s="108" t="str">
        <f t="shared" si="123"/>
        <v/>
      </c>
      <c r="X450" s="108" t="str">
        <f t="shared" si="124"/>
        <v/>
      </c>
      <c r="Y450" s="108" t="str">
        <f t="shared" si="125"/>
        <v/>
      </c>
      <c r="Z450" s="106" t="str">
        <f t="shared" si="126"/>
        <v/>
      </c>
      <c r="AA450" s="107" t="str">
        <f t="shared" si="127"/>
        <v/>
      </c>
      <c r="AB450" s="105" t="str">
        <f t="shared" si="128"/>
        <v/>
      </c>
      <c r="AC450" s="108" t="str">
        <f t="shared" si="129"/>
        <v/>
      </c>
      <c r="AD450" s="160" t="str">
        <f t="shared" si="132"/>
        <v/>
      </c>
      <c r="AE450" s="173" t="str">
        <f t="shared" si="133"/>
        <v/>
      </c>
      <c r="AF450" s="111" t="str">
        <f>IF(AND(C450="",SUM(F450:N450)=0),"",IF(AE450&lt;&gt;"●",IF(COUNTIF(D450:E450,"○")+COUNTIF(O450:P450,"○")=1,"OK","NG"),IF(INDEX('補足調査票 (記入例)'!$AF$21:$AF$720,MATCH(C450,'補足調査票 (記入例)'!$C$21:$C$29,0))="OK","OK","NG ")))</f>
        <v/>
      </c>
      <c r="AG450" s="180" t="str">
        <f t="shared" si="130"/>
        <v/>
      </c>
    </row>
    <row r="451" spans="1:33" s="110" customFormat="1" ht="34.5" customHeight="1" x14ac:dyDescent="0.4">
      <c r="A451" s="42" t="str">
        <f t="shared" si="115"/>
        <v>○○学園</v>
      </c>
      <c r="B451" s="43"/>
      <c r="C451" s="44"/>
      <c r="D451" s="103"/>
      <c r="E451" s="103"/>
      <c r="F451" s="95"/>
      <c r="G451" s="48"/>
      <c r="H451" s="48"/>
      <c r="I451" s="48"/>
      <c r="J451" s="49"/>
      <c r="K451" s="49"/>
      <c r="L451" s="49"/>
      <c r="M451" s="49"/>
      <c r="N451" s="50"/>
      <c r="O451" s="104" t="str">
        <f t="shared" si="116"/>
        <v/>
      </c>
      <c r="P451" s="105" t="str">
        <f t="shared" si="131"/>
        <v/>
      </c>
      <c r="Q451" s="106" t="str">
        <f t="shared" si="117"/>
        <v/>
      </c>
      <c r="R451" s="107" t="str">
        <f t="shared" si="118"/>
        <v/>
      </c>
      <c r="S451" s="107" t="str">
        <f t="shared" si="119"/>
        <v/>
      </c>
      <c r="T451" s="108" t="str">
        <f t="shared" si="120"/>
        <v/>
      </c>
      <c r="U451" s="105" t="str">
        <f t="shared" si="121"/>
        <v/>
      </c>
      <c r="V451" s="108" t="str">
        <f t="shared" si="122"/>
        <v/>
      </c>
      <c r="W451" s="108" t="str">
        <f t="shared" si="123"/>
        <v/>
      </c>
      <c r="X451" s="108" t="str">
        <f t="shared" si="124"/>
        <v/>
      </c>
      <c r="Y451" s="108" t="str">
        <f t="shared" si="125"/>
        <v/>
      </c>
      <c r="Z451" s="106" t="str">
        <f t="shared" si="126"/>
        <v/>
      </c>
      <c r="AA451" s="107" t="str">
        <f t="shared" si="127"/>
        <v/>
      </c>
      <c r="AB451" s="105" t="str">
        <f t="shared" si="128"/>
        <v/>
      </c>
      <c r="AC451" s="108" t="str">
        <f t="shared" si="129"/>
        <v/>
      </c>
      <c r="AD451" s="160" t="str">
        <f t="shared" si="132"/>
        <v/>
      </c>
      <c r="AE451" s="173" t="str">
        <f t="shared" si="133"/>
        <v/>
      </c>
      <c r="AF451" s="111" t="str">
        <f>IF(AND(C451="",SUM(F451:N451)=0),"",IF(AE451&lt;&gt;"●",IF(COUNTIF(D451:E451,"○")+COUNTIF(O451:P451,"○")=1,"OK","NG"),IF(INDEX('補足調査票 (記入例)'!$AF$21:$AF$720,MATCH(C451,'補足調査票 (記入例)'!$C$21:$C$29,0))="OK","OK","NG ")))</f>
        <v/>
      </c>
      <c r="AG451" s="180" t="str">
        <f t="shared" si="130"/>
        <v/>
      </c>
    </row>
    <row r="452" spans="1:33" s="110" customFormat="1" ht="34.5" customHeight="1" x14ac:dyDescent="0.4">
      <c r="A452" s="42" t="str">
        <f t="shared" si="115"/>
        <v>○○学園</v>
      </c>
      <c r="B452" s="43"/>
      <c r="C452" s="44"/>
      <c r="D452" s="103"/>
      <c r="E452" s="103"/>
      <c r="F452" s="95"/>
      <c r="G452" s="48"/>
      <c r="H452" s="48"/>
      <c r="I452" s="48"/>
      <c r="J452" s="49"/>
      <c r="K452" s="49"/>
      <c r="L452" s="49"/>
      <c r="M452" s="49"/>
      <c r="N452" s="50"/>
      <c r="O452" s="104" t="str">
        <f t="shared" si="116"/>
        <v/>
      </c>
      <c r="P452" s="105" t="str">
        <f t="shared" si="131"/>
        <v/>
      </c>
      <c r="Q452" s="106" t="str">
        <f t="shared" si="117"/>
        <v/>
      </c>
      <c r="R452" s="107" t="str">
        <f t="shared" si="118"/>
        <v/>
      </c>
      <c r="S452" s="107" t="str">
        <f t="shared" si="119"/>
        <v/>
      </c>
      <c r="T452" s="108" t="str">
        <f t="shared" si="120"/>
        <v/>
      </c>
      <c r="U452" s="105" t="str">
        <f t="shared" si="121"/>
        <v/>
      </c>
      <c r="V452" s="108" t="str">
        <f t="shared" si="122"/>
        <v/>
      </c>
      <c r="W452" s="108" t="str">
        <f t="shared" si="123"/>
        <v/>
      </c>
      <c r="X452" s="108" t="str">
        <f t="shared" si="124"/>
        <v/>
      </c>
      <c r="Y452" s="108" t="str">
        <f t="shared" si="125"/>
        <v/>
      </c>
      <c r="Z452" s="106" t="str">
        <f t="shared" si="126"/>
        <v/>
      </c>
      <c r="AA452" s="107" t="str">
        <f t="shared" si="127"/>
        <v/>
      </c>
      <c r="AB452" s="105" t="str">
        <f t="shared" si="128"/>
        <v/>
      </c>
      <c r="AC452" s="108" t="str">
        <f t="shared" si="129"/>
        <v/>
      </c>
      <c r="AD452" s="160" t="str">
        <f t="shared" si="132"/>
        <v/>
      </c>
      <c r="AE452" s="173" t="str">
        <f t="shared" si="133"/>
        <v/>
      </c>
      <c r="AF452" s="111" t="str">
        <f>IF(AND(C452="",SUM(F452:N452)=0),"",IF(AE452&lt;&gt;"●",IF(COUNTIF(D452:E452,"○")+COUNTIF(O452:P452,"○")=1,"OK","NG"),IF(INDEX('補足調査票 (記入例)'!$AF$21:$AF$720,MATCH(C452,'補足調査票 (記入例)'!$C$21:$C$29,0))="OK","OK","NG ")))</f>
        <v/>
      </c>
      <c r="AG452" s="180" t="str">
        <f t="shared" si="130"/>
        <v/>
      </c>
    </row>
    <row r="453" spans="1:33" s="110" customFormat="1" ht="34.5" customHeight="1" x14ac:dyDescent="0.4">
      <c r="A453" s="42" t="str">
        <f t="shared" si="115"/>
        <v>○○学園</v>
      </c>
      <c r="B453" s="43"/>
      <c r="C453" s="44"/>
      <c r="D453" s="103"/>
      <c r="E453" s="103"/>
      <c r="F453" s="95"/>
      <c r="G453" s="48"/>
      <c r="H453" s="48"/>
      <c r="I453" s="48"/>
      <c r="J453" s="49"/>
      <c r="K453" s="49"/>
      <c r="L453" s="49"/>
      <c r="M453" s="49"/>
      <c r="N453" s="50"/>
      <c r="O453" s="104" t="str">
        <f t="shared" si="116"/>
        <v/>
      </c>
      <c r="P453" s="105" t="str">
        <f t="shared" si="131"/>
        <v/>
      </c>
      <c r="Q453" s="106" t="str">
        <f t="shared" si="117"/>
        <v/>
      </c>
      <c r="R453" s="107" t="str">
        <f t="shared" si="118"/>
        <v/>
      </c>
      <c r="S453" s="107" t="str">
        <f t="shared" si="119"/>
        <v/>
      </c>
      <c r="T453" s="108" t="str">
        <f t="shared" si="120"/>
        <v/>
      </c>
      <c r="U453" s="105" t="str">
        <f t="shared" si="121"/>
        <v/>
      </c>
      <c r="V453" s="108" t="str">
        <f t="shared" si="122"/>
        <v/>
      </c>
      <c r="W453" s="108" t="str">
        <f t="shared" si="123"/>
        <v/>
      </c>
      <c r="X453" s="108" t="str">
        <f t="shared" si="124"/>
        <v/>
      </c>
      <c r="Y453" s="108" t="str">
        <f t="shared" si="125"/>
        <v/>
      </c>
      <c r="Z453" s="106" t="str">
        <f t="shared" si="126"/>
        <v/>
      </c>
      <c r="AA453" s="107" t="str">
        <f t="shared" si="127"/>
        <v/>
      </c>
      <c r="AB453" s="105" t="str">
        <f t="shared" si="128"/>
        <v/>
      </c>
      <c r="AC453" s="108" t="str">
        <f t="shared" si="129"/>
        <v/>
      </c>
      <c r="AD453" s="160" t="str">
        <f t="shared" si="132"/>
        <v/>
      </c>
      <c r="AE453" s="173" t="str">
        <f t="shared" si="133"/>
        <v/>
      </c>
      <c r="AF453" s="111" t="str">
        <f>IF(AND(C453="",SUM(F453:N453)=0),"",IF(AE453&lt;&gt;"●",IF(COUNTIF(D453:E453,"○")+COUNTIF(O453:P453,"○")=1,"OK","NG"),IF(INDEX('補足調査票 (記入例)'!$AF$21:$AF$720,MATCH(C453,'補足調査票 (記入例)'!$C$21:$C$29,0))="OK","OK","NG ")))</f>
        <v/>
      </c>
      <c r="AG453" s="180" t="str">
        <f t="shared" si="130"/>
        <v/>
      </c>
    </row>
    <row r="454" spans="1:33" s="110" customFormat="1" ht="34.5" customHeight="1" x14ac:dyDescent="0.4">
      <c r="A454" s="42" t="str">
        <f t="shared" si="115"/>
        <v>○○学園</v>
      </c>
      <c r="B454" s="43"/>
      <c r="C454" s="44"/>
      <c r="D454" s="103"/>
      <c r="E454" s="103"/>
      <c r="F454" s="95"/>
      <c r="G454" s="48"/>
      <c r="H454" s="48"/>
      <c r="I454" s="48"/>
      <c r="J454" s="49"/>
      <c r="K454" s="49"/>
      <c r="L454" s="49"/>
      <c r="M454" s="49"/>
      <c r="N454" s="50"/>
      <c r="O454" s="104" t="str">
        <f t="shared" si="116"/>
        <v/>
      </c>
      <c r="P454" s="105" t="str">
        <f t="shared" si="131"/>
        <v/>
      </c>
      <c r="Q454" s="106" t="str">
        <f t="shared" si="117"/>
        <v/>
      </c>
      <c r="R454" s="107" t="str">
        <f t="shared" si="118"/>
        <v/>
      </c>
      <c r="S454" s="107" t="str">
        <f t="shared" si="119"/>
        <v/>
      </c>
      <c r="T454" s="108" t="str">
        <f t="shared" si="120"/>
        <v/>
      </c>
      <c r="U454" s="105" t="str">
        <f t="shared" si="121"/>
        <v/>
      </c>
      <c r="V454" s="108" t="str">
        <f t="shared" si="122"/>
        <v/>
      </c>
      <c r="W454" s="108" t="str">
        <f t="shared" si="123"/>
        <v/>
      </c>
      <c r="X454" s="108" t="str">
        <f t="shared" si="124"/>
        <v/>
      </c>
      <c r="Y454" s="108" t="str">
        <f t="shared" si="125"/>
        <v/>
      </c>
      <c r="Z454" s="106" t="str">
        <f t="shared" si="126"/>
        <v/>
      </c>
      <c r="AA454" s="107" t="str">
        <f t="shared" si="127"/>
        <v/>
      </c>
      <c r="AB454" s="105" t="str">
        <f t="shared" si="128"/>
        <v/>
      </c>
      <c r="AC454" s="108" t="str">
        <f t="shared" si="129"/>
        <v/>
      </c>
      <c r="AD454" s="160" t="str">
        <f t="shared" si="132"/>
        <v/>
      </c>
      <c r="AE454" s="173" t="str">
        <f t="shared" si="133"/>
        <v/>
      </c>
      <c r="AF454" s="111" t="str">
        <f>IF(AND(C454="",SUM(F454:N454)=0),"",IF(AE454&lt;&gt;"●",IF(COUNTIF(D454:E454,"○")+COUNTIF(O454:P454,"○")=1,"OK","NG"),IF(INDEX('補足調査票 (記入例)'!$AF$21:$AF$720,MATCH(C454,'補足調査票 (記入例)'!$C$21:$C$29,0))="OK","OK","NG ")))</f>
        <v/>
      </c>
      <c r="AG454" s="180" t="str">
        <f t="shared" si="130"/>
        <v/>
      </c>
    </row>
    <row r="455" spans="1:33" s="110" customFormat="1" ht="34.5" customHeight="1" x14ac:dyDescent="0.4">
      <c r="A455" s="42" t="str">
        <f t="shared" si="115"/>
        <v>○○学園</v>
      </c>
      <c r="B455" s="43"/>
      <c r="C455" s="44"/>
      <c r="D455" s="103"/>
      <c r="E455" s="103"/>
      <c r="F455" s="95"/>
      <c r="G455" s="48"/>
      <c r="H455" s="48"/>
      <c r="I455" s="48"/>
      <c r="J455" s="49"/>
      <c r="K455" s="49"/>
      <c r="L455" s="49"/>
      <c r="M455" s="49"/>
      <c r="N455" s="50"/>
      <c r="O455" s="104" t="str">
        <f t="shared" si="116"/>
        <v/>
      </c>
      <c r="P455" s="105" t="str">
        <f t="shared" si="131"/>
        <v/>
      </c>
      <c r="Q455" s="106" t="str">
        <f t="shared" si="117"/>
        <v/>
      </c>
      <c r="R455" s="107" t="str">
        <f t="shared" si="118"/>
        <v/>
      </c>
      <c r="S455" s="107" t="str">
        <f t="shared" si="119"/>
        <v/>
      </c>
      <c r="T455" s="108" t="str">
        <f t="shared" si="120"/>
        <v/>
      </c>
      <c r="U455" s="105" t="str">
        <f t="shared" si="121"/>
        <v/>
      </c>
      <c r="V455" s="108" t="str">
        <f t="shared" si="122"/>
        <v/>
      </c>
      <c r="W455" s="108" t="str">
        <f t="shared" si="123"/>
        <v/>
      </c>
      <c r="X455" s="108" t="str">
        <f t="shared" si="124"/>
        <v/>
      </c>
      <c r="Y455" s="108" t="str">
        <f t="shared" si="125"/>
        <v/>
      </c>
      <c r="Z455" s="106" t="str">
        <f t="shared" si="126"/>
        <v/>
      </c>
      <c r="AA455" s="107" t="str">
        <f t="shared" si="127"/>
        <v/>
      </c>
      <c r="AB455" s="105" t="str">
        <f t="shared" si="128"/>
        <v/>
      </c>
      <c r="AC455" s="108" t="str">
        <f t="shared" si="129"/>
        <v/>
      </c>
      <c r="AD455" s="160" t="str">
        <f t="shared" si="132"/>
        <v/>
      </c>
      <c r="AE455" s="173" t="str">
        <f t="shared" si="133"/>
        <v/>
      </c>
      <c r="AF455" s="111" t="str">
        <f>IF(AND(C455="",SUM(F455:N455)=0),"",IF(AE455&lt;&gt;"●",IF(COUNTIF(D455:E455,"○")+COUNTIF(O455:P455,"○")=1,"OK","NG"),IF(INDEX('補足調査票 (記入例)'!$AF$21:$AF$720,MATCH(C455,'補足調査票 (記入例)'!$C$21:$C$29,0))="OK","OK","NG ")))</f>
        <v/>
      </c>
      <c r="AG455" s="180" t="str">
        <f t="shared" si="130"/>
        <v/>
      </c>
    </row>
    <row r="456" spans="1:33" s="110" customFormat="1" ht="34.5" customHeight="1" x14ac:dyDescent="0.4">
      <c r="A456" s="42" t="str">
        <f t="shared" si="115"/>
        <v>○○学園</v>
      </c>
      <c r="B456" s="43"/>
      <c r="C456" s="44"/>
      <c r="D456" s="103"/>
      <c r="E456" s="103"/>
      <c r="F456" s="95"/>
      <c r="G456" s="48"/>
      <c r="H456" s="48"/>
      <c r="I456" s="48"/>
      <c r="J456" s="49"/>
      <c r="K456" s="49"/>
      <c r="L456" s="49"/>
      <c r="M456" s="49"/>
      <c r="N456" s="50"/>
      <c r="O456" s="104" t="str">
        <f t="shared" si="116"/>
        <v/>
      </c>
      <c r="P456" s="105" t="str">
        <f t="shared" si="131"/>
        <v/>
      </c>
      <c r="Q456" s="106" t="str">
        <f t="shared" si="117"/>
        <v/>
      </c>
      <c r="R456" s="107" t="str">
        <f t="shared" si="118"/>
        <v/>
      </c>
      <c r="S456" s="107" t="str">
        <f t="shared" si="119"/>
        <v/>
      </c>
      <c r="T456" s="108" t="str">
        <f t="shared" si="120"/>
        <v/>
      </c>
      <c r="U456" s="105" t="str">
        <f t="shared" si="121"/>
        <v/>
      </c>
      <c r="V456" s="108" t="str">
        <f t="shared" si="122"/>
        <v/>
      </c>
      <c r="W456" s="108" t="str">
        <f t="shared" si="123"/>
        <v/>
      </c>
      <c r="X456" s="108" t="str">
        <f t="shared" si="124"/>
        <v/>
      </c>
      <c r="Y456" s="108" t="str">
        <f t="shared" si="125"/>
        <v/>
      </c>
      <c r="Z456" s="106" t="str">
        <f t="shared" si="126"/>
        <v/>
      </c>
      <c r="AA456" s="107" t="str">
        <f t="shared" si="127"/>
        <v/>
      </c>
      <c r="AB456" s="105" t="str">
        <f t="shared" si="128"/>
        <v/>
      </c>
      <c r="AC456" s="108" t="str">
        <f t="shared" si="129"/>
        <v/>
      </c>
      <c r="AD456" s="160" t="str">
        <f t="shared" si="132"/>
        <v/>
      </c>
      <c r="AE456" s="173" t="str">
        <f t="shared" si="133"/>
        <v/>
      </c>
      <c r="AF456" s="111" t="str">
        <f>IF(AND(C456="",SUM(F456:N456)=0),"",IF(AE456&lt;&gt;"●",IF(COUNTIF(D456:E456,"○")+COUNTIF(O456:P456,"○")=1,"OK","NG"),IF(INDEX('補足調査票 (記入例)'!$AF$21:$AF$720,MATCH(C456,'補足調査票 (記入例)'!$C$21:$C$29,0))="OK","OK","NG ")))</f>
        <v/>
      </c>
      <c r="AG456" s="180" t="str">
        <f t="shared" si="130"/>
        <v/>
      </c>
    </row>
    <row r="457" spans="1:33" s="110" customFormat="1" ht="34.5" customHeight="1" x14ac:dyDescent="0.4">
      <c r="A457" s="42" t="str">
        <f t="shared" si="115"/>
        <v>○○学園</v>
      </c>
      <c r="B457" s="43"/>
      <c r="C457" s="44"/>
      <c r="D457" s="103"/>
      <c r="E457" s="103"/>
      <c r="F457" s="95"/>
      <c r="G457" s="48"/>
      <c r="H457" s="48"/>
      <c r="I457" s="48"/>
      <c r="J457" s="49"/>
      <c r="K457" s="49"/>
      <c r="L457" s="49"/>
      <c r="M457" s="49"/>
      <c r="N457" s="50"/>
      <c r="O457" s="104" t="str">
        <f t="shared" si="116"/>
        <v/>
      </c>
      <c r="P457" s="105" t="str">
        <f t="shared" si="131"/>
        <v/>
      </c>
      <c r="Q457" s="106" t="str">
        <f t="shared" si="117"/>
        <v/>
      </c>
      <c r="R457" s="107" t="str">
        <f t="shared" si="118"/>
        <v/>
      </c>
      <c r="S457" s="107" t="str">
        <f t="shared" si="119"/>
        <v/>
      </c>
      <c r="T457" s="108" t="str">
        <f t="shared" si="120"/>
        <v/>
      </c>
      <c r="U457" s="105" t="str">
        <f t="shared" si="121"/>
        <v/>
      </c>
      <c r="V457" s="108" t="str">
        <f t="shared" si="122"/>
        <v/>
      </c>
      <c r="W457" s="108" t="str">
        <f t="shared" si="123"/>
        <v/>
      </c>
      <c r="X457" s="108" t="str">
        <f t="shared" si="124"/>
        <v/>
      </c>
      <c r="Y457" s="108" t="str">
        <f t="shared" si="125"/>
        <v/>
      </c>
      <c r="Z457" s="106" t="str">
        <f t="shared" si="126"/>
        <v/>
      </c>
      <c r="AA457" s="107" t="str">
        <f t="shared" si="127"/>
        <v/>
      </c>
      <c r="AB457" s="105" t="str">
        <f t="shared" si="128"/>
        <v/>
      </c>
      <c r="AC457" s="108" t="str">
        <f t="shared" si="129"/>
        <v/>
      </c>
      <c r="AD457" s="160" t="str">
        <f t="shared" si="132"/>
        <v/>
      </c>
      <c r="AE457" s="173" t="str">
        <f t="shared" si="133"/>
        <v/>
      </c>
      <c r="AF457" s="111" t="str">
        <f>IF(AND(C457="",SUM(F457:N457)=0),"",IF(AE457&lt;&gt;"●",IF(COUNTIF(D457:E457,"○")+COUNTIF(O457:P457,"○")=1,"OK","NG"),IF(INDEX('補足調査票 (記入例)'!$AF$21:$AF$720,MATCH(C457,'補足調査票 (記入例)'!$C$21:$C$29,0))="OK","OK","NG ")))</f>
        <v/>
      </c>
      <c r="AG457" s="180" t="str">
        <f t="shared" si="130"/>
        <v/>
      </c>
    </row>
    <row r="458" spans="1:33" s="110" customFormat="1" ht="34.5" customHeight="1" x14ac:dyDescent="0.4">
      <c r="A458" s="42" t="str">
        <f t="shared" si="115"/>
        <v>○○学園</v>
      </c>
      <c r="B458" s="43"/>
      <c r="C458" s="44"/>
      <c r="D458" s="103"/>
      <c r="E458" s="103"/>
      <c r="F458" s="95"/>
      <c r="G458" s="48"/>
      <c r="H458" s="48"/>
      <c r="I458" s="48"/>
      <c r="J458" s="49"/>
      <c r="K458" s="49"/>
      <c r="L458" s="49"/>
      <c r="M458" s="49"/>
      <c r="N458" s="50"/>
      <c r="O458" s="104" t="str">
        <f t="shared" si="116"/>
        <v/>
      </c>
      <c r="P458" s="105" t="str">
        <f t="shared" si="131"/>
        <v/>
      </c>
      <c r="Q458" s="106" t="str">
        <f t="shared" si="117"/>
        <v/>
      </c>
      <c r="R458" s="107" t="str">
        <f t="shared" si="118"/>
        <v/>
      </c>
      <c r="S458" s="107" t="str">
        <f t="shared" si="119"/>
        <v/>
      </c>
      <c r="T458" s="108" t="str">
        <f t="shared" si="120"/>
        <v/>
      </c>
      <c r="U458" s="105" t="str">
        <f t="shared" si="121"/>
        <v/>
      </c>
      <c r="V458" s="108" t="str">
        <f t="shared" si="122"/>
        <v/>
      </c>
      <c r="W458" s="108" t="str">
        <f t="shared" si="123"/>
        <v/>
      </c>
      <c r="X458" s="108" t="str">
        <f t="shared" si="124"/>
        <v/>
      </c>
      <c r="Y458" s="108" t="str">
        <f t="shared" si="125"/>
        <v/>
      </c>
      <c r="Z458" s="106" t="str">
        <f t="shared" si="126"/>
        <v/>
      </c>
      <c r="AA458" s="107" t="str">
        <f t="shared" si="127"/>
        <v/>
      </c>
      <c r="AB458" s="105" t="str">
        <f t="shared" si="128"/>
        <v/>
      </c>
      <c r="AC458" s="108" t="str">
        <f t="shared" si="129"/>
        <v/>
      </c>
      <c r="AD458" s="160" t="str">
        <f t="shared" si="132"/>
        <v/>
      </c>
      <c r="AE458" s="173" t="str">
        <f t="shared" si="133"/>
        <v/>
      </c>
      <c r="AF458" s="111" t="str">
        <f>IF(AND(C458="",SUM(F458:N458)=0),"",IF(AE458&lt;&gt;"●",IF(COUNTIF(D458:E458,"○")+COUNTIF(O458:P458,"○")=1,"OK","NG"),IF(INDEX('補足調査票 (記入例)'!$AF$21:$AF$720,MATCH(C458,'補足調査票 (記入例)'!$C$21:$C$29,0))="OK","OK","NG ")))</f>
        <v/>
      </c>
      <c r="AG458" s="180" t="str">
        <f t="shared" si="130"/>
        <v/>
      </c>
    </row>
    <row r="459" spans="1:33" s="110" customFormat="1" ht="34.5" customHeight="1" x14ac:dyDescent="0.4">
      <c r="A459" s="42" t="str">
        <f t="shared" si="115"/>
        <v>○○学園</v>
      </c>
      <c r="B459" s="43"/>
      <c r="C459" s="44"/>
      <c r="D459" s="103"/>
      <c r="E459" s="103"/>
      <c r="F459" s="95"/>
      <c r="G459" s="48"/>
      <c r="H459" s="48"/>
      <c r="I459" s="48"/>
      <c r="J459" s="49"/>
      <c r="K459" s="49"/>
      <c r="L459" s="49"/>
      <c r="M459" s="49"/>
      <c r="N459" s="50"/>
      <c r="O459" s="104" t="str">
        <f t="shared" si="116"/>
        <v/>
      </c>
      <c r="P459" s="105" t="str">
        <f t="shared" si="131"/>
        <v/>
      </c>
      <c r="Q459" s="106" t="str">
        <f t="shared" si="117"/>
        <v/>
      </c>
      <c r="R459" s="107" t="str">
        <f t="shared" si="118"/>
        <v/>
      </c>
      <c r="S459" s="107" t="str">
        <f t="shared" si="119"/>
        <v/>
      </c>
      <c r="T459" s="108" t="str">
        <f t="shared" si="120"/>
        <v/>
      </c>
      <c r="U459" s="105" t="str">
        <f t="shared" si="121"/>
        <v/>
      </c>
      <c r="V459" s="108" t="str">
        <f t="shared" si="122"/>
        <v/>
      </c>
      <c r="W459" s="108" t="str">
        <f t="shared" si="123"/>
        <v/>
      </c>
      <c r="X459" s="108" t="str">
        <f t="shared" si="124"/>
        <v/>
      </c>
      <c r="Y459" s="108" t="str">
        <f t="shared" si="125"/>
        <v/>
      </c>
      <c r="Z459" s="106" t="str">
        <f t="shared" si="126"/>
        <v/>
      </c>
      <c r="AA459" s="107" t="str">
        <f t="shared" si="127"/>
        <v/>
      </c>
      <c r="AB459" s="105" t="str">
        <f t="shared" si="128"/>
        <v/>
      </c>
      <c r="AC459" s="108" t="str">
        <f t="shared" si="129"/>
        <v/>
      </c>
      <c r="AD459" s="160" t="str">
        <f t="shared" si="132"/>
        <v/>
      </c>
      <c r="AE459" s="173" t="str">
        <f t="shared" si="133"/>
        <v/>
      </c>
      <c r="AF459" s="111" t="str">
        <f>IF(AND(C459="",SUM(F459:N459)=0),"",IF(AE459&lt;&gt;"●",IF(COUNTIF(D459:E459,"○")+COUNTIF(O459:P459,"○")=1,"OK","NG"),IF(INDEX('補足調査票 (記入例)'!$AF$21:$AF$720,MATCH(C459,'補足調査票 (記入例)'!$C$21:$C$29,0))="OK","OK","NG ")))</f>
        <v/>
      </c>
      <c r="AG459" s="180" t="str">
        <f t="shared" si="130"/>
        <v/>
      </c>
    </row>
    <row r="460" spans="1:33" s="110" customFormat="1" ht="34.5" customHeight="1" x14ac:dyDescent="0.4">
      <c r="A460" s="42" t="str">
        <f t="shared" si="115"/>
        <v>○○学園</v>
      </c>
      <c r="B460" s="43"/>
      <c r="C460" s="44"/>
      <c r="D460" s="103"/>
      <c r="E460" s="103"/>
      <c r="F460" s="95"/>
      <c r="G460" s="48"/>
      <c r="H460" s="48"/>
      <c r="I460" s="48"/>
      <c r="J460" s="49"/>
      <c r="K460" s="49"/>
      <c r="L460" s="49"/>
      <c r="M460" s="49"/>
      <c r="N460" s="50"/>
      <c r="O460" s="104" t="str">
        <f t="shared" si="116"/>
        <v/>
      </c>
      <c r="P460" s="105" t="str">
        <f t="shared" si="131"/>
        <v/>
      </c>
      <c r="Q460" s="106" t="str">
        <f t="shared" si="117"/>
        <v/>
      </c>
      <c r="R460" s="107" t="str">
        <f t="shared" si="118"/>
        <v/>
      </c>
      <c r="S460" s="107" t="str">
        <f t="shared" si="119"/>
        <v/>
      </c>
      <c r="T460" s="108" t="str">
        <f t="shared" si="120"/>
        <v/>
      </c>
      <c r="U460" s="105" t="str">
        <f t="shared" si="121"/>
        <v/>
      </c>
      <c r="V460" s="108" t="str">
        <f t="shared" si="122"/>
        <v/>
      </c>
      <c r="W460" s="108" t="str">
        <f t="shared" si="123"/>
        <v/>
      </c>
      <c r="X460" s="108" t="str">
        <f t="shared" si="124"/>
        <v/>
      </c>
      <c r="Y460" s="108" t="str">
        <f t="shared" si="125"/>
        <v/>
      </c>
      <c r="Z460" s="106" t="str">
        <f t="shared" si="126"/>
        <v/>
      </c>
      <c r="AA460" s="107" t="str">
        <f t="shared" si="127"/>
        <v/>
      </c>
      <c r="AB460" s="105" t="str">
        <f t="shared" si="128"/>
        <v/>
      </c>
      <c r="AC460" s="108" t="str">
        <f t="shared" si="129"/>
        <v/>
      </c>
      <c r="AD460" s="160" t="str">
        <f t="shared" si="132"/>
        <v/>
      </c>
      <c r="AE460" s="173" t="str">
        <f t="shared" si="133"/>
        <v/>
      </c>
      <c r="AF460" s="111" t="str">
        <f>IF(AND(C460="",SUM(F460:N460)=0),"",IF(AE460&lt;&gt;"●",IF(COUNTIF(D460:E460,"○")+COUNTIF(O460:P460,"○")=1,"OK","NG"),IF(INDEX('補足調査票 (記入例)'!$AF$21:$AF$720,MATCH(C460,'補足調査票 (記入例)'!$C$21:$C$29,0))="OK","OK","NG ")))</f>
        <v/>
      </c>
      <c r="AG460" s="180" t="str">
        <f t="shared" si="130"/>
        <v/>
      </c>
    </row>
    <row r="461" spans="1:33" s="110" customFormat="1" ht="34.5" customHeight="1" x14ac:dyDescent="0.4">
      <c r="A461" s="42" t="str">
        <f t="shared" si="115"/>
        <v>○○学園</v>
      </c>
      <c r="B461" s="43"/>
      <c r="C461" s="44"/>
      <c r="D461" s="103"/>
      <c r="E461" s="103"/>
      <c r="F461" s="95"/>
      <c r="G461" s="48"/>
      <c r="H461" s="48"/>
      <c r="I461" s="48"/>
      <c r="J461" s="49"/>
      <c r="K461" s="49"/>
      <c r="L461" s="49"/>
      <c r="M461" s="49"/>
      <c r="N461" s="50"/>
      <c r="O461" s="104" t="str">
        <f t="shared" si="116"/>
        <v/>
      </c>
      <c r="P461" s="105" t="str">
        <f t="shared" si="131"/>
        <v/>
      </c>
      <c r="Q461" s="106" t="str">
        <f t="shared" si="117"/>
        <v/>
      </c>
      <c r="R461" s="107" t="str">
        <f t="shared" si="118"/>
        <v/>
      </c>
      <c r="S461" s="107" t="str">
        <f t="shared" si="119"/>
        <v/>
      </c>
      <c r="T461" s="108" t="str">
        <f t="shared" si="120"/>
        <v/>
      </c>
      <c r="U461" s="105" t="str">
        <f t="shared" si="121"/>
        <v/>
      </c>
      <c r="V461" s="108" t="str">
        <f t="shared" si="122"/>
        <v/>
      </c>
      <c r="W461" s="108" t="str">
        <f t="shared" si="123"/>
        <v/>
      </c>
      <c r="X461" s="108" t="str">
        <f t="shared" si="124"/>
        <v/>
      </c>
      <c r="Y461" s="108" t="str">
        <f t="shared" si="125"/>
        <v/>
      </c>
      <c r="Z461" s="106" t="str">
        <f t="shared" si="126"/>
        <v/>
      </c>
      <c r="AA461" s="107" t="str">
        <f t="shared" si="127"/>
        <v/>
      </c>
      <c r="AB461" s="105" t="str">
        <f t="shared" si="128"/>
        <v/>
      </c>
      <c r="AC461" s="108" t="str">
        <f t="shared" si="129"/>
        <v/>
      </c>
      <c r="AD461" s="160" t="str">
        <f t="shared" si="132"/>
        <v/>
      </c>
      <c r="AE461" s="173" t="str">
        <f t="shared" si="133"/>
        <v/>
      </c>
      <c r="AF461" s="111" t="str">
        <f>IF(AND(C461="",SUM(F461:N461)=0),"",IF(AE461&lt;&gt;"●",IF(COUNTIF(D461:E461,"○")+COUNTIF(O461:P461,"○")=1,"OK","NG"),IF(INDEX('補足調査票 (記入例)'!$AF$21:$AF$720,MATCH(C461,'補足調査票 (記入例)'!$C$21:$C$29,0))="OK","OK","NG ")))</f>
        <v/>
      </c>
      <c r="AG461" s="180" t="str">
        <f t="shared" si="130"/>
        <v/>
      </c>
    </row>
    <row r="462" spans="1:33" s="110" customFormat="1" ht="34.5" customHeight="1" x14ac:dyDescent="0.4">
      <c r="A462" s="42" t="str">
        <f t="shared" si="115"/>
        <v>○○学園</v>
      </c>
      <c r="B462" s="43"/>
      <c r="C462" s="44"/>
      <c r="D462" s="103"/>
      <c r="E462" s="103"/>
      <c r="F462" s="95"/>
      <c r="G462" s="48"/>
      <c r="H462" s="48"/>
      <c r="I462" s="48"/>
      <c r="J462" s="49"/>
      <c r="K462" s="49"/>
      <c r="L462" s="49"/>
      <c r="M462" s="49"/>
      <c r="N462" s="50"/>
      <c r="O462" s="104" t="str">
        <f t="shared" si="116"/>
        <v/>
      </c>
      <c r="P462" s="105" t="str">
        <f t="shared" si="131"/>
        <v/>
      </c>
      <c r="Q462" s="106" t="str">
        <f t="shared" si="117"/>
        <v/>
      </c>
      <c r="R462" s="107" t="str">
        <f t="shared" si="118"/>
        <v/>
      </c>
      <c r="S462" s="107" t="str">
        <f t="shared" si="119"/>
        <v/>
      </c>
      <c r="T462" s="108" t="str">
        <f t="shared" si="120"/>
        <v/>
      </c>
      <c r="U462" s="105" t="str">
        <f t="shared" si="121"/>
        <v/>
      </c>
      <c r="V462" s="108" t="str">
        <f t="shared" si="122"/>
        <v/>
      </c>
      <c r="W462" s="108" t="str">
        <f t="shared" si="123"/>
        <v/>
      </c>
      <c r="X462" s="108" t="str">
        <f t="shared" si="124"/>
        <v/>
      </c>
      <c r="Y462" s="108" t="str">
        <f t="shared" si="125"/>
        <v/>
      </c>
      <c r="Z462" s="106" t="str">
        <f t="shared" si="126"/>
        <v/>
      </c>
      <c r="AA462" s="107" t="str">
        <f t="shared" si="127"/>
        <v/>
      </c>
      <c r="AB462" s="105" t="str">
        <f t="shared" si="128"/>
        <v/>
      </c>
      <c r="AC462" s="108" t="str">
        <f t="shared" si="129"/>
        <v/>
      </c>
      <c r="AD462" s="160" t="str">
        <f t="shared" si="132"/>
        <v/>
      </c>
      <c r="AE462" s="173" t="str">
        <f t="shared" si="133"/>
        <v/>
      </c>
      <c r="AF462" s="111" t="str">
        <f>IF(AND(C462="",SUM(F462:N462)=0),"",IF(AE462&lt;&gt;"●",IF(COUNTIF(D462:E462,"○")+COUNTIF(O462:P462,"○")=1,"OK","NG"),IF(INDEX('補足調査票 (記入例)'!$AF$21:$AF$720,MATCH(C462,'補足調査票 (記入例)'!$C$21:$C$29,0))="OK","OK","NG ")))</f>
        <v/>
      </c>
      <c r="AG462" s="180" t="str">
        <f t="shared" si="130"/>
        <v/>
      </c>
    </row>
    <row r="463" spans="1:33" s="110" customFormat="1" ht="34.5" customHeight="1" x14ac:dyDescent="0.4">
      <c r="A463" s="42" t="str">
        <f t="shared" si="115"/>
        <v>○○学園</v>
      </c>
      <c r="B463" s="43"/>
      <c r="C463" s="44"/>
      <c r="D463" s="103"/>
      <c r="E463" s="103"/>
      <c r="F463" s="95"/>
      <c r="G463" s="48"/>
      <c r="H463" s="48"/>
      <c r="I463" s="48"/>
      <c r="J463" s="49"/>
      <c r="K463" s="49"/>
      <c r="L463" s="49"/>
      <c r="M463" s="49"/>
      <c r="N463" s="50"/>
      <c r="O463" s="104" t="str">
        <f t="shared" si="116"/>
        <v/>
      </c>
      <c r="P463" s="105" t="str">
        <f t="shared" si="131"/>
        <v/>
      </c>
      <c r="Q463" s="106" t="str">
        <f t="shared" si="117"/>
        <v/>
      </c>
      <c r="R463" s="107" t="str">
        <f t="shared" si="118"/>
        <v/>
      </c>
      <c r="S463" s="107" t="str">
        <f t="shared" si="119"/>
        <v/>
      </c>
      <c r="T463" s="108" t="str">
        <f t="shared" si="120"/>
        <v/>
      </c>
      <c r="U463" s="105" t="str">
        <f t="shared" si="121"/>
        <v/>
      </c>
      <c r="V463" s="108" t="str">
        <f t="shared" si="122"/>
        <v/>
      </c>
      <c r="W463" s="108" t="str">
        <f t="shared" si="123"/>
        <v/>
      </c>
      <c r="X463" s="108" t="str">
        <f t="shared" si="124"/>
        <v/>
      </c>
      <c r="Y463" s="108" t="str">
        <f t="shared" si="125"/>
        <v/>
      </c>
      <c r="Z463" s="106" t="str">
        <f t="shared" si="126"/>
        <v/>
      </c>
      <c r="AA463" s="107" t="str">
        <f t="shared" si="127"/>
        <v/>
      </c>
      <c r="AB463" s="105" t="str">
        <f t="shared" si="128"/>
        <v/>
      </c>
      <c r="AC463" s="108" t="str">
        <f t="shared" si="129"/>
        <v/>
      </c>
      <c r="AD463" s="160" t="str">
        <f t="shared" si="132"/>
        <v/>
      </c>
      <c r="AE463" s="173" t="str">
        <f t="shared" si="133"/>
        <v/>
      </c>
      <c r="AF463" s="111" t="str">
        <f>IF(AND(C463="",SUM(F463:N463)=0),"",IF(AE463&lt;&gt;"●",IF(COUNTIF(D463:E463,"○")+COUNTIF(O463:P463,"○")=1,"OK","NG"),IF(INDEX('補足調査票 (記入例)'!$AF$21:$AF$720,MATCH(C463,'補足調査票 (記入例)'!$C$21:$C$29,0))="OK","OK","NG ")))</f>
        <v/>
      </c>
      <c r="AG463" s="180" t="str">
        <f t="shared" si="130"/>
        <v/>
      </c>
    </row>
    <row r="464" spans="1:33" s="110" customFormat="1" ht="34.5" customHeight="1" x14ac:dyDescent="0.4">
      <c r="A464" s="42" t="str">
        <f t="shared" si="115"/>
        <v>○○学園</v>
      </c>
      <c r="B464" s="43"/>
      <c r="C464" s="44"/>
      <c r="D464" s="103"/>
      <c r="E464" s="103"/>
      <c r="F464" s="95"/>
      <c r="G464" s="48"/>
      <c r="H464" s="48"/>
      <c r="I464" s="48"/>
      <c r="J464" s="49"/>
      <c r="K464" s="49"/>
      <c r="L464" s="49"/>
      <c r="M464" s="49"/>
      <c r="N464" s="50"/>
      <c r="O464" s="104" t="str">
        <f t="shared" si="116"/>
        <v/>
      </c>
      <c r="P464" s="105" t="str">
        <f t="shared" si="131"/>
        <v/>
      </c>
      <c r="Q464" s="106" t="str">
        <f t="shared" si="117"/>
        <v/>
      </c>
      <c r="R464" s="107" t="str">
        <f t="shared" si="118"/>
        <v/>
      </c>
      <c r="S464" s="107" t="str">
        <f t="shared" si="119"/>
        <v/>
      </c>
      <c r="T464" s="108" t="str">
        <f t="shared" si="120"/>
        <v/>
      </c>
      <c r="U464" s="105" t="str">
        <f t="shared" si="121"/>
        <v/>
      </c>
      <c r="V464" s="108" t="str">
        <f t="shared" si="122"/>
        <v/>
      </c>
      <c r="W464" s="108" t="str">
        <f t="shared" si="123"/>
        <v/>
      </c>
      <c r="X464" s="108" t="str">
        <f t="shared" si="124"/>
        <v/>
      </c>
      <c r="Y464" s="108" t="str">
        <f t="shared" si="125"/>
        <v/>
      </c>
      <c r="Z464" s="106" t="str">
        <f t="shared" si="126"/>
        <v/>
      </c>
      <c r="AA464" s="107" t="str">
        <f t="shared" si="127"/>
        <v/>
      </c>
      <c r="AB464" s="105" t="str">
        <f t="shared" si="128"/>
        <v/>
      </c>
      <c r="AC464" s="108" t="str">
        <f t="shared" si="129"/>
        <v/>
      </c>
      <c r="AD464" s="160" t="str">
        <f t="shared" si="132"/>
        <v/>
      </c>
      <c r="AE464" s="173" t="str">
        <f t="shared" si="133"/>
        <v/>
      </c>
      <c r="AF464" s="111" t="str">
        <f>IF(AND(C464="",SUM(F464:N464)=0),"",IF(AE464&lt;&gt;"●",IF(COUNTIF(D464:E464,"○")+COUNTIF(O464:P464,"○")=1,"OK","NG"),IF(INDEX('補足調査票 (記入例)'!$AF$21:$AF$720,MATCH(C464,'補足調査票 (記入例)'!$C$21:$C$29,0))="OK","OK","NG ")))</f>
        <v/>
      </c>
      <c r="AG464" s="180" t="str">
        <f t="shared" si="130"/>
        <v/>
      </c>
    </row>
    <row r="465" spans="1:33" s="110" customFormat="1" ht="34.5" customHeight="1" x14ac:dyDescent="0.4">
      <c r="A465" s="42" t="str">
        <f t="shared" si="115"/>
        <v>○○学園</v>
      </c>
      <c r="B465" s="43"/>
      <c r="C465" s="44"/>
      <c r="D465" s="103"/>
      <c r="E465" s="103"/>
      <c r="F465" s="95"/>
      <c r="G465" s="48"/>
      <c r="H465" s="48"/>
      <c r="I465" s="48"/>
      <c r="J465" s="49"/>
      <c r="K465" s="49"/>
      <c r="L465" s="49"/>
      <c r="M465" s="49"/>
      <c r="N465" s="50"/>
      <c r="O465" s="104" t="str">
        <f t="shared" si="116"/>
        <v/>
      </c>
      <c r="P465" s="105" t="str">
        <f t="shared" si="131"/>
        <v/>
      </c>
      <c r="Q465" s="106" t="str">
        <f t="shared" si="117"/>
        <v/>
      </c>
      <c r="R465" s="107" t="str">
        <f t="shared" si="118"/>
        <v/>
      </c>
      <c r="S465" s="107" t="str">
        <f t="shared" si="119"/>
        <v/>
      </c>
      <c r="T465" s="108" t="str">
        <f t="shared" si="120"/>
        <v/>
      </c>
      <c r="U465" s="105" t="str">
        <f t="shared" si="121"/>
        <v/>
      </c>
      <c r="V465" s="108" t="str">
        <f t="shared" si="122"/>
        <v/>
      </c>
      <c r="W465" s="108" t="str">
        <f t="shared" si="123"/>
        <v/>
      </c>
      <c r="X465" s="108" t="str">
        <f t="shared" si="124"/>
        <v/>
      </c>
      <c r="Y465" s="108" t="str">
        <f t="shared" si="125"/>
        <v/>
      </c>
      <c r="Z465" s="106" t="str">
        <f t="shared" si="126"/>
        <v/>
      </c>
      <c r="AA465" s="107" t="str">
        <f t="shared" si="127"/>
        <v/>
      </c>
      <c r="AB465" s="105" t="str">
        <f t="shared" si="128"/>
        <v/>
      </c>
      <c r="AC465" s="108" t="str">
        <f t="shared" si="129"/>
        <v/>
      </c>
      <c r="AD465" s="160" t="str">
        <f t="shared" si="132"/>
        <v/>
      </c>
      <c r="AE465" s="173" t="str">
        <f t="shared" si="133"/>
        <v/>
      </c>
      <c r="AF465" s="111" t="str">
        <f>IF(AND(C465="",SUM(F465:N465)=0),"",IF(AE465&lt;&gt;"●",IF(COUNTIF(D465:E465,"○")+COUNTIF(O465:P465,"○")=1,"OK","NG"),IF(INDEX('補足調査票 (記入例)'!$AF$21:$AF$720,MATCH(C465,'補足調査票 (記入例)'!$C$21:$C$29,0))="OK","OK","NG ")))</f>
        <v/>
      </c>
      <c r="AG465" s="180" t="str">
        <f t="shared" si="130"/>
        <v/>
      </c>
    </row>
    <row r="466" spans="1:33" s="110" customFormat="1" ht="34.5" customHeight="1" x14ac:dyDescent="0.4">
      <c r="A466" s="42" t="str">
        <f t="shared" si="115"/>
        <v>○○学園</v>
      </c>
      <c r="B466" s="43"/>
      <c r="C466" s="44"/>
      <c r="D466" s="103"/>
      <c r="E466" s="103"/>
      <c r="F466" s="95"/>
      <c r="G466" s="48"/>
      <c r="H466" s="48"/>
      <c r="I466" s="48"/>
      <c r="J466" s="49"/>
      <c r="K466" s="49"/>
      <c r="L466" s="49"/>
      <c r="M466" s="49"/>
      <c r="N466" s="50"/>
      <c r="O466" s="104" t="str">
        <f t="shared" si="116"/>
        <v/>
      </c>
      <c r="P466" s="105" t="str">
        <f t="shared" si="131"/>
        <v/>
      </c>
      <c r="Q466" s="106" t="str">
        <f t="shared" si="117"/>
        <v/>
      </c>
      <c r="R466" s="107" t="str">
        <f t="shared" si="118"/>
        <v/>
      </c>
      <c r="S466" s="107" t="str">
        <f t="shared" si="119"/>
        <v/>
      </c>
      <c r="T466" s="108" t="str">
        <f t="shared" si="120"/>
        <v/>
      </c>
      <c r="U466" s="105" t="str">
        <f t="shared" si="121"/>
        <v/>
      </c>
      <c r="V466" s="108" t="str">
        <f t="shared" si="122"/>
        <v/>
      </c>
      <c r="W466" s="108" t="str">
        <f t="shared" si="123"/>
        <v/>
      </c>
      <c r="X466" s="108" t="str">
        <f t="shared" si="124"/>
        <v/>
      </c>
      <c r="Y466" s="108" t="str">
        <f t="shared" si="125"/>
        <v/>
      </c>
      <c r="Z466" s="106" t="str">
        <f t="shared" si="126"/>
        <v/>
      </c>
      <c r="AA466" s="107" t="str">
        <f t="shared" si="127"/>
        <v/>
      </c>
      <c r="AB466" s="105" t="str">
        <f t="shared" si="128"/>
        <v/>
      </c>
      <c r="AC466" s="108" t="str">
        <f t="shared" si="129"/>
        <v/>
      </c>
      <c r="AD466" s="160" t="str">
        <f t="shared" si="132"/>
        <v/>
      </c>
      <c r="AE466" s="173" t="str">
        <f t="shared" si="133"/>
        <v/>
      </c>
      <c r="AF466" s="111" t="str">
        <f>IF(AND(C466="",SUM(F466:N466)=0),"",IF(AE466&lt;&gt;"●",IF(COUNTIF(D466:E466,"○")+COUNTIF(O466:P466,"○")=1,"OK","NG"),IF(INDEX('補足調査票 (記入例)'!$AF$21:$AF$720,MATCH(C466,'補足調査票 (記入例)'!$C$21:$C$29,0))="OK","OK","NG ")))</f>
        <v/>
      </c>
      <c r="AG466" s="180" t="str">
        <f t="shared" si="130"/>
        <v/>
      </c>
    </row>
    <row r="467" spans="1:33" s="110" customFormat="1" ht="34.5" customHeight="1" x14ac:dyDescent="0.4">
      <c r="A467" s="42" t="str">
        <f t="shared" ref="A467:A530" si="134">IF($A$11="","",$A$11)</f>
        <v>○○学園</v>
      </c>
      <c r="B467" s="43"/>
      <c r="C467" s="44"/>
      <c r="D467" s="103"/>
      <c r="E467" s="103"/>
      <c r="F467" s="95"/>
      <c r="G467" s="48"/>
      <c r="H467" s="48"/>
      <c r="I467" s="48"/>
      <c r="J467" s="49"/>
      <c r="K467" s="49"/>
      <c r="L467" s="49"/>
      <c r="M467" s="49"/>
      <c r="N467" s="50"/>
      <c r="O467" s="104" t="str">
        <f t="shared" si="116"/>
        <v/>
      </c>
      <c r="P467" s="105" t="str">
        <f t="shared" si="131"/>
        <v/>
      </c>
      <c r="Q467" s="106" t="str">
        <f t="shared" si="117"/>
        <v/>
      </c>
      <c r="R467" s="107" t="str">
        <f t="shared" si="118"/>
        <v/>
      </c>
      <c r="S467" s="107" t="str">
        <f t="shared" si="119"/>
        <v/>
      </c>
      <c r="T467" s="108" t="str">
        <f t="shared" si="120"/>
        <v/>
      </c>
      <c r="U467" s="105" t="str">
        <f t="shared" si="121"/>
        <v/>
      </c>
      <c r="V467" s="108" t="str">
        <f t="shared" si="122"/>
        <v/>
      </c>
      <c r="W467" s="108" t="str">
        <f t="shared" si="123"/>
        <v/>
      </c>
      <c r="X467" s="108" t="str">
        <f t="shared" si="124"/>
        <v/>
      </c>
      <c r="Y467" s="108" t="str">
        <f t="shared" si="125"/>
        <v/>
      </c>
      <c r="Z467" s="106" t="str">
        <f t="shared" si="126"/>
        <v/>
      </c>
      <c r="AA467" s="107" t="str">
        <f t="shared" si="127"/>
        <v/>
      </c>
      <c r="AB467" s="105" t="str">
        <f t="shared" si="128"/>
        <v/>
      </c>
      <c r="AC467" s="108" t="str">
        <f t="shared" si="129"/>
        <v/>
      </c>
      <c r="AD467" s="160" t="str">
        <f t="shared" si="132"/>
        <v/>
      </c>
      <c r="AE467" s="173" t="str">
        <f t="shared" si="133"/>
        <v/>
      </c>
      <c r="AF467" s="111" t="str">
        <f>IF(AND(C467="",SUM(F467:N467)=0),"",IF(AE467&lt;&gt;"●",IF(COUNTIF(D467:E467,"○")+COUNTIF(O467:P467,"○")=1,"OK","NG"),IF(INDEX('補足調査票 (記入例)'!$AF$21:$AF$720,MATCH(C467,'補足調査票 (記入例)'!$C$21:$C$29,0))="OK","OK","NG ")))</f>
        <v/>
      </c>
      <c r="AG467" s="180" t="str">
        <f t="shared" si="130"/>
        <v/>
      </c>
    </row>
    <row r="468" spans="1:33" s="110" customFormat="1" ht="34.5" customHeight="1" x14ac:dyDescent="0.4">
      <c r="A468" s="42" t="str">
        <f t="shared" si="134"/>
        <v>○○学園</v>
      </c>
      <c r="B468" s="43"/>
      <c r="C468" s="44"/>
      <c r="D468" s="103"/>
      <c r="E468" s="103"/>
      <c r="F468" s="95"/>
      <c r="G468" s="48"/>
      <c r="H468" s="48"/>
      <c r="I468" s="48"/>
      <c r="J468" s="49"/>
      <c r="K468" s="49"/>
      <c r="L468" s="49"/>
      <c r="M468" s="49"/>
      <c r="N468" s="50"/>
      <c r="O468" s="104" t="str">
        <f t="shared" ref="O468:O531" si="135">IF(OR(Q468="○",T468="○",W468="○"),"○","")</f>
        <v/>
      </c>
      <c r="P468" s="105" t="str">
        <f t="shared" si="131"/>
        <v/>
      </c>
      <c r="Q468" s="106" t="str">
        <f t="shared" ref="Q468:Q531" si="136">IF(OR(R468="○",S468="○"),"○","")</f>
        <v/>
      </c>
      <c r="R468" s="107" t="str">
        <f t="shared" ref="R468:R531" si="137">IF($AD468="E","○","")</f>
        <v/>
      </c>
      <c r="S468" s="107" t="str">
        <f t="shared" ref="S468:S531" si="138">IF($AD468="F","○","")</f>
        <v/>
      </c>
      <c r="T468" s="108" t="str">
        <f t="shared" ref="T468:T531" si="139">IF(OR(U468="○",V468="○"),"○","")</f>
        <v/>
      </c>
      <c r="U468" s="105" t="str">
        <f t="shared" ref="U468:U531" si="140">IF($AD468="H","○","")</f>
        <v/>
      </c>
      <c r="V468" s="108" t="str">
        <f t="shared" ref="V468:V531" si="141">IF($AD468="I","○","")</f>
        <v/>
      </c>
      <c r="W468" s="108" t="str">
        <f t="shared" ref="W468:W531" si="142">IF(OR(X468="○",Y468="○"),"○","")</f>
        <v/>
      </c>
      <c r="X468" s="108" t="str">
        <f t="shared" ref="X468:X531" si="143">IF($AD468="K","○","")</f>
        <v/>
      </c>
      <c r="Y468" s="108" t="str">
        <f t="shared" ref="Y468:Y531" si="144">IF($AD468="L","○","")</f>
        <v/>
      </c>
      <c r="Z468" s="106" t="str">
        <f t="shared" ref="Z468:Z531" si="145">IF($AD468="M","○","")</f>
        <v/>
      </c>
      <c r="AA468" s="107" t="str">
        <f t="shared" ref="AA468:AA531" si="146">IF(OR(AB468="○",AC468="○"),"○","")</f>
        <v/>
      </c>
      <c r="AB468" s="105" t="str">
        <f t="shared" ref="AB468:AB531" si="147">IF($AD468="O","○","")</f>
        <v/>
      </c>
      <c r="AC468" s="108" t="str">
        <f t="shared" ref="AC468:AC531" si="148">IF($AD468="P","○","")</f>
        <v/>
      </c>
      <c r="AD468" s="160" t="str">
        <f t="shared" si="132"/>
        <v/>
      </c>
      <c r="AE468" s="173" t="str">
        <f t="shared" si="133"/>
        <v/>
      </c>
      <c r="AF468" s="111" t="str">
        <f>IF(AND(C468="",SUM(F468:N468)=0),"",IF(AE468&lt;&gt;"●",IF(COUNTIF(D468:E468,"○")+COUNTIF(O468:P468,"○")=1,"OK","NG"),IF(INDEX('補足調査票 (記入例)'!$AF$21:$AF$720,MATCH(C468,'補足調査票 (記入例)'!$C$21:$C$29,0))="OK","OK","NG ")))</f>
        <v/>
      </c>
      <c r="AG468" s="180" t="str">
        <f t="shared" ref="AG468:AG531" si="149">IF(AF468="NG","※入力内容に誤りがあります",IF(AF468="NG ","※補足調査票を記入ください",""))</f>
        <v/>
      </c>
    </row>
    <row r="469" spans="1:33" s="110" customFormat="1" ht="34.5" customHeight="1" x14ac:dyDescent="0.4">
      <c r="A469" s="42" t="str">
        <f t="shared" si="134"/>
        <v>○○学園</v>
      </c>
      <c r="B469" s="43"/>
      <c r="C469" s="44"/>
      <c r="D469" s="103"/>
      <c r="E469" s="103"/>
      <c r="F469" s="95"/>
      <c r="G469" s="48"/>
      <c r="H469" s="48"/>
      <c r="I469" s="48"/>
      <c r="J469" s="49"/>
      <c r="K469" s="49"/>
      <c r="L469" s="49"/>
      <c r="M469" s="49"/>
      <c r="N469" s="50"/>
      <c r="O469" s="104" t="str">
        <f t="shared" si="135"/>
        <v/>
      </c>
      <c r="P469" s="105" t="str">
        <f t="shared" ref="P469:P532" si="150">IF(OR(Z469="○",AA469="○"),"○","")</f>
        <v/>
      </c>
      <c r="Q469" s="106" t="str">
        <f t="shared" si="136"/>
        <v/>
      </c>
      <c r="R469" s="107" t="str">
        <f t="shared" si="137"/>
        <v/>
      </c>
      <c r="S469" s="107" t="str">
        <f t="shared" si="138"/>
        <v/>
      </c>
      <c r="T469" s="108" t="str">
        <f t="shared" si="139"/>
        <v/>
      </c>
      <c r="U469" s="105" t="str">
        <f t="shared" si="140"/>
        <v/>
      </c>
      <c r="V469" s="108" t="str">
        <f t="shared" si="141"/>
        <v/>
      </c>
      <c r="W469" s="108" t="str">
        <f t="shared" si="142"/>
        <v/>
      </c>
      <c r="X469" s="108" t="str">
        <f t="shared" si="143"/>
        <v/>
      </c>
      <c r="Y469" s="108" t="str">
        <f t="shared" si="144"/>
        <v/>
      </c>
      <c r="Z469" s="106" t="str">
        <f t="shared" si="145"/>
        <v/>
      </c>
      <c r="AA469" s="107" t="str">
        <f t="shared" si="146"/>
        <v/>
      </c>
      <c r="AB469" s="105" t="str">
        <f t="shared" si="147"/>
        <v/>
      </c>
      <c r="AC469" s="108" t="str">
        <f t="shared" si="148"/>
        <v/>
      </c>
      <c r="AD469" s="160" t="str">
        <f t="shared" ref="AD469:AD532" si="151">IF(C469="","",IF(N469="",IF(M469="",IF(L469="",IF(K469="",IF(J469="",IF(AND(F469="",I469&lt;&gt;""),"P",IF(AND(F469="",H469&lt;&gt;""),"O",IF(AND(F469="",G469&lt;&gt;""),"M",IF(F469="","","E")))),"F"),"H"),"I"),"K"),"L"))</f>
        <v/>
      </c>
      <c r="AE469" s="173" t="str">
        <f t="shared" ref="AE469:AE532" si="152">IF(OR(D469="○",E469="○"),"",IF(OR(AD469="H",AD469="I",AD469="k",AD469="l"),"●",""))</f>
        <v/>
      </c>
      <c r="AF469" s="111" t="str">
        <f>IF(AND(C469="",SUM(F469:N469)=0),"",IF(AE469&lt;&gt;"●",IF(COUNTIF(D469:E469,"○")+COUNTIF(O469:P469,"○")=1,"OK","NG"),IF(INDEX('補足調査票 (記入例)'!$AF$21:$AF$720,MATCH(C469,'補足調査票 (記入例)'!$C$21:$C$29,0))="OK","OK","NG ")))</f>
        <v/>
      </c>
      <c r="AG469" s="180" t="str">
        <f t="shared" si="149"/>
        <v/>
      </c>
    </row>
    <row r="470" spans="1:33" s="110" customFormat="1" ht="34.5" customHeight="1" x14ac:dyDescent="0.4">
      <c r="A470" s="42" t="str">
        <f t="shared" si="134"/>
        <v>○○学園</v>
      </c>
      <c r="B470" s="43"/>
      <c r="C470" s="44"/>
      <c r="D470" s="103"/>
      <c r="E470" s="103"/>
      <c r="F470" s="95"/>
      <c r="G470" s="48"/>
      <c r="H470" s="48"/>
      <c r="I470" s="48"/>
      <c r="J470" s="49"/>
      <c r="K470" s="49"/>
      <c r="L470" s="49"/>
      <c r="M470" s="49"/>
      <c r="N470" s="50"/>
      <c r="O470" s="104" t="str">
        <f t="shared" si="135"/>
        <v/>
      </c>
      <c r="P470" s="105" t="str">
        <f t="shared" si="150"/>
        <v/>
      </c>
      <c r="Q470" s="106" t="str">
        <f t="shared" si="136"/>
        <v/>
      </c>
      <c r="R470" s="107" t="str">
        <f t="shared" si="137"/>
        <v/>
      </c>
      <c r="S470" s="107" t="str">
        <f t="shared" si="138"/>
        <v/>
      </c>
      <c r="T470" s="108" t="str">
        <f t="shared" si="139"/>
        <v/>
      </c>
      <c r="U470" s="105" t="str">
        <f t="shared" si="140"/>
        <v/>
      </c>
      <c r="V470" s="108" t="str">
        <f t="shared" si="141"/>
        <v/>
      </c>
      <c r="W470" s="108" t="str">
        <f t="shared" si="142"/>
        <v/>
      </c>
      <c r="X470" s="108" t="str">
        <f t="shared" si="143"/>
        <v/>
      </c>
      <c r="Y470" s="108" t="str">
        <f t="shared" si="144"/>
        <v/>
      </c>
      <c r="Z470" s="106" t="str">
        <f t="shared" si="145"/>
        <v/>
      </c>
      <c r="AA470" s="107" t="str">
        <f t="shared" si="146"/>
        <v/>
      </c>
      <c r="AB470" s="105" t="str">
        <f t="shared" si="147"/>
        <v/>
      </c>
      <c r="AC470" s="108" t="str">
        <f t="shared" si="148"/>
        <v/>
      </c>
      <c r="AD470" s="160" t="str">
        <f t="shared" si="151"/>
        <v/>
      </c>
      <c r="AE470" s="173" t="str">
        <f t="shared" si="152"/>
        <v/>
      </c>
      <c r="AF470" s="111" t="str">
        <f>IF(AND(C470="",SUM(F470:N470)=0),"",IF(AE470&lt;&gt;"●",IF(COUNTIF(D470:E470,"○")+COUNTIF(O470:P470,"○")=1,"OK","NG"),IF(INDEX('補足調査票 (記入例)'!$AF$21:$AF$720,MATCH(C470,'補足調査票 (記入例)'!$C$21:$C$29,0))="OK","OK","NG ")))</f>
        <v/>
      </c>
      <c r="AG470" s="180" t="str">
        <f t="shared" si="149"/>
        <v/>
      </c>
    </row>
    <row r="471" spans="1:33" s="110" customFormat="1" ht="34.5" customHeight="1" x14ac:dyDescent="0.4">
      <c r="A471" s="42" t="str">
        <f t="shared" si="134"/>
        <v>○○学園</v>
      </c>
      <c r="B471" s="43"/>
      <c r="C471" s="44"/>
      <c r="D471" s="103"/>
      <c r="E471" s="103"/>
      <c r="F471" s="95"/>
      <c r="G471" s="48"/>
      <c r="H471" s="48"/>
      <c r="I471" s="48"/>
      <c r="J471" s="49"/>
      <c r="K471" s="49"/>
      <c r="L471" s="49"/>
      <c r="M471" s="49"/>
      <c r="N471" s="50"/>
      <c r="O471" s="104" t="str">
        <f t="shared" si="135"/>
        <v/>
      </c>
      <c r="P471" s="105" t="str">
        <f t="shared" si="150"/>
        <v/>
      </c>
      <c r="Q471" s="106" t="str">
        <f t="shared" si="136"/>
        <v/>
      </c>
      <c r="R471" s="107" t="str">
        <f t="shared" si="137"/>
        <v/>
      </c>
      <c r="S471" s="107" t="str">
        <f t="shared" si="138"/>
        <v/>
      </c>
      <c r="T471" s="108" t="str">
        <f t="shared" si="139"/>
        <v/>
      </c>
      <c r="U471" s="105" t="str">
        <f t="shared" si="140"/>
        <v/>
      </c>
      <c r="V471" s="108" t="str">
        <f t="shared" si="141"/>
        <v/>
      </c>
      <c r="W471" s="108" t="str">
        <f t="shared" si="142"/>
        <v/>
      </c>
      <c r="X471" s="108" t="str">
        <f t="shared" si="143"/>
        <v/>
      </c>
      <c r="Y471" s="108" t="str">
        <f t="shared" si="144"/>
        <v/>
      </c>
      <c r="Z471" s="106" t="str">
        <f t="shared" si="145"/>
        <v/>
      </c>
      <c r="AA471" s="107" t="str">
        <f t="shared" si="146"/>
        <v/>
      </c>
      <c r="AB471" s="105" t="str">
        <f t="shared" si="147"/>
        <v/>
      </c>
      <c r="AC471" s="108" t="str">
        <f t="shared" si="148"/>
        <v/>
      </c>
      <c r="AD471" s="160" t="str">
        <f t="shared" si="151"/>
        <v/>
      </c>
      <c r="AE471" s="173" t="str">
        <f t="shared" si="152"/>
        <v/>
      </c>
      <c r="AF471" s="111" t="str">
        <f>IF(AND(C471="",SUM(F471:N471)=0),"",IF(AE471&lt;&gt;"●",IF(COUNTIF(D471:E471,"○")+COUNTIF(O471:P471,"○")=1,"OK","NG"),IF(INDEX('補足調査票 (記入例)'!$AF$21:$AF$720,MATCH(C471,'補足調査票 (記入例)'!$C$21:$C$29,0))="OK","OK","NG ")))</f>
        <v/>
      </c>
      <c r="AG471" s="180" t="str">
        <f t="shared" si="149"/>
        <v/>
      </c>
    </row>
    <row r="472" spans="1:33" s="110" customFormat="1" ht="34.5" customHeight="1" x14ac:dyDescent="0.4">
      <c r="A472" s="42" t="str">
        <f t="shared" si="134"/>
        <v>○○学園</v>
      </c>
      <c r="B472" s="43"/>
      <c r="C472" s="44"/>
      <c r="D472" s="103"/>
      <c r="E472" s="103"/>
      <c r="F472" s="95"/>
      <c r="G472" s="48"/>
      <c r="H472" s="48"/>
      <c r="I472" s="48"/>
      <c r="J472" s="49"/>
      <c r="K472" s="49"/>
      <c r="L472" s="49"/>
      <c r="M472" s="49"/>
      <c r="N472" s="50"/>
      <c r="O472" s="104" t="str">
        <f t="shared" si="135"/>
        <v/>
      </c>
      <c r="P472" s="105" t="str">
        <f t="shared" si="150"/>
        <v/>
      </c>
      <c r="Q472" s="106" t="str">
        <f t="shared" si="136"/>
        <v/>
      </c>
      <c r="R472" s="107" t="str">
        <f t="shared" si="137"/>
        <v/>
      </c>
      <c r="S472" s="107" t="str">
        <f t="shared" si="138"/>
        <v/>
      </c>
      <c r="T472" s="108" t="str">
        <f t="shared" si="139"/>
        <v/>
      </c>
      <c r="U472" s="105" t="str">
        <f t="shared" si="140"/>
        <v/>
      </c>
      <c r="V472" s="108" t="str">
        <f t="shared" si="141"/>
        <v/>
      </c>
      <c r="W472" s="108" t="str">
        <f t="shared" si="142"/>
        <v/>
      </c>
      <c r="X472" s="108" t="str">
        <f t="shared" si="143"/>
        <v/>
      </c>
      <c r="Y472" s="108" t="str">
        <f t="shared" si="144"/>
        <v/>
      </c>
      <c r="Z472" s="106" t="str">
        <f t="shared" si="145"/>
        <v/>
      </c>
      <c r="AA472" s="107" t="str">
        <f t="shared" si="146"/>
        <v/>
      </c>
      <c r="AB472" s="105" t="str">
        <f t="shared" si="147"/>
        <v/>
      </c>
      <c r="AC472" s="108" t="str">
        <f t="shared" si="148"/>
        <v/>
      </c>
      <c r="AD472" s="160" t="str">
        <f t="shared" si="151"/>
        <v/>
      </c>
      <c r="AE472" s="173" t="str">
        <f t="shared" si="152"/>
        <v/>
      </c>
      <c r="AF472" s="111" t="str">
        <f>IF(AND(C472="",SUM(F472:N472)=0),"",IF(AE472&lt;&gt;"●",IF(COUNTIF(D472:E472,"○")+COUNTIF(O472:P472,"○")=1,"OK","NG"),IF(INDEX('補足調査票 (記入例)'!$AF$21:$AF$720,MATCH(C472,'補足調査票 (記入例)'!$C$21:$C$29,0))="OK","OK","NG ")))</f>
        <v/>
      </c>
      <c r="AG472" s="180" t="str">
        <f t="shared" si="149"/>
        <v/>
      </c>
    </row>
    <row r="473" spans="1:33" s="110" customFormat="1" ht="34.5" customHeight="1" x14ac:dyDescent="0.4">
      <c r="A473" s="42" t="str">
        <f t="shared" si="134"/>
        <v>○○学園</v>
      </c>
      <c r="B473" s="43"/>
      <c r="C473" s="44"/>
      <c r="D473" s="103"/>
      <c r="E473" s="103"/>
      <c r="F473" s="95"/>
      <c r="G473" s="48"/>
      <c r="H473" s="48"/>
      <c r="I473" s="48"/>
      <c r="J473" s="49"/>
      <c r="K473" s="49"/>
      <c r="L473" s="49"/>
      <c r="M473" s="49"/>
      <c r="N473" s="50"/>
      <c r="O473" s="104" t="str">
        <f t="shared" si="135"/>
        <v/>
      </c>
      <c r="P473" s="105" t="str">
        <f t="shared" si="150"/>
        <v/>
      </c>
      <c r="Q473" s="106" t="str">
        <f t="shared" si="136"/>
        <v/>
      </c>
      <c r="R473" s="107" t="str">
        <f t="shared" si="137"/>
        <v/>
      </c>
      <c r="S473" s="107" t="str">
        <f t="shared" si="138"/>
        <v/>
      </c>
      <c r="T473" s="108" t="str">
        <f t="shared" si="139"/>
        <v/>
      </c>
      <c r="U473" s="105" t="str">
        <f t="shared" si="140"/>
        <v/>
      </c>
      <c r="V473" s="108" t="str">
        <f t="shared" si="141"/>
        <v/>
      </c>
      <c r="W473" s="108" t="str">
        <f t="shared" si="142"/>
        <v/>
      </c>
      <c r="X473" s="108" t="str">
        <f t="shared" si="143"/>
        <v/>
      </c>
      <c r="Y473" s="108" t="str">
        <f t="shared" si="144"/>
        <v/>
      </c>
      <c r="Z473" s="106" t="str">
        <f t="shared" si="145"/>
        <v/>
      </c>
      <c r="AA473" s="107" t="str">
        <f t="shared" si="146"/>
        <v/>
      </c>
      <c r="AB473" s="105" t="str">
        <f t="shared" si="147"/>
        <v/>
      </c>
      <c r="AC473" s="108" t="str">
        <f t="shared" si="148"/>
        <v/>
      </c>
      <c r="AD473" s="160" t="str">
        <f t="shared" si="151"/>
        <v/>
      </c>
      <c r="AE473" s="173" t="str">
        <f t="shared" si="152"/>
        <v/>
      </c>
      <c r="AF473" s="111" t="str">
        <f>IF(AND(C473="",SUM(F473:N473)=0),"",IF(AE473&lt;&gt;"●",IF(COUNTIF(D473:E473,"○")+COUNTIF(O473:P473,"○")=1,"OK","NG"),IF(INDEX('補足調査票 (記入例)'!$AF$21:$AF$720,MATCH(C473,'補足調査票 (記入例)'!$C$21:$C$29,0))="OK","OK","NG ")))</f>
        <v/>
      </c>
      <c r="AG473" s="180" t="str">
        <f t="shared" si="149"/>
        <v/>
      </c>
    </row>
    <row r="474" spans="1:33" s="110" customFormat="1" ht="34.5" customHeight="1" x14ac:dyDescent="0.4">
      <c r="A474" s="42" t="str">
        <f t="shared" si="134"/>
        <v>○○学園</v>
      </c>
      <c r="B474" s="43"/>
      <c r="C474" s="44"/>
      <c r="D474" s="103"/>
      <c r="E474" s="103"/>
      <c r="F474" s="95"/>
      <c r="G474" s="48"/>
      <c r="H474" s="48"/>
      <c r="I474" s="48"/>
      <c r="J474" s="49"/>
      <c r="K474" s="49"/>
      <c r="L474" s="49"/>
      <c r="M474" s="49"/>
      <c r="N474" s="50"/>
      <c r="O474" s="104" t="str">
        <f t="shared" si="135"/>
        <v/>
      </c>
      <c r="P474" s="105" t="str">
        <f t="shared" si="150"/>
        <v/>
      </c>
      <c r="Q474" s="106" t="str">
        <f t="shared" si="136"/>
        <v/>
      </c>
      <c r="R474" s="107" t="str">
        <f t="shared" si="137"/>
        <v/>
      </c>
      <c r="S474" s="107" t="str">
        <f t="shared" si="138"/>
        <v/>
      </c>
      <c r="T474" s="108" t="str">
        <f t="shared" si="139"/>
        <v/>
      </c>
      <c r="U474" s="105" t="str">
        <f t="shared" si="140"/>
        <v/>
      </c>
      <c r="V474" s="108" t="str">
        <f t="shared" si="141"/>
        <v/>
      </c>
      <c r="W474" s="108" t="str">
        <f t="shared" si="142"/>
        <v/>
      </c>
      <c r="X474" s="108" t="str">
        <f t="shared" si="143"/>
        <v/>
      </c>
      <c r="Y474" s="108" t="str">
        <f t="shared" si="144"/>
        <v/>
      </c>
      <c r="Z474" s="106" t="str">
        <f t="shared" si="145"/>
        <v/>
      </c>
      <c r="AA474" s="107" t="str">
        <f t="shared" si="146"/>
        <v/>
      </c>
      <c r="AB474" s="105" t="str">
        <f t="shared" si="147"/>
        <v/>
      </c>
      <c r="AC474" s="108" t="str">
        <f t="shared" si="148"/>
        <v/>
      </c>
      <c r="AD474" s="160" t="str">
        <f t="shared" si="151"/>
        <v/>
      </c>
      <c r="AE474" s="173" t="str">
        <f t="shared" si="152"/>
        <v/>
      </c>
      <c r="AF474" s="111" t="str">
        <f>IF(AND(C474="",SUM(F474:N474)=0),"",IF(AE474&lt;&gt;"●",IF(COUNTIF(D474:E474,"○")+COUNTIF(O474:P474,"○")=1,"OK","NG"),IF(INDEX('補足調査票 (記入例)'!$AF$21:$AF$720,MATCH(C474,'補足調査票 (記入例)'!$C$21:$C$29,0))="OK","OK","NG ")))</f>
        <v/>
      </c>
      <c r="AG474" s="180" t="str">
        <f t="shared" si="149"/>
        <v/>
      </c>
    </row>
    <row r="475" spans="1:33" s="110" customFormat="1" ht="34.5" customHeight="1" x14ac:dyDescent="0.4">
      <c r="A475" s="42" t="str">
        <f t="shared" si="134"/>
        <v>○○学園</v>
      </c>
      <c r="B475" s="43"/>
      <c r="C475" s="44"/>
      <c r="D475" s="103"/>
      <c r="E475" s="103"/>
      <c r="F475" s="95"/>
      <c r="G475" s="48"/>
      <c r="H475" s="48"/>
      <c r="I475" s="48"/>
      <c r="J475" s="49"/>
      <c r="K475" s="49"/>
      <c r="L475" s="49"/>
      <c r="M475" s="49"/>
      <c r="N475" s="50"/>
      <c r="O475" s="104" t="str">
        <f t="shared" si="135"/>
        <v/>
      </c>
      <c r="P475" s="105" t="str">
        <f t="shared" si="150"/>
        <v/>
      </c>
      <c r="Q475" s="106" t="str">
        <f t="shared" si="136"/>
        <v/>
      </c>
      <c r="R475" s="107" t="str">
        <f t="shared" si="137"/>
        <v/>
      </c>
      <c r="S475" s="107" t="str">
        <f t="shared" si="138"/>
        <v/>
      </c>
      <c r="T475" s="108" t="str">
        <f t="shared" si="139"/>
        <v/>
      </c>
      <c r="U475" s="105" t="str">
        <f t="shared" si="140"/>
        <v/>
      </c>
      <c r="V475" s="108" t="str">
        <f t="shared" si="141"/>
        <v/>
      </c>
      <c r="W475" s="108" t="str">
        <f t="shared" si="142"/>
        <v/>
      </c>
      <c r="X475" s="108" t="str">
        <f t="shared" si="143"/>
        <v/>
      </c>
      <c r="Y475" s="108" t="str">
        <f t="shared" si="144"/>
        <v/>
      </c>
      <c r="Z475" s="106" t="str">
        <f t="shared" si="145"/>
        <v/>
      </c>
      <c r="AA475" s="107" t="str">
        <f t="shared" si="146"/>
        <v/>
      </c>
      <c r="AB475" s="105" t="str">
        <f t="shared" si="147"/>
        <v/>
      </c>
      <c r="AC475" s="108" t="str">
        <f t="shared" si="148"/>
        <v/>
      </c>
      <c r="AD475" s="160" t="str">
        <f t="shared" si="151"/>
        <v/>
      </c>
      <c r="AE475" s="173" t="str">
        <f t="shared" si="152"/>
        <v/>
      </c>
      <c r="AF475" s="111" t="str">
        <f>IF(AND(C475="",SUM(F475:N475)=0),"",IF(AE475&lt;&gt;"●",IF(COUNTIF(D475:E475,"○")+COUNTIF(O475:P475,"○")=1,"OK","NG"),IF(INDEX('補足調査票 (記入例)'!$AF$21:$AF$720,MATCH(C475,'補足調査票 (記入例)'!$C$21:$C$29,0))="OK","OK","NG ")))</f>
        <v/>
      </c>
      <c r="AG475" s="180" t="str">
        <f t="shared" si="149"/>
        <v/>
      </c>
    </row>
    <row r="476" spans="1:33" s="110" customFormat="1" ht="34.5" customHeight="1" x14ac:dyDescent="0.4">
      <c r="A476" s="42" t="str">
        <f t="shared" si="134"/>
        <v>○○学園</v>
      </c>
      <c r="B476" s="43"/>
      <c r="C476" s="44"/>
      <c r="D476" s="103"/>
      <c r="E476" s="103"/>
      <c r="F476" s="95"/>
      <c r="G476" s="48"/>
      <c r="H476" s="48"/>
      <c r="I476" s="48"/>
      <c r="J476" s="49"/>
      <c r="K476" s="49"/>
      <c r="L476" s="49"/>
      <c r="M476" s="49"/>
      <c r="N476" s="50"/>
      <c r="O476" s="104" t="str">
        <f t="shared" si="135"/>
        <v/>
      </c>
      <c r="P476" s="105" t="str">
        <f t="shared" si="150"/>
        <v/>
      </c>
      <c r="Q476" s="106" t="str">
        <f t="shared" si="136"/>
        <v/>
      </c>
      <c r="R476" s="107" t="str">
        <f t="shared" si="137"/>
        <v/>
      </c>
      <c r="S476" s="107" t="str">
        <f t="shared" si="138"/>
        <v/>
      </c>
      <c r="T476" s="108" t="str">
        <f t="shared" si="139"/>
        <v/>
      </c>
      <c r="U476" s="105" t="str">
        <f t="shared" si="140"/>
        <v/>
      </c>
      <c r="V476" s="108" t="str">
        <f t="shared" si="141"/>
        <v/>
      </c>
      <c r="W476" s="108" t="str">
        <f t="shared" si="142"/>
        <v/>
      </c>
      <c r="X476" s="108" t="str">
        <f t="shared" si="143"/>
        <v/>
      </c>
      <c r="Y476" s="108" t="str">
        <f t="shared" si="144"/>
        <v/>
      </c>
      <c r="Z476" s="106" t="str">
        <f t="shared" si="145"/>
        <v/>
      </c>
      <c r="AA476" s="107" t="str">
        <f t="shared" si="146"/>
        <v/>
      </c>
      <c r="AB476" s="105" t="str">
        <f t="shared" si="147"/>
        <v/>
      </c>
      <c r="AC476" s="108" t="str">
        <f t="shared" si="148"/>
        <v/>
      </c>
      <c r="AD476" s="160" t="str">
        <f t="shared" si="151"/>
        <v/>
      </c>
      <c r="AE476" s="173" t="str">
        <f t="shared" si="152"/>
        <v/>
      </c>
      <c r="AF476" s="111" t="str">
        <f>IF(AND(C476="",SUM(F476:N476)=0),"",IF(AE476&lt;&gt;"●",IF(COUNTIF(D476:E476,"○")+COUNTIF(O476:P476,"○")=1,"OK","NG"),IF(INDEX('補足調査票 (記入例)'!$AF$21:$AF$720,MATCH(C476,'補足調査票 (記入例)'!$C$21:$C$29,0))="OK","OK","NG ")))</f>
        <v/>
      </c>
      <c r="AG476" s="180" t="str">
        <f t="shared" si="149"/>
        <v/>
      </c>
    </row>
    <row r="477" spans="1:33" s="110" customFormat="1" ht="34.5" customHeight="1" x14ac:dyDescent="0.4">
      <c r="A477" s="42" t="str">
        <f t="shared" si="134"/>
        <v>○○学園</v>
      </c>
      <c r="B477" s="43"/>
      <c r="C477" s="44"/>
      <c r="D477" s="103"/>
      <c r="E477" s="103"/>
      <c r="F477" s="95"/>
      <c r="G477" s="48"/>
      <c r="H477" s="48"/>
      <c r="I477" s="48"/>
      <c r="J477" s="49"/>
      <c r="K477" s="49"/>
      <c r="L477" s="49"/>
      <c r="M477" s="49"/>
      <c r="N477" s="50"/>
      <c r="O477" s="104" t="str">
        <f t="shared" si="135"/>
        <v/>
      </c>
      <c r="P477" s="105" t="str">
        <f t="shared" si="150"/>
        <v/>
      </c>
      <c r="Q477" s="106" t="str">
        <f t="shared" si="136"/>
        <v/>
      </c>
      <c r="R477" s="107" t="str">
        <f t="shared" si="137"/>
        <v/>
      </c>
      <c r="S477" s="107" t="str">
        <f t="shared" si="138"/>
        <v/>
      </c>
      <c r="T477" s="108" t="str">
        <f t="shared" si="139"/>
        <v/>
      </c>
      <c r="U477" s="105" t="str">
        <f t="shared" si="140"/>
        <v/>
      </c>
      <c r="V477" s="108" t="str">
        <f t="shared" si="141"/>
        <v/>
      </c>
      <c r="W477" s="108" t="str">
        <f t="shared" si="142"/>
        <v/>
      </c>
      <c r="X477" s="108" t="str">
        <f t="shared" si="143"/>
        <v/>
      </c>
      <c r="Y477" s="108" t="str">
        <f t="shared" si="144"/>
        <v/>
      </c>
      <c r="Z477" s="106" t="str">
        <f t="shared" si="145"/>
        <v/>
      </c>
      <c r="AA477" s="107" t="str">
        <f t="shared" si="146"/>
        <v/>
      </c>
      <c r="AB477" s="105" t="str">
        <f t="shared" si="147"/>
        <v/>
      </c>
      <c r="AC477" s="108" t="str">
        <f t="shared" si="148"/>
        <v/>
      </c>
      <c r="AD477" s="160" t="str">
        <f t="shared" si="151"/>
        <v/>
      </c>
      <c r="AE477" s="173" t="str">
        <f t="shared" si="152"/>
        <v/>
      </c>
      <c r="AF477" s="111" t="str">
        <f>IF(AND(C477="",SUM(F477:N477)=0),"",IF(AE477&lt;&gt;"●",IF(COUNTIF(D477:E477,"○")+COUNTIF(O477:P477,"○")=1,"OK","NG"),IF(INDEX('補足調査票 (記入例)'!$AF$21:$AF$720,MATCH(C477,'補足調査票 (記入例)'!$C$21:$C$29,0))="OK","OK","NG ")))</f>
        <v/>
      </c>
      <c r="AG477" s="180" t="str">
        <f t="shared" si="149"/>
        <v/>
      </c>
    </row>
    <row r="478" spans="1:33" s="110" customFormat="1" ht="34.5" customHeight="1" x14ac:dyDescent="0.4">
      <c r="A478" s="42" t="str">
        <f t="shared" si="134"/>
        <v>○○学園</v>
      </c>
      <c r="B478" s="43"/>
      <c r="C478" s="44"/>
      <c r="D478" s="103"/>
      <c r="E478" s="103"/>
      <c r="F478" s="95"/>
      <c r="G478" s="48"/>
      <c r="H478" s="48"/>
      <c r="I478" s="48"/>
      <c r="J478" s="49"/>
      <c r="K478" s="49"/>
      <c r="L478" s="49"/>
      <c r="M478" s="49"/>
      <c r="N478" s="50"/>
      <c r="O478" s="104" t="str">
        <f t="shared" si="135"/>
        <v/>
      </c>
      <c r="P478" s="105" t="str">
        <f t="shared" si="150"/>
        <v/>
      </c>
      <c r="Q478" s="106" t="str">
        <f t="shared" si="136"/>
        <v/>
      </c>
      <c r="R478" s="107" t="str">
        <f t="shared" si="137"/>
        <v/>
      </c>
      <c r="S478" s="107" t="str">
        <f t="shared" si="138"/>
        <v/>
      </c>
      <c r="T478" s="108" t="str">
        <f t="shared" si="139"/>
        <v/>
      </c>
      <c r="U478" s="105" t="str">
        <f t="shared" si="140"/>
        <v/>
      </c>
      <c r="V478" s="108" t="str">
        <f t="shared" si="141"/>
        <v/>
      </c>
      <c r="W478" s="108" t="str">
        <f t="shared" si="142"/>
        <v/>
      </c>
      <c r="X478" s="108" t="str">
        <f t="shared" si="143"/>
        <v/>
      </c>
      <c r="Y478" s="108" t="str">
        <f t="shared" si="144"/>
        <v/>
      </c>
      <c r="Z478" s="106" t="str">
        <f t="shared" si="145"/>
        <v/>
      </c>
      <c r="AA478" s="107" t="str">
        <f t="shared" si="146"/>
        <v/>
      </c>
      <c r="AB478" s="105" t="str">
        <f t="shared" si="147"/>
        <v/>
      </c>
      <c r="AC478" s="108" t="str">
        <f t="shared" si="148"/>
        <v/>
      </c>
      <c r="AD478" s="160" t="str">
        <f t="shared" si="151"/>
        <v/>
      </c>
      <c r="AE478" s="173" t="str">
        <f t="shared" si="152"/>
        <v/>
      </c>
      <c r="AF478" s="111" t="str">
        <f>IF(AND(C478="",SUM(F478:N478)=0),"",IF(AE478&lt;&gt;"●",IF(COUNTIF(D478:E478,"○")+COUNTIF(O478:P478,"○")=1,"OK","NG"),IF(INDEX('補足調査票 (記入例)'!$AF$21:$AF$720,MATCH(C478,'補足調査票 (記入例)'!$C$21:$C$29,0))="OK","OK","NG ")))</f>
        <v/>
      </c>
      <c r="AG478" s="180" t="str">
        <f t="shared" si="149"/>
        <v/>
      </c>
    </row>
    <row r="479" spans="1:33" s="110" customFormat="1" ht="34.5" customHeight="1" x14ac:dyDescent="0.4">
      <c r="A479" s="42" t="str">
        <f t="shared" si="134"/>
        <v>○○学園</v>
      </c>
      <c r="B479" s="43"/>
      <c r="C479" s="44"/>
      <c r="D479" s="103"/>
      <c r="E479" s="103"/>
      <c r="F479" s="95"/>
      <c r="G479" s="48"/>
      <c r="H479" s="48"/>
      <c r="I479" s="48"/>
      <c r="J479" s="49"/>
      <c r="K479" s="49"/>
      <c r="L479" s="49"/>
      <c r="M479" s="49"/>
      <c r="N479" s="50"/>
      <c r="O479" s="104" t="str">
        <f t="shared" si="135"/>
        <v/>
      </c>
      <c r="P479" s="105" t="str">
        <f t="shared" si="150"/>
        <v/>
      </c>
      <c r="Q479" s="106" t="str">
        <f t="shared" si="136"/>
        <v/>
      </c>
      <c r="R479" s="107" t="str">
        <f t="shared" si="137"/>
        <v/>
      </c>
      <c r="S479" s="107" t="str">
        <f t="shared" si="138"/>
        <v/>
      </c>
      <c r="T479" s="108" t="str">
        <f t="shared" si="139"/>
        <v/>
      </c>
      <c r="U479" s="105" t="str">
        <f t="shared" si="140"/>
        <v/>
      </c>
      <c r="V479" s="108" t="str">
        <f t="shared" si="141"/>
        <v/>
      </c>
      <c r="W479" s="108" t="str">
        <f t="shared" si="142"/>
        <v/>
      </c>
      <c r="X479" s="108" t="str">
        <f t="shared" si="143"/>
        <v/>
      </c>
      <c r="Y479" s="108" t="str">
        <f t="shared" si="144"/>
        <v/>
      </c>
      <c r="Z479" s="106" t="str">
        <f t="shared" si="145"/>
        <v/>
      </c>
      <c r="AA479" s="107" t="str">
        <f t="shared" si="146"/>
        <v/>
      </c>
      <c r="AB479" s="105" t="str">
        <f t="shared" si="147"/>
        <v/>
      </c>
      <c r="AC479" s="108" t="str">
        <f t="shared" si="148"/>
        <v/>
      </c>
      <c r="AD479" s="160" t="str">
        <f t="shared" si="151"/>
        <v/>
      </c>
      <c r="AE479" s="173" t="str">
        <f t="shared" si="152"/>
        <v/>
      </c>
      <c r="AF479" s="111" t="str">
        <f>IF(AND(C479="",SUM(F479:N479)=0),"",IF(AE479&lt;&gt;"●",IF(COUNTIF(D479:E479,"○")+COUNTIF(O479:P479,"○")=1,"OK","NG"),IF(INDEX('補足調査票 (記入例)'!$AF$21:$AF$720,MATCH(C479,'補足調査票 (記入例)'!$C$21:$C$29,0))="OK","OK","NG ")))</f>
        <v/>
      </c>
      <c r="AG479" s="180" t="str">
        <f t="shared" si="149"/>
        <v/>
      </c>
    </row>
    <row r="480" spans="1:33" s="110" customFormat="1" ht="34.5" customHeight="1" x14ac:dyDescent="0.4">
      <c r="A480" s="42" t="str">
        <f t="shared" si="134"/>
        <v>○○学園</v>
      </c>
      <c r="B480" s="43"/>
      <c r="C480" s="44"/>
      <c r="D480" s="103"/>
      <c r="E480" s="103"/>
      <c r="F480" s="95"/>
      <c r="G480" s="48"/>
      <c r="H480" s="48"/>
      <c r="I480" s="48"/>
      <c r="J480" s="49"/>
      <c r="K480" s="49"/>
      <c r="L480" s="49"/>
      <c r="M480" s="49"/>
      <c r="N480" s="50"/>
      <c r="O480" s="104" t="str">
        <f t="shared" si="135"/>
        <v/>
      </c>
      <c r="P480" s="105" t="str">
        <f t="shared" si="150"/>
        <v/>
      </c>
      <c r="Q480" s="106" t="str">
        <f t="shared" si="136"/>
        <v/>
      </c>
      <c r="R480" s="107" t="str">
        <f t="shared" si="137"/>
        <v/>
      </c>
      <c r="S480" s="107" t="str">
        <f t="shared" si="138"/>
        <v/>
      </c>
      <c r="T480" s="108" t="str">
        <f t="shared" si="139"/>
        <v/>
      </c>
      <c r="U480" s="105" t="str">
        <f t="shared" si="140"/>
        <v/>
      </c>
      <c r="V480" s="108" t="str">
        <f t="shared" si="141"/>
        <v/>
      </c>
      <c r="W480" s="108" t="str">
        <f t="shared" si="142"/>
        <v/>
      </c>
      <c r="X480" s="108" t="str">
        <f t="shared" si="143"/>
        <v/>
      </c>
      <c r="Y480" s="108" t="str">
        <f t="shared" si="144"/>
        <v/>
      </c>
      <c r="Z480" s="106" t="str">
        <f t="shared" si="145"/>
        <v/>
      </c>
      <c r="AA480" s="107" t="str">
        <f t="shared" si="146"/>
        <v/>
      </c>
      <c r="AB480" s="105" t="str">
        <f t="shared" si="147"/>
        <v/>
      </c>
      <c r="AC480" s="108" t="str">
        <f t="shared" si="148"/>
        <v/>
      </c>
      <c r="AD480" s="160" t="str">
        <f t="shared" si="151"/>
        <v/>
      </c>
      <c r="AE480" s="173" t="str">
        <f t="shared" si="152"/>
        <v/>
      </c>
      <c r="AF480" s="111" t="str">
        <f>IF(AND(C480="",SUM(F480:N480)=0),"",IF(AE480&lt;&gt;"●",IF(COUNTIF(D480:E480,"○")+COUNTIF(O480:P480,"○")=1,"OK","NG"),IF(INDEX('補足調査票 (記入例)'!$AF$21:$AF$720,MATCH(C480,'補足調査票 (記入例)'!$C$21:$C$29,0))="OK","OK","NG ")))</f>
        <v/>
      </c>
      <c r="AG480" s="180" t="str">
        <f t="shared" si="149"/>
        <v/>
      </c>
    </row>
    <row r="481" spans="1:33" s="110" customFormat="1" ht="34.5" customHeight="1" x14ac:dyDescent="0.4">
      <c r="A481" s="42" t="str">
        <f t="shared" si="134"/>
        <v>○○学園</v>
      </c>
      <c r="B481" s="43"/>
      <c r="C481" s="44"/>
      <c r="D481" s="103"/>
      <c r="E481" s="103"/>
      <c r="F481" s="95"/>
      <c r="G481" s="48"/>
      <c r="H481" s="48"/>
      <c r="I481" s="48"/>
      <c r="J481" s="49"/>
      <c r="K481" s="49"/>
      <c r="L481" s="49"/>
      <c r="M481" s="49"/>
      <c r="N481" s="50"/>
      <c r="O481" s="104" t="str">
        <f t="shared" si="135"/>
        <v/>
      </c>
      <c r="P481" s="105" t="str">
        <f t="shared" si="150"/>
        <v/>
      </c>
      <c r="Q481" s="106" t="str">
        <f t="shared" si="136"/>
        <v/>
      </c>
      <c r="R481" s="107" t="str">
        <f t="shared" si="137"/>
        <v/>
      </c>
      <c r="S481" s="107" t="str">
        <f t="shared" si="138"/>
        <v/>
      </c>
      <c r="T481" s="108" t="str">
        <f t="shared" si="139"/>
        <v/>
      </c>
      <c r="U481" s="105" t="str">
        <f t="shared" si="140"/>
        <v/>
      </c>
      <c r="V481" s="108" t="str">
        <f t="shared" si="141"/>
        <v/>
      </c>
      <c r="W481" s="108" t="str">
        <f t="shared" si="142"/>
        <v/>
      </c>
      <c r="X481" s="108" t="str">
        <f t="shared" si="143"/>
        <v/>
      </c>
      <c r="Y481" s="108" t="str">
        <f t="shared" si="144"/>
        <v/>
      </c>
      <c r="Z481" s="106" t="str">
        <f t="shared" si="145"/>
        <v/>
      </c>
      <c r="AA481" s="107" t="str">
        <f t="shared" si="146"/>
        <v/>
      </c>
      <c r="AB481" s="105" t="str">
        <f t="shared" si="147"/>
        <v/>
      </c>
      <c r="AC481" s="108" t="str">
        <f t="shared" si="148"/>
        <v/>
      </c>
      <c r="AD481" s="160" t="str">
        <f t="shared" si="151"/>
        <v/>
      </c>
      <c r="AE481" s="173" t="str">
        <f t="shared" si="152"/>
        <v/>
      </c>
      <c r="AF481" s="111" t="str">
        <f>IF(AND(C481="",SUM(F481:N481)=0),"",IF(AE481&lt;&gt;"●",IF(COUNTIF(D481:E481,"○")+COUNTIF(O481:P481,"○")=1,"OK","NG"),IF(INDEX('補足調査票 (記入例)'!$AF$21:$AF$720,MATCH(C481,'補足調査票 (記入例)'!$C$21:$C$29,0))="OK","OK","NG ")))</f>
        <v/>
      </c>
      <c r="AG481" s="180" t="str">
        <f t="shared" si="149"/>
        <v/>
      </c>
    </row>
    <row r="482" spans="1:33" s="110" customFormat="1" ht="34.5" customHeight="1" x14ac:dyDescent="0.4">
      <c r="A482" s="42" t="str">
        <f t="shared" si="134"/>
        <v>○○学園</v>
      </c>
      <c r="B482" s="43"/>
      <c r="C482" s="44"/>
      <c r="D482" s="103"/>
      <c r="E482" s="103"/>
      <c r="F482" s="95"/>
      <c r="G482" s="48"/>
      <c r="H482" s="48"/>
      <c r="I482" s="48"/>
      <c r="J482" s="49"/>
      <c r="K482" s="49"/>
      <c r="L482" s="49"/>
      <c r="M482" s="49"/>
      <c r="N482" s="50"/>
      <c r="O482" s="104" t="str">
        <f t="shared" si="135"/>
        <v/>
      </c>
      <c r="P482" s="105" t="str">
        <f t="shared" si="150"/>
        <v/>
      </c>
      <c r="Q482" s="106" t="str">
        <f t="shared" si="136"/>
        <v/>
      </c>
      <c r="R482" s="107" t="str">
        <f t="shared" si="137"/>
        <v/>
      </c>
      <c r="S482" s="107" t="str">
        <f t="shared" si="138"/>
        <v/>
      </c>
      <c r="T482" s="108" t="str">
        <f t="shared" si="139"/>
        <v/>
      </c>
      <c r="U482" s="105" t="str">
        <f t="shared" si="140"/>
        <v/>
      </c>
      <c r="V482" s="108" t="str">
        <f t="shared" si="141"/>
        <v/>
      </c>
      <c r="W482" s="108" t="str">
        <f t="shared" si="142"/>
        <v/>
      </c>
      <c r="X482" s="108" t="str">
        <f t="shared" si="143"/>
        <v/>
      </c>
      <c r="Y482" s="108" t="str">
        <f t="shared" si="144"/>
        <v/>
      </c>
      <c r="Z482" s="106" t="str">
        <f t="shared" si="145"/>
        <v/>
      </c>
      <c r="AA482" s="107" t="str">
        <f t="shared" si="146"/>
        <v/>
      </c>
      <c r="AB482" s="105" t="str">
        <f t="shared" si="147"/>
        <v/>
      </c>
      <c r="AC482" s="108" t="str">
        <f t="shared" si="148"/>
        <v/>
      </c>
      <c r="AD482" s="160" t="str">
        <f t="shared" si="151"/>
        <v/>
      </c>
      <c r="AE482" s="173" t="str">
        <f t="shared" si="152"/>
        <v/>
      </c>
      <c r="AF482" s="111" t="str">
        <f>IF(AND(C482="",SUM(F482:N482)=0),"",IF(AE482&lt;&gt;"●",IF(COUNTIF(D482:E482,"○")+COUNTIF(O482:P482,"○")=1,"OK","NG"),IF(INDEX('補足調査票 (記入例)'!$AF$21:$AF$720,MATCH(C482,'補足調査票 (記入例)'!$C$21:$C$29,0))="OK","OK","NG ")))</f>
        <v/>
      </c>
      <c r="AG482" s="180" t="str">
        <f t="shared" si="149"/>
        <v/>
      </c>
    </row>
    <row r="483" spans="1:33" s="110" customFormat="1" ht="34.5" customHeight="1" x14ac:dyDescent="0.4">
      <c r="A483" s="42" t="str">
        <f t="shared" si="134"/>
        <v>○○学園</v>
      </c>
      <c r="B483" s="43"/>
      <c r="C483" s="44"/>
      <c r="D483" s="103"/>
      <c r="E483" s="103"/>
      <c r="F483" s="95"/>
      <c r="G483" s="48"/>
      <c r="H483" s="48"/>
      <c r="I483" s="48"/>
      <c r="J483" s="49"/>
      <c r="K483" s="49"/>
      <c r="L483" s="49"/>
      <c r="M483" s="49"/>
      <c r="N483" s="50"/>
      <c r="O483" s="104" t="str">
        <f t="shared" si="135"/>
        <v/>
      </c>
      <c r="P483" s="105" t="str">
        <f t="shared" si="150"/>
        <v/>
      </c>
      <c r="Q483" s="106" t="str">
        <f t="shared" si="136"/>
        <v/>
      </c>
      <c r="R483" s="107" t="str">
        <f t="shared" si="137"/>
        <v/>
      </c>
      <c r="S483" s="107" t="str">
        <f t="shared" si="138"/>
        <v/>
      </c>
      <c r="T483" s="108" t="str">
        <f t="shared" si="139"/>
        <v/>
      </c>
      <c r="U483" s="105" t="str">
        <f t="shared" si="140"/>
        <v/>
      </c>
      <c r="V483" s="108" t="str">
        <f t="shared" si="141"/>
        <v/>
      </c>
      <c r="W483" s="108" t="str">
        <f t="shared" si="142"/>
        <v/>
      </c>
      <c r="X483" s="108" t="str">
        <f t="shared" si="143"/>
        <v/>
      </c>
      <c r="Y483" s="108" t="str">
        <f t="shared" si="144"/>
        <v/>
      </c>
      <c r="Z483" s="106" t="str">
        <f t="shared" si="145"/>
        <v/>
      </c>
      <c r="AA483" s="107" t="str">
        <f t="shared" si="146"/>
        <v/>
      </c>
      <c r="AB483" s="105" t="str">
        <f t="shared" si="147"/>
        <v/>
      </c>
      <c r="AC483" s="108" t="str">
        <f t="shared" si="148"/>
        <v/>
      </c>
      <c r="AD483" s="160" t="str">
        <f t="shared" si="151"/>
        <v/>
      </c>
      <c r="AE483" s="173" t="str">
        <f t="shared" si="152"/>
        <v/>
      </c>
      <c r="AF483" s="111" t="str">
        <f>IF(AND(C483="",SUM(F483:N483)=0),"",IF(AE483&lt;&gt;"●",IF(COUNTIF(D483:E483,"○")+COUNTIF(O483:P483,"○")=1,"OK","NG"),IF(INDEX('補足調査票 (記入例)'!$AF$21:$AF$720,MATCH(C483,'補足調査票 (記入例)'!$C$21:$C$29,0))="OK","OK","NG ")))</f>
        <v/>
      </c>
      <c r="AG483" s="180" t="str">
        <f t="shared" si="149"/>
        <v/>
      </c>
    </row>
    <row r="484" spans="1:33" s="110" customFormat="1" ht="34.5" customHeight="1" x14ac:dyDescent="0.4">
      <c r="A484" s="42" t="str">
        <f t="shared" si="134"/>
        <v>○○学園</v>
      </c>
      <c r="B484" s="43"/>
      <c r="C484" s="44"/>
      <c r="D484" s="103"/>
      <c r="E484" s="103"/>
      <c r="F484" s="95"/>
      <c r="G484" s="48"/>
      <c r="H484" s="48"/>
      <c r="I484" s="48"/>
      <c r="J484" s="49"/>
      <c r="K484" s="49"/>
      <c r="L484" s="49"/>
      <c r="M484" s="49"/>
      <c r="N484" s="50"/>
      <c r="O484" s="104" t="str">
        <f t="shared" si="135"/>
        <v/>
      </c>
      <c r="P484" s="105" t="str">
        <f t="shared" si="150"/>
        <v/>
      </c>
      <c r="Q484" s="106" t="str">
        <f t="shared" si="136"/>
        <v/>
      </c>
      <c r="R484" s="107" t="str">
        <f t="shared" si="137"/>
        <v/>
      </c>
      <c r="S484" s="107" t="str">
        <f t="shared" si="138"/>
        <v/>
      </c>
      <c r="T484" s="108" t="str">
        <f t="shared" si="139"/>
        <v/>
      </c>
      <c r="U484" s="105" t="str">
        <f t="shared" si="140"/>
        <v/>
      </c>
      <c r="V484" s="108" t="str">
        <f t="shared" si="141"/>
        <v/>
      </c>
      <c r="W484" s="108" t="str">
        <f t="shared" si="142"/>
        <v/>
      </c>
      <c r="X484" s="108" t="str">
        <f t="shared" si="143"/>
        <v/>
      </c>
      <c r="Y484" s="108" t="str">
        <f t="shared" si="144"/>
        <v/>
      </c>
      <c r="Z484" s="106" t="str">
        <f t="shared" si="145"/>
        <v/>
      </c>
      <c r="AA484" s="107" t="str">
        <f t="shared" si="146"/>
        <v/>
      </c>
      <c r="AB484" s="105" t="str">
        <f t="shared" si="147"/>
        <v/>
      </c>
      <c r="AC484" s="108" t="str">
        <f t="shared" si="148"/>
        <v/>
      </c>
      <c r="AD484" s="160" t="str">
        <f t="shared" si="151"/>
        <v/>
      </c>
      <c r="AE484" s="173" t="str">
        <f t="shared" si="152"/>
        <v/>
      </c>
      <c r="AF484" s="111" t="str">
        <f>IF(AND(C484="",SUM(F484:N484)=0),"",IF(AE484&lt;&gt;"●",IF(COUNTIF(D484:E484,"○")+COUNTIF(O484:P484,"○")=1,"OK","NG"),IF(INDEX('補足調査票 (記入例)'!$AF$21:$AF$720,MATCH(C484,'補足調査票 (記入例)'!$C$21:$C$29,0))="OK","OK","NG ")))</f>
        <v/>
      </c>
      <c r="AG484" s="180" t="str">
        <f t="shared" si="149"/>
        <v/>
      </c>
    </row>
    <row r="485" spans="1:33" s="110" customFormat="1" ht="34.5" customHeight="1" x14ac:dyDescent="0.4">
      <c r="A485" s="42" t="str">
        <f t="shared" si="134"/>
        <v>○○学園</v>
      </c>
      <c r="B485" s="43"/>
      <c r="C485" s="44"/>
      <c r="D485" s="103"/>
      <c r="E485" s="103"/>
      <c r="F485" s="95"/>
      <c r="G485" s="48"/>
      <c r="H485" s="48"/>
      <c r="I485" s="48"/>
      <c r="J485" s="49"/>
      <c r="K485" s="49"/>
      <c r="L485" s="49"/>
      <c r="M485" s="49"/>
      <c r="N485" s="50"/>
      <c r="O485" s="104" t="str">
        <f t="shared" si="135"/>
        <v/>
      </c>
      <c r="P485" s="105" t="str">
        <f t="shared" si="150"/>
        <v/>
      </c>
      <c r="Q485" s="106" t="str">
        <f t="shared" si="136"/>
        <v/>
      </c>
      <c r="R485" s="107" t="str">
        <f t="shared" si="137"/>
        <v/>
      </c>
      <c r="S485" s="107" t="str">
        <f t="shared" si="138"/>
        <v/>
      </c>
      <c r="T485" s="108" t="str">
        <f t="shared" si="139"/>
        <v/>
      </c>
      <c r="U485" s="105" t="str">
        <f t="shared" si="140"/>
        <v/>
      </c>
      <c r="V485" s="108" t="str">
        <f t="shared" si="141"/>
        <v/>
      </c>
      <c r="W485" s="108" t="str">
        <f t="shared" si="142"/>
        <v/>
      </c>
      <c r="X485" s="108" t="str">
        <f t="shared" si="143"/>
        <v/>
      </c>
      <c r="Y485" s="108" t="str">
        <f t="shared" si="144"/>
        <v/>
      </c>
      <c r="Z485" s="106" t="str">
        <f t="shared" si="145"/>
        <v/>
      </c>
      <c r="AA485" s="107" t="str">
        <f t="shared" si="146"/>
        <v/>
      </c>
      <c r="AB485" s="105" t="str">
        <f t="shared" si="147"/>
        <v/>
      </c>
      <c r="AC485" s="108" t="str">
        <f t="shared" si="148"/>
        <v/>
      </c>
      <c r="AD485" s="160" t="str">
        <f t="shared" si="151"/>
        <v/>
      </c>
      <c r="AE485" s="173" t="str">
        <f t="shared" si="152"/>
        <v/>
      </c>
      <c r="AF485" s="111" t="str">
        <f>IF(AND(C485="",SUM(F485:N485)=0),"",IF(AE485&lt;&gt;"●",IF(COUNTIF(D485:E485,"○")+COUNTIF(O485:P485,"○")=1,"OK","NG"),IF(INDEX('補足調査票 (記入例)'!$AF$21:$AF$720,MATCH(C485,'補足調査票 (記入例)'!$C$21:$C$29,0))="OK","OK","NG ")))</f>
        <v/>
      </c>
      <c r="AG485" s="180" t="str">
        <f t="shared" si="149"/>
        <v/>
      </c>
    </row>
    <row r="486" spans="1:33" s="110" customFormat="1" ht="34.5" customHeight="1" x14ac:dyDescent="0.4">
      <c r="A486" s="42" t="str">
        <f t="shared" si="134"/>
        <v>○○学園</v>
      </c>
      <c r="B486" s="43"/>
      <c r="C486" s="44"/>
      <c r="D486" s="103"/>
      <c r="E486" s="103"/>
      <c r="F486" s="95"/>
      <c r="G486" s="48"/>
      <c r="H486" s="48"/>
      <c r="I486" s="48"/>
      <c r="J486" s="49"/>
      <c r="K486" s="49"/>
      <c r="L486" s="49"/>
      <c r="M486" s="49"/>
      <c r="N486" s="50"/>
      <c r="O486" s="104" t="str">
        <f t="shared" si="135"/>
        <v/>
      </c>
      <c r="P486" s="105" t="str">
        <f t="shared" si="150"/>
        <v/>
      </c>
      <c r="Q486" s="106" t="str">
        <f t="shared" si="136"/>
        <v/>
      </c>
      <c r="R486" s="107" t="str">
        <f t="shared" si="137"/>
        <v/>
      </c>
      <c r="S486" s="107" t="str">
        <f t="shared" si="138"/>
        <v/>
      </c>
      <c r="T486" s="108" t="str">
        <f t="shared" si="139"/>
        <v/>
      </c>
      <c r="U486" s="105" t="str">
        <f t="shared" si="140"/>
        <v/>
      </c>
      <c r="V486" s="108" t="str">
        <f t="shared" si="141"/>
        <v/>
      </c>
      <c r="W486" s="108" t="str">
        <f t="shared" si="142"/>
        <v/>
      </c>
      <c r="X486" s="108" t="str">
        <f t="shared" si="143"/>
        <v/>
      </c>
      <c r="Y486" s="108" t="str">
        <f t="shared" si="144"/>
        <v/>
      </c>
      <c r="Z486" s="106" t="str">
        <f t="shared" si="145"/>
        <v/>
      </c>
      <c r="AA486" s="107" t="str">
        <f t="shared" si="146"/>
        <v/>
      </c>
      <c r="AB486" s="105" t="str">
        <f t="shared" si="147"/>
        <v/>
      </c>
      <c r="AC486" s="108" t="str">
        <f t="shared" si="148"/>
        <v/>
      </c>
      <c r="AD486" s="160" t="str">
        <f t="shared" si="151"/>
        <v/>
      </c>
      <c r="AE486" s="173" t="str">
        <f t="shared" si="152"/>
        <v/>
      </c>
      <c r="AF486" s="111" t="str">
        <f>IF(AND(C486="",SUM(F486:N486)=0),"",IF(AE486&lt;&gt;"●",IF(COUNTIF(D486:E486,"○")+COUNTIF(O486:P486,"○")=1,"OK","NG"),IF(INDEX('補足調査票 (記入例)'!$AF$21:$AF$720,MATCH(C486,'補足調査票 (記入例)'!$C$21:$C$29,0))="OK","OK","NG ")))</f>
        <v/>
      </c>
      <c r="AG486" s="180" t="str">
        <f t="shared" si="149"/>
        <v/>
      </c>
    </row>
    <row r="487" spans="1:33" s="110" customFormat="1" ht="34.5" customHeight="1" x14ac:dyDescent="0.4">
      <c r="A487" s="42" t="str">
        <f t="shared" si="134"/>
        <v>○○学園</v>
      </c>
      <c r="B487" s="43"/>
      <c r="C487" s="44"/>
      <c r="D487" s="103"/>
      <c r="E487" s="103"/>
      <c r="F487" s="95"/>
      <c r="G487" s="48"/>
      <c r="H487" s="48"/>
      <c r="I487" s="48"/>
      <c r="J487" s="49"/>
      <c r="K487" s="49"/>
      <c r="L487" s="49"/>
      <c r="M487" s="49"/>
      <c r="N487" s="50"/>
      <c r="O487" s="104" t="str">
        <f t="shared" si="135"/>
        <v/>
      </c>
      <c r="P487" s="105" t="str">
        <f t="shared" si="150"/>
        <v/>
      </c>
      <c r="Q487" s="106" t="str">
        <f t="shared" si="136"/>
        <v/>
      </c>
      <c r="R487" s="107" t="str">
        <f t="shared" si="137"/>
        <v/>
      </c>
      <c r="S487" s="107" t="str">
        <f t="shared" si="138"/>
        <v/>
      </c>
      <c r="T487" s="108" t="str">
        <f t="shared" si="139"/>
        <v/>
      </c>
      <c r="U487" s="105" t="str">
        <f t="shared" si="140"/>
        <v/>
      </c>
      <c r="V487" s="108" t="str">
        <f t="shared" si="141"/>
        <v/>
      </c>
      <c r="W487" s="108" t="str">
        <f t="shared" si="142"/>
        <v/>
      </c>
      <c r="X487" s="108" t="str">
        <f t="shared" si="143"/>
        <v/>
      </c>
      <c r="Y487" s="108" t="str">
        <f t="shared" si="144"/>
        <v/>
      </c>
      <c r="Z487" s="106" t="str">
        <f t="shared" si="145"/>
        <v/>
      </c>
      <c r="AA487" s="107" t="str">
        <f t="shared" si="146"/>
        <v/>
      </c>
      <c r="AB487" s="105" t="str">
        <f t="shared" si="147"/>
        <v/>
      </c>
      <c r="AC487" s="108" t="str">
        <f t="shared" si="148"/>
        <v/>
      </c>
      <c r="AD487" s="160" t="str">
        <f t="shared" si="151"/>
        <v/>
      </c>
      <c r="AE487" s="173" t="str">
        <f t="shared" si="152"/>
        <v/>
      </c>
      <c r="AF487" s="111" t="str">
        <f>IF(AND(C487="",SUM(F487:N487)=0),"",IF(AE487&lt;&gt;"●",IF(COUNTIF(D487:E487,"○")+COUNTIF(O487:P487,"○")=1,"OK","NG"),IF(INDEX('補足調査票 (記入例)'!$AF$21:$AF$720,MATCH(C487,'補足調査票 (記入例)'!$C$21:$C$29,0))="OK","OK","NG ")))</f>
        <v/>
      </c>
      <c r="AG487" s="180" t="str">
        <f t="shared" si="149"/>
        <v/>
      </c>
    </row>
    <row r="488" spans="1:33" s="110" customFormat="1" ht="34.5" customHeight="1" x14ac:dyDescent="0.4">
      <c r="A488" s="42" t="str">
        <f t="shared" si="134"/>
        <v>○○学園</v>
      </c>
      <c r="B488" s="43"/>
      <c r="C488" s="44"/>
      <c r="D488" s="103"/>
      <c r="E488" s="103"/>
      <c r="F488" s="95"/>
      <c r="G488" s="48"/>
      <c r="H488" s="48"/>
      <c r="I488" s="48"/>
      <c r="J488" s="49"/>
      <c r="K488" s="49"/>
      <c r="L488" s="49"/>
      <c r="M488" s="49"/>
      <c r="N488" s="50"/>
      <c r="O488" s="104" t="str">
        <f t="shared" si="135"/>
        <v/>
      </c>
      <c r="P488" s="105" t="str">
        <f t="shared" si="150"/>
        <v/>
      </c>
      <c r="Q488" s="106" t="str">
        <f t="shared" si="136"/>
        <v/>
      </c>
      <c r="R488" s="107" t="str">
        <f t="shared" si="137"/>
        <v/>
      </c>
      <c r="S488" s="107" t="str">
        <f t="shared" si="138"/>
        <v/>
      </c>
      <c r="T488" s="108" t="str">
        <f t="shared" si="139"/>
        <v/>
      </c>
      <c r="U488" s="105" t="str">
        <f t="shared" si="140"/>
        <v/>
      </c>
      <c r="V488" s="108" t="str">
        <f t="shared" si="141"/>
        <v/>
      </c>
      <c r="W488" s="108" t="str">
        <f t="shared" si="142"/>
        <v/>
      </c>
      <c r="X488" s="108" t="str">
        <f t="shared" si="143"/>
        <v/>
      </c>
      <c r="Y488" s="108" t="str">
        <f t="shared" si="144"/>
        <v/>
      </c>
      <c r="Z488" s="106" t="str">
        <f t="shared" si="145"/>
        <v/>
      </c>
      <c r="AA488" s="107" t="str">
        <f t="shared" si="146"/>
        <v/>
      </c>
      <c r="AB488" s="105" t="str">
        <f t="shared" si="147"/>
        <v/>
      </c>
      <c r="AC488" s="108" t="str">
        <f t="shared" si="148"/>
        <v/>
      </c>
      <c r="AD488" s="160" t="str">
        <f t="shared" si="151"/>
        <v/>
      </c>
      <c r="AE488" s="173" t="str">
        <f t="shared" si="152"/>
        <v/>
      </c>
      <c r="AF488" s="111" t="str">
        <f>IF(AND(C488="",SUM(F488:N488)=0),"",IF(AE488&lt;&gt;"●",IF(COUNTIF(D488:E488,"○")+COUNTIF(O488:P488,"○")=1,"OK","NG"),IF(INDEX('補足調査票 (記入例)'!$AF$21:$AF$720,MATCH(C488,'補足調査票 (記入例)'!$C$21:$C$29,0))="OK","OK","NG ")))</f>
        <v/>
      </c>
      <c r="AG488" s="180" t="str">
        <f t="shared" si="149"/>
        <v/>
      </c>
    </row>
    <row r="489" spans="1:33" s="110" customFormat="1" ht="34.5" customHeight="1" x14ac:dyDescent="0.4">
      <c r="A489" s="42" t="str">
        <f t="shared" si="134"/>
        <v>○○学園</v>
      </c>
      <c r="B489" s="43"/>
      <c r="C489" s="44"/>
      <c r="D489" s="103"/>
      <c r="E489" s="103"/>
      <c r="F489" s="95"/>
      <c r="G489" s="48"/>
      <c r="H489" s="48"/>
      <c r="I489" s="48"/>
      <c r="J489" s="49"/>
      <c r="K489" s="49"/>
      <c r="L489" s="49"/>
      <c r="M489" s="49"/>
      <c r="N489" s="50"/>
      <c r="O489" s="104" t="str">
        <f t="shared" si="135"/>
        <v/>
      </c>
      <c r="P489" s="105" t="str">
        <f t="shared" si="150"/>
        <v/>
      </c>
      <c r="Q489" s="106" t="str">
        <f t="shared" si="136"/>
        <v/>
      </c>
      <c r="R489" s="107" t="str">
        <f t="shared" si="137"/>
        <v/>
      </c>
      <c r="S489" s="107" t="str">
        <f t="shared" si="138"/>
        <v/>
      </c>
      <c r="T489" s="108" t="str">
        <f t="shared" si="139"/>
        <v/>
      </c>
      <c r="U489" s="105" t="str">
        <f t="shared" si="140"/>
        <v/>
      </c>
      <c r="V489" s="108" t="str">
        <f t="shared" si="141"/>
        <v/>
      </c>
      <c r="W489" s="108" t="str">
        <f t="shared" si="142"/>
        <v/>
      </c>
      <c r="X489" s="108" t="str">
        <f t="shared" si="143"/>
        <v/>
      </c>
      <c r="Y489" s="108" t="str">
        <f t="shared" si="144"/>
        <v/>
      </c>
      <c r="Z489" s="106" t="str">
        <f t="shared" si="145"/>
        <v/>
      </c>
      <c r="AA489" s="107" t="str">
        <f t="shared" si="146"/>
        <v/>
      </c>
      <c r="AB489" s="105" t="str">
        <f t="shared" si="147"/>
        <v/>
      </c>
      <c r="AC489" s="108" t="str">
        <f t="shared" si="148"/>
        <v/>
      </c>
      <c r="AD489" s="160" t="str">
        <f t="shared" si="151"/>
        <v/>
      </c>
      <c r="AE489" s="173" t="str">
        <f t="shared" si="152"/>
        <v/>
      </c>
      <c r="AF489" s="111" t="str">
        <f>IF(AND(C489="",SUM(F489:N489)=0),"",IF(AE489&lt;&gt;"●",IF(COUNTIF(D489:E489,"○")+COUNTIF(O489:P489,"○")=1,"OK","NG"),IF(INDEX('補足調査票 (記入例)'!$AF$21:$AF$720,MATCH(C489,'補足調査票 (記入例)'!$C$21:$C$29,0))="OK","OK","NG ")))</f>
        <v/>
      </c>
      <c r="AG489" s="180" t="str">
        <f t="shared" si="149"/>
        <v/>
      </c>
    </row>
    <row r="490" spans="1:33" s="110" customFormat="1" ht="34.5" customHeight="1" x14ac:dyDescent="0.4">
      <c r="A490" s="42" t="str">
        <f t="shared" si="134"/>
        <v>○○学園</v>
      </c>
      <c r="B490" s="43"/>
      <c r="C490" s="44"/>
      <c r="D490" s="103"/>
      <c r="E490" s="103"/>
      <c r="F490" s="95"/>
      <c r="G490" s="48"/>
      <c r="H490" s="48"/>
      <c r="I490" s="48"/>
      <c r="J490" s="49"/>
      <c r="K490" s="49"/>
      <c r="L490" s="49"/>
      <c r="M490" s="49"/>
      <c r="N490" s="50"/>
      <c r="O490" s="104" t="str">
        <f t="shared" si="135"/>
        <v/>
      </c>
      <c r="P490" s="105" t="str">
        <f t="shared" si="150"/>
        <v/>
      </c>
      <c r="Q490" s="106" t="str">
        <f t="shared" si="136"/>
        <v/>
      </c>
      <c r="R490" s="107" t="str">
        <f t="shared" si="137"/>
        <v/>
      </c>
      <c r="S490" s="107" t="str">
        <f t="shared" si="138"/>
        <v/>
      </c>
      <c r="T490" s="108" t="str">
        <f t="shared" si="139"/>
        <v/>
      </c>
      <c r="U490" s="105" t="str">
        <f t="shared" si="140"/>
        <v/>
      </c>
      <c r="V490" s="108" t="str">
        <f t="shared" si="141"/>
        <v/>
      </c>
      <c r="W490" s="108" t="str">
        <f t="shared" si="142"/>
        <v/>
      </c>
      <c r="X490" s="108" t="str">
        <f t="shared" si="143"/>
        <v/>
      </c>
      <c r="Y490" s="108" t="str">
        <f t="shared" si="144"/>
        <v/>
      </c>
      <c r="Z490" s="106" t="str">
        <f t="shared" si="145"/>
        <v/>
      </c>
      <c r="AA490" s="107" t="str">
        <f t="shared" si="146"/>
        <v/>
      </c>
      <c r="AB490" s="105" t="str">
        <f t="shared" si="147"/>
        <v/>
      </c>
      <c r="AC490" s="108" t="str">
        <f t="shared" si="148"/>
        <v/>
      </c>
      <c r="AD490" s="160" t="str">
        <f t="shared" si="151"/>
        <v/>
      </c>
      <c r="AE490" s="173" t="str">
        <f t="shared" si="152"/>
        <v/>
      </c>
      <c r="AF490" s="111" t="str">
        <f>IF(AND(C490="",SUM(F490:N490)=0),"",IF(AE490&lt;&gt;"●",IF(COUNTIF(D490:E490,"○")+COUNTIF(O490:P490,"○")=1,"OK","NG"),IF(INDEX('補足調査票 (記入例)'!$AF$21:$AF$720,MATCH(C490,'補足調査票 (記入例)'!$C$21:$C$29,0))="OK","OK","NG ")))</f>
        <v/>
      </c>
      <c r="AG490" s="180" t="str">
        <f t="shared" si="149"/>
        <v/>
      </c>
    </row>
    <row r="491" spans="1:33" s="110" customFormat="1" ht="34.5" customHeight="1" x14ac:dyDescent="0.4">
      <c r="A491" s="42" t="str">
        <f t="shared" si="134"/>
        <v>○○学園</v>
      </c>
      <c r="B491" s="43"/>
      <c r="C491" s="44"/>
      <c r="D491" s="103"/>
      <c r="E491" s="103"/>
      <c r="F491" s="95"/>
      <c r="G491" s="48"/>
      <c r="H491" s="48"/>
      <c r="I491" s="48"/>
      <c r="J491" s="49"/>
      <c r="K491" s="49"/>
      <c r="L491" s="49"/>
      <c r="M491" s="49"/>
      <c r="N491" s="50"/>
      <c r="O491" s="104" t="str">
        <f t="shared" si="135"/>
        <v/>
      </c>
      <c r="P491" s="105" t="str">
        <f t="shared" si="150"/>
        <v/>
      </c>
      <c r="Q491" s="106" t="str">
        <f t="shared" si="136"/>
        <v/>
      </c>
      <c r="R491" s="107" t="str">
        <f t="shared" si="137"/>
        <v/>
      </c>
      <c r="S491" s="107" t="str">
        <f t="shared" si="138"/>
        <v/>
      </c>
      <c r="T491" s="108" t="str">
        <f t="shared" si="139"/>
        <v/>
      </c>
      <c r="U491" s="105" t="str">
        <f t="shared" si="140"/>
        <v/>
      </c>
      <c r="V491" s="108" t="str">
        <f t="shared" si="141"/>
        <v/>
      </c>
      <c r="W491" s="108" t="str">
        <f t="shared" si="142"/>
        <v/>
      </c>
      <c r="X491" s="108" t="str">
        <f t="shared" si="143"/>
        <v/>
      </c>
      <c r="Y491" s="108" t="str">
        <f t="shared" si="144"/>
        <v/>
      </c>
      <c r="Z491" s="106" t="str">
        <f t="shared" si="145"/>
        <v/>
      </c>
      <c r="AA491" s="107" t="str">
        <f t="shared" si="146"/>
        <v/>
      </c>
      <c r="AB491" s="105" t="str">
        <f t="shared" si="147"/>
        <v/>
      </c>
      <c r="AC491" s="108" t="str">
        <f t="shared" si="148"/>
        <v/>
      </c>
      <c r="AD491" s="160" t="str">
        <f t="shared" si="151"/>
        <v/>
      </c>
      <c r="AE491" s="173" t="str">
        <f t="shared" si="152"/>
        <v/>
      </c>
      <c r="AF491" s="111" t="str">
        <f>IF(AND(C491="",SUM(F491:N491)=0),"",IF(AE491&lt;&gt;"●",IF(COUNTIF(D491:E491,"○")+COUNTIF(O491:P491,"○")=1,"OK","NG"),IF(INDEX('補足調査票 (記入例)'!$AF$21:$AF$720,MATCH(C491,'補足調査票 (記入例)'!$C$21:$C$29,0))="OK","OK","NG ")))</f>
        <v/>
      </c>
      <c r="AG491" s="180" t="str">
        <f t="shared" si="149"/>
        <v/>
      </c>
    </row>
    <row r="492" spans="1:33" s="110" customFormat="1" ht="34.5" customHeight="1" x14ac:dyDescent="0.4">
      <c r="A492" s="42" t="str">
        <f t="shared" si="134"/>
        <v>○○学園</v>
      </c>
      <c r="B492" s="43"/>
      <c r="C492" s="44"/>
      <c r="D492" s="103"/>
      <c r="E492" s="103"/>
      <c r="F492" s="95"/>
      <c r="G492" s="48"/>
      <c r="H492" s="48"/>
      <c r="I492" s="48"/>
      <c r="J492" s="49"/>
      <c r="K492" s="49"/>
      <c r="L492" s="49"/>
      <c r="M492" s="49"/>
      <c r="N492" s="50"/>
      <c r="O492" s="104" t="str">
        <f t="shared" si="135"/>
        <v/>
      </c>
      <c r="P492" s="105" t="str">
        <f t="shared" si="150"/>
        <v/>
      </c>
      <c r="Q492" s="106" t="str">
        <f t="shared" si="136"/>
        <v/>
      </c>
      <c r="R492" s="107" t="str">
        <f t="shared" si="137"/>
        <v/>
      </c>
      <c r="S492" s="107" t="str">
        <f t="shared" si="138"/>
        <v/>
      </c>
      <c r="T492" s="108" t="str">
        <f t="shared" si="139"/>
        <v/>
      </c>
      <c r="U492" s="105" t="str">
        <f t="shared" si="140"/>
        <v/>
      </c>
      <c r="V492" s="108" t="str">
        <f t="shared" si="141"/>
        <v/>
      </c>
      <c r="W492" s="108" t="str">
        <f t="shared" si="142"/>
        <v/>
      </c>
      <c r="X492" s="108" t="str">
        <f t="shared" si="143"/>
        <v/>
      </c>
      <c r="Y492" s="108" t="str">
        <f t="shared" si="144"/>
        <v/>
      </c>
      <c r="Z492" s="106" t="str">
        <f t="shared" si="145"/>
        <v/>
      </c>
      <c r="AA492" s="107" t="str">
        <f t="shared" si="146"/>
        <v/>
      </c>
      <c r="AB492" s="105" t="str">
        <f t="shared" si="147"/>
        <v/>
      </c>
      <c r="AC492" s="108" t="str">
        <f t="shared" si="148"/>
        <v/>
      </c>
      <c r="AD492" s="160" t="str">
        <f t="shared" si="151"/>
        <v/>
      </c>
      <c r="AE492" s="173" t="str">
        <f t="shared" si="152"/>
        <v/>
      </c>
      <c r="AF492" s="111" t="str">
        <f>IF(AND(C492="",SUM(F492:N492)=0),"",IF(AE492&lt;&gt;"●",IF(COUNTIF(D492:E492,"○")+COUNTIF(O492:P492,"○")=1,"OK","NG"),IF(INDEX('補足調査票 (記入例)'!$AF$21:$AF$720,MATCH(C492,'補足調査票 (記入例)'!$C$21:$C$29,0))="OK","OK","NG ")))</f>
        <v/>
      </c>
      <c r="AG492" s="180" t="str">
        <f t="shared" si="149"/>
        <v/>
      </c>
    </row>
    <row r="493" spans="1:33" s="110" customFormat="1" ht="34.5" customHeight="1" x14ac:dyDescent="0.4">
      <c r="A493" s="42" t="str">
        <f t="shared" si="134"/>
        <v>○○学園</v>
      </c>
      <c r="B493" s="43"/>
      <c r="C493" s="44"/>
      <c r="D493" s="103"/>
      <c r="E493" s="103"/>
      <c r="F493" s="95"/>
      <c r="G493" s="48"/>
      <c r="H493" s="48"/>
      <c r="I493" s="48"/>
      <c r="J493" s="49"/>
      <c r="K493" s="49"/>
      <c r="L493" s="49"/>
      <c r="M493" s="49"/>
      <c r="N493" s="50"/>
      <c r="O493" s="104" t="str">
        <f t="shared" si="135"/>
        <v/>
      </c>
      <c r="P493" s="105" t="str">
        <f t="shared" si="150"/>
        <v/>
      </c>
      <c r="Q493" s="106" t="str">
        <f t="shared" si="136"/>
        <v/>
      </c>
      <c r="R493" s="107" t="str">
        <f t="shared" si="137"/>
        <v/>
      </c>
      <c r="S493" s="107" t="str">
        <f t="shared" si="138"/>
        <v/>
      </c>
      <c r="T493" s="108" t="str">
        <f t="shared" si="139"/>
        <v/>
      </c>
      <c r="U493" s="105" t="str">
        <f t="shared" si="140"/>
        <v/>
      </c>
      <c r="V493" s="108" t="str">
        <f t="shared" si="141"/>
        <v/>
      </c>
      <c r="W493" s="108" t="str">
        <f t="shared" si="142"/>
        <v/>
      </c>
      <c r="X493" s="108" t="str">
        <f t="shared" si="143"/>
        <v/>
      </c>
      <c r="Y493" s="108" t="str">
        <f t="shared" si="144"/>
        <v/>
      </c>
      <c r="Z493" s="106" t="str">
        <f t="shared" si="145"/>
        <v/>
      </c>
      <c r="AA493" s="107" t="str">
        <f t="shared" si="146"/>
        <v/>
      </c>
      <c r="AB493" s="105" t="str">
        <f t="shared" si="147"/>
        <v/>
      </c>
      <c r="AC493" s="108" t="str">
        <f t="shared" si="148"/>
        <v/>
      </c>
      <c r="AD493" s="160" t="str">
        <f t="shared" si="151"/>
        <v/>
      </c>
      <c r="AE493" s="173" t="str">
        <f t="shared" si="152"/>
        <v/>
      </c>
      <c r="AF493" s="111" t="str">
        <f>IF(AND(C493="",SUM(F493:N493)=0),"",IF(AE493&lt;&gt;"●",IF(COUNTIF(D493:E493,"○")+COUNTIF(O493:P493,"○")=1,"OK","NG"),IF(INDEX('補足調査票 (記入例)'!$AF$21:$AF$720,MATCH(C493,'補足調査票 (記入例)'!$C$21:$C$29,0))="OK","OK","NG ")))</f>
        <v/>
      </c>
      <c r="AG493" s="180" t="str">
        <f t="shared" si="149"/>
        <v/>
      </c>
    </row>
    <row r="494" spans="1:33" s="110" customFormat="1" ht="34.5" customHeight="1" x14ac:dyDescent="0.4">
      <c r="A494" s="42" t="str">
        <f t="shared" si="134"/>
        <v>○○学園</v>
      </c>
      <c r="B494" s="43"/>
      <c r="C494" s="44"/>
      <c r="D494" s="103"/>
      <c r="E494" s="103"/>
      <c r="F494" s="95"/>
      <c r="G494" s="48"/>
      <c r="H494" s="48"/>
      <c r="I494" s="48"/>
      <c r="J494" s="49"/>
      <c r="K494" s="49"/>
      <c r="L494" s="49"/>
      <c r="M494" s="49"/>
      <c r="N494" s="50"/>
      <c r="O494" s="104" t="str">
        <f t="shared" si="135"/>
        <v/>
      </c>
      <c r="P494" s="105" t="str">
        <f t="shared" si="150"/>
        <v/>
      </c>
      <c r="Q494" s="106" t="str">
        <f t="shared" si="136"/>
        <v/>
      </c>
      <c r="R494" s="107" t="str">
        <f t="shared" si="137"/>
        <v/>
      </c>
      <c r="S494" s="107" t="str">
        <f t="shared" si="138"/>
        <v/>
      </c>
      <c r="T494" s="108" t="str">
        <f t="shared" si="139"/>
        <v/>
      </c>
      <c r="U494" s="105" t="str">
        <f t="shared" si="140"/>
        <v/>
      </c>
      <c r="V494" s="108" t="str">
        <f t="shared" si="141"/>
        <v/>
      </c>
      <c r="W494" s="108" t="str">
        <f t="shared" si="142"/>
        <v/>
      </c>
      <c r="X494" s="108" t="str">
        <f t="shared" si="143"/>
        <v/>
      </c>
      <c r="Y494" s="108" t="str">
        <f t="shared" si="144"/>
        <v/>
      </c>
      <c r="Z494" s="106" t="str">
        <f t="shared" si="145"/>
        <v/>
      </c>
      <c r="AA494" s="107" t="str">
        <f t="shared" si="146"/>
        <v/>
      </c>
      <c r="AB494" s="105" t="str">
        <f t="shared" si="147"/>
        <v/>
      </c>
      <c r="AC494" s="108" t="str">
        <f t="shared" si="148"/>
        <v/>
      </c>
      <c r="AD494" s="160" t="str">
        <f t="shared" si="151"/>
        <v/>
      </c>
      <c r="AE494" s="173" t="str">
        <f t="shared" si="152"/>
        <v/>
      </c>
      <c r="AF494" s="111" t="str">
        <f>IF(AND(C494="",SUM(F494:N494)=0),"",IF(AE494&lt;&gt;"●",IF(COUNTIF(D494:E494,"○")+COUNTIF(O494:P494,"○")=1,"OK","NG"),IF(INDEX('補足調査票 (記入例)'!$AF$21:$AF$720,MATCH(C494,'補足調査票 (記入例)'!$C$21:$C$29,0))="OK","OK","NG ")))</f>
        <v/>
      </c>
      <c r="AG494" s="180" t="str">
        <f t="shared" si="149"/>
        <v/>
      </c>
    </row>
    <row r="495" spans="1:33" s="110" customFormat="1" ht="34.5" customHeight="1" x14ac:dyDescent="0.4">
      <c r="A495" s="42" t="str">
        <f t="shared" si="134"/>
        <v>○○学園</v>
      </c>
      <c r="B495" s="43"/>
      <c r="C495" s="44"/>
      <c r="D495" s="103"/>
      <c r="E495" s="103"/>
      <c r="F495" s="95"/>
      <c r="G495" s="48"/>
      <c r="H495" s="48"/>
      <c r="I495" s="48"/>
      <c r="J495" s="49"/>
      <c r="K495" s="49"/>
      <c r="L495" s="49"/>
      <c r="M495" s="49"/>
      <c r="N495" s="50"/>
      <c r="O495" s="104" t="str">
        <f t="shared" si="135"/>
        <v/>
      </c>
      <c r="P495" s="105" t="str">
        <f t="shared" si="150"/>
        <v/>
      </c>
      <c r="Q495" s="106" t="str">
        <f t="shared" si="136"/>
        <v/>
      </c>
      <c r="R495" s="107" t="str">
        <f t="shared" si="137"/>
        <v/>
      </c>
      <c r="S495" s="107" t="str">
        <f t="shared" si="138"/>
        <v/>
      </c>
      <c r="T495" s="108" t="str">
        <f t="shared" si="139"/>
        <v/>
      </c>
      <c r="U495" s="105" t="str">
        <f t="shared" si="140"/>
        <v/>
      </c>
      <c r="V495" s="108" t="str">
        <f t="shared" si="141"/>
        <v/>
      </c>
      <c r="W495" s="108" t="str">
        <f t="shared" si="142"/>
        <v/>
      </c>
      <c r="X495" s="108" t="str">
        <f t="shared" si="143"/>
        <v/>
      </c>
      <c r="Y495" s="108" t="str">
        <f t="shared" si="144"/>
        <v/>
      </c>
      <c r="Z495" s="106" t="str">
        <f t="shared" si="145"/>
        <v/>
      </c>
      <c r="AA495" s="107" t="str">
        <f t="shared" si="146"/>
        <v/>
      </c>
      <c r="AB495" s="105" t="str">
        <f t="shared" si="147"/>
        <v/>
      </c>
      <c r="AC495" s="108" t="str">
        <f t="shared" si="148"/>
        <v/>
      </c>
      <c r="AD495" s="160" t="str">
        <f t="shared" si="151"/>
        <v/>
      </c>
      <c r="AE495" s="173" t="str">
        <f t="shared" si="152"/>
        <v/>
      </c>
      <c r="AF495" s="111" t="str">
        <f>IF(AND(C495="",SUM(F495:N495)=0),"",IF(AE495&lt;&gt;"●",IF(COUNTIF(D495:E495,"○")+COUNTIF(O495:P495,"○")=1,"OK","NG"),IF(INDEX('補足調査票 (記入例)'!$AF$21:$AF$720,MATCH(C495,'補足調査票 (記入例)'!$C$21:$C$29,0))="OK","OK","NG ")))</f>
        <v/>
      </c>
      <c r="AG495" s="180" t="str">
        <f t="shared" si="149"/>
        <v/>
      </c>
    </row>
    <row r="496" spans="1:33" s="110" customFormat="1" ht="34.5" customHeight="1" x14ac:dyDescent="0.4">
      <c r="A496" s="42" t="str">
        <f t="shared" si="134"/>
        <v>○○学園</v>
      </c>
      <c r="B496" s="43"/>
      <c r="C496" s="44"/>
      <c r="D496" s="103"/>
      <c r="E496" s="103"/>
      <c r="F496" s="95"/>
      <c r="G496" s="48"/>
      <c r="H496" s="48"/>
      <c r="I496" s="48"/>
      <c r="J496" s="49"/>
      <c r="K496" s="49"/>
      <c r="L496" s="49"/>
      <c r="M496" s="49"/>
      <c r="N496" s="50"/>
      <c r="O496" s="104" t="str">
        <f t="shared" si="135"/>
        <v/>
      </c>
      <c r="P496" s="105" t="str">
        <f t="shared" si="150"/>
        <v/>
      </c>
      <c r="Q496" s="106" t="str">
        <f t="shared" si="136"/>
        <v/>
      </c>
      <c r="R496" s="107" t="str">
        <f t="shared" si="137"/>
        <v/>
      </c>
      <c r="S496" s="107" t="str">
        <f t="shared" si="138"/>
        <v/>
      </c>
      <c r="T496" s="108" t="str">
        <f t="shared" si="139"/>
        <v/>
      </c>
      <c r="U496" s="105" t="str">
        <f t="shared" si="140"/>
        <v/>
      </c>
      <c r="V496" s="108" t="str">
        <f t="shared" si="141"/>
        <v/>
      </c>
      <c r="W496" s="108" t="str">
        <f t="shared" si="142"/>
        <v/>
      </c>
      <c r="X496" s="108" t="str">
        <f t="shared" si="143"/>
        <v/>
      </c>
      <c r="Y496" s="108" t="str">
        <f t="shared" si="144"/>
        <v/>
      </c>
      <c r="Z496" s="106" t="str">
        <f t="shared" si="145"/>
        <v/>
      </c>
      <c r="AA496" s="107" t="str">
        <f t="shared" si="146"/>
        <v/>
      </c>
      <c r="AB496" s="105" t="str">
        <f t="shared" si="147"/>
        <v/>
      </c>
      <c r="AC496" s="108" t="str">
        <f t="shared" si="148"/>
        <v/>
      </c>
      <c r="AD496" s="160" t="str">
        <f t="shared" si="151"/>
        <v/>
      </c>
      <c r="AE496" s="173" t="str">
        <f t="shared" si="152"/>
        <v/>
      </c>
      <c r="AF496" s="111" t="str">
        <f>IF(AND(C496="",SUM(F496:N496)=0),"",IF(AE496&lt;&gt;"●",IF(COUNTIF(D496:E496,"○")+COUNTIF(O496:P496,"○")=1,"OK","NG"),IF(INDEX('補足調査票 (記入例)'!$AF$21:$AF$720,MATCH(C496,'補足調査票 (記入例)'!$C$21:$C$29,0))="OK","OK","NG ")))</f>
        <v/>
      </c>
      <c r="AG496" s="180" t="str">
        <f t="shared" si="149"/>
        <v/>
      </c>
    </row>
    <row r="497" spans="1:33" s="110" customFormat="1" ht="34.5" customHeight="1" x14ac:dyDescent="0.4">
      <c r="A497" s="42" t="str">
        <f t="shared" si="134"/>
        <v>○○学園</v>
      </c>
      <c r="B497" s="43"/>
      <c r="C497" s="44"/>
      <c r="D497" s="103"/>
      <c r="E497" s="103"/>
      <c r="F497" s="95"/>
      <c r="G497" s="48"/>
      <c r="H497" s="48"/>
      <c r="I497" s="48"/>
      <c r="J497" s="49"/>
      <c r="K497" s="49"/>
      <c r="L497" s="49"/>
      <c r="M497" s="49"/>
      <c r="N497" s="50"/>
      <c r="O497" s="104" t="str">
        <f t="shared" si="135"/>
        <v/>
      </c>
      <c r="P497" s="105" t="str">
        <f t="shared" si="150"/>
        <v/>
      </c>
      <c r="Q497" s="106" t="str">
        <f t="shared" si="136"/>
        <v/>
      </c>
      <c r="R497" s="107" t="str">
        <f t="shared" si="137"/>
        <v/>
      </c>
      <c r="S497" s="107" t="str">
        <f t="shared" si="138"/>
        <v/>
      </c>
      <c r="T497" s="108" t="str">
        <f t="shared" si="139"/>
        <v/>
      </c>
      <c r="U497" s="105" t="str">
        <f t="shared" si="140"/>
        <v/>
      </c>
      <c r="V497" s="108" t="str">
        <f t="shared" si="141"/>
        <v/>
      </c>
      <c r="W497" s="108" t="str">
        <f t="shared" si="142"/>
        <v/>
      </c>
      <c r="X497" s="108" t="str">
        <f t="shared" si="143"/>
        <v/>
      </c>
      <c r="Y497" s="108" t="str">
        <f t="shared" si="144"/>
        <v/>
      </c>
      <c r="Z497" s="106" t="str">
        <f t="shared" si="145"/>
        <v/>
      </c>
      <c r="AA497" s="107" t="str">
        <f t="shared" si="146"/>
        <v/>
      </c>
      <c r="AB497" s="105" t="str">
        <f t="shared" si="147"/>
        <v/>
      </c>
      <c r="AC497" s="108" t="str">
        <f t="shared" si="148"/>
        <v/>
      </c>
      <c r="AD497" s="160" t="str">
        <f t="shared" si="151"/>
        <v/>
      </c>
      <c r="AE497" s="173" t="str">
        <f t="shared" si="152"/>
        <v/>
      </c>
      <c r="AF497" s="111" t="str">
        <f>IF(AND(C497="",SUM(F497:N497)=0),"",IF(AE497&lt;&gt;"●",IF(COUNTIF(D497:E497,"○")+COUNTIF(O497:P497,"○")=1,"OK","NG"),IF(INDEX('補足調査票 (記入例)'!$AF$21:$AF$720,MATCH(C497,'補足調査票 (記入例)'!$C$21:$C$29,0))="OK","OK","NG ")))</f>
        <v/>
      </c>
      <c r="AG497" s="180" t="str">
        <f t="shared" si="149"/>
        <v/>
      </c>
    </row>
    <row r="498" spans="1:33" s="110" customFormat="1" ht="34.5" customHeight="1" x14ac:dyDescent="0.4">
      <c r="A498" s="42" t="str">
        <f t="shared" si="134"/>
        <v>○○学園</v>
      </c>
      <c r="B498" s="43"/>
      <c r="C498" s="44"/>
      <c r="D498" s="103"/>
      <c r="E498" s="103"/>
      <c r="F498" s="95"/>
      <c r="G498" s="48"/>
      <c r="H498" s="48"/>
      <c r="I498" s="48"/>
      <c r="J498" s="49"/>
      <c r="K498" s="49"/>
      <c r="L498" s="49"/>
      <c r="M498" s="49"/>
      <c r="N498" s="50"/>
      <c r="O498" s="104" t="str">
        <f t="shared" si="135"/>
        <v/>
      </c>
      <c r="P498" s="105" t="str">
        <f t="shared" si="150"/>
        <v/>
      </c>
      <c r="Q498" s="106" t="str">
        <f t="shared" si="136"/>
        <v/>
      </c>
      <c r="R498" s="107" t="str">
        <f t="shared" si="137"/>
        <v/>
      </c>
      <c r="S498" s="107" t="str">
        <f t="shared" si="138"/>
        <v/>
      </c>
      <c r="T498" s="108" t="str">
        <f t="shared" si="139"/>
        <v/>
      </c>
      <c r="U498" s="105" t="str">
        <f t="shared" si="140"/>
        <v/>
      </c>
      <c r="V498" s="108" t="str">
        <f t="shared" si="141"/>
        <v/>
      </c>
      <c r="W498" s="108" t="str">
        <f t="shared" si="142"/>
        <v/>
      </c>
      <c r="X498" s="108" t="str">
        <f t="shared" si="143"/>
        <v/>
      </c>
      <c r="Y498" s="108" t="str">
        <f t="shared" si="144"/>
        <v/>
      </c>
      <c r="Z498" s="106" t="str">
        <f t="shared" si="145"/>
        <v/>
      </c>
      <c r="AA498" s="107" t="str">
        <f t="shared" si="146"/>
        <v/>
      </c>
      <c r="AB498" s="105" t="str">
        <f t="shared" si="147"/>
        <v/>
      </c>
      <c r="AC498" s="108" t="str">
        <f t="shared" si="148"/>
        <v/>
      </c>
      <c r="AD498" s="160" t="str">
        <f t="shared" si="151"/>
        <v/>
      </c>
      <c r="AE498" s="173" t="str">
        <f t="shared" si="152"/>
        <v/>
      </c>
      <c r="AF498" s="111" t="str">
        <f>IF(AND(C498="",SUM(F498:N498)=0),"",IF(AE498&lt;&gt;"●",IF(COUNTIF(D498:E498,"○")+COUNTIF(O498:P498,"○")=1,"OK","NG"),IF(INDEX('補足調査票 (記入例)'!$AF$21:$AF$720,MATCH(C498,'補足調査票 (記入例)'!$C$21:$C$29,0))="OK","OK","NG ")))</f>
        <v/>
      </c>
      <c r="AG498" s="180" t="str">
        <f t="shared" si="149"/>
        <v/>
      </c>
    </row>
    <row r="499" spans="1:33" s="110" customFormat="1" ht="34.5" customHeight="1" x14ac:dyDescent="0.4">
      <c r="A499" s="42" t="str">
        <f t="shared" si="134"/>
        <v>○○学園</v>
      </c>
      <c r="B499" s="43"/>
      <c r="C499" s="44"/>
      <c r="D499" s="103"/>
      <c r="E499" s="103"/>
      <c r="F499" s="95"/>
      <c r="G499" s="48"/>
      <c r="H499" s="48"/>
      <c r="I499" s="48"/>
      <c r="J499" s="49"/>
      <c r="K499" s="49"/>
      <c r="L499" s="49"/>
      <c r="M499" s="49"/>
      <c r="N499" s="50"/>
      <c r="O499" s="104" t="str">
        <f t="shared" si="135"/>
        <v/>
      </c>
      <c r="P499" s="105" t="str">
        <f t="shared" si="150"/>
        <v/>
      </c>
      <c r="Q499" s="106" t="str">
        <f t="shared" si="136"/>
        <v/>
      </c>
      <c r="R499" s="107" t="str">
        <f t="shared" si="137"/>
        <v/>
      </c>
      <c r="S499" s="107" t="str">
        <f t="shared" si="138"/>
        <v/>
      </c>
      <c r="T499" s="108" t="str">
        <f t="shared" si="139"/>
        <v/>
      </c>
      <c r="U499" s="105" t="str">
        <f t="shared" si="140"/>
        <v/>
      </c>
      <c r="V499" s="108" t="str">
        <f t="shared" si="141"/>
        <v/>
      </c>
      <c r="W499" s="108" t="str">
        <f t="shared" si="142"/>
        <v/>
      </c>
      <c r="X499" s="108" t="str">
        <f t="shared" si="143"/>
        <v/>
      </c>
      <c r="Y499" s="108" t="str">
        <f t="shared" si="144"/>
        <v/>
      </c>
      <c r="Z499" s="106" t="str">
        <f t="shared" si="145"/>
        <v/>
      </c>
      <c r="AA499" s="107" t="str">
        <f t="shared" si="146"/>
        <v/>
      </c>
      <c r="AB499" s="105" t="str">
        <f t="shared" si="147"/>
        <v/>
      </c>
      <c r="AC499" s="108" t="str">
        <f t="shared" si="148"/>
        <v/>
      </c>
      <c r="AD499" s="160" t="str">
        <f t="shared" si="151"/>
        <v/>
      </c>
      <c r="AE499" s="173" t="str">
        <f t="shared" si="152"/>
        <v/>
      </c>
      <c r="AF499" s="111" t="str">
        <f>IF(AND(C499="",SUM(F499:N499)=0),"",IF(AE499&lt;&gt;"●",IF(COUNTIF(D499:E499,"○")+COUNTIF(O499:P499,"○")=1,"OK","NG"),IF(INDEX('補足調査票 (記入例)'!$AF$21:$AF$720,MATCH(C499,'補足調査票 (記入例)'!$C$21:$C$29,0))="OK","OK","NG ")))</f>
        <v/>
      </c>
      <c r="AG499" s="180" t="str">
        <f t="shared" si="149"/>
        <v/>
      </c>
    </row>
    <row r="500" spans="1:33" s="110" customFormat="1" ht="34.5" customHeight="1" x14ac:dyDescent="0.4">
      <c r="A500" s="42" t="str">
        <f t="shared" si="134"/>
        <v>○○学園</v>
      </c>
      <c r="B500" s="43"/>
      <c r="C500" s="44"/>
      <c r="D500" s="103"/>
      <c r="E500" s="103"/>
      <c r="F500" s="95"/>
      <c r="G500" s="48"/>
      <c r="H500" s="48"/>
      <c r="I500" s="48"/>
      <c r="J500" s="49"/>
      <c r="K500" s="49"/>
      <c r="L500" s="49"/>
      <c r="M500" s="49"/>
      <c r="N500" s="50"/>
      <c r="O500" s="104" t="str">
        <f t="shared" si="135"/>
        <v/>
      </c>
      <c r="P500" s="105" t="str">
        <f t="shared" si="150"/>
        <v/>
      </c>
      <c r="Q500" s="106" t="str">
        <f t="shared" si="136"/>
        <v/>
      </c>
      <c r="R500" s="107" t="str">
        <f t="shared" si="137"/>
        <v/>
      </c>
      <c r="S500" s="107" t="str">
        <f t="shared" si="138"/>
        <v/>
      </c>
      <c r="T500" s="108" t="str">
        <f t="shared" si="139"/>
        <v/>
      </c>
      <c r="U500" s="105" t="str">
        <f t="shared" si="140"/>
        <v/>
      </c>
      <c r="V500" s="108" t="str">
        <f t="shared" si="141"/>
        <v/>
      </c>
      <c r="W500" s="108" t="str">
        <f t="shared" si="142"/>
        <v/>
      </c>
      <c r="X500" s="108" t="str">
        <f t="shared" si="143"/>
        <v/>
      </c>
      <c r="Y500" s="108" t="str">
        <f t="shared" si="144"/>
        <v/>
      </c>
      <c r="Z500" s="106" t="str">
        <f t="shared" si="145"/>
        <v/>
      </c>
      <c r="AA500" s="107" t="str">
        <f t="shared" si="146"/>
        <v/>
      </c>
      <c r="AB500" s="105" t="str">
        <f t="shared" si="147"/>
        <v/>
      </c>
      <c r="AC500" s="108" t="str">
        <f t="shared" si="148"/>
        <v/>
      </c>
      <c r="AD500" s="160" t="str">
        <f t="shared" si="151"/>
        <v/>
      </c>
      <c r="AE500" s="173" t="str">
        <f t="shared" si="152"/>
        <v/>
      </c>
      <c r="AF500" s="111" t="str">
        <f>IF(AND(C500="",SUM(F500:N500)=0),"",IF(AE500&lt;&gt;"●",IF(COUNTIF(D500:E500,"○")+COUNTIF(O500:P500,"○")=1,"OK","NG"),IF(INDEX('補足調査票 (記入例)'!$AF$21:$AF$720,MATCH(C500,'補足調査票 (記入例)'!$C$21:$C$29,0))="OK","OK","NG ")))</f>
        <v/>
      </c>
      <c r="AG500" s="180" t="str">
        <f t="shared" si="149"/>
        <v/>
      </c>
    </row>
    <row r="501" spans="1:33" s="110" customFormat="1" ht="34.5" customHeight="1" x14ac:dyDescent="0.4">
      <c r="A501" s="42" t="str">
        <f t="shared" si="134"/>
        <v>○○学園</v>
      </c>
      <c r="B501" s="43"/>
      <c r="C501" s="44"/>
      <c r="D501" s="103"/>
      <c r="E501" s="103"/>
      <c r="F501" s="95"/>
      <c r="G501" s="48"/>
      <c r="H501" s="48"/>
      <c r="I501" s="48"/>
      <c r="J501" s="49"/>
      <c r="K501" s="49"/>
      <c r="L501" s="49"/>
      <c r="M501" s="49"/>
      <c r="N501" s="50"/>
      <c r="O501" s="104" t="str">
        <f t="shared" si="135"/>
        <v/>
      </c>
      <c r="P501" s="105" t="str">
        <f t="shared" si="150"/>
        <v/>
      </c>
      <c r="Q501" s="106" t="str">
        <f t="shared" si="136"/>
        <v/>
      </c>
      <c r="R501" s="107" t="str">
        <f t="shared" si="137"/>
        <v/>
      </c>
      <c r="S501" s="107" t="str">
        <f t="shared" si="138"/>
        <v/>
      </c>
      <c r="T501" s="108" t="str">
        <f t="shared" si="139"/>
        <v/>
      </c>
      <c r="U501" s="105" t="str">
        <f t="shared" si="140"/>
        <v/>
      </c>
      <c r="V501" s="108" t="str">
        <f t="shared" si="141"/>
        <v/>
      </c>
      <c r="W501" s="108" t="str">
        <f t="shared" si="142"/>
        <v/>
      </c>
      <c r="X501" s="108" t="str">
        <f t="shared" si="143"/>
        <v/>
      </c>
      <c r="Y501" s="108" t="str">
        <f t="shared" si="144"/>
        <v/>
      </c>
      <c r="Z501" s="106" t="str">
        <f t="shared" si="145"/>
        <v/>
      </c>
      <c r="AA501" s="107" t="str">
        <f t="shared" si="146"/>
        <v/>
      </c>
      <c r="AB501" s="105" t="str">
        <f t="shared" si="147"/>
        <v/>
      </c>
      <c r="AC501" s="108" t="str">
        <f t="shared" si="148"/>
        <v/>
      </c>
      <c r="AD501" s="160" t="str">
        <f t="shared" si="151"/>
        <v/>
      </c>
      <c r="AE501" s="173" t="str">
        <f t="shared" si="152"/>
        <v/>
      </c>
      <c r="AF501" s="111" t="str">
        <f>IF(AND(C501="",SUM(F501:N501)=0),"",IF(AE501&lt;&gt;"●",IF(COUNTIF(D501:E501,"○")+COUNTIF(O501:P501,"○")=1,"OK","NG"),IF(INDEX('補足調査票 (記入例)'!$AF$21:$AF$720,MATCH(C501,'補足調査票 (記入例)'!$C$21:$C$29,0))="OK","OK","NG ")))</f>
        <v/>
      </c>
      <c r="AG501" s="180" t="str">
        <f t="shared" si="149"/>
        <v/>
      </c>
    </row>
    <row r="502" spans="1:33" s="110" customFormat="1" ht="34.5" customHeight="1" x14ac:dyDescent="0.4">
      <c r="A502" s="42" t="str">
        <f t="shared" si="134"/>
        <v>○○学園</v>
      </c>
      <c r="B502" s="43"/>
      <c r="C502" s="44"/>
      <c r="D502" s="103"/>
      <c r="E502" s="103"/>
      <c r="F502" s="95"/>
      <c r="G502" s="48"/>
      <c r="H502" s="48"/>
      <c r="I502" s="48"/>
      <c r="J502" s="49"/>
      <c r="K502" s="49"/>
      <c r="L502" s="49"/>
      <c r="M502" s="49"/>
      <c r="N502" s="50"/>
      <c r="O502" s="104" t="str">
        <f t="shared" si="135"/>
        <v/>
      </c>
      <c r="P502" s="105" t="str">
        <f t="shared" si="150"/>
        <v/>
      </c>
      <c r="Q502" s="106" t="str">
        <f t="shared" si="136"/>
        <v/>
      </c>
      <c r="R502" s="107" t="str">
        <f t="shared" si="137"/>
        <v/>
      </c>
      <c r="S502" s="107" t="str">
        <f t="shared" si="138"/>
        <v/>
      </c>
      <c r="T502" s="108" t="str">
        <f t="shared" si="139"/>
        <v/>
      </c>
      <c r="U502" s="105" t="str">
        <f t="shared" si="140"/>
        <v/>
      </c>
      <c r="V502" s="108" t="str">
        <f t="shared" si="141"/>
        <v/>
      </c>
      <c r="W502" s="108" t="str">
        <f t="shared" si="142"/>
        <v/>
      </c>
      <c r="X502" s="108" t="str">
        <f t="shared" si="143"/>
        <v/>
      </c>
      <c r="Y502" s="108" t="str">
        <f t="shared" si="144"/>
        <v/>
      </c>
      <c r="Z502" s="106" t="str">
        <f t="shared" si="145"/>
        <v/>
      </c>
      <c r="AA502" s="107" t="str">
        <f t="shared" si="146"/>
        <v/>
      </c>
      <c r="AB502" s="105" t="str">
        <f t="shared" si="147"/>
        <v/>
      </c>
      <c r="AC502" s="108" t="str">
        <f t="shared" si="148"/>
        <v/>
      </c>
      <c r="AD502" s="160" t="str">
        <f t="shared" si="151"/>
        <v/>
      </c>
      <c r="AE502" s="173" t="str">
        <f t="shared" si="152"/>
        <v/>
      </c>
      <c r="AF502" s="111" t="str">
        <f>IF(AND(C502="",SUM(F502:N502)=0),"",IF(AE502&lt;&gt;"●",IF(COUNTIF(D502:E502,"○")+COUNTIF(O502:P502,"○")=1,"OK","NG"),IF(INDEX('補足調査票 (記入例)'!$AF$21:$AF$720,MATCH(C502,'補足調査票 (記入例)'!$C$21:$C$29,0))="OK","OK","NG ")))</f>
        <v/>
      </c>
      <c r="AG502" s="180" t="str">
        <f t="shared" si="149"/>
        <v/>
      </c>
    </row>
    <row r="503" spans="1:33" s="110" customFormat="1" ht="34.5" customHeight="1" x14ac:dyDescent="0.4">
      <c r="A503" s="42" t="str">
        <f t="shared" si="134"/>
        <v>○○学園</v>
      </c>
      <c r="B503" s="43"/>
      <c r="C503" s="44"/>
      <c r="D503" s="103"/>
      <c r="E503" s="103"/>
      <c r="F503" s="95"/>
      <c r="G503" s="48"/>
      <c r="H503" s="48"/>
      <c r="I503" s="48"/>
      <c r="J503" s="49"/>
      <c r="K503" s="49"/>
      <c r="L503" s="49"/>
      <c r="M503" s="49"/>
      <c r="N503" s="50"/>
      <c r="O503" s="104" t="str">
        <f t="shared" si="135"/>
        <v/>
      </c>
      <c r="P503" s="105" t="str">
        <f t="shared" si="150"/>
        <v/>
      </c>
      <c r="Q503" s="106" t="str">
        <f t="shared" si="136"/>
        <v/>
      </c>
      <c r="R503" s="107" t="str">
        <f t="shared" si="137"/>
        <v/>
      </c>
      <c r="S503" s="107" t="str">
        <f t="shared" si="138"/>
        <v/>
      </c>
      <c r="T503" s="108" t="str">
        <f t="shared" si="139"/>
        <v/>
      </c>
      <c r="U503" s="105" t="str">
        <f t="shared" si="140"/>
        <v/>
      </c>
      <c r="V503" s="108" t="str">
        <f t="shared" si="141"/>
        <v/>
      </c>
      <c r="W503" s="108" t="str">
        <f t="shared" si="142"/>
        <v/>
      </c>
      <c r="X503" s="108" t="str">
        <f t="shared" si="143"/>
        <v/>
      </c>
      <c r="Y503" s="108" t="str">
        <f t="shared" si="144"/>
        <v/>
      </c>
      <c r="Z503" s="106" t="str">
        <f t="shared" si="145"/>
        <v/>
      </c>
      <c r="AA503" s="107" t="str">
        <f t="shared" si="146"/>
        <v/>
      </c>
      <c r="AB503" s="105" t="str">
        <f t="shared" si="147"/>
        <v/>
      </c>
      <c r="AC503" s="108" t="str">
        <f t="shared" si="148"/>
        <v/>
      </c>
      <c r="AD503" s="160" t="str">
        <f t="shared" si="151"/>
        <v/>
      </c>
      <c r="AE503" s="173" t="str">
        <f t="shared" si="152"/>
        <v/>
      </c>
      <c r="AF503" s="111" t="str">
        <f>IF(AND(C503="",SUM(F503:N503)=0),"",IF(AE503&lt;&gt;"●",IF(COUNTIF(D503:E503,"○")+COUNTIF(O503:P503,"○")=1,"OK","NG"),IF(INDEX('補足調査票 (記入例)'!$AF$21:$AF$720,MATCH(C503,'補足調査票 (記入例)'!$C$21:$C$29,0))="OK","OK","NG ")))</f>
        <v/>
      </c>
      <c r="AG503" s="180" t="str">
        <f t="shared" si="149"/>
        <v/>
      </c>
    </row>
    <row r="504" spans="1:33" s="110" customFormat="1" ht="34.5" customHeight="1" x14ac:dyDescent="0.4">
      <c r="A504" s="42" t="str">
        <f t="shared" si="134"/>
        <v>○○学園</v>
      </c>
      <c r="B504" s="43"/>
      <c r="C504" s="44"/>
      <c r="D504" s="103"/>
      <c r="E504" s="103"/>
      <c r="F504" s="95"/>
      <c r="G504" s="48"/>
      <c r="H504" s="48"/>
      <c r="I504" s="48"/>
      <c r="J504" s="49"/>
      <c r="K504" s="49"/>
      <c r="L504" s="49"/>
      <c r="M504" s="49"/>
      <c r="N504" s="50"/>
      <c r="O504" s="104" t="str">
        <f t="shared" si="135"/>
        <v/>
      </c>
      <c r="P504" s="105" t="str">
        <f t="shared" si="150"/>
        <v/>
      </c>
      <c r="Q504" s="106" t="str">
        <f t="shared" si="136"/>
        <v/>
      </c>
      <c r="R504" s="107" t="str">
        <f t="shared" si="137"/>
        <v/>
      </c>
      <c r="S504" s="107" t="str">
        <f t="shared" si="138"/>
        <v/>
      </c>
      <c r="T504" s="108" t="str">
        <f t="shared" si="139"/>
        <v/>
      </c>
      <c r="U504" s="105" t="str">
        <f t="shared" si="140"/>
        <v/>
      </c>
      <c r="V504" s="108" t="str">
        <f t="shared" si="141"/>
        <v/>
      </c>
      <c r="W504" s="108" t="str">
        <f t="shared" si="142"/>
        <v/>
      </c>
      <c r="X504" s="108" t="str">
        <f t="shared" si="143"/>
        <v/>
      </c>
      <c r="Y504" s="108" t="str">
        <f t="shared" si="144"/>
        <v/>
      </c>
      <c r="Z504" s="106" t="str">
        <f t="shared" si="145"/>
        <v/>
      </c>
      <c r="AA504" s="107" t="str">
        <f t="shared" si="146"/>
        <v/>
      </c>
      <c r="AB504" s="105" t="str">
        <f t="shared" si="147"/>
        <v/>
      </c>
      <c r="AC504" s="108" t="str">
        <f t="shared" si="148"/>
        <v/>
      </c>
      <c r="AD504" s="160" t="str">
        <f t="shared" si="151"/>
        <v/>
      </c>
      <c r="AE504" s="173" t="str">
        <f t="shared" si="152"/>
        <v/>
      </c>
      <c r="AF504" s="111" t="str">
        <f>IF(AND(C504="",SUM(F504:N504)=0),"",IF(AE504&lt;&gt;"●",IF(COUNTIF(D504:E504,"○")+COUNTIF(O504:P504,"○")=1,"OK","NG"),IF(INDEX('補足調査票 (記入例)'!$AF$21:$AF$720,MATCH(C504,'補足調査票 (記入例)'!$C$21:$C$29,0))="OK","OK","NG ")))</f>
        <v/>
      </c>
      <c r="AG504" s="180" t="str">
        <f t="shared" si="149"/>
        <v/>
      </c>
    </row>
    <row r="505" spans="1:33" s="110" customFormat="1" ht="34.5" customHeight="1" x14ac:dyDescent="0.4">
      <c r="A505" s="42" t="str">
        <f t="shared" si="134"/>
        <v>○○学園</v>
      </c>
      <c r="B505" s="43"/>
      <c r="C505" s="44"/>
      <c r="D505" s="103"/>
      <c r="E505" s="103"/>
      <c r="F505" s="95"/>
      <c r="G505" s="48"/>
      <c r="H505" s="48"/>
      <c r="I505" s="48"/>
      <c r="J505" s="49"/>
      <c r="K505" s="49"/>
      <c r="L505" s="49"/>
      <c r="M505" s="49"/>
      <c r="N505" s="50"/>
      <c r="O505" s="104" t="str">
        <f t="shared" si="135"/>
        <v/>
      </c>
      <c r="P505" s="105" t="str">
        <f t="shared" si="150"/>
        <v/>
      </c>
      <c r="Q505" s="106" t="str">
        <f t="shared" si="136"/>
        <v/>
      </c>
      <c r="R505" s="107" t="str">
        <f t="shared" si="137"/>
        <v/>
      </c>
      <c r="S505" s="107" t="str">
        <f t="shared" si="138"/>
        <v/>
      </c>
      <c r="T505" s="108" t="str">
        <f t="shared" si="139"/>
        <v/>
      </c>
      <c r="U505" s="105" t="str">
        <f t="shared" si="140"/>
        <v/>
      </c>
      <c r="V505" s="108" t="str">
        <f t="shared" si="141"/>
        <v/>
      </c>
      <c r="W505" s="108" t="str">
        <f t="shared" si="142"/>
        <v/>
      </c>
      <c r="X505" s="108" t="str">
        <f t="shared" si="143"/>
        <v/>
      </c>
      <c r="Y505" s="108" t="str">
        <f t="shared" si="144"/>
        <v/>
      </c>
      <c r="Z505" s="106" t="str">
        <f t="shared" si="145"/>
        <v/>
      </c>
      <c r="AA505" s="107" t="str">
        <f t="shared" si="146"/>
        <v/>
      </c>
      <c r="AB505" s="105" t="str">
        <f t="shared" si="147"/>
        <v/>
      </c>
      <c r="AC505" s="108" t="str">
        <f t="shared" si="148"/>
        <v/>
      </c>
      <c r="AD505" s="160" t="str">
        <f t="shared" si="151"/>
        <v/>
      </c>
      <c r="AE505" s="173" t="str">
        <f t="shared" si="152"/>
        <v/>
      </c>
      <c r="AF505" s="111" t="str">
        <f>IF(AND(C505="",SUM(F505:N505)=0),"",IF(AE505&lt;&gt;"●",IF(COUNTIF(D505:E505,"○")+COUNTIF(O505:P505,"○")=1,"OK","NG"),IF(INDEX('補足調査票 (記入例)'!$AF$21:$AF$720,MATCH(C505,'補足調査票 (記入例)'!$C$21:$C$29,0))="OK","OK","NG ")))</f>
        <v/>
      </c>
      <c r="AG505" s="180" t="str">
        <f t="shared" si="149"/>
        <v/>
      </c>
    </row>
    <row r="506" spans="1:33" s="110" customFormat="1" ht="34.5" customHeight="1" x14ac:dyDescent="0.4">
      <c r="A506" s="42" t="str">
        <f t="shared" si="134"/>
        <v>○○学園</v>
      </c>
      <c r="B506" s="43"/>
      <c r="C506" s="44"/>
      <c r="D506" s="103"/>
      <c r="E506" s="103"/>
      <c r="F506" s="95"/>
      <c r="G506" s="48"/>
      <c r="H506" s="48"/>
      <c r="I506" s="48"/>
      <c r="J506" s="49"/>
      <c r="K506" s="49"/>
      <c r="L506" s="49"/>
      <c r="M506" s="49"/>
      <c r="N506" s="50"/>
      <c r="O506" s="104" t="str">
        <f t="shared" si="135"/>
        <v/>
      </c>
      <c r="P506" s="105" t="str">
        <f t="shared" si="150"/>
        <v/>
      </c>
      <c r="Q506" s="106" t="str">
        <f t="shared" si="136"/>
        <v/>
      </c>
      <c r="R506" s="107" t="str">
        <f t="shared" si="137"/>
        <v/>
      </c>
      <c r="S506" s="107" t="str">
        <f t="shared" si="138"/>
        <v/>
      </c>
      <c r="T506" s="108" t="str">
        <f t="shared" si="139"/>
        <v/>
      </c>
      <c r="U506" s="105" t="str">
        <f t="shared" si="140"/>
        <v/>
      </c>
      <c r="V506" s="108" t="str">
        <f t="shared" si="141"/>
        <v/>
      </c>
      <c r="W506" s="108" t="str">
        <f t="shared" si="142"/>
        <v/>
      </c>
      <c r="X506" s="108" t="str">
        <f t="shared" si="143"/>
        <v/>
      </c>
      <c r="Y506" s="108" t="str">
        <f t="shared" si="144"/>
        <v/>
      </c>
      <c r="Z506" s="106" t="str">
        <f t="shared" si="145"/>
        <v/>
      </c>
      <c r="AA506" s="107" t="str">
        <f t="shared" si="146"/>
        <v/>
      </c>
      <c r="AB506" s="105" t="str">
        <f t="shared" si="147"/>
        <v/>
      </c>
      <c r="AC506" s="108" t="str">
        <f t="shared" si="148"/>
        <v/>
      </c>
      <c r="AD506" s="160" t="str">
        <f t="shared" si="151"/>
        <v/>
      </c>
      <c r="AE506" s="173" t="str">
        <f t="shared" si="152"/>
        <v/>
      </c>
      <c r="AF506" s="111" t="str">
        <f>IF(AND(C506="",SUM(F506:N506)=0),"",IF(AE506&lt;&gt;"●",IF(COUNTIF(D506:E506,"○")+COUNTIF(O506:P506,"○")=1,"OK","NG"),IF(INDEX('補足調査票 (記入例)'!$AF$21:$AF$720,MATCH(C506,'補足調査票 (記入例)'!$C$21:$C$29,0))="OK","OK","NG ")))</f>
        <v/>
      </c>
      <c r="AG506" s="180" t="str">
        <f t="shared" si="149"/>
        <v/>
      </c>
    </row>
    <row r="507" spans="1:33" s="110" customFormat="1" ht="34.5" customHeight="1" x14ac:dyDescent="0.4">
      <c r="A507" s="42" t="str">
        <f t="shared" si="134"/>
        <v>○○学園</v>
      </c>
      <c r="B507" s="43"/>
      <c r="C507" s="44"/>
      <c r="D507" s="103"/>
      <c r="E507" s="103"/>
      <c r="F507" s="95"/>
      <c r="G507" s="48"/>
      <c r="H507" s="48"/>
      <c r="I507" s="48"/>
      <c r="J507" s="49"/>
      <c r="K507" s="49"/>
      <c r="L507" s="49"/>
      <c r="M507" s="49"/>
      <c r="N507" s="50"/>
      <c r="O507" s="104" t="str">
        <f t="shared" si="135"/>
        <v/>
      </c>
      <c r="P507" s="105" t="str">
        <f t="shared" si="150"/>
        <v/>
      </c>
      <c r="Q507" s="106" t="str">
        <f t="shared" si="136"/>
        <v/>
      </c>
      <c r="R507" s="107" t="str">
        <f t="shared" si="137"/>
        <v/>
      </c>
      <c r="S507" s="107" t="str">
        <f t="shared" si="138"/>
        <v/>
      </c>
      <c r="T507" s="108" t="str">
        <f t="shared" si="139"/>
        <v/>
      </c>
      <c r="U507" s="105" t="str">
        <f t="shared" si="140"/>
        <v/>
      </c>
      <c r="V507" s="108" t="str">
        <f t="shared" si="141"/>
        <v/>
      </c>
      <c r="W507" s="108" t="str">
        <f t="shared" si="142"/>
        <v/>
      </c>
      <c r="X507" s="108" t="str">
        <f t="shared" si="143"/>
        <v/>
      </c>
      <c r="Y507" s="108" t="str">
        <f t="shared" si="144"/>
        <v/>
      </c>
      <c r="Z507" s="106" t="str">
        <f t="shared" si="145"/>
        <v/>
      </c>
      <c r="AA507" s="107" t="str">
        <f t="shared" si="146"/>
        <v/>
      </c>
      <c r="AB507" s="105" t="str">
        <f t="shared" si="147"/>
        <v/>
      </c>
      <c r="AC507" s="108" t="str">
        <f t="shared" si="148"/>
        <v/>
      </c>
      <c r="AD507" s="160" t="str">
        <f t="shared" si="151"/>
        <v/>
      </c>
      <c r="AE507" s="173" t="str">
        <f t="shared" si="152"/>
        <v/>
      </c>
      <c r="AF507" s="111" t="str">
        <f>IF(AND(C507="",SUM(F507:N507)=0),"",IF(AE507&lt;&gt;"●",IF(COUNTIF(D507:E507,"○")+COUNTIF(O507:P507,"○")=1,"OK","NG"),IF(INDEX('補足調査票 (記入例)'!$AF$21:$AF$720,MATCH(C507,'補足調査票 (記入例)'!$C$21:$C$29,0))="OK","OK","NG ")))</f>
        <v/>
      </c>
      <c r="AG507" s="180" t="str">
        <f t="shared" si="149"/>
        <v/>
      </c>
    </row>
    <row r="508" spans="1:33" s="110" customFormat="1" ht="34.5" customHeight="1" x14ac:dyDescent="0.4">
      <c r="A508" s="42" t="str">
        <f t="shared" si="134"/>
        <v>○○学園</v>
      </c>
      <c r="B508" s="43"/>
      <c r="C508" s="44"/>
      <c r="D508" s="103"/>
      <c r="E508" s="103"/>
      <c r="F508" s="95"/>
      <c r="G508" s="48"/>
      <c r="H508" s="48"/>
      <c r="I508" s="48"/>
      <c r="J508" s="49"/>
      <c r="K508" s="49"/>
      <c r="L508" s="49"/>
      <c r="M508" s="49"/>
      <c r="N508" s="50"/>
      <c r="O508" s="104" t="str">
        <f t="shared" si="135"/>
        <v/>
      </c>
      <c r="P508" s="105" t="str">
        <f t="shared" si="150"/>
        <v/>
      </c>
      <c r="Q508" s="106" t="str">
        <f t="shared" si="136"/>
        <v/>
      </c>
      <c r="R508" s="107" t="str">
        <f t="shared" si="137"/>
        <v/>
      </c>
      <c r="S508" s="107" t="str">
        <f t="shared" si="138"/>
        <v/>
      </c>
      <c r="T508" s="108" t="str">
        <f t="shared" si="139"/>
        <v/>
      </c>
      <c r="U508" s="105" t="str">
        <f t="shared" si="140"/>
        <v/>
      </c>
      <c r="V508" s="108" t="str">
        <f t="shared" si="141"/>
        <v/>
      </c>
      <c r="W508" s="108" t="str">
        <f t="shared" si="142"/>
        <v/>
      </c>
      <c r="X508" s="108" t="str">
        <f t="shared" si="143"/>
        <v/>
      </c>
      <c r="Y508" s="108" t="str">
        <f t="shared" si="144"/>
        <v/>
      </c>
      <c r="Z508" s="106" t="str">
        <f t="shared" si="145"/>
        <v/>
      </c>
      <c r="AA508" s="107" t="str">
        <f t="shared" si="146"/>
        <v/>
      </c>
      <c r="AB508" s="105" t="str">
        <f t="shared" si="147"/>
        <v/>
      </c>
      <c r="AC508" s="108" t="str">
        <f t="shared" si="148"/>
        <v/>
      </c>
      <c r="AD508" s="160" t="str">
        <f t="shared" si="151"/>
        <v/>
      </c>
      <c r="AE508" s="173" t="str">
        <f t="shared" si="152"/>
        <v/>
      </c>
      <c r="AF508" s="111" t="str">
        <f>IF(AND(C508="",SUM(F508:N508)=0),"",IF(AE508&lt;&gt;"●",IF(COUNTIF(D508:E508,"○")+COUNTIF(O508:P508,"○")=1,"OK","NG"),IF(INDEX('補足調査票 (記入例)'!$AF$21:$AF$720,MATCH(C508,'補足調査票 (記入例)'!$C$21:$C$29,0))="OK","OK","NG ")))</f>
        <v/>
      </c>
      <c r="AG508" s="180" t="str">
        <f t="shared" si="149"/>
        <v/>
      </c>
    </row>
    <row r="509" spans="1:33" s="110" customFormat="1" ht="34.5" customHeight="1" x14ac:dyDescent="0.4">
      <c r="A509" s="42" t="str">
        <f t="shared" si="134"/>
        <v>○○学園</v>
      </c>
      <c r="B509" s="43"/>
      <c r="C509" s="44"/>
      <c r="D509" s="103"/>
      <c r="E509" s="103"/>
      <c r="F509" s="95"/>
      <c r="G509" s="48"/>
      <c r="H509" s="48"/>
      <c r="I509" s="48"/>
      <c r="J509" s="49"/>
      <c r="K509" s="49"/>
      <c r="L509" s="49"/>
      <c r="M509" s="49"/>
      <c r="N509" s="50"/>
      <c r="O509" s="104" t="str">
        <f t="shared" si="135"/>
        <v/>
      </c>
      <c r="P509" s="105" t="str">
        <f t="shared" si="150"/>
        <v/>
      </c>
      <c r="Q509" s="106" t="str">
        <f t="shared" si="136"/>
        <v/>
      </c>
      <c r="R509" s="107" t="str">
        <f t="shared" si="137"/>
        <v/>
      </c>
      <c r="S509" s="107" t="str">
        <f t="shared" si="138"/>
        <v/>
      </c>
      <c r="T509" s="108" t="str">
        <f t="shared" si="139"/>
        <v/>
      </c>
      <c r="U509" s="105" t="str">
        <f t="shared" si="140"/>
        <v/>
      </c>
      <c r="V509" s="108" t="str">
        <f t="shared" si="141"/>
        <v/>
      </c>
      <c r="W509" s="108" t="str">
        <f t="shared" si="142"/>
        <v/>
      </c>
      <c r="X509" s="108" t="str">
        <f t="shared" si="143"/>
        <v/>
      </c>
      <c r="Y509" s="108" t="str">
        <f t="shared" si="144"/>
        <v/>
      </c>
      <c r="Z509" s="106" t="str">
        <f t="shared" si="145"/>
        <v/>
      </c>
      <c r="AA509" s="107" t="str">
        <f t="shared" si="146"/>
        <v/>
      </c>
      <c r="AB509" s="105" t="str">
        <f t="shared" si="147"/>
        <v/>
      </c>
      <c r="AC509" s="108" t="str">
        <f t="shared" si="148"/>
        <v/>
      </c>
      <c r="AD509" s="160" t="str">
        <f t="shared" si="151"/>
        <v/>
      </c>
      <c r="AE509" s="173" t="str">
        <f t="shared" si="152"/>
        <v/>
      </c>
      <c r="AF509" s="111" t="str">
        <f>IF(AND(C509="",SUM(F509:N509)=0),"",IF(AE509&lt;&gt;"●",IF(COUNTIF(D509:E509,"○")+COUNTIF(O509:P509,"○")=1,"OK","NG"),IF(INDEX('補足調査票 (記入例)'!$AF$21:$AF$720,MATCH(C509,'補足調査票 (記入例)'!$C$21:$C$29,0))="OK","OK","NG ")))</f>
        <v/>
      </c>
      <c r="AG509" s="180" t="str">
        <f t="shared" si="149"/>
        <v/>
      </c>
    </row>
    <row r="510" spans="1:33" s="110" customFormat="1" ht="34.5" customHeight="1" x14ac:dyDescent="0.4">
      <c r="A510" s="42" t="str">
        <f t="shared" si="134"/>
        <v>○○学園</v>
      </c>
      <c r="B510" s="43"/>
      <c r="C510" s="44"/>
      <c r="D510" s="103"/>
      <c r="E510" s="103"/>
      <c r="F510" s="95"/>
      <c r="G510" s="48"/>
      <c r="H510" s="48"/>
      <c r="I510" s="48"/>
      <c r="J510" s="49"/>
      <c r="K510" s="49"/>
      <c r="L510" s="49"/>
      <c r="M510" s="49"/>
      <c r="N510" s="50"/>
      <c r="O510" s="104" t="str">
        <f t="shared" si="135"/>
        <v/>
      </c>
      <c r="P510" s="105" t="str">
        <f t="shared" si="150"/>
        <v/>
      </c>
      <c r="Q510" s="106" t="str">
        <f t="shared" si="136"/>
        <v/>
      </c>
      <c r="R510" s="107" t="str">
        <f t="shared" si="137"/>
        <v/>
      </c>
      <c r="S510" s="107" t="str">
        <f t="shared" si="138"/>
        <v/>
      </c>
      <c r="T510" s="108" t="str">
        <f t="shared" si="139"/>
        <v/>
      </c>
      <c r="U510" s="105" t="str">
        <f t="shared" si="140"/>
        <v/>
      </c>
      <c r="V510" s="108" t="str">
        <f t="shared" si="141"/>
        <v/>
      </c>
      <c r="W510" s="108" t="str">
        <f t="shared" si="142"/>
        <v/>
      </c>
      <c r="X510" s="108" t="str">
        <f t="shared" si="143"/>
        <v/>
      </c>
      <c r="Y510" s="108" t="str">
        <f t="shared" si="144"/>
        <v/>
      </c>
      <c r="Z510" s="106" t="str">
        <f t="shared" si="145"/>
        <v/>
      </c>
      <c r="AA510" s="107" t="str">
        <f t="shared" si="146"/>
        <v/>
      </c>
      <c r="AB510" s="105" t="str">
        <f t="shared" si="147"/>
        <v/>
      </c>
      <c r="AC510" s="108" t="str">
        <f t="shared" si="148"/>
        <v/>
      </c>
      <c r="AD510" s="160" t="str">
        <f t="shared" si="151"/>
        <v/>
      </c>
      <c r="AE510" s="173" t="str">
        <f t="shared" si="152"/>
        <v/>
      </c>
      <c r="AF510" s="111" t="str">
        <f>IF(AND(C510="",SUM(F510:N510)=0),"",IF(AE510&lt;&gt;"●",IF(COUNTIF(D510:E510,"○")+COUNTIF(O510:P510,"○")=1,"OK","NG"),IF(INDEX('補足調査票 (記入例)'!$AF$21:$AF$720,MATCH(C510,'補足調査票 (記入例)'!$C$21:$C$29,0))="OK","OK","NG ")))</f>
        <v/>
      </c>
      <c r="AG510" s="180" t="str">
        <f t="shared" si="149"/>
        <v/>
      </c>
    </row>
    <row r="511" spans="1:33" s="110" customFormat="1" ht="34.5" customHeight="1" x14ac:dyDescent="0.4">
      <c r="A511" s="42" t="str">
        <f t="shared" si="134"/>
        <v>○○学園</v>
      </c>
      <c r="B511" s="43"/>
      <c r="C511" s="44"/>
      <c r="D511" s="103"/>
      <c r="E511" s="103"/>
      <c r="F511" s="95"/>
      <c r="G511" s="48"/>
      <c r="H511" s="48"/>
      <c r="I511" s="48"/>
      <c r="J511" s="49"/>
      <c r="K511" s="49"/>
      <c r="L511" s="49"/>
      <c r="M511" s="49"/>
      <c r="N511" s="50"/>
      <c r="O511" s="104" t="str">
        <f t="shared" si="135"/>
        <v/>
      </c>
      <c r="P511" s="105" t="str">
        <f t="shared" si="150"/>
        <v/>
      </c>
      <c r="Q511" s="106" t="str">
        <f t="shared" si="136"/>
        <v/>
      </c>
      <c r="R511" s="107" t="str">
        <f t="shared" si="137"/>
        <v/>
      </c>
      <c r="S511" s="107" t="str">
        <f t="shared" si="138"/>
        <v/>
      </c>
      <c r="T511" s="108" t="str">
        <f t="shared" si="139"/>
        <v/>
      </c>
      <c r="U511" s="105" t="str">
        <f t="shared" si="140"/>
        <v/>
      </c>
      <c r="V511" s="108" t="str">
        <f t="shared" si="141"/>
        <v/>
      </c>
      <c r="W511" s="108" t="str">
        <f t="shared" si="142"/>
        <v/>
      </c>
      <c r="X511" s="108" t="str">
        <f t="shared" si="143"/>
        <v/>
      </c>
      <c r="Y511" s="108" t="str">
        <f t="shared" si="144"/>
        <v/>
      </c>
      <c r="Z511" s="106" t="str">
        <f t="shared" si="145"/>
        <v/>
      </c>
      <c r="AA511" s="107" t="str">
        <f t="shared" si="146"/>
        <v/>
      </c>
      <c r="AB511" s="105" t="str">
        <f t="shared" si="147"/>
        <v/>
      </c>
      <c r="AC511" s="108" t="str">
        <f t="shared" si="148"/>
        <v/>
      </c>
      <c r="AD511" s="160" t="str">
        <f t="shared" si="151"/>
        <v/>
      </c>
      <c r="AE511" s="173" t="str">
        <f t="shared" si="152"/>
        <v/>
      </c>
      <c r="AF511" s="111" t="str">
        <f>IF(AND(C511="",SUM(F511:N511)=0),"",IF(AE511&lt;&gt;"●",IF(COUNTIF(D511:E511,"○")+COUNTIF(O511:P511,"○")=1,"OK","NG"),IF(INDEX('補足調査票 (記入例)'!$AF$21:$AF$720,MATCH(C511,'補足調査票 (記入例)'!$C$21:$C$29,0))="OK","OK","NG ")))</f>
        <v/>
      </c>
      <c r="AG511" s="180" t="str">
        <f t="shared" si="149"/>
        <v/>
      </c>
    </row>
    <row r="512" spans="1:33" s="110" customFormat="1" ht="34.5" customHeight="1" x14ac:dyDescent="0.4">
      <c r="A512" s="42" t="str">
        <f t="shared" si="134"/>
        <v>○○学園</v>
      </c>
      <c r="B512" s="43"/>
      <c r="C512" s="44"/>
      <c r="D512" s="103"/>
      <c r="E512" s="103"/>
      <c r="F512" s="95"/>
      <c r="G512" s="48"/>
      <c r="H512" s="48"/>
      <c r="I512" s="48"/>
      <c r="J512" s="49"/>
      <c r="K512" s="49"/>
      <c r="L512" s="49"/>
      <c r="M512" s="49"/>
      <c r="N512" s="50"/>
      <c r="O512" s="104" t="str">
        <f t="shared" si="135"/>
        <v/>
      </c>
      <c r="P512" s="105" t="str">
        <f t="shared" si="150"/>
        <v/>
      </c>
      <c r="Q512" s="106" t="str">
        <f t="shared" si="136"/>
        <v/>
      </c>
      <c r="R512" s="107" t="str">
        <f t="shared" si="137"/>
        <v/>
      </c>
      <c r="S512" s="107" t="str">
        <f t="shared" si="138"/>
        <v/>
      </c>
      <c r="T512" s="108" t="str">
        <f t="shared" si="139"/>
        <v/>
      </c>
      <c r="U512" s="105" t="str">
        <f t="shared" si="140"/>
        <v/>
      </c>
      <c r="V512" s="108" t="str">
        <f t="shared" si="141"/>
        <v/>
      </c>
      <c r="W512" s="108" t="str">
        <f t="shared" si="142"/>
        <v/>
      </c>
      <c r="X512" s="108" t="str">
        <f t="shared" si="143"/>
        <v/>
      </c>
      <c r="Y512" s="108" t="str">
        <f t="shared" si="144"/>
        <v/>
      </c>
      <c r="Z512" s="106" t="str">
        <f t="shared" si="145"/>
        <v/>
      </c>
      <c r="AA512" s="107" t="str">
        <f t="shared" si="146"/>
        <v/>
      </c>
      <c r="AB512" s="105" t="str">
        <f t="shared" si="147"/>
        <v/>
      </c>
      <c r="AC512" s="108" t="str">
        <f t="shared" si="148"/>
        <v/>
      </c>
      <c r="AD512" s="160" t="str">
        <f t="shared" si="151"/>
        <v/>
      </c>
      <c r="AE512" s="173" t="str">
        <f t="shared" si="152"/>
        <v/>
      </c>
      <c r="AF512" s="111" t="str">
        <f>IF(AND(C512="",SUM(F512:N512)=0),"",IF(AE512&lt;&gt;"●",IF(COUNTIF(D512:E512,"○")+COUNTIF(O512:P512,"○")=1,"OK","NG"),IF(INDEX('補足調査票 (記入例)'!$AF$21:$AF$720,MATCH(C512,'補足調査票 (記入例)'!$C$21:$C$29,0))="OK","OK","NG ")))</f>
        <v/>
      </c>
      <c r="AG512" s="180" t="str">
        <f t="shared" si="149"/>
        <v/>
      </c>
    </row>
    <row r="513" spans="1:33" s="110" customFormat="1" ht="34.5" customHeight="1" x14ac:dyDescent="0.4">
      <c r="A513" s="42" t="str">
        <f t="shared" si="134"/>
        <v>○○学園</v>
      </c>
      <c r="B513" s="43"/>
      <c r="C513" s="44"/>
      <c r="D513" s="103"/>
      <c r="E513" s="103"/>
      <c r="F513" s="95"/>
      <c r="G513" s="48"/>
      <c r="H513" s="48"/>
      <c r="I513" s="48"/>
      <c r="J513" s="49"/>
      <c r="K513" s="49"/>
      <c r="L513" s="49"/>
      <c r="M513" s="49"/>
      <c r="N513" s="50"/>
      <c r="O513" s="104" t="str">
        <f t="shared" si="135"/>
        <v/>
      </c>
      <c r="P513" s="105" t="str">
        <f t="shared" si="150"/>
        <v/>
      </c>
      <c r="Q513" s="106" t="str">
        <f t="shared" si="136"/>
        <v/>
      </c>
      <c r="R513" s="107" t="str">
        <f t="shared" si="137"/>
        <v/>
      </c>
      <c r="S513" s="107" t="str">
        <f t="shared" si="138"/>
        <v/>
      </c>
      <c r="T513" s="108" t="str">
        <f t="shared" si="139"/>
        <v/>
      </c>
      <c r="U513" s="105" t="str">
        <f t="shared" si="140"/>
        <v/>
      </c>
      <c r="V513" s="108" t="str">
        <f t="shared" si="141"/>
        <v/>
      </c>
      <c r="W513" s="108" t="str">
        <f t="shared" si="142"/>
        <v/>
      </c>
      <c r="X513" s="108" t="str">
        <f t="shared" si="143"/>
        <v/>
      </c>
      <c r="Y513" s="108" t="str">
        <f t="shared" si="144"/>
        <v/>
      </c>
      <c r="Z513" s="106" t="str">
        <f t="shared" si="145"/>
        <v/>
      </c>
      <c r="AA513" s="107" t="str">
        <f t="shared" si="146"/>
        <v/>
      </c>
      <c r="AB513" s="105" t="str">
        <f t="shared" si="147"/>
        <v/>
      </c>
      <c r="AC513" s="108" t="str">
        <f t="shared" si="148"/>
        <v/>
      </c>
      <c r="AD513" s="160" t="str">
        <f t="shared" si="151"/>
        <v/>
      </c>
      <c r="AE513" s="173" t="str">
        <f t="shared" si="152"/>
        <v/>
      </c>
      <c r="AF513" s="111" t="str">
        <f>IF(AND(C513="",SUM(F513:N513)=0),"",IF(AE513&lt;&gt;"●",IF(COUNTIF(D513:E513,"○")+COUNTIF(O513:P513,"○")=1,"OK","NG"),IF(INDEX('補足調査票 (記入例)'!$AF$21:$AF$720,MATCH(C513,'補足調査票 (記入例)'!$C$21:$C$29,0))="OK","OK","NG ")))</f>
        <v/>
      </c>
      <c r="AG513" s="180" t="str">
        <f t="shared" si="149"/>
        <v/>
      </c>
    </row>
    <row r="514" spans="1:33" s="110" customFormat="1" ht="34.5" customHeight="1" x14ac:dyDescent="0.4">
      <c r="A514" s="42" t="str">
        <f t="shared" si="134"/>
        <v>○○学園</v>
      </c>
      <c r="B514" s="43"/>
      <c r="C514" s="44"/>
      <c r="D514" s="103"/>
      <c r="E514" s="103"/>
      <c r="F514" s="95"/>
      <c r="G514" s="48"/>
      <c r="H514" s="48"/>
      <c r="I514" s="48"/>
      <c r="J514" s="49"/>
      <c r="K514" s="49"/>
      <c r="L514" s="49"/>
      <c r="M514" s="49"/>
      <c r="N514" s="50"/>
      <c r="O514" s="104" t="str">
        <f t="shared" si="135"/>
        <v/>
      </c>
      <c r="P514" s="105" t="str">
        <f t="shared" si="150"/>
        <v/>
      </c>
      <c r="Q514" s="106" t="str">
        <f t="shared" si="136"/>
        <v/>
      </c>
      <c r="R514" s="107" t="str">
        <f t="shared" si="137"/>
        <v/>
      </c>
      <c r="S514" s="107" t="str">
        <f t="shared" si="138"/>
        <v/>
      </c>
      <c r="T514" s="108" t="str">
        <f t="shared" si="139"/>
        <v/>
      </c>
      <c r="U514" s="105" t="str">
        <f t="shared" si="140"/>
        <v/>
      </c>
      <c r="V514" s="108" t="str">
        <f t="shared" si="141"/>
        <v/>
      </c>
      <c r="W514" s="108" t="str">
        <f t="shared" si="142"/>
        <v/>
      </c>
      <c r="X514" s="108" t="str">
        <f t="shared" si="143"/>
        <v/>
      </c>
      <c r="Y514" s="108" t="str">
        <f t="shared" si="144"/>
        <v/>
      </c>
      <c r="Z514" s="106" t="str">
        <f t="shared" si="145"/>
        <v/>
      </c>
      <c r="AA514" s="107" t="str">
        <f t="shared" si="146"/>
        <v/>
      </c>
      <c r="AB514" s="105" t="str">
        <f t="shared" si="147"/>
        <v/>
      </c>
      <c r="AC514" s="108" t="str">
        <f t="shared" si="148"/>
        <v/>
      </c>
      <c r="AD514" s="160" t="str">
        <f t="shared" si="151"/>
        <v/>
      </c>
      <c r="AE514" s="173" t="str">
        <f t="shared" si="152"/>
        <v/>
      </c>
      <c r="AF514" s="111" t="str">
        <f>IF(AND(C514="",SUM(F514:N514)=0),"",IF(AE514&lt;&gt;"●",IF(COUNTIF(D514:E514,"○")+COUNTIF(O514:P514,"○")=1,"OK","NG"),IF(INDEX('補足調査票 (記入例)'!$AF$21:$AF$720,MATCH(C514,'補足調査票 (記入例)'!$C$21:$C$29,0))="OK","OK","NG ")))</f>
        <v/>
      </c>
      <c r="AG514" s="180" t="str">
        <f t="shared" si="149"/>
        <v/>
      </c>
    </row>
    <row r="515" spans="1:33" s="110" customFormat="1" ht="34.5" customHeight="1" x14ac:dyDescent="0.4">
      <c r="A515" s="42" t="str">
        <f t="shared" si="134"/>
        <v>○○学園</v>
      </c>
      <c r="B515" s="43"/>
      <c r="C515" s="44"/>
      <c r="D515" s="103"/>
      <c r="E515" s="103"/>
      <c r="F515" s="95"/>
      <c r="G515" s="48"/>
      <c r="H515" s="48"/>
      <c r="I515" s="48"/>
      <c r="J515" s="49"/>
      <c r="K515" s="49"/>
      <c r="L515" s="49"/>
      <c r="M515" s="49"/>
      <c r="N515" s="50"/>
      <c r="O515" s="104" t="str">
        <f t="shared" si="135"/>
        <v/>
      </c>
      <c r="P515" s="105" t="str">
        <f t="shared" si="150"/>
        <v/>
      </c>
      <c r="Q515" s="106" t="str">
        <f t="shared" si="136"/>
        <v/>
      </c>
      <c r="R515" s="107" t="str">
        <f t="shared" si="137"/>
        <v/>
      </c>
      <c r="S515" s="107" t="str">
        <f t="shared" si="138"/>
        <v/>
      </c>
      <c r="T515" s="108" t="str">
        <f t="shared" si="139"/>
        <v/>
      </c>
      <c r="U515" s="105" t="str">
        <f t="shared" si="140"/>
        <v/>
      </c>
      <c r="V515" s="108" t="str">
        <f t="shared" si="141"/>
        <v/>
      </c>
      <c r="W515" s="108" t="str">
        <f t="shared" si="142"/>
        <v/>
      </c>
      <c r="X515" s="108" t="str">
        <f t="shared" si="143"/>
        <v/>
      </c>
      <c r="Y515" s="108" t="str">
        <f t="shared" si="144"/>
        <v/>
      </c>
      <c r="Z515" s="106" t="str">
        <f t="shared" si="145"/>
        <v/>
      </c>
      <c r="AA515" s="107" t="str">
        <f t="shared" si="146"/>
        <v/>
      </c>
      <c r="AB515" s="105" t="str">
        <f t="shared" si="147"/>
        <v/>
      </c>
      <c r="AC515" s="108" t="str">
        <f t="shared" si="148"/>
        <v/>
      </c>
      <c r="AD515" s="160" t="str">
        <f t="shared" si="151"/>
        <v/>
      </c>
      <c r="AE515" s="173" t="str">
        <f t="shared" si="152"/>
        <v/>
      </c>
      <c r="AF515" s="111" t="str">
        <f>IF(AND(C515="",SUM(F515:N515)=0),"",IF(AE515&lt;&gt;"●",IF(COUNTIF(D515:E515,"○")+COUNTIF(O515:P515,"○")=1,"OK","NG"),IF(INDEX('補足調査票 (記入例)'!$AF$21:$AF$720,MATCH(C515,'補足調査票 (記入例)'!$C$21:$C$29,0))="OK","OK","NG ")))</f>
        <v/>
      </c>
      <c r="AG515" s="180" t="str">
        <f t="shared" si="149"/>
        <v/>
      </c>
    </row>
    <row r="516" spans="1:33" s="110" customFormat="1" ht="34.5" customHeight="1" x14ac:dyDescent="0.4">
      <c r="A516" s="42" t="str">
        <f t="shared" si="134"/>
        <v>○○学園</v>
      </c>
      <c r="B516" s="43"/>
      <c r="C516" s="44"/>
      <c r="D516" s="103"/>
      <c r="E516" s="103"/>
      <c r="F516" s="95"/>
      <c r="G516" s="48"/>
      <c r="H516" s="48"/>
      <c r="I516" s="48"/>
      <c r="J516" s="49"/>
      <c r="K516" s="49"/>
      <c r="L516" s="49"/>
      <c r="M516" s="49"/>
      <c r="N516" s="50"/>
      <c r="O516" s="104" t="str">
        <f t="shared" si="135"/>
        <v/>
      </c>
      <c r="P516" s="105" t="str">
        <f t="shared" si="150"/>
        <v/>
      </c>
      <c r="Q516" s="106" t="str">
        <f t="shared" si="136"/>
        <v/>
      </c>
      <c r="R516" s="107" t="str">
        <f t="shared" si="137"/>
        <v/>
      </c>
      <c r="S516" s="107" t="str">
        <f t="shared" si="138"/>
        <v/>
      </c>
      <c r="T516" s="108" t="str">
        <f t="shared" si="139"/>
        <v/>
      </c>
      <c r="U516" s="105" t="str">
        <f t="shared" si="140"/>
        <v/>
      </c>
      <c r="V516" s="108" t="str">
        <f t="shared" si="141"/>
        <v/>
      </c>
      <c r="W516" s="108" t="str">
        <f t="shared" si="142"/>
        <v/>
      </c>
      <c r="X516" s="108" t="str">
        <f t="shared" si="143"/>
        <v/>
      </c>
      <c r="Y516" s="108" t="str">
        <f t="shared" si="144"/>
        <v/>
      </c>
      <c r="Z516" s="106" t="str">
        <f t="shared" si="145"/>
        <v/>
      </c>
      <c r="AA516" s="107" t="str">
        <f t="shared" si="146"/>
        <v/>
      </c>
      <c r="AB516" s="105" t="str">
        <f t="shared" si="147"/>
        <v/>
      </c>
      <c r="AC516" s="108" t="str">
        <f t="shared" si="148"/>
        <v/>
      </c>
      <c r="AD516" s="160" t="str">
        <f t="shared" si="151"/>
        <v/>
      </c>
      <c r="AE516" s="173" t="str">
        <f t="shared" si="152"/>
        <v/>
      </c>
      <c r="AF516" s="111" t="str">
        <f>IF(AND(C516="",SUM(F516:N516)=0),"",IF(AE516&lt;&gt;"●",IF(COUNTIF(D516:E516,"○")+COUNTIF(O516:P516,"○")=1,"OK","NG"),IF(INDEX('補足調査票 (記入例)'!$AF$21:$AF$720,MATCH(C516,'補足調査票 (記入例)'!$C$21:$C$29,0))="OK","OK","NG ")))</f>
        <v/>
      </c>
      <c r="AG516" s="180" t="str">
        <f t="shared" si="149"/>
        <v/>
      </c>
    </row>
    <row r="517" spans="1:33" s="110" customFormat="1" ht="34.5" customHeight="1" x14ac:dyDescent="0.4">
      <c r="A517" s="42" t="str">
        <f t="shared" si="134"/>
        <v>○○学園</v>
      </c>
      <c r="B517" s="43"/>
      <c r="C517" s="44"/>
      <c r="D517" s="103"/>
      <c r="E517" s="103"/>
      <c r="F517" s="95"/>
      <c r="G517" s="48"/>
      <c r="H517" s="48"/>
      <c r="I517" s="48"/>
      <c r="J517" s="49"/>
      <c r="K517" s="49"/>
      <c r="L517" s="49"/>
      <c r="M517" s="49"/>
      <c r="N517" s="50"/>
      <c r="O517" s="104" t="str">
        <f t="shared" si="135"/>
        <v/>
      </c>
      <c r="P517" s="105" t="str">
        <f t="shared" si="150"/>
        <v/>
      </c>
      <c r="Q517" s="106" t="str">
        <f t="shared" si="136"/>
        <v/>
      </c>
      <c r="R517" s="107" t="str">
        <f t="shared" si="137"/>
        <v/>
      </c>
      <c r="S517" s="107" t="str">
        <f t="shared" si="138"/>
        <v/>
      </c>
      <c r="T517" s="108" t="str">
        <f t="shared" si="139"/>
        <v/>
      </c>
      <c r="U517" s="105" t="str">
        <f t="shared" si="140"/>
        <v/>
      </c>
      <c r="V517" s="108" t="str">
        <f t="shared" si="141"/>
        <v/>
      </c>
      <c r="W517" s="108" t="str">
        <f t="shared" si="142"/>
        <v/>
      </c>
      <c r="X517" s="108" t="str">
        <f t="shared" si="143"/>
        <v/>
      </c>
      <c r="Y517" s="108" t="str">
        <f t="shared" si="144"/>
        <v/>
      </c>
      <c r="Z517" s="106" t="str">
        <f t="shared" si="145"/>
        <v/>
      </c>
      <c r="AA517" s="107" t="str">
        <f t="shared" si="146"/>
        <v/>
      </c>
      <c r="AB517" s="105" t="str">
        <f t="shared" si="147"/>
        <v/>
      </c>
      <c r="AC517" s="108" t="str">
        <f t="shared" si="148"/>
        <v/>
      </c>
      <c r="AD517" s="160" t="str">
        <f t="shared" si="151"/>
        <v/>
      </c>
      <c r="AE517" s="173" t="str">
        <f t="shared" si="152"/>
        <v/>
      </c>
      <c r="AF517" s="111" t="str">
        <f>IF(AND(C517="",SUM(F517:N517)=0),"",IF(AE517&lt;&gt;"●",IF(COUNTIF(D517:E517,"○")+COUNTIF(O517:P517,"○")=1,"OK","NG"),IF(INDEX('補足調査票 (記入例)'!$AF$21:$AF$720,MATCH(C517,'補足調査票 (記入例)'!$C$21:$C$29,0))="OK","OK","NG ")))</f>
        <v/>
      </c>
      <c r="AG517" s="180" t="str">
        <f t="shared" si="149"/>
        <v/>
      </c>
    </row>
    <row r="518" spans="1:33" s="110" customFormat="1" ht="34.5" customHeight="1" x14ac:dyDescent="0.4">
      <c r="A518" s="42" t="str">
        <f t="shared" si="134"/>
        <v>○○学園</v>
      </c>
      <c r="B518" s="43"/>
      <c r="C518" s="44"/>
      <c r="D518" s="103"/>
      <c r="E518" s="103"/>
      <c r="F518" s="95"/>
      <c r="G518" s="48"/>
      <c r="H518" s="48"/>
      <c r="I518" s="48"/>
      <c r="J518" s="49"/>
      <c r="K518" s="49"/>
      <c r="L518" s="49"/>
      <c r="M518" s="49"/>
      <c r="N518" s="50"/>
      <c r="O518" s="104" t="str">
        <f t="shared" si="135"/>
        <v/>
      </c>
      <c r="P518" s="105" t="str">
        <f t="shared" si="150"/>
        <v/>
      </c>
      <c r="Q518" s="106" t="str">
        <f t="shared" si="136"/>
        <v/>
      </c>
      <c r="R518" s="107" t="str">
        <f t="shared" si="137"/>
        <v/>
      </c>
      <c r="S518" s="107" t="str">
        <f t="shared" si="138"/>
        <v/>
      </c>
      <c r="T518" s="108" t="str">
        <f t="shared" si="139"/>
        <v/>
      </c>
      <c r="U518" s="105" t="str">
        <f t="shared" si="140"/>
        <v/>
      </c>
      <c r="V518" s="108" t="str">
        <f t="shared" si="141"/>
        <v/>
      </c>
      <c r="W518" s="108" t="str">
        <f t="shared" si="142"/>
        <v/>
      </c>
      <c r="X518" s="108" t="str">
        <f t="shared" si="143"/>
        <v/>
      </c>
      <c r="Y518" s="108" t="str">
        <f t="shared" si="144"/>
        <v/>
      </c>
      <c r="Z518" s="106" t="str">
        <f t="shared" si="145"/>
        <v/>
      </c>
      <c r="AA518" s="107" t="str">
        <f t="shared" si="146"/>
        <v/>
      </c>
      <c r="AB518" s="105" t="str">
        <f t="shared" si="147"/>
        <v/>
      </c>
      <c r="AC518" s="108" t="str">
        <f t="shared" si="148"/>
        <v/>
      </c>
      <c r="AD518" s="160" t="str">
        <f t="shared" si="151"/>
        <v/>
      </c>
      <c r="AE518" s="173" t="str">
        <f t="shared" si="152"/>
        <v/>
      </c>
      <c r="AF518" s="111" t="str">
        <f>IF(AND(C518="",SUM(F518:N518)=0),"",IF(AE518&lt;&gt;"●",IF(COUNTIF(D518:E518,"○")+COUNTIF(O518:P518,"○")=1,"OK","NG"),IF(INDEX('補足調査票 (記入例)'!$AF$21:$AF$720,MATCH(C518,'補足調査票 (記入例)'!$C$21:$C$29,0))="OK","OK","NG ")))</f>
        <v/>
      </c>
      <c r="AG518" s="180" t="str">
        <f t="shared" si="149"/>
        <v/>
      </c>
    </row>
    <row r="519" spans="1:33" s="110" customFormat="1" ht="34.5" customHeight="1" x14ac:dyDescent="0.4">
      <c r="A519" s="42" t="str">
        <f t="shared" si="134"/>
        <v>○○学園</v>
      </c>
      <c r="B519" s="43"/>
      <c r="C519" s="44"/>
      <c r="D519" s="103"/>
      <c r="E519" s="103"/>
      <c r="F519" s="95"/>
      <c r="G519" s="48"/>
      <c r="H519" s="48"/>
      <c r="I519" s="48"/>
      <c r="J519" s="49"/>
      <c r="K519" s="49"/>
      <c r="L519" s="49"/>
      <c r="M519" s="49"/>
      <c r="N519" s="50"/>
      <c r="O519" s="104" t="str">
        <f t="shared" si="135"/>
        <v/>
      </c>
      <c r="P519" s="105" t="str">
        <f t="shared" si="150"/>
        <v/>
      </c>
      <c r="Q519" s="106" t="str">
        <f t="shared" si="136"/>
        <v/>
      </c>
      <c r="R519" s="107" t="str">
        <f t="shared" si="137"/>
        <v/>
      </c>
      <c r="S519" s="107" t="str">
        <f t="shared" si="138"/>
        <v/>
      </c>
      <c r="T519" s="108" t="str">
        <f t="shared" si="139"/>
        <v/>
      </c>
      <c r="U519" s="105" t="str">
        <f t="shared" si="140"/>
        <v/>
      </c>
      <c r="V519" s="108" t="str">
        <f t="shared" si="141"/>
        <v/>
      </c>
      <c r="W519" s="108" t="str">
        <f t="shared" si="142"/>
        <v/>
      </c>
      <c r="X519" s="108" t="str">
        <f t="shared" si="143"/>
        <v/>
      </c>
      <c r="Y519" s="108" t="str">
        <f t="shared" si="144"/>
        <v/>
      </c>
      <c r="Z519" s="106" t="str">
        <f t="shared" si="145"/>
        <v/>
      </c>
      <c r="AA519" s="107" t="str">
        <f t="shared" si="146"/>
        <v/>
      </c>
      <c r="AB519" s="105" t="str">
        <f t="shared" si="147"/>
        <v/>
      </c>
      <c r="AC519" s="108" t="str">
        <f t="shared" si="148"/>
        <v/>
      </c>
      <c r="AD519" s="160" t="str">
        <f t="shared" si="151"/>
        <v/>
      </c>
      <c r="AE519" s="173" t="str">
        <f t="shared" si="152"/>
        <v/>
      </c>
      <c r="AF519" s="111" t="str">
        <f>IF(AND(C519="",SUM(F519:N519)=0),"",IF(AE519&lt;&gt;"●",IF(COUNTIF(D519:E519,"○")+COUNTIF(O519:P519,"○")=1,"OK","NG"),IF(INDEX('補足調査票 (記入例)'!$AF$21:$AF$720,MATCH(C519,'補足調査票 (記入例)'!$C$21:$C$29,0))="OK","OK","NG ")))</f>
        <v/>
      </c>
      <c r="AG519" s="180" t="str">
        <f t="shared" si="149"/>
        <v/>
      </c>
    </row>
    <row r="520" spans="1:33" s="110" customFormat="1" ht="34.5" customHeight="1" x14ac:dyDescent="0.4">
      <c r="A520" s="42" t="str">
        <f t="shared" si="134"/>
        <v>○○学園</v>
      </c>
      <c r="B520" s="43"/>
      <c r="C520" s="44"/>
      <c r="D520" s="103"/>
      <c r="E520" s="103"/>
      <c r="F520" s="95"/>
      <c r="G520" s="48"/>
      <c r="H520" s="48"/>
      <c r="I520" s="48"/>
      <c r="J520" s="49"/>
      <c r="K520" s="49"/>
      <c r="L520" s="49"/>
      <c r="M520" s="49"/>
      <c r="N520" s="50"/>
      <c r="O520" s="104" t="str">
        <f t="shared" si="135"/>
        <v/>
      </c>
      <c r="P520" s="105" t="str">
        <f t="shared" si="150"/>
        <v/>
      </c>
      <c r="Q520" s="106" t="str">
        <f t="shared" si="136"/>
        <v/>
      </c>
      <c r="R520" s="107" t="str">
        <f t="shared" si="137"/>
        <v/>
      </c>
      <c r="S520" s="107" t="str">
        <f t="shared" si="138"/>
        <v/>
      </c>
      <c r="T520" s="108" t="str">
        <f t="shared" si="139"/>
        <v/>
      </c>
      <c r="U520" s="105" t="str">
        <f t="shared" si="140"/>
        <v/>
      </c>
      <c r="V520" s="108" t="str">
        <f t="shared" si="141"/>
        <v/>
      </c>
      <c r="W520" s="108" t="str">
        <f t="shared" si="142"/>
        <v/>
      </c>
      <c r="X520" s="108" t="str">
        <f t="shared" si="143"/>
        <v/>
      </c>
      <c r="Y520" s="108" t="str">
        <f t="shared" si="144"/>
        <v/>
      </c>
      <c r="Z520" s="106" t="str">
        <f t="shared" si="145"/>
        <v/>
      </c>
      <c r="AA520" s="107" t="str">
        <f t="shared" si="146"/>
        <v/>
      </c>
      <c r="AB520" s="105" t="str">
        <f t="shared" si="147"/>
        <v/>
      </c>
      <c r="AC520" s="108" t="str">
        <f t="shared" si="148"/>
        <v/>
      </c>
      <c r="AD520" s="160" t="str">
        <f t="shared" si="151"/>
        <v/>
      </c>
      <c r="AE520" s="173" t="str">
        <f t="shared" si="152"/>
        <v/>
      </c>
      <c r="AF520" s="111" t="str">
        <f>IF(AND(C520="",SUM(F520:N520)=0),"",IF(AE520&lt;&gt;"●",IF(COUNTIF(D520:E520,"○")+COUNTIF(O520:P520,"○")=1,"OK","NG"),IF(INDEX('補足調査票 (記入例)'!$AF$21:$AF$720,MATCH(C520,'補足調査票 (記入例)'!$C$21:$C$29,0))="OK","OK","NG ")))</f>
        <v/>
      </c>
      <c r="AG520" s="180" t="str">
        <f t="shared" si="149"/>
        <v/>
      </c>
    </row>
    <row r="521" spans="1:33" s="110" customFormat="1" ht="34.5" customHeight="1" x14ac:dyDescent="0.4">
      <c r="A521" s="42" t="str">
        <f t="shared" si="134"/>
        <v>○○学園</v>
      </c>
      <c r="B521" s="43"/>
      <c r="C521" s="44"/>
      <c r="D521" s="103"/>
      <c r="E521" s="103"/>
      <c r="F521" s="95"/>
      <c r="G521" s="48"/>
      <c r="H521" s="48"/>
      <c r="I521" s="48"/>
      <c r="J521" s="49"/>
      <c r="K521" s="49"/>
      <c r="L521" s="49"/>
      <c r="M521" s="49"/>
      <c r="N521" s="50"/>
      <c r="O521" s="104" t="str">
        <f t="shared" si="135"/>
        <v/>
      </c>
      <c r="P521" s="105" t="str">
        <f t="shared" si="150"/>
        <v/>
      </c>
      <c r="Q521" s="106" t="str">
        <f t="shared" si="136"/>
        <v/>
      </c>
      <c r="R521" s="107" t="str">
        <f t="shared" si="137"/>
        <v/>
      </c>
      <c r="S521" s="107" t="str">
        <f t="shared" si="138"/>
        <v/>
      </c>
      <c r="T521" s="108" t="str">
        <f t="shared" si="139"/>
        <v/>
      </c>
      <c r="U521" s="105" t="str">
        <f t="shared" si="140"/>
        <v/>
      </c>
      <c r="V521" s="108" t="str">
        <f t="shared" si="141"/>
        <v/>
      </c>
      <c r="W521" s="108" t="str">
        <f t="shared" si="142"/>
        <v/>
      </c>
      <c r="X521" s="108" t="str">
        <f t="shared" si="143"/>
        <v/>
      </c>
      <c r="Y521" s="108" t="str">
        <f t="shared" si="144"/>
        <v/>
      </c>
      <c r="Z521" s="106" t="str">
        <f t="shared" si="145"/>
        <v/>
      </c>
      <c r="AA521" s="107" t="str">
        <f t="shared" si="146"/>
        <v/>
      </c>
      <c r="AB521" s="105" t="str">
        <f t="shared" si="147"/>
        <v/>
      </c>
      <c r="AC521" s="108" t="str">
        <f t="shared" si="148"/>
        <v/>
      </c>
      <c r="AD521" s="160" t="str">
        <f t="shared" si="151"/>
        <v/>
      </c>
      <c r="AE521" s="173" t="str">
        <f t="shared" si="152"/>
        <v/>
      </c>
      <c r="AF521" s="111" t="str">
        <f>IF(AND(C521="",SUM(F521:N521)=0),"",IF(AE521&lt;&gt;"●",IF(COUNTIF(D521:E521,"○")+COUNTIF(O521:P521,"○")=1,"OK","NG"),IF(INDEX('補足調査票 (記入例)'!$AF$21:$AF$720,MATCH(C521,'補足調査票 (記入例)'!$C$21:$C$29,0))="OK","OK","NG ")))</f>
        <v/>
      </c>
      <c r="AG521" s="180" t="str">
        <f t="shared" si="149"/>
        <v/>
      </c>
    </row>
    <row r="522" spans="1:33" s="110" customFormat="1" ht="34.5" customHeight="1" x14ac:dyDescent="0.4">
      <c r="A522" s="42" t="str">
        <f t="shared" si="134"/>
        <v>○○学園</v>
      </c>
      <c r="B522" s="43"/>
      <c r="C522" s="44"/>
      <c r="D522" s="103"/>
      <c r="E522" s="103"/>
      <c r="F522" s="95"/>
      <c r="G522" s="48"/>
      <c r="H522" s="48"/>
      <c r="I522" s="48"/>
      <c r="J522" s="49"/>
      <c r="K522" s="49"/>
      <c r="L522" s="49"/>
      <c r="M522" s="49"/>
      <c r="N522" s="50"/>
      <c r="O522" s="104" t="str">
        <f t="shared" si="135"/>
        <v/>
      </c>
      <c r="P522" s="105" t="str">
        <f t="shared" si="150"/>
        <v/>
      </c>
      <c r="Q522" s="106" t="str">
        <f t="shared" si="136"/>
        <v/>
      </c>
      <c r="R522" s="107" t="str">
        <f t="shared" si="137"/>
        <v/>
      </c>
      <c r="S522" s="107" t="str">
        <f t="shared" si="138"/>
        <v/>
      </c>
      <c r="T522" s="108" t="str">
        <f t="shared" si="139"/>
        <v/>
      </c>
      <c r="U522" s="105" t="str">
        <f t="shared" si="140"/>
        <v/>
      </c>
      <c r="V522" s="108" t="str">
        <f t="shared" si="141"/>
        <v/>
      </c>
      <c r="W522" s="108" t="str">
        <f t="shared" si="142"/>
        <v/>
      </c>
      <c r="X522" s="108" t="str">
        <f t="shared" si="143"/>
        <v/>
      </c>
      <c r="Y522" s="108" t="str">
        <f t="shared" si="144"/>
        <v/>
      </c>
      <c r="Z522" s="106" t="str">
        <f t="shared" si="145"/>
        <v/>
      </c>
      <c r="AA522" s="107" t="str">
        <f t="shared" si="146"/>
        <v/>
      </c>
      <c r="AB522" s="105" t="str">
        <f t="shared" si="147"/>
        <v/>
      </c>
      <c r="AC522" s="108" t="str">
        <f t="shared" si="148"/>
        <v/>
      </c>
      <c r="AD522" s="160" t="str">
        <f t="shared" si="151"/>
        <v/>
      </c>
      <c r="AE522" s="173" t="str">
        <f t="shared" si="152"/>
        <v/>
      </c>
      <c r="AF522" s="111" t="str">
        <f>IF(AND(C522="",SUM(F522:N522)=0),"",IF(AE522&lt;&gt;"●",IF(COUNTIF(D522:E522,"○")+COUNTIF(O522:P522,"○")=1,"OK","NG"),IF(INDEX('補足調査票 (記入例)'!$AF$21:$AF$720,MATCH(C522,'補足調査票 (記入例)'!$C$21:$C$29,0))="OK","OK","NG ")))</f>
        <v/>
      </c>
      <c r="AG522" s="180" t="str">
        <f t="shared" si="149"/>
        <v/>
      </c>
    </row>
    <row r="523" spans="1:33" s="110" customFormat="1" ht="34.5" customHeight="1" x14ac:dyDescent="0.4">
      <c r="A523" s="42" t="str">
        <f t="shared" si="134"/>
        <v>○○学園</v>
      </c>
      <c r="B523" s="43"/>
      <c r="C523" s="44"/>
      <c r="D523" s="103"/>
      <c r="E523" s="103"/>
      <c r="F523" s="95"/>
      <c r="G523" s="48"/>
      <c r="H523" s="48"/>
      <c r="I523" s="48"/>
      <c r="J523" s="49"/>
      <c r="K523" s="49"/>
      <c r="L523" s="49"/>
      <c r="M523" s="49"/>
      <c r="N523" s="50"/>
      <c r="O523" s="104" t="str">
        <f t="shared" si="135"/>
        <v/>
      </c>
      <c r="P523" s="105" t="str">
        <f t="shared" si="150"/>
        <v/>
      </c>
      <c r="Q523" s="106" t="str">
        <f t="shared" si="136"/>
        <v/>
      </c>
      <c r="R523" s="107" t="str">
        <f t="shared" si="137"/>
        <v/>
      </c>
      <c r="S523" s="107" t="str">
        <f t="shared" si="138"/>
        <v/>
      </c>
      <c r="T523" s="108" t="str">
        <f t="shared" si="139"/>
        <v/>
      </c>
      <c r="U523" s="105" t="str">
        <f t="shared" si="140"/>
        <v/>
      </c>
      <c r="V523" s="108" t="str">
        <f t="shared" si="141"/>
        <v/>
      </c>
      <c r="W523" s="108" t="str">
        <f t="shared" si="142"/>
        <v/>
      </c>
      <c r="X523" s="108" t="str">
        <f t="shared" si="143"/>
        <v/>
      </c>
      <c r="Y523" s="108" t="str">
        <f t="shared" si="144"/>
        <v/>
      </c>
      <c r="Z523" s="106" t="str">
        <f t="shared" si="145"/>
        <v/>
      </c>
      <c r="AA523" s="107" t="str">
        <f t="shared" si="146"/>
        <v/>
      </c>
      <c r="AB523" s="105" t="str">
        <f t="shared" si="147"/>
        <v/>
      </c>
      <c r="AC523" s="108" t="str">
        <f t="shared" si="148"/>
        <v/>
      </c>
      <c r="AD523" s="160" t="str">
        <f t="shared" si="151"/>
        <v/>
      </c>
      <c r="AE523" s="173" t="str">
        <f t="shared" si="152"/>
        <v/>
      </c>
      <c r="AF523" s="111" t="str">
        <f>IF(AND(C523="",SUM(F523:N523)=0),"",IF(AE523&lt;&gt;"●",IF(COUNTIF(D523:E523,"○")+COUNTIF(O523:P523,"○")=1,"OK","NG"),IF(INDEX('補足調査票 (記入例)'!$AF$21:$AF$720,MATCH(C523,'補足調査票 (記入例)'!$C$21:$C$29,0))="OK","OK","NG ")))</f>
        <v/>
      </c>
      <c r="AG523" s="180" t="str">
        <f t="shared" si="149"/>
        <v/>
      </c>
    </row>
    <row r="524" spans="1:33" s="110" customFormat="1" ht="34.5" customHeight="1" x14ac:dyDescent="0.4">
      <c r="A524" s="42" t="str">
        <f t="shared" si="134"/>
        <v>○○学園</v>
      </c>
      <c r="B524" s="43"/>
      <c r="C524" s="44"/>
      <c r="D524" s="103"/>
      <c r="E524" s="103"/>
      <c r="F524" s="95"/>
      <c r="G524" s="48"/>
      <c r="H524" s="48"/>
      <c r="I524" s="48"/>
      <c r="J524" s="49"/>
      <c r="K524" s="49"/>
      <c r="L524" s="49"/>
      <c r="M524" s="49"/>
      <c r="N524" s="50"/>
      <c r="O524" s="104" t="str">
        <f t="shared" si="135"/>
        <v/>
      </c>
      <c r="P524" s="105" t="str">
        <f t="shared" si="150"/>
        <v/>
      </c>
      <c r="Q524" s="106" t="str">
        <f t="shared" si="136"/>
        <v/>
      </c>
      <c r="R524" s="107" t="str">
        <f t="shared" si="137"/>
        <v/>
      </c>
      <c r="S524" s="107" t="str">
        <f t="shared" si="138"/>
        <v/>
      </c>
      <c r="T524" s="108" t="str">
        <f t="shared" si="139"/>
        <v/>
      </c>
      <c r="U524" s="105" t="str">
        <f t="shared" si="140"/>
        <v/>
      </c>
      <c r="V524" s="108" t="str">
        <f t="shared" si="141"/>
        <v/>
      </c>
      <c r="W524" s="108" t="str">
        <f t="shared" si="142"/>
        <v/>
      </c>
      <c r="X524" s="108" t="str">
        <f t="shared" si="143"/>
        <v/>
      </c>
      <c r="Y524" s="108" t="str">
        <f t="shared" si="144"/>
        <v/>
      </c>
      <c r="Z524" s="106" t="str">
        <f t="shared" si="145"/>
        <v/>
      </c>
      <c r="AA524" s="107" t="str">
        <f t="shared" si="146"/>
        <v/>
      </c>
      <c r="AB524" s="105" t="str">
        <f t="shared" si="147"/>
        <v/>
      </c>
      <c r="AC524" s="108" t="str">
        <f t="shared" si="148"/>
        <v/>
      </c>
      <c r="AD524" s="160" t="str">
        <f t="shared" si="151"/>
        <v/>
      </c>
      <c r="AE524" s="173" t="str">
        <f t="shared" si="152"/>
        <v/>
      </c>
      <c r="AF524" s="111" t="str">
        <f>IF(AND(C524="",SUM(F524:N524)=0),"",IF(AE524&lt;&gt;"●",IF(COUNTIF(D524:E524,"○")+COUNTIF(O524:P524,"○")=1,"OK","NG"),IF(INDEX('補足調査票 (記入例)'!$AF$21:$AF$720,MATCH(C524,'補足調査票 (記入例)'!$C$21:$C$29,0))="OK","OK","NG ")))</f>
        <v/>
      </c>
      <c r="AG524" s="180" t="str">
        <f t="shared" si="149"/>
        <v/>
      </c>
    </row>
    <row r="525" spans="1:33" s="110" customFormat="1" ht="34.5" customHeight="1" x14ac:dyDescent="0.4">
      <c r="A525" s="42" t="str">
        <f t="shared" si="134"/>
        <v>○○学園</v>
      </c>
      <c r="B525" s="43"/>
      <c r="C525" s="44"/>
      <c r="D525" s="103"/>
      <c r="E525" s="103"/>
      <c r="F525" s="95"/>
      <c r="G525" s="48"/>
      <c r="H525" s="48"/>
      <c r="I525" s="48"/>
      <c r="J525" s="49"/>
      <c r="K525" s="49"/>
      <c r="L525" s="49"/>
      <c r="M525" s="49"/>
      <c r="N525" s="50"/>
      <c r="O525" s="104" t="str">
        <f t="shared" si="135"/>
        <v/>
      </c>
      <c r="P525" s="105" t="str">
        <f t="shared" si="150"/>
        <v/>
      </c>
      <c r="Q525" s="106" t="str">
        <f t="shared" si="136"/>
        <v/>
      </c>
      <c r="R525" s="107" t="str">
        <f t="shared" si="137"/>
        <v/>
      </c>
      <c r="S525" s="107" t="str">
        <f t="shared" si="138"/>
        <v/>
      </c>
      <c r="T525" s="108" t="str">
        <f t="shared" si="139"/>
        <v/>
      </c>
      <c r="U525" s="105" t="str">
        <f t="shared" si="140"/>
        <v/>
      </c>
      <c r="V525" s="108" t="str">
        <f t="shared" si="141"/>
        <v/>
      </c>
      <c r="W525" s="108" t="str">
        <f t="shared" si="142"/>
        <v/>
      </c>
      <c r="X525" s="108" t="str">
        <f t="shared" si="143"/>
        <v/>
      </c>
      <c r="Y525" s="108" t="str">
        <f t="shared" si="144"/>
        <v/>
      </c>
      <c r="Z525" s="106" t="str">
        <f t="shared" si="145"/>
        <v/>
      </c>
      <c r="AA525" s="107" t="str">
        <f t="shared" si="146"/>
        <v/>
      </c>
      <c r="AB525" s="105" t="str">
        <f t="shared" si="147"/>
        <v/>
      </c>
      <c r="AC525" s="108" t="str">
        <f t="shared" si="148"/>
        <v/>
      </c>
      <c r="AD525" s="160" t="str">
        <f t="shared" si="151"/>
        <v/>
      </c>
      <c r="AE525" s="173" t="str">
        <f t="shared" si="152"/>
        <v/>
      </c>
      <c r="AF525" s="111" t="str">
        <f>IF(AND(C525="",SUM(F525:N525)=0),"",IF(AE525&lt;&gt;"●",IF(COUNTIF(D525:E525,"○")+COUNTIF(O525:P525,"○")=1,"OK","NG"),IF(INDEX('補足調査票 (記入例)'!$AF$21:$AF$720,MATCH(C525,'補足調査票 (記入例)'!$C$21:$C$29,0))="OK","OK","NG ")))</f>
        <v/>
      </c>
      <c r="AG525" s="180" t="str">
        <f t="shared" si="149"/>
        <v/>
      </c>
    </row>
    <row r="526" spans="1:33" s="110" customFormat="1" ht="34.5" customHeight="1" x14ac:dyDescent="0.4">
      <c r="A526" s="42" t="str">
        <f t="shared" si="134"/>
        <v>○○学園</v>
      </c>
      <c r="B526" s="43"/>
      <c r="C526" s="44"/>
      <c r="D526" s="103"/>
      <c r="E526" s="103"/>
      <c r="F526" s="95"/>
      <c r="G526" s="48"/>
      <c r="H526" s="48"/>
      <c r="I526" s="48"/>
      <c r="J526" s="49"/>
      <c r="K526" s="49"/>
      <c r="L526" s="49"/>
      <c r="M526" s="49"/>
      <c r="N526" s="50"/>
      <c r="O526" s="104" t="str">
        <f t="shared" si="135"/>
        <v/>
      </c>
      <c r="P526" s="105" t="str">
        <f t="shared" si="150"/>
        <v/>
      </c>
      <c r="Q526" s="106" t="str">
        <f t="shared" si="136"/>
        <v/>
      </c>
      <c r="R526" s="107" t="str">
        <f t="shared" si="137"/>
        <v/>
      </c>
      <c r="S526" s="107" t="str">
        <f t="shared" si="138"/>
        <v/>
      </c>
      <c r="T526" s="108" t="str">
        <f t="shared" si="139"/>
        <v/>
      </c>
      <c r="U526" s="105" t="str">
        <f t="shared" si="140"/>
        <v/>
      </c>
      <c r="V526" s="108" t="str">
        <f t="shared" si="141"/>
        <v/>
      </c>
      <c r="W526" s="108" t="str">
        <f t="shared" si="142"/>
        <v/>
      </c>
      <c r="X526" s="108" t="str">
        <f t="shared" si="143"/>
        <v/>
      </c>
      <c r="Y526" s="108" t="str">
        <f t="shared" si="144"/>
        <v/>
      </c>
      <c r="Z526" s="106" t="str">
        <f t="shared" si="145"/>
        <v/>
      </c>
      <c r="AA526" s="107" t="str">
        <f t="shared" si="146"/>
        <v/>
      </c>
      <c r="AB526" s="105" t="str">
        <f t="shared" si="147"/>
        <v/>
      </c>
      <c r="AC526" s="108" t="str">
        <f t="shared" si="148"/>
        <v/>
      </c>
      <c r="AD526" s="160" t="str">
        <f t="shared" si="151"/>
        <v/>
      </c>
      <c r="AE526" s="173" t="str">
        <f t="shared" si="152"/>
        <v/>
      </c>
      <c r="AF526" s="111" t="str">
        <f>IF(AND(C526="",SUM(F526:N526)=0),"",IF(AE526&lt;&gt;"●",IF(COUNTIF(D526:E526,"○")+COUNTIF(O526:P526,"○")=1,"OK","NG"),IF(INDEX('補足調査票 (記入例)'!$AF$21:$AF$720,MATCH(C526,'補足調査票 (記入例)'!$C$21:$C$29,0))="OK","OK","NG ")))</f>
        <v/>
      </c>
      <c r="AG526" s="180" t="str">
        <f t="shared" si="149"/>
        <v/>
      </c>
    </row>
    <row r="527" spans="1:33" s="110" customFormat="1" ht="34.5" customHeight="1" x14ac:dyDescent="0.4">
      <c r="A527" s="42" t="str">
        <f t="shared" si="134"/>
        <v>○○学園</v>
      </c>
      <c r="B527" s="43"/>
      <c r="C527" s="44"/>
      <c r="D527" s="103"/>
      <c r="E527" s="103"/>
      <c r="F527" s="95"/>
      <c r="G527" s="48"/>
      <c r="H527" s="48"/>
      <c r="I527" s="48"/>
      <c r="J527" s="49"/>
      <c r="K527" s="49"/>
      <c r="L527" s="49"/>
      <c r="M527" s="49"/>
      <c r="N527" s="50"/>
      <c r="O527" s="104" t="str">
        <f t="shared" si="135"/>
        <v/>
      </c>
      <c r="P527" s="105" t="str">
        <f t="shared" si="150"/>
        <v/>
      </c>
      <c r="Q527" s="106" t="str">
        <f t="shared" si="136"/>
        <v/>
      </c>
      <c r="R527" s="107" t="str">
        <f t="shared" si="137"/>
        <v/>
      </c>
      <c r="S527" s="107" t="str">
        <f t="shared" si="138"/>
        <v/>
      </c>
      <c r="T527" s="108" t="str">
        <f t="shared" si="139"/>
        <v/>
      </c>
      <c r="U527" s="105" t="str">
        <f t="shared" si="140"/>
        <v/>
      </c>
      <c r="V527" s="108" t="str">
        <f t="shared" si="141"/>
        <v/>
      </c>
      <c r="W527" s="108" t="str">
        <f t="shared" si="142"/>
        <v/>
      </c>
      <c r="X527" s="108" t="str">
        <f t="shared" si="143"/>
        <v/>
      </c>
      <c r="Y527" s="108" t="str">
        <f t="shared" si="144"/>
        <v/>
      </c>
      <c r="Z527" s="106" t="str">
        <f t="shared" si="145"/>
        <v/>
      </c>
      <c r="AA527" s="107" t="str">
        <f t="shared" si="146"/>
        <v/>
      </c>
      <c r="AB527" s="105" t="str">
        <f t="shared" si="147"/>
        <v/>
      </c>
      <c r="AC527" s="108" t="str">
        <f t="shared" si="148"/>
        <v/>
      </c>
      <c r="AD527" s="160" t="str">
        <f t="shared" si="151"/>
        <v/>
      </c>
      <c r="AE527" s="173" t="str">
        <f t="shared" si="152"/>
        <v/>
      </c>
      <c r="AF527" s="111" t="str">
        <f>IF(AND(C527="",SUM(F527:N527)=0),"",IF(AE527&lt;&gt;"●",IF(COUNTIF(D527:E527,"○")+COUNTIF(O527:P527,"○")=1,"OK","NG"),IF(INDEX('補足調査票 (記入例)'!$AF$21:$AF$720,MATCH(C527,'補足調査票 (記入例)'!$C$21:$C$29,0))="OK","OK","NG ")))</f>
        <v/>
      </c>
      <c r="AG527" s="180" t="str">
        <f t="shared" si="149"/>
        <v/>
      </c>
    </row>
    <row r="528" spans="1:33" s="110" customFormat="1" ht="34.5" customHeight="1" x14ac:dyDescent="0.4">
      <c r="A528" s="42" t="str">
        <f t="shared" si="134"/>
        <v>○○学園</v>
      </c>
      <c r="B528" s="43"/>
      <c r="C528" s="44"/>
      <c r="D528" s="103"/>
      <c r="E528" s="103"/>
      <c r="F528" s="95"/>
      <c r="G528" s="48"/>
      <c r="H528" s="48"/>
      <c r="I528" s="48"/>
      <c r="J528" s="49"/>
      <c r="K528" s="49"/>
      <c r="L528" s="49"/>
      <c r="M528" s="49"/>
      <c r="N528" s="50"/>
      <c r="O528" s="104" t="str">
        <f t="shared" si="135"/>
        <v/>
      </c>
      <c r="P528" s="105" t="str">
        <f t="shared" si="150"/>
        <v/>
      </c>
      <c r="Q528" s="106" t="str">
        <f t="shared" si="136"/>
        <v/>
      </c>
      <c r="R528" s="107" t="str">
        <f t="shared" si="137"/>
        <v/>
      </c>
      <c r="S528" s="107" t="str">
        <f t="shared" si="138"/>
        <v/>
      </c>
      <c r="T528" s="108" t="str">
        <f t="shared" si="139"/>
        <v/>
      </c>
      <c r="U528" s="105" t="str">
        <f t="shared" si="140"/>
        <v/>
      </c>
      <c r="V528" s="108" t="str">
        <f t="shared" si="141"/>
        <v/>
      </c>
      <c r="W528" s="108" t="str">
        <f t="shared" si="142"/>
        <v/>
      </c>
      <c r="X528" s="108" t="str">
        <f t="shared" si="143"/>
        <v/>
      </c>
      <c r="Y528" s="108" t="str">
        <f t="shared" si="144"/>
        <v/>
      </c>
      <c r="Z528" s="106" t="str">
        <f t="shared" si="145"/>
        <v/>
      </c>
      <c r="AA528" s="107" t="str">
        <f t="shared" si="146"/>
        <v/>
      </c>
      <c r="AB528" s="105" t="str">
        <f t="shared" si="147"/>
        <v/>
      </c>
      <c r="AC528" s="108" t="str">
        <f t="shared" si="148"/>
        <v/>
      </c>
      <c r="AD528" s="160" t="str">
        <f t="shared" si="151"/>
        <v/>
      </c>
      <c r="AE528" s="173" t="str">
        <f t="shared" si="152"/>
        <v/>
      </c>
      <c r="AF528" s="111" t="str">
        <f>IF(AND(C528="",SUM(F528:N528)=0),"",IF(AE528&lt;&gt;"●",IF(COUNTIF(D528:E528,"○")+COUNTIF(O528:P528,"○")=1,"OK","NG"),IF(INDEX('補足調査票 (記入例)'!$AF$21:$AF$720,MATCH(C528,'補足調査票 (記入例)'!$C$21:$C$29,0))="OK","OK","NG ")))</f>
        <v/>
      </c>
      <c r="AG528" s="180" t="str">
        <f t="shared" si="149"/>
        <v/>
      </c>
    </row>
    <row r="529" spans="1:33" s="110" customFormat="1" ht="34.5" customHeight="1" x14ac:dyDescent="0.4">
      <c r="A529" s="42" t="str">
        <f t="shared" si="134"/>
        <v>○○学園</v>
      </c>
      <c r="B529" s="43"/>
      <c r="C529" s="44"/>
      <c r="D529" s="103"/>
      <c r="E529" s="103"/>
      <c r="F529" s="95"/>
      <c r="G529" s="48"/>
      <c r="H529" s="48"/>
      <c r="I529" s="48"/>
      <c r="J529" s="49"/>
      <c r="K529" s="49"/>
      <c r="L529" s="49"/>
      <c r="M529" s="49"/>
      <c r="N529" s="50"/>
      <c r="O529" s="104" t="str">
        <f t="shared" si="135"/>
        <v/>
      </c>
      <c r="P529" s="105" t="str">
        <f t="shared" si="150"/>
        <v/>
      </c>
      <c r="Q529" s="106" t="str">
        <f t="shared" si="136"/>
        <v/>
      </c>
      <c r="R529" s="107" t="str">
        <f t="shared" si="137"/>
        <v/>
      </c>
      <c r="S529" s="107" t="str">
        <f t="shared" si="138"/>
        <v/>
      </c>
      <c r="T529" s="108" t="str">
        <f t="shared" si="139"/>
        <v/>
      </c>
      <c r="U529" s="105" t="str">
        <f t="shared" si="140"/>
        <v/>
      </c>
      <c r="V529" s="108" t="str">
        <f t="shared" si="141"/>
        <v/>
      </c>
      <c r="W529" s="108" t="str">
        <f t="shared" si="142"/>
        <v/>
      </c>
      <c r="X529" s="108" t="str">
        <f t="shared" si="143"/>
        <v/>
      </c>
      <c r="Y529" s="108" t="str">
        <f t="shared" si="144"/>
        <v/>
      </c>
      <c r="Z529" s="106" t="str">
        <f t="shared" si="145"/>
        <v/>
      </c>
      <c r="AA529" s="107" t="str">
        <f t="shared" si="146"/>
        <v/>
      </c>
      <c r="AB529" s="105" t="str">
        <f t="shared" si="147"/>
        <v/>
      </c>
      <c r="AC529" s="108" t="str">
        <f t="shared" si="148"/>
        <v/>
      </c>
      <c r="AD529" s="160" t="str">
        <f t="shared" si="151"/>
        <v/>
      </c>
      <c r="AE529" s="173" t="str">
        <f t="shared" si="152"/>
        <v/>
      </c>
      <c r="AF529" s="111" t="str">
        <f>IF(AND(C529="",SUM(F529:N529)=0),"",IF(AE529&lt;&gt;"●",IF(COUNTIF(D529:E529,"○")+COUNTIF(O529:P529,"○")=1,"OK","NG"),IF(INDEX('補足調査票 (記入例)'!$AF$21:$AF$720,MATCH(C529,'補足調査票 (記入例)'!$C$21:$C$29,0))="OK","OK","NG ")))</f>
        <v/>
      </c>
      <c r="AG529" s="180" t="str">
        <f t="shared" si="149"/>
        <v/>
      </c>
    </row>
    <row r="530" spans="1:33" s="110" customFormat="1" ht="34.5" customHeight="1" x14ac:dyDescent="0.4">
      <c r="A530" s="42" t="str">
        <f t="shared" si="134"/>
        <v>○○学園</v>
      </c>
      <c r="B530" s="43"/>
      <c r="C530" s="44"/>
      <c r="D530" s="103"/>
      <c r="E530" s="103"/>
      <c r="F530" s="95"/>
      <c r="G530" s="48"/>
      <c r="H530" s="48"/>
      <c r="I530" s="48"/>
      <c r="J530" s="49"/>
      <c r="K530" s="49"/>
      <c r="L530" s="49"/>
      <c r="M530" s="49"/>
      <c r="N530" s="50"/>
      <c r="O530" s="104" t="str">
        <f t="shared" si="135"/>
        <v/>
      </c>
      <c r="P530" s="105" t="str">
        <f t="shared" si="150"/>
        <v/>
      </c>
      <c r="Q530" s="106" t="str">
        <f t="shared" si="136"/>
        <v/>
      </c>
      <c r="R530" s="107" t="str">
        <f t="shared" si="137"/>
        <v/>
      </c>
      <c r="S530" s="107" t="str">
        <f t="shared" si="138"/>
        <v/>
      </c>
      <c r="T530" s="108" t="str">
        <f t="shared" si="139"/>
        <v/>
      </c>
      <c r="U530" s="105" t="str">
        <f t="shared" si="140"/>
        <v/>
      </c>
      <c r="V530" s="108" t="str">
        <f t="shared" si="141"/>
        <v/>
      </c>
      <c r="W530" s="108" t="str">
        <f t="shared" si="142"/>
        <v/>
      </c>
      <c r="X530" s="108" t="str">
        <f t="shared" si="143"/>
        <v/>
      </c>
      <c r="Y530" s="108" t="str">
        <f t="shared" si="144"/>
        <v/>
      </c>
      <c r="Z530" s="106" t="str">
        <f t="shared" si="145"/>
        <v/>
      </c>
      <c r="AA530" s="107" t="str">
        <f t="shared" si="146"/>
        <v/>
      </c>
      <c r="AB530" s="105" t="str">
        <f t="shared" si="147"/>
        <v/>
      </c>
      <c r="AC530" s="108" t="str">
        <f t="shared" si="148"/>
        <v/>
      </c>
      <c r="AD530" s="160" t="str">
        <f t="shared" si="151"/>
        <v/>
      </c>
      <c r="AE530" s="173" t="str">
        <f t="shared" si="152"/>
        <v/>
      </c>
      <c r="AF530" s="111" t="str">
        <f>IF(AND(C530="",SUM(F530:N530)=0),"",IF(AE530&lt;&gt;"●",IF(COUNTIF(D530:E530,"○")+COUNTIF(O530:P530,"○")=1,"OK","NG"),IF(INDEX('補足調査票 (記入例)'!$AF$21:$AF$720,MATCH(C530,'補足調査票 (記入例)'!$C$21:$C$29,0))="OK","OK","NG ")))</f>
        <v/>
      </c>
      <c r="AG530" s="180" t="str">
        <f t="shared" si="149"/>
        <v/>
      </c>
    </row>
    <row r="531" spans="1:33" s="110" customFormat="1" ht="34.5" customHeight="1" x14ac:dyDescent="0.4">
      <c r="A531" s="42" t="str">
        <f t="shared" ref="A531:A594" si="153">IF($A$11="","",$A$11)</f>
        <v>○○学園</v>
      </c>
      <c r="B531" s="43"/>
      <c r="C531" s="44"/>
      <c r="D531" s="103"/>
      <c r="E531" s="103"/>
      <c r="F531" s="95"/>
      <c r="G531" s="48"/>
      <c r="H531" s="48"/>
      <c r="I531" s="48"/>
      <c r="J531" s="49"/>
      <c r="K531" s="49"/>
      <c r="L531" s="49"/>
      <c r="M531" s="49"/>
      <c r="N531" s="50"/>
      <c r="O531" s="104" t="str">
        <f t="shared" si="135"/>
        <v/>
      </c>
      <c r="P531" s="105" t="str">
        <f t="shared" si="150"/>
        <v/>
      </c>
      <c r="Q531" s="106" t="str">
        <f t="shared" si="136"/>
        <v/>
      </c>
      <c r="R531" s="107" t="str">
        <f t="shared" si="137"/>
        <v/>
      </c>
      <c r="S531" s="107" t="str">
        <f t="shared" si="138"/>
        <v/>
      </c>
      <c r="T531" s="108" t="str">
        <f t="shared" si="139"/>
        <v/>
      </c>
      <c r="U531" s="105" t="str">
        <f t="shared" si="140"/>
        <v/>
      </c>
      <c r="V531" s="108" t="str">
        <f t="shared" si="141"/>
        <v/>
      </c>
      <c r="W531" s="108" t="str">
        <f t="shared" si="142"/>
        <v/>
      </c>
      <c r="X531" s="108" t="str">
        <f t="shared" si="143"/>
        <v/>
      </c>
      <c r="Y531" s="108" t="str">
        <f t="shared" si="144"/>
        <v/>
      </c>
      <c r="Z531" s="106" t="str">
        <f t="shared" si="145"/>
        <v/>
      </c>
      <c r="AA531" s="107" t="str">
        <f t="shared" si="146"/>
        <v/>
      </c>
      <c r="AB531" s="105" t="str">
        <f t="shared" si="147"/>
        <v/>
      </c>
      <c r="AC531" s="108" t="str">
        <f t="shared" si="148"/>
        <v/>
      </c>
      <c r="AD531" s="160" t="str">
        <f t="shared" si="151"/>
        <v/>
      </c>
      <c r="AE531" s="173" t="str">
        <f t="shared" si="152"/>
        <v/>
      </c>
      <c r="AF531" s="111" t="str">
        <f>IF(AND(C531="",SUM(F531:N531)=0),"",IF(AE531&lt;&gt;"●",IF(COUNTIF(D531:E531,"○")+COUNTIF(O531:P531,"○")=1,"OK","NG"),IF(INDEX('補足調査票 (記入例)'!$AF$21:$AF$720,MATCH(C531,'補足調査票 (記入例)'!$C$21:$C$29,0))="OK","OK","NG ")))</f>
        <v/>
      </c>
      <c r="AG531" s="180" t="str">
        <f t="shared" si="149"/>
        <v/>
      </c>
    </row>
    <row r="532" spans="1:33" s="110" customFormat="1" ht="34.5" customHeight="1" x14ac:dyDescent="0.4">
      <c r="A532" s="42" t="str">
        <f t="shared" si="153"/>
        <v>○○学園</v>
      </c>
      <c r="B532" s="43"/>
      <c r="C532" s="44"/>
      <c r="D532" s="103"/>
      <c r="E532" s="103"/>
      <c r="F532" s="95"/>
      <c r="G532" s="48"/>
      <c r="H532" s="48"/>
      <c r="I532" s="48"/>
      <c r="J532" s="49"/>
      <c r="K532" s="49"/>
      <c r="L532" s="49"/>
      <c r="M532" s="49"/>
      <c r="N532" s="50"/>
      <c r="O532" s="104" t="str">
        <f t="shared" ref="O532:O595" si="154">IF(OR(Q532="○",T532="○",W532="○"),"○","")</f>
        <v/>
      </c>
      <c r="P532" s="105" t="str">
        <f t="shared" si="150"/>
        <v/>
      </c>
      <c r="Q532" s="106" t="str">
        <f t="shared" ref="Q532:Q595" si="155">IF(OR(R532="○",S532="○"),"○","")</f>
        <v/>
      </c>
      <c r="R532" s="107" t="str">
        <f t="shared" ref="R532:R595" si="156">IF($AD532="E","○","")</f>
        <v/>
      </c>
      <c r="S532" s="107" t="str">
        <f t="shared" ref="S532:S595" si="157">IF($AD532="F","○","")</f>
        <v/>
      </c>
      <c r="T532" s="108" t="str">
        <f t="shared" ref="T532:T595" si="158">IF(OR(U532="○",V532="○"),"○","")</f>
        <v/>
      </c>
      <c r="U532" s="105" t="str">
        <f t="shared" ref="U532:U595" si="159">IF($AD532="H","○","")</f>
        <v/>
      </c>
      <c r="V532" s="108" t="str">
        <f t="shared" ref="V532:V595" si="160">IF($AD532="I","○","")</f>
        <v/>
      </c>
      <c r="W532" s="108" t="str">
        <f t="shared" ref="W532:W595" si="161">IF(OR(X532="○",Y532="○"),"○","")</f>
        <v/>
      </c>
      <c r="X532" s="108" t="str">
        <f t="shared" ref="X532:X595" si="162">IF($AD532="K","○","")</f>
        <v/>
      </c>
      <c r="Y532" s="108" t="str">
        <f t="shared" ref="Y532:Y595" si="163">IF($AD532="L","○","")</f>
        <v/>
      </c>
      <c r="Z532" s="106" t="str">
        <f t="shared" ref="Z532:Z595" si="164">IF($AD532="M","○","")</f>
        <v/>
      </c>
      <c r="AA532" s="107" t="str">
        <f t="shared" ref="AA532:AA595" si="165">IF(OR(AB532="○",AC532="○"),"○","")</f>
        <v/>
      </c>
      <c r="AB532" s="105" t="str">
        <f t="shared" ref="AB532:AB595" si="166">IF($AD532="O","○","")</f>
        <v/>
      </c>
      <c r="AC532" s="108" t="str">
        <f t="shared" ref="AC532:AC595" si="167">IF($AD532="P","○","")</f>
        <v/>
      </c>
      <c r="AD532" s="160" t="str">
        <f t="shared" si="151"/>
        <v/>
      </c>
      <c r="AE532" s="173" t="str">
        <f t="shared" si="152"/>
        <v/>
      </c>
      <c r="AF532" s="111" t="str">
        <f>IF(AND(C532="",SUM(F532:N532)=0),"",IF(AE532&lt;&gt;"●",IF(COUNTIF(D532:E532,"○")+COUNTIF(O532:P532,"○")=1,"OK","NG"),IF(INDEX('補足調査票 (記入例)'!$AF$21:$AF$720,MATCH(C532,'補足調査票 (記入例)'!$C$21:$C$29,0))="OK","OK","NG ")))</f>
        <v/>
      </c>
      <c r="AG532" s="180" t="str">
        <f t="shared" ref="AG532:AG595" si="168">IF(AF532="NG","※入力内容に誤りがあります",IF(AF532="NG ","※補足調査票を記入ください",""))</f>
        <v/>
      </c>
    </row>
    <row r="533" spans="1:33" s="110" customFormat="1" ht="34.5" customHeight="1" x14ac:dyDescent="0.4">
      <c r="A533" s="42" t="str">
        <f t="shared" si="153"/>
        <v>○○学園</v>
      </c>
      <c r="B533" s="43"/>
      <c r="C533" s="44"/>
      <c r="D533" s="103"/>
      <c r="E533" s="103"/>
      <c r="F533" s="95"/>
      <c r="G533" s="48"/>
      <c r="H533" s="48"/>
      <c r="I533" s="48"/>
      <c r="J533" s="49"/>
      <c r="K533" s="49"/>
      <c r="L533" s="49"/>
      <c r="M533" s="49"/>
      <c r="N533" s="50"/>
      <c r="O533" s="104" t="str">
        <f t="shared" si="154"/>
        <v/>
      </c>
      <c r="P533" s="105" t="str">
        <f t="shared" ref="P533:P596" si="169">IF(OR(Z533="○",AA533="○"),"○","")</f>
        <v/>
      </c>
      <c r="Q533" s="106" t="str">
        <f t="shared" si="155"/>
        <v/>
      </c>
      <c r="R533" s="107" t="str">
        <f t="shared" si="156"/>
        <v/>
      </c>
      <c r="S533" s="107" t="str">
        <f t="shared" si="157"/>
        <v/>
      </c>
      <c r="T533" s="108" t="str">
        <f t="shared" si="158"/>
        <v/>
      </c>
      <c r="U533" s="105" t="str">
        <f t="shared" si="159"/>
        <v/>
      </c>
      <c r="V533" s="108" t="str">
        <f t="shared" si="160"/>
        <v/>
      </c>
      <c r="W533" s="108" t="str">
        <f t="shared" si="161"/>
        <v/>
      </c>
      <c r="X533" s="108" t="str">
        <f t="shared" si="162"/>
        <v/>
      </c>
      <c r="Y533" s="108" t="str">
        <f t="shared" si="163"/>
        <v/>
      </c>
      <c r="Z533" s="106" t="str">
        <f t="shared" si="164"/>
        <v/>
      </c>
      <c r="AA533" s="107" t="str">
        <f t="shared" si="165"/>
        <v/>
      </c>
      <c r="AB533" s="105" t="str">
        <f t="shared" si="166"/>
        <v/>
      </c>
      <c r="AC533" s="108" t="str">
        <f t="shared" si="167"/>
        <v/>
      </c>
      <c r="AD533" s="160" t="str">
        <f t="shared" ref="AD533:AD596" si="170">IF(C533="","",IF(N533="",IF(M533="",IF(L533="",IF(K533="",IF(J533="",IF(AND(F533="",I533&lt;&gt;""),"P",IF(AND(F533="",H533&lt;&gt;""),"O",IF(AND(F533="",G533&lt;&gt;""),"M",IF(F533="","","E")))),"F"),"H"),"I"),"K"),"L"))</f>
        <v/>
      </c>
      <c r="AE533" s="173" t="str">
        <f t="shared" ref="AE533:AE596" si="171">IF(OR(D533="○",E533="○"),"",IF(OR(AD533="H",AD533="I",AD533="k",AD533="l"),"●",""))</f>
        <v/>
      </c>
      <c r="AF533" s="111" t="str">
        <f>IF(AND(C533="",SUM(F533:N533)=0),"",IF(AE533&lt;&gt;"●",IF(COUNTIF(D533:E533,"○")+COUNTIF(O533:P533,"○")=1,"OK","NG"),IF(INDEX('補足調査票 (記入例)'!$AF$21:$AF$720,MATCH(C533,'補足調査票 (記入例)'!$C$21:$C$29,0))="OK","OK","NG ")))</f>
        <v/>
      </c>
      <c r="AG533" s="180" t="str">
        <f t="shared" si="168"/>
        <v/>
      </c>
    </row>
    <row r="534" spans="1:33" s="110" customFormat="1" ht="34.5" customHeight="1" x14ac:dyDescent="0.4">
      <c r="A534" s="42" t="str">
        <f t="shared" si="153"/>
        <v>○○学園</v>
      </c>
      <c r="B534" s="43"/>
      <c r="C534" s="44"/>
      <c r="D534" s="103"/>
      <c r="E534" s="103"/>
      <c r="F534" s="95"/>
      <c r="G534" s="48"/>
      <c r="H534" s="48"/>
      <c r="I534" s="48"/>
      <c r="J534" s="49"/>
      <c r="K534" s="49"/>
      <c r="L534" s="49"/>
      <c r="M534" s="49"/>
      <c r="N534" s="50"/>
      <c r="O534" s="104" t="str">
        <f t="shared" si="154"/>
        <v/>
      </c>
      <c r="P534" s="105" t="str">
        <f t="shared" si="169"/>
        <v/>
      </c>
      <c r="Q534" s="106" t="str">
        <f t="shared" si="155"/>
        <v/>
      </c>
      <c r="R534" s="107" t="str">
        <f t="shared" si="156"/>
        <v/>
      </c>
      <c r="S534" s="107" t="str">
        <f t="shared" si="157"/>
        <v/>
      </c>
      <c r="T534" s="108" t="str">
        <f t="shared" si="158"/>
        <v/>
      </c>
      <c r="U534" s="105" t="str">
        <f t="shared" si="159"/>
        <v/>
      </c>
      <c r="V534" s="108" t="str">
        <f t="shared" si="160"/>
        <v/>
      </c>
      <c r="W534" s="108" t="str">
        <f t="shared" si="161"/>
        <v/>
      </c>
      <c r="X534" s="108" t="str">
        <f t="shared" si="162"/>
        <v/>
      </c>
      <c r="Y534" s="108" t="str">
        <f t="shared" si="163"/>
        <v/>
      </c>
      <c r="Z534" s="106" t="str">
        <f t="shared" si="164"/>
        <v/>
      </c>
      <c r="AA534" s="107" t="str">
        <f t="shared" si="165"/>
        <v/>
      </c>
      <c r="AB534" s="105" t="str">
        <f t="shared" si="166"/>
        <v/>
      </c>
      <c r="AC534" s="108" t="str">
        <f t="shared" si="167"/>
        <v/>
      </c>
      <c r="AD534" s="160" t="str">
        <f t="shared" si="170"/>
        <v/>
      </c>
      <c r="AE534" s="173" t="str">
        <f t="shared" si="171"/>
        <v/>
      </c>
      <c r="AF534" s="111" t="str">
        <f>IF(AND(C534="",SUM(F534:N534)=0),"",IF(AE534&lt;&gt;"●",IF(COUNTIF(D534:E534,"○")+COUNTIF(O534:P534,"○")=1,"OK","NG"),IF(INDEX('補足調査票 (記入例)'!$AF$21:$AF$720,MATCH(C534,'補足調査票 (記入例)'!$C$21:$C$29,0))="OK","OK","NG ")))</f>
        <v/>
      </c>
      <c r="AG534" s="180" t="str">
        <f t="shared" si="168"/>
        <v/>
      </c>
    </row>
    <row r="535" spans="1:33" s="110" customFormat="1" ht="34.5" customHeight="1" x14ac:dyDescent="0.4">
      <c r="A535" s="42" t="str">
        <f t="shared" si="153"/>
        <v>○○学園</v>
      </c>
      <c r="B535" s="43"/>
      <c r="C535" s="44"/>
      <c r="D535" s="103"/>
      <c r="E535" s="103"/>
      <c r="F535" s="95"/>
      <c r="G535" s="48"/>
      <c r="H535" s="48"/>
      <c r="I535" s="48"/>
      <c r="J535" s="49"/>
      <c r="K535" s="49"/>
      <c r="L535" s="49"/>
      <c r="M535" s="49"/>
      <c r="N535" s="50"/>
      <c r="O535" s="104" t="str">
        <f t="shared" si="154"/>
        <v/>
      </c>
      <c r="P535" s="105" t="str">
        <f t="shared" si="169"/>
        <v/>
      </c>
      <c r="Q535" s="106" t="str">
        <f t="shared" si="155"/>
        <v/>
      </c>
      <c r="R535" s="107" t="str">
        <f t="shared" si="156"/>
        <v/>
      </c>
      <c r="S535" s="107" t="str">
        <f t="shared" si="157"/>
        <v/>
      </c>
      <c r="T535" s="108" t="str">
        <f t="shared" si="158"/>
        <v/>
      </c>
      <c r="U535" s="105" t="str">
        <f t="shared" si="159"/>
        <v/>
      </c>
      <c r="V535" s="108" t="str">
        <f t="shared" si="160"/>
        <v/>
      </c>
      <c r="W535" s="108" t="str">
        <f t="shared" si="161"/>
        <v/>
      </c>
      <c r="X535" s="108" t="str">
        <f t="shared" si="162"/>
        <v/>
      </c>
      <c r="Y535" s="108" t="str">
        <f t="shared" si="163"/>
        <v/>
      </c>
      <c r="Z535" s="106" t="str">
        <f t="shared" si="164"/>
        <v/>
      </c>
      <c r="AA535" s="107" t="str">
        <f t="shared" si="165"/>
        <v/>
      </c>
      <c r="AB535" s="105" t="str">
        <f t="shared" si="166"/>
        <v/>
      </c>
      <c r="AC535" s="108" t="str">
        <f t="shared" si="167"/>
        <v/>
      </c>
      <c r="AD535" s="160" t="str">
        <f t="shared" si="170"/>
        <v/>
      </c>
      <c r="AE535" s="173" t="str">
        <f t="shared" si="171"/>
        <v/>
      </c>
      <c r="AF535" s="111" t="str">
        <f>IF(AND(C535="",SUM(F535:N535)=0),"",IF(AE535&lt;&gt;"●",IF(COUNTIF(D535:E535,"○")+COUNTIF(O535:P535,"○")=1,"OK","NG"),IF(INDEX('補足調査票 (記入例)'!$AF$21:$AF$720,MATCH(C535,'補足調査票 (記入例)'!$C$21:$C$29,0))="OK","OK","NG ")))</f>
        <v/>
      </c>
      <c r="AG535" s="180" t="str">
        <f t="shared" si="168"/>
        <v/>
      </c>
    </row>
    <row r="536" spans="1:33" s="110" customFormat="1" ht="34.5" customHeight="1" x14ac:dyDescent="0.4">
      <c r="A536" s="42" t="str">
        <f t="shared" si="153"/>
        <v>○○学園</v>
      </c>
      <c r="B536" s="43"/>
      <c r="C536" s="44"/>
      <c r="D536" s="103"/>
      <c r="E536" s="103"/>
      <c r="F536" s="95"/>
      <c r="G536" s="48"/>
      <c r="H536" s="48"/>
      <c r="I536" s="48"/>
      <c r="J536" s="49"/>
      <c r="K536" s="49"/>
      <c r="L536" s="49"/>
      <c r="M536" s="49"/>
      <c r="N536" s="50"/>
      <c r="O536" s="104" t="str">
        <f t="shared" si="154"/>
        <v/>
      </c>
      <c r="P536" s="105" t="str">
        <f t="shared" si="169"/>
        <v/>
      </c>
      <c r="Q536" s="106" t="str">
        <f t="shared" si="155"/>
        <v/>
      </c>
      <c r="R536" s="107" t="str">
        <f t="shared" si="156"/>
        <v/>
      </c>
      <c r="S536" s="107" t="str">
        <f t="shared" si="157"/>
        <v/>
      </c>
      <c r="T536" s="108" t="str">
        <f t="shared" si="158"/>
        <v/>
      </c>
      <c r="U536" s="105" t="str">
        <f t="shared" si="159"/>
        <v/>
      </c>
      <c r="V536" s="108" t="str">
        <f t="shared" si="160"/>
        <v/>
      </c>
      <c r="W536" s="108" t="str">
        <f t="shared" si="161"/>
        <v/>
      </c>
      <c r="X536" s="108" t="str">
        <f t="shared" si="162"/>
        <v/>
      </c>
      <c r="Y536" s="108" t="str">
        <f t="shared" si="163"/>
        <v/>
      </c>
      <c r="Z536" s="106" t="str">
        <f t="shared" si="164"/>
        <v/>
      </c>
      <c r="AA536" s="107" t="str">
        <f t="shared" si="165"/>
        <v/>
      </c>
      <c r="AB536" s="105" t="str">
        <f t="shared" si="166"/>
        <v/>
      </c>
      <c r="AC536" s="108" t="str">
        <f t="shared" si="167"/>
        <v/>
      </c>
      <c r="AD536" s="160" t="str">
        <f t="shared" si="170"/>
        <v/>
      </c>
      <c r="AE536" s="173" t="str">
        <f t="shared" si="171"/>
        <v/>
      </c>
      <c r="AF536" s="111" t="str">
        <f>IF(AND(C536="",SUM(F536:N536)=0),"",IF(AE536&lt;&gt;"●",IF(COUNTIF(D536:E536,"○")+COUNTIF(O536:P536,"○")=1,"OK","NG"),IF(INDEX('補足調査票 (記入例)'!$AF$21:$AF$720,MATCH(C536,'補足調査票 (記入例)'!$C$21:$C$29,0))="OK","OK","NG ")))</f>
        <v/>
      </c>
      <c r="AG536" s="180" t="str">
        <f t="shared" si="168"/>
        <v/>
      </c>
    </row>
    <row r="537" spans="1:33" s="110" customFormat="1" ht="34.5" customHeight="1" x14ac:dyDescent="0.4">
      <c r="A537" s="42" t="str">
        <f t="shared" si="153"/>
        <v>○○学園</v>
      </c>
      <c r="B537" s="43"/>
      <c r="C537" s="44"/>
      <c r="D537" s="103"/>
      <c r="E537" s="103"/>
      <c r="F537" s="95"/>
      <c r="G537" s="48"/>
      <c r="H537" s="48"/>
      <c r="I537" s="48"/>
      <c r="J537" s="49"/>
      <c r="K537" s="49"/>
      <c r="L537" s="49"/>
      <c r="M537" s="49"/>
      <c r="N537" s="50"/>
      <c r="O537" s="104" t="str">
        <f t="shared" si="154"/>
        <v/>
      </c>
      <c r="P537" s="105" t="str">
        <f t="shared" si="169"/>
        <v/>
      </c>
      <c r="Q537" s="106" t="str">
        <f t="shared" si="155"/>
        <v/>
      </c>
      <c r="R537" s="107" t="str">
        <f t="shared" si="156"/>
        <v/>
      </c>
      <c r="S537" s="107" t="str">
        <f t="shared" si="157"/>
        <v/>
      </c>
      <c r="T537" s="108" t="str">
        <f t="shared" si="158"/>
        <v/>
      </c>
      <c r="U537" s="105" t="str">
        <f t="shared" si="159"/>
        <v/>
      </c>
      <c r="V537" s="108" t="str">
        <f t="shared" si="160"/>
        <v/>
      </c>
      <c r="W537" s="108" t="str">
        <f t="shared" si="161"/>
        <v/>
      </c>
      <c r="X537" s="108" t="str">
        <f t="shared" si="162"/>
        <v/>
      </c>
      <c r="Y537" s="108" t="str">
        <f t="shared" si="163"/>
        <v/>
      </c>
      <c r="Z537" s="106" t="str">
        <f t="shared" si="164"/>
        <v/>
      </c>
      <c r="AA537" s="107" t="str">
        <f t="shared" si="165"/>
        <v/>
      </c>
      <c r="AB537" s="105" t="str">
        <f t="shared" si="166"/>
        <v/>
      </c>
      <c r="AC537" s="108" t="str">
        <f t="shared" si="167"/>
        <v/>
      </c>
      <c r="AD537" s="160" t="str">
        <f t="shared" si="170"/>
        <v/>
      </c>
      <c r="AE537" s="173" t="str">
        <f t="shared" si="171"/>
        <v/>
      </c>
      <c r="AF537" s="111" t="str">
        <f>IF(AND(C537="",SUM(F537:N537)=0),"",IF(AE537&lt;&gt;"●",IF(COUNTIF(D537:E537,"○")+COUNTIF(O537:P537,"○")=1,"OK","NG"),IF(INDEX('補足調査票 (記入例)'!$AF$21:$AF$720,MATCH(C537,'補足調査票 (記入例)'!$C$21:$C$29,0))="OK","OK","NG ")))</f>
        <v/>
      </c>
      <c r="AG537" s="180" t="str">
        <f t="shared" si="168"/>
        <v/>
      </c>
    </row>
    <row r="538" spans="1:33" s="110" customFormat="1" ht="34.5" customHeight="1" x14ac:dyDescent="0.4">
      <c r="A538" s="42" t="str">
        <f t="shared" si="153"/>
        <v>○○学園</v>
      </c>
      <c r="B538" s="43"/>
      <c r="C538" s="44"/>
      <c r="D538" s="103"/>
      <c r="E538" s="103"/>
      <c r="F538" s="95"/>
      <c r="G538" s="48"/>
      <c r="H538" s="48"/>
      <c r="I538" s="48"/>
      <c r="J538" s="49"/>
      <c r="K538" s="49"/>
      <c r="L538" s="49"/>
      <c r="M538" s="49"/>
      <c r="N538" s="50"/>
      <c r="O538" s="104" t="str">
        <f t="shared" si="154"/>
        <v/>
      </c>
      <c r="P538" s="105" t="str">
        <f t="shared" si="169"/>
        <v/>
      </c>
      <c r="Q538" s="106" t="str">
        <f t="shared" si="155"/>
        <v/>
      </c>
      <c r="R538" s="107" t="str">
        <f t="shared" si="156"/>
        <v/>
      </c>
      <c r="S538" s="107" t="str">
        <f t="shared" si="157"/>
        <v/>
      </c>
      <c r="T538" s="108" t="str">
        <f t="shared" si="158"/>
        <v/>
      </c>
      <c r="U538" s="105" t="str">
        <f t="shared" si="159"/>
        <v/>
      </c>
      <c r="V538" s="108" t="str">
        <f t="shared" si="160"/>
        <v/>
      </c>
      <c r="W538" s="108" t="str">
        <f t="shared" si="161"/>
        <v/>
      </c>
      <c r="X538" s="108" t="str">
        <f t="shared" si="162"/>
        <v/>
      </c>
      <c r="Y538" s="108" t="str">
        <f t="shared" si="163"/>
        <v/>
      </c>
      <c r="Z538" s="106" t="str">
        <f t="shared" si="164"/>
        <v/>
      </c>
      <c r="AA538" s="107" t="str">
        <f t="shared" si="165"/>
        <v/>
      </c>
      <c r="AB538" s="105" t="str">
        <f t="shared" si="166"/>
        <v/>
      </c>
      <c r="AC538" s="108" t="str">
        <f t="shared" si="167"/>
        <v/>
      </c>
      <c r="AD538" s="160" t="str">
        <f t="shared" si="170"/>
        <v/>
      </c>
      <c r="AE538" s="173" t="str">
        <f t="shared" si="171"/>
        <v/>
      </c>
      <c r="AF538" s="111" t="str">
        <f>IF(AND(C538="",SUM(F538:N538)=0),"",IF(AE538&lt;&gt;"●",IF(COUNTIF(D538:E538,"○")+COUNTIF(O538:P538,"○")=1,"OK","NG"),IF(INDEX('補足調査票 (記入例)'!$AF$21:$AF$720,MATCH(C538,'補足調査票 (記入例)'!$C$21:$C$29,0))="OK","OK","NG ")))</f>
        <v/>
      </c>
      <c r="AG538" s="180" t="str">
        <f t="shared" si="168"/>
        <v/>
      </c>
    </row>
    <row r="539" spans="1:33" s="110" customFormat="1" ht="34.5" customHeight="1" x14ac:dyDescent="0.4">
      <c r="A539" s="42" t="str">
        <f t="shared" si="153"/>
        <v>○○学園</v>
      </c>
      <c r="B539" s="43"/>
      <c r="C539" s="44"/>
      <c r="D539" s="103"/>
      <c r="E539" s="103"/>
      <c r="F539" s="95"/>
      <c r="G539" s="48"/>
      <c r="H539" s="48"/>
      <c r="I539" s="48"/>
      <c r="J539" s="49"/>
      <c r="K539" s="49"/>
      <c r="L539" s="49"/>
      <c r="M539" s="49"/>
      <c r="N539" s="50"/>
      <c r="O539" s="104" t="str">
        <f t="shared" si="154"/>
        <v/>
      </c>
      <c r="P539" s="105" t="str">
        <f t="shared" si="169"/>
        <v/>
      </c>
      <c r="Q539" s="106" t="str">
        <f t="shared" si="155"/>
        <v/>
      </c>
      <c r="R539" s="107" t="str">
        <f t="shared" si="156"/>
        <v/>
      </c>
      <c r="S539" s="107" t="str">
        <f t="shared" si="157"/>
        <v/>
      </c>
      <c r="T539" s="108" t="str">
        <f t="shared" si="158"/>
        <v/>
      </c>
      <c r="U539" s="105" t="str">
        <f t="shared" si="159"/>
        <v/>
      </c>
      <c r="V539" s="108" t="str">
        <f t="shared" si="160"/>
        <v/>
      </c>
      <c r="W539" s="108" t="str">
        <f t="shared" si="161"/>
        <v/>
      </c>
      <c r="X539" s="108" t="str">
        <f t="shared" si="162"/>
        <v/>
      </c>
      <c r="Y539" s="108" t="str">
        <f t="shared" si="163"/>
        <v/>
      </c>
      <c r="Z539" s="106" t="str">
        <f t="shared" si="164"/>
        <v/>
      </c>
      <c r="AA539" s="107" t="str">
        <f t="shared" si="165"/>
        <v/>
      </c>
      <c r="AB539" s="105" t="str">
        <f t="shared" si="166"/>
        <v/>
      </c>
      <c r="AC539" s="108" t="str">
        <f t="shared" si="167"/>
        <v/>
      </c>
      <c r="AD539" s="160" t="str">
        <f t="shared" si="170"/>
        <v/>
      </c>
      <c r="AE539" s="173" t="str">
        <f t="shared" si="171"/>
        <v/>
      </c>
      <c r="AF539" s="111" t="str">
        <f>IF(AND(C539="",SUM(F539:N539)=0),"",IF(AE539&lt;&gt;"●",IF(COUNTIF(D539:E539,"○")+COUNTIF(O539:P539,"○")=1,"OK","NG"),IF(INDEX('補足調査票 (記入例)'!$AF$21:$AF$720,MATCH(C539,'補足調査票 (記入例)'!$C$21:$C$29,0))="OK","OK","NG ")))</f>
        <v/>
      </c>
      <c r="AG539" s="180" t="str">
        <f t="shared" si="168"/>
        <v/>
      </c>
    </row>
    <row r="540" spans="1:33" s="110" customFormat="1" ht="34.5" customHeight="1" x14ac:dyDescent="0.4">
      <c r="A540" s="42" t="str">
        <f t="shared" si="153"/>
        <v>○○学園</v>
      </c>
      <c r="B540" s="43"/>
      <c r="C540" s="44"/>
      <c r="D540" s="103"/>
      <c r="E540" s="103"/>
      <c r="F540" s="95"/>
      <c r="G540" s="48"/>
      <c r="H540" s="48"/>
      <c r="I540" s="48"/>
      <c r="J540" s="49"/>
      <c r="K540" s="49"/>
      <c r="L540" s="49"/>
      <c r="M540" s="49"/>
      <c r="N540" s="50"/>
      <c r="O540" s="104" t="str">
        <f t="shared" si="154"/>
        <v/>
      </c>
      <c r="P540" s="105" t="str">
        <f t="shared" si="169"/>
        <v/>
      </c>
      <c r="Q540" s="106" t="str">
        <f t="shared" si="155"/>
        <v/>
      </c>
      <c r="R540" s="107" t="str">
        <f t="shared" si="156"/>
        <v/>
      </c>
      <c r="S540" s="107" t="str">
        <f t="shared" si="157"/>
        <v/>
      </c>
      <c r="T540" s="108" t="str">
        <f t="shared" si="158"/>
        <v/>
      </c>
      <c r="U540" s="105" t="str">
        <f t="shared" si="159"/>
        <v/>
      </c>
      <c r="V540" s="108" t="str">
        <f t="shared" si="160"/>
        <v/>
      </c>
      <c r="W540" s="108" t="str">
        <f t="shared" si="161"/>
        <v/>
      </c>
      <c r="X540" s="108" t="str">
        <f t="shared" si="162"/>
        <v/>
      </c>
      <c r="Y540" s="108" t="str">
        <f t="shared" si="163"/>
        <v/>
      </c>
      <c r="Z540" s="106" t="str">
        <f t="shared" si="164"/>
        <v/>
      </c>
      <c r="AA540" s="107" t="str">
        <f t="shared" si="165"/>
        <v/>
      </c>
      <c r="AB540" s="105" t="str">
        <f t="shared" si="166"/>
        <v/>
      </c>
      <c r="AC540" s="108" t="str">
        <f t="shared" si="167"/>
        <v/>
      </c>
      <c r="AD540" s="160" t="str">
        <f t="shared" si="170"/>
        <v/>
      </c>
      <c r="AE540" s="173" t="str">
        <f t="shared" si="171"/>
        <v/>
      </c>
      <c r="AF540" s="111" t="str">
        <f>IF(AND(C540="",SUM(F540:N540)=0),"",IF(AE540&lt;&gt;"●",IF(COUNTIF(D540:E540,"○")+COUNTIF(O540:P540,"○")=1,"OK","NG"),IF(INDEX('補足調査票 (記入例)'!$AF$21:$AF$720,MATCH(C540,'補足調査票 (記入例)'!$C$21:$C$29,0))="OK","OK","NG ")))</f>
        <v/>
      </c>
      <c r="AG540" s="180" t="str">
        <f t="shared" si="168"/>
        <v/>
      </c>
    </row>
    <row r="541" spans="1:33" s="110" customFormat="1" ht="34.5" customHeight="1" x14ac:dyDescent="0.4">
      <c r="A541" s="42" t="str">
        <f t="shared" si="153"/>
        <v>○○学園</v>
      </c>
      <c r="B541" s="43"/>
      <c r="C541" s="44"/>
      <c r="D541" s="103"/>
      <c r="E541" s="103"/>
      <c r="F541" s="95"/>
      <c r="G541" s="48"/>
      <c r="H541" s="48"/>
      <c r="I541" s="48"/>
      <c r="J541" s="49"/>
      <c r="K541" s="49"/>
      <c r="L541" s="49"/>
      <c r="M541" s="49"/>
      <c r="N541" s="50"/>
      <c r="O541" s="104" t="str">
        <f t="shared" si="154"/>
        <v/>
      </c>
      <c r="P541" s="105" t="str">
        <f t="shared" si="169"/>
        <v/>
      </c>
      <c r="Q541" s="106" t="str">
        <f t="shared" si="155"/>
        <v/>
      </c>
      <c r="R541" s="107" t="str">
        <f t="shared" si="156"/>
        <v/>
      </c>
      <c r="S541" s="107" t="str">
        <f t="shared" si="157"/>
        <v/>
      </c>
      <c r="T541" s="108" t="str">
        <f t="shared" si="158"/>
        <v/>
      </c>
      <c r="U541" s="105" t="str">
        <f t="shared" si="159"/>
        <v/>
      </c>
      <c r="V541" s="108" t="str">
        <f t="shared" si="160"/>
        <v/>
      </c>
      <c r="W541" s="108" t="str">
        <f t="shared" si="161"/>
        <v/>
      </c>
      <c r="X541" s="108" t="str">
        <f t="shared" si="162"/>
        <v/>
      </c>
      <c r="Y541" s="108" t="str">
        <f t="shared" si="163"/>
        <v/>
      </c>
      <c r="Z541" s="106" t="str">
        <f t="shared" si="164"/>
        <v/>
      </c>
      <c r="AA541" s="107" t="str">
        <f t="shared" si="165"/>
        <v/>
      </c>
      <c r="AB541" s="105" t="str">
        <f t="shared" si="166"/>
        <v/>
      </c>
      <c r="AC541" s="108" t="str">
        <f t="shared" si="167"/>
        <v/>
      </c>
      <c r="AD541" s="160" t="str">
        <f t="shared" si="170"/>
        <v/>
      </c>
      <c r="AE541" s="173" t="str">
        <f t="shared" si="171"/>
        <v/>
      </c>
      <c r="AF541" s="111" t="str">
        <f>IF(AND(C541="",SUM(F541:N541)=0),"",IF(AE541&lt;&gt;"●",IF(COUNTIF(D541:E541,"○")+COUNTIF(O541:P541,"○")=1,"OK","NG"),IF(INDEX('補足調査票 (記入例)'!$AF$21:$AF$720,MATCH(C541,'補足調査票 (記入例)'!$C$21:$C$29,0))="OK","OK","NG ")))</f>
        <v/>
      </c>
      <c r="AG541" s="180" t="str">
        <f t="shared" si="168"/>
        <v/>
      </c>
    </row>
    <row r="542" spans="1:33" s="110" customFormat="1" ht="34.5" customHeight="1" x14ac:dyDescent="0.4">
      <c r="A542" s="42" t="str">
        <f t="shared" si="153"/>
        <v>○○学園</v>
      </c>
      <c r="B542" s="43"/>
      <c r="C542" s="44"/>
      <c r="D542" s="103"/>
      <c r="E542" s="103"/>
      <c r="F542" s="95"/>
      <c r="G542" s="48"/>
      <c r="H542" s="48"/>
      <c r="I542" s="48"/>
      <c r="J542" s="49"/>
      <c r="K542" s="49"/>
      <c r="L542" s="49"/>
      <c r="M542" s="49"/>
      <c r="N542" s="50"/>
      <c r="O542" s="104" t="str">
        <f t="shared" si="154"/>
        <v/>
      </c>
      <c r="P542" s="105" t="str">
        <f t="shared" si="169"/>
        <v/>
      </c>
      <c r="Q542" s="106" t="str">
        <f t="shared" si="155"/>
        <v/>
      </c>
      <c r="R542" s="107" t="str">
        <f t="shared" si="156"/>
        <v/>
      </c>
      <c r="S542" s="107" t="str">
        <f t="shared" si="157"/>
        <v/>
      </c>
      <c r="T542" s="108" t="str">
        <f t="shared" si="158"/>
        <v/>
      </c>
      <c r="U542" s="105" t="str">
        <f t="shared" si="159"/>
        <v/>
      </c>
      <c r="V542" s="108" t="str">
        <f t="shared" si="160"/>
        <v/>
      </c>
      <c r="W542" s="108" t="str">
        <f t="shared" si="161"/>
        <v/>
      </c>
      <c r="X542" s="108" t="str">
        <f t="shared" si="162"/>
        <v/>
      </c>
      <c r="Y542" s="108" t="str">
        <f t="shared" si="163"/>
        <v/>
      </c>
      <c r="Z542" s="106" t="str">
        <f t="shared" si="164"/>
        <v/>
      </c>
      <c r="AA542" s="107" t="str">
        <f t="shared" si="165"/>
        <v/>
      </c>
      <c r="AB542" s="105" t="str">
        <f t="shared" si="166"/>
        <v/>
      </c>
      <c r="AC542" s="108" t="str">
        <f t="shared" si="167"/>
        <v/>
      </c>
      <c r="AD542" s="160" t="str">
        <f t="shared" si="170"/>
        <v/>
      </c>
      <c r="AE542" s="173" t="str">
        <f t="shared" si="171"/>
        <v/>
      </c>
      <c r="AF542" s="111" t="str">
        <f>IF(AND(C542="",SUM(F542:N542)=0),"",IF(AE542&lt;&gt;"●",IF(COUNTIF(D542:E542,"○")+COUNTIF(O542:P542,"○")=1,"OK","NG"),IF(INDEX('補足調査票 (記入例)'!$AF$21:$AF$720,MATCH(C542,'補足調査票 (記入例)'!$C$21:$C$29,0))="OK","OK","NG ")))</f>
        <v/>
      </c>
      <c r="AG542" s="180" t="str">
        <f t="shared" si="168"/>
        <v/>
      </c>
    </row>
    <row r="543" spans="1:33" s="110" customFormat="1" ht="34.5" customHeight="1" x14ac:dyDescent="0.4">
      <c r="A543" s="42" t="str">
        <f t="shared" si="153"/>
        <v>○○学園</v>
      </c>
      <c r="B543" s="43"/>
      <c r="C543" s="44"/>
      <c r="D543" s="103"/>
      <c r="E543" s="103"/>
      <c r="F543" s="95"/>
      <c r="G543" s="48"/>
      <c r="H543" s="48"/>
      <c r="I543" s="48"/>
      <c r="J543" s="49"/>
      <c r="K543" s="49"/>
      <c r="L543" s="49"/>
      <c r="M543" s="49"/>
      <c r="N543" s="50"/>
      <c r="O543" s="104" t="str">
        <f t="shared" si="154"/>
        <v/>
      </c>
      <c r="P543" s="105" t="str">
        <f t="shared" si="169"/>
        <v/>
      </c>
      <c r="Q543" s="106" t="str">
        <f t="shared" si="155"/>
        <v/>
      </c>
      <c r="R543" s="107" t="str">
        <f t="shared" si="156"/>
        <v/>
      </c>
      <c r="S543" s="107" t="str">
        <f t="shared" si="157"/>
        <v/>
      </c>
      <c r="T543" s="108" t="str">
        <f t="shared" si="158"/>
        <v/>
      </c>
      <c r="U543" s="105" t="str">
        <f t="shared" si="159"/>
        <v/>
      </c>
      <c r="V543" s="108" t="str">
        <f t="shared" si="160"/>
        <v/>
      </c>
      <c r="W543" s="108" t="str">
        <f t="shared" si="161"/>
        <v/>
      </c>
      <c r="X543" s="108" t="str">
        <f t="shared" si="162"/>
        <v/>
      </c>
      <c r="Y543" s="108" t="str">
        <f t="shared" si="163"/>
        <v/>
      </c>
      <c r="Z543" s="106" t="str">
        <f t="shared" si="164"/>
        <v/>
      </c>
      <c r="AA543" s="107" t="str">
        <f t="shared" si="165"/>
        <v/>
      </c>
      <c r="AB543" s="105" t="str">
        <f t="shared" si="166"/>
        <v/>
      </c>
      <c r="AC543" s="108" t="str">
        <f t="shared" si="167"/>
        <v/>
      </c>
      <c r="AD543" s="160" t="str">
        <f t="shared" si="170"/>
        <v/>
      </c>
      <c r="AE543" s="173" t="str">
        <f t="shared" si="171"/>
        <v/>
      </c>
      <c r="AF543" s="111" t="str">
        <f>IF(AND(C543="",SUM(F543:N543)=0),"",IF(AE543&lt;&gt;"●",IF(COUNTIF(D543:E543,"○")+COUNTIF(O543:P543,"○")=1,"OK","NG"),IF(INDEX('補足調査票 (記入例)'!$AF$21:$AF$720,MATCH(C543,'補足調査票 (記入例)'!$C$21:$C$29,0))="OK","OK","NG ")))</f>
        <v/>
      </c>
      <c r="AG543" s="180" t="str">
        <f t="shared" si="168"/>
        <v/>
      </c>
    </row>
    <row r="544" spans="1:33" s="110" customFormat="1" ht="34.5" customHeight="1" x14ac:dyDescent="0.4">
      <c r="A544" s="42" t="str">
        <f t="shared" si="153"/>
        <v>○○学園</v>
      </c>
      <c r="B544" s="43"/>
      <c r="C544" s="44"/>
      <c r="D544" s="103"/>
      <c r="E544" s="103"/>
      <c r="F544" s="95"/>
      <c r="G544" s="48"/>
      <c r="H544" s="48"/>
      <c r="I544" s="48"/>
      <c r="J544" s="49"/>
      <c r="K544" s="49"/>
      <c r="L544" s="49"/>
      <c r="M544" s="49"/>
      <c r="N544" s="50"/>
      <c r="O544" s="104" t="str">
        <f t="shared" si="154"/>
        <v/>
      </c>
      <c r="P544" s="105" t="str">
        <f t="shared" si="169"/>
        <v/>
      </c>
      <c r="Q544" s="106" t="str">
        <f t="shared" si="155"/>
        <v/>
      </c>
      <c r="R544" s="107" t="str">
        <f t="shared" si="156"/>
        <v/>
      </c>
      <c r="S544" s="107" t="str">
        <f t="shared" si="157"/>
        <v/>
      </c>
      <c r="T544" s="108" t="str">
        <f t="shared" si="158"/>
        <v/>
      </c>
      <c r="U544" s="105" t="str">
        <f t="shared" si="159"/>
        <v/>
      </c>
      <c r="V544" s="108" t="str">
        <f t="shared" si="160"/>
        <v/>
      </c>
      <c r="W544" s="108" t="str">
        <f t="shared" si="161"/>
        <v/>
      </c>
      <c r="X544" s="108" t="str">
        <f t="shared" si="162"/>
        <v/>
      </c>
      <c r="Y544" s="108" t="str">
        <f t="shared" si="163"/>
        <v/>
      </c>
      <c r="Z544" s="106" t="str">
        <f t="shared" si="164"/>
        <v/>
      </c>
      <c r="AA544" s="107" t="str">
        <f t="shared" si="165"/>
        <v/>
      </c>
      <c r="AB544" s="105" t="str">
        <f t="shared" si="166"/>
        <v/>
      </c>
      <c r="AC544" s="108" t="str">
        <f t="shared" si="167"/>
        <v/>
      </c>
      <c r="AD544" s="160" t="str">
        <f t="shared" si="170"/>
        <v/>
      </c>
      <c r="AE544" s="173" t="str">
        <f t="shared" si="171"/>
        <v/>
      </c>
      <c r="AF544" s="111" t="str">
        <f>IF(AND(C544="",SUM(F544:N544)=0),"",IF(AE544&lt;&gt;"●",IF(COUNTIF(D544:E544,"○")+COUNTIF(O544:P544,"○")=1,"OK","NG"),IF(INDEX('補足調査票 (記入例)'!$AF$21:$AF$720,MATCH(C544,'補足調査票 (記入例)'!$C$21:$C$29,0))="OK","OK","NG ")))</f>
        <v/>
      </c>
      <c r="AG544" s="180" t="str">
        <f t="shared" si="168"/>
        <v/>
      </c>
    </row>
    <row r="545" spans="1:33" s="110" customFormat="1" ht="34.5" customHeight="1" x14ac:dyDescent="0.4">
      <c r="A545" s="42" t="str">
        <f t="shared" si="153"/>
        <v>○○学園</v>
      </c>
      <c r="B545" s="43"/>
      <c r="C545" s="44"/>
      <c r="D545" s="103"/>
      <c r="E545" s="103"/>
      <c r="F545" s="95"/>
      <c r="G545" s="48"/>
      <c r="H545" s="48"/>
      <c r="I545" s="48"/>
      <c r="J545" s="49"/>
      <c r="K545" s="49"/>
      <c r="L545" s="49"/>
      <c r="M545" s="49"/>
      <c r="N545" s="50"/>
      <c r="O545" s="104" t="str">
        <f t="shared" si="154"/>
        <v/>
      </c>
      <c r="P545" s="105" t="str">
        <f t="shared" si="169"/>
        <v/>
      </c>
      <c r="Q545" s="106" t="str">
        <f t="shared" si="155"/>
        <v/>
      </c>
      <c r="R545" s="107" t="str">
        <f t="shared" si="156"/>
        <v/>
      </c>
      <c r="S545" s="107" t="str">
        <f t="shared" si="157"/>
        <v/>
      </c>
      <c r="T545" s="108" t="str">
        <f t="shared" si="158"/>
        <v/>
      </c>
      <c r="U545" s="105" t="str">
        <f t="shared" si="159"/>
        <v/>
      </c>
      <c r="V545" s="108" t="str">
        <f t="shared" si="160"/>
        <v/>
      </c>
      <c r="W545" s="108" t="str">
        <f t="shared" si="161"/>
        <v/>
      </c>
      <c r="X545" s="108" t="str">
        <f t="shared" si="162"/>
        <v/>
      </c>
      <c r="Y545" s="108" t="str">
        <f t="shared" si="163"/>
        <v/>
      </c>
      <c r="Z545" s="106" t="str">
        <f t="shared" si="164"/>
        <v/>
      </c>
      <c r="AA545" s="107" t="str">
        <f t="shared" si="165"/>
        <v/>
      </c>
      <c r="AB545" s="105" t="str">
        <f t="shared" si="166"/>
        <v/>
      </c>
      <c r="AC545" s="108" t="str">
        <f t="shared" si="167"/>
        <v/>
      </c>
      <c r="AD545" s="160" t="str">
        <f t="shared" si="170"/>
        <v/>
      </c>
      <c r="AE545" s="173" t="str">
        <f t="shared" si="171"/>
        <v/>
      </c>
      <c r="AF545" s="111" t="str">
        <f>IF(AND(C545="",SUM(F545:N545)=0),"",IF(AE545&lt;&gt;"●",IF(COUNTIF(D545:E545,"○")+COUNTIF(O545:P545,"○")=1,"OK","NG"),IF(INDEX('補足調査票 (記入例)'!$AF$21:$AF$720,MATCH(C545,'補足調査票 (記入例)'!$C$21:$C$29,0))="OK","OK","NG ")))</f>
        <v/>
      </c>
      <c r="AG545" s="180" t="str">
        <f t="shared" si="168"/>
        <v/>
      </c>
    </row>
    <row r="546" spans="1:33" s="110" customFormat="1" ht="34.5" customHeight="1" x14ac:dyDescent="0.4">
      <c r="A546" s="42" t="str">
        <f t="shared" si="153"/>
        <v>○○学園</v>
      </c>
      <c r="B546" s="43"/>
      <c r="C546" s="44"/>
      <c r="D546" s="103"/>
      <c r="E546" s="103"/>
      <c r="F546" s="95"/>
      <c r="G546" s="48"/>
      <c r="H546" s="48"/>
      <c r="I546" s="48"/>
      <c r="J546" s="49"/>
      <c r="K546" s="49"/>
      <c r="L546" s="49"/>
      <c r="M546" s="49"/>
      <c r="N546" s="50"/>
      <c r="O546" s="104" t="str">
        <f t="shared" si="154"/>
        <v/>
      </c>
      <c r="P546" s="105" t="str">
        <f t="shared" si="169"/>
        <v/>
      </c>
      <c r="Q546" s="106" t="str">
        <f t="shared" si="155"/>
        <v/>
      </c>
      <c r="R546" s="107" t="str">
        <f t="shared" si="156"/>
        <v/>
      </c>
      <c r="S546" s="107" t="str">
        <f t="shared" si="157"/>
        <v/>
      </c>
      <c r="T546" s="108" t="str">
        <f t="shared" si="158"/>
        <v/>
      </c>
      <c r="U546" s="105" t="str">
        <f t="shared" si="159"/>
        <v/>
      </c>
      <c r="V546" s="108" t="str">
        <f t="shared" si="160"/>
        <v/>
      </c>
      <c r="W546" s="108" t="str">
        <f t="shared" si="161"/>
        <v/>
      </c>
      <c r="X546" s="108" t="str">
        <f t="shared" si="162"/>
        <v/>
      </c>
      <c r="Y546" s="108" t="str">
        <f t="shared" si="163"/>
        <v/>
      </c>
      <c r="Z546" s="106" t="str">
        <f t="shared" si="164"/>
        <v/>
      </c>
      <c r="AA546" s="107" t="str">
        <f t="shared" si="165"/>
        <v/>
      </c>
      <c r="AB546" s="105" t="str">
        <f t="shared" si="166"/>
        <v/>
      </c>
      <c r="AC546" s="108" t="str">
        <f t="shared" si="167"/>
        <v/>
      </c>
      <c r="AD546" s="160" t="str">
        <f t="shared" si="170"/>
        <v/>
      </c>
      <c r="AE546" s="173" t="str">
        <f t="shared" si="171"/>
        <v/>
      </c>
      <c r="AF546" s="111" t="str">
        <f>IF(AND(C546="",SUM(F546:N546)=0),"",IF(AE546&lt;&gt;"●",IF(COUNTIF(D546:E546,"○")+COUNTIF(O546:P546,"○")=1,"OK","NG"),IF(INDEX('補足調査票 (記入例)'!$AF$21:$AF$720,MATCH(C546,'補足調査票 (記入例)'!$C$21:$C$29,0))="OK","OK","NG ")))</f>
        <v/>
      </c>
      <c r="AG546" s="180" t="str">
        <f t="shared" si="168"/>
        <v/>
      </c>
    </row>
    <row r="547" spans="1:33" s="110" customFormat="1" ht="34.5" customHeight="1" x14ac:dyDescent="0.4">
      <c r="A547" s="42" t="str">
        <f t="shared" si="153"/>
        <v>○○学園</v>
      </c>
      <c r="B547" s="43"/>
      <c r="C547" s="44"/>
      <c r="D547" s="103"/>
      <c r="E547" s="103"/>
      <c r="F547" s="95"/>
      <c r="G547" s="48"/>
      <c r="H547" s="48"/>
      <c r="I547" s="48"/>
      <c r="J547" s="49"/>
      <c r="K547" s="49"/>
      <c r="L547" s="49"/>
      <c r="M547" s="49"/>
      <c r="N547" s="50"/>
      <c r="O547" s="104" t="str">
        <f t="shared" si="154"/>
        <v/>
      </c>
      <c r="P547" s="105" t="str">
        <f t="shared" si="169"/>
        <v/>
      </c>
      <c r="Q547" s="106" t="str">
        <f t="shared" si="155"/>
        <v/>
      </c>
      <c r="R547" s="107" t="str">
        <f t="shared" si="156"/>
        <v/>
      </c>
      <c r="S547" s="107" t="str">
        <f t="shared" si="157"/>
        <v/>
      </c>
      <c r="T547" s="108" t="str">
        <f t="shared" si="158"/>
        <v/>
      </c>
      <c r="U547" s="105" t="str">
        <f t="shared" si="159"/>
        <v/>
      </c>
      <c r="V547" s="108" t="str">
        <f t="shared" si="160"/>
        <v/>
      </c>
      <c r="W547" s="108" t="str">
        <f t="shared" si="161"/>
        <v/>
      </c>
      <c r="X547" s="108" t="str">
        <f t="shared" si="162"/>
        <v/>
      </c>
      <c r="Y547" s="108" t="str">
        <f t="shared" si="163"/>
        <v/>
      </c>
      <c r="Z547" s="106" t="str">
        <f t="shared" si="164"/>
        <v/>
      </c>
      <c r="AA547" s="107" t="str">
        <f t="shared" si="165"/>
        <v/>
      </c>
      <c r="AB547" s="105" t="str">
        <f t="shared" si="166"/>
        <v/>
      </c>
      <c r="AC547" s="108" t="str">
        <f t="shared" si="167"/>
        <v/>
      </c>
      <c r="AD547" s="160" t="str">
        <f t="shared" si="170"/>
        <v/>
      </c>
      <c r="AE547" s="173" t="str">
        <f t="shared" si="171"/>
        <v/>
      </c>
      <c r="AF547" s="111" t="str">
        <f>IF(AND(C547="",SUM(F547:N547)=0),"",IF(AE547&lt;&gt;"●",IF(COUNTIF(D547:E547,"○")+COUNTIF(O547:P547,"○")=1,"OK","NG"),IF(INDEX('補足調査票 (記入例)'!$AF$21:$AF$720,MATCH(C547,'補足調査票 (記入例)'!$C$21:$C$29,0))="OK","OK","NG ")))</f>
        <v/>
      </c>
      <c r="AG547" s="180" t="str">
        <f t="shared" si="168"/>
        <v/>
      </c>
    </row>
    <row r="548" spans="1:33" s="110" customFormat="1" ht="34.5" customHeight="1" x14ac:dyDescent="0.4">
      <c r="A548" s="42" t="str">
        <f t="shared" si="153"/>
        <v>○○学園</v>
      </c>
      <c r="B548" s="43"/>
      <c r="C548" s="44"/>
      <c r="D548" s="103"/>
      <c r="E548" s="103"/>
      <c r="F548" s="95"/>
      <c r="G548" s="48"/>
      <c r="H548" s="48"/>
      <c r="I548" s="48"/>
      <c r="J548" s="49"/>
      <c r="K548" s="49"/>
      <c r="L548" s="49"/>
      <c r="M548" s="49"/>
      <c r="N548" s="50"/>
      <c r="O548" s="104" t="str">
        <f t="shared" si="154"/>
        <v/>
      </c>
      <c r="P548" s="105" t="str">
        <f t="shared" si="169"/>
        <v/>
      </c>
      <c r="Q548" s="106" t="str">
        <f t="shared" si="155"/>
        <v/>
      </c>
      <c r="R548" s="107" t="str">
        <f t="shared" si="156"/>
        <v/>
      </c>
      <c r="S548" s="107" t="str">
        <f t="shared" si="157"/>
        <v/>
      </c>
      <c r="T548" s="108" t="str">
        <f t="shared" si="158"/>
        <v/>
      </c>
      <c r="U548" s="105" t="str">
        <f t="shared" si="159"/>
        <v/>
      </c>
      <c r="V548" s="108" t="str">
        <f t="shared" si="160"/>
        <v/>
      </c>
      <c r="W548" s="108" t="str">
        <f t="shared" si="161"/>
        <v/>
      </c>
      <c r="X548" s="108" t="str">
        <f t="shared" si="162"/>
        <v/>
      </c>
      <c r="Y548" s="108" t="str">
        <f t="shared" si="163"/>
        <v/>
      </c>
      <c r="Z548" s="106" t="str">
        <f t="shared" si="164"/>
        <v/>
      </c>
      <c r="AA548" s="107" t="str">
        <f t="shared" si="165"/>
        <v/>
      </c>
      <c r="AB548" s="105" t="str">
        <f t="shared" si="166"/>
        <v/>
      </c>
      <c r="AC548" s="108" t="str">
        <f t="shared" si="167"/>
        <v/>
      </c>
      <c r="AD548" s="160" t="str">
        <f t="shared" si="170"/>
        <v/>
      </c>
      <c r="AE548" s="173" t="str">
        <f t="shared" si="171"/>
        <v/>
      </c>
      <c r="AF548" s="111" t="str">
        <f>IF(AND(C548="",SUM(F548:N548)=0),"",IF(AE548&lt;&gt;"●",IF(COUNTIF(D548:E548,"○")+COUNTIF(O548:P548,"○")=1,"OK","NG"),IF(INDEX('補足調査票 (記入例)'!$AF$21:$AF$720,MATCH(C548,'補足調査票 (記入例)'!$C$21:$C$29,0))="OK","OK","NG ")))</f>
        <v/>
      </c>
      <c r="AG548" s="180" t="str">
        <f t="shared" si="168"/>
        <v/>
      </c>
    </row>
    <row r="549" spans="1:33" s="110" customFormat="1" ht="34.5" customHeight="1" x14ac:dyDescent="0.4">
      <c r="A549" s="42" t="str">
        <f t="shared" si="153"/>
        <v>○○学園</v>
      </c>
      <c r="B549" s="43"/>
      <c r="C549" s="44"/>
      <c r="D549" s="103"/>
      <c r="E549" s="103"/>
      <c r="F549" s="95"/>
      <c r="G549" s="48"/>
      <c r="H549" s="48"/>
      <c r="I549" s="48"/>
      <c r="J549" s="49"/>
      <c r="K549" s="49"/>
      <c r="L549" s="49"/>
      <c r="M549" s="49"/>
      <c r="N549" s="50"/>
      <c r="O549" s="104" t="str">
        <f t="shared" si="154"/>
        <v/>
      </c>
      <c r="P549" s="105" t="str">
        <f t="shared" si="169"/>
        <v/>
      </c>
      <c r="Q549" s="106" t="str">
        <f t="shared" si="155"/>
        <v/>
      </c>
      <c r="R549" s="107" t="str">
        <f t="shared" si="156"/>
        <v/>
      </c>
      <c r="S549" s="107" t="str">
        <f t="shared" si="157"/>
        <v/>
      </c>
      <c r="T549" s="108" t="str">
        <f t="shared" si="158"/>
        <v/>
      </c>
      <c r="U549" s="105" t="str">
        <f t="shared" si="159"/>
        <v/>
      </c>
      <c r="V549" s="108" t="str">
        <f t="shared" si="160"/>
        <v/>
      </c>
      <c r="W549" s="108" t="str">
        <f t="shared" si="161"/>
        <v/>
      </c>
      <c r="X549" s="108" t="str">
        <f t="shared" si="162"/>
        <v/>
      </c>
      <c r="Y549" s="108" t="str">
        <f t="shared" si="163"/>
        <v/>
      </c>
      <c r="Z549" s="106" t="str">
        <f t="shared" si="164"/>
        <v/>
      </c>
      <c r="AA549" s="107" t="str">
        <f t="shared" si="165"/>
        <v/>
      </c>
      <c r="AB549" s="105" t="str">
        <f t="shared" si="166"/>
        <v/>
      </c>
      <c r="AC549" s="108" t="str">
        <f t="shared" si="167"/>
        <v/>
      </c>
      <c r="AD549" s="160" t="str">
        <f t="shared" si="170"/>
        <v/>
      </c>
      <c r="AE549" s="173" t="str">
        <f t="shared" si="171"/>
        <v/>
      </c>
      <c r="AF549" s="111" t="str">
        <f>IF(AND(C549="",SUM(F549:N549)=0),"",IF(AE549&lt;&gt;"●",IF(COUNTIF(D549:E549,"○")+COUNTIF(O549:P549,"○")=1,"OK","NG"),IF(INDEX('補足調査票 (記入例)'!$AF$21:$AF$720,MATCH(C549,'補足調査票 (記入例)'!$C$21:$C$29,0))="OK","OK","NG ")))</f>
        <v/>
      </c>
      <c r="AG549" s="180" t="str">
        <f t="shared" si="168"/>
        <v/>
      </c>
    </row>
    <row r="550" spans="1:33" s="110" customFormat="1" ht="34.5" customHeight="1" x14ac:dyDescent="0.4">
      <c r="A550" s="42" t="str">
        <f t="shared" si="153"/>
        <v>○○学園</v>
      </c>
      <c r="B550" s="43"/>
      <c r="C550" s="44"/>
      <c r="D550" s="103"/>
      <c r="E550" s="103"/>
      <c r="F550" s="95"/>
      <c r="G550" s="48"/>
      <c r="H550" s="48"/>
      <c r="I550" s="48"/>
      <c r="J550" s="49"/>
      <c r="K550" s="49"/>
      <c r="L550" s="49"/>
      <c r="M550" s="49"/>
      <c r="N550" s="50"/>
      <c r="O550" s="104" t="str">
        <f t="shared" si="154"/>
        <v/>
      </c>
      <c r="P550" s="105" t="str">
        <f t="shared" si="169"/>
        <v/>
      </c>
      <c r="Q550" s="106" t="str">
        <f t="shared" si="155"/>
        <v/>
      </c>
      <c r="R550" s="107" t="str">
        <f t="shared" si="156"/>
        <v/>
      </c>
      <c r="S550" s="107" t="str">
        <f t="shared" si="157"/>
        <v/>
      </c>
      <c r="T550" s="108" t="str">
        <f t="shared" si="158"/>
        <v/>
      </c>
      <c r="U550" s="105" t="str">
        <f t="shared" si="159"/>
        <v/>
      </c>
      <c r="V550" s="108" t="str">
        <f t="shared" si="160"/>
        <v/>
      </c>
      <c r="W550" s="108" t="str">
        <f t="shared" si="161"/>
        <v/>
      </c>
      <c r="X550" s="108" t="str">
        <f t="shared" si="162"/>
        <v/>
      </c>
      <c r="Y550" s="108" t="str">
        <f t="shared" si="163"/>
        <v/>
      </c>
      <c r="Z550" s="106" t="str">
        <f t="shared" si="164"/>
        <v/>
      </c>
      <c r="AA550" s="107" t="str">
        <f t="shared" si="165"/>
        <v/>
      </c>
      <c r="AB550" s="105" t="str">
        <f t="shared" si="166"/>
        <v/>
      </c>
      <c r="AC550" s="108" t="str">
        <f t="shared" si="167"/>
        <v/>
      </c>
      <c r="AD550" s="160" t="str">
        <f t="shared" si="170"/>
        <v/>
      </c>
      <c r="AE550" s="173" t="str">
        <f t="shared" si="171"/>
        <v/>
      </c>
      <c r="AF550" s="111" t="str">
        <f>IF(AND(C550="",SUM(F550:N550)=0),"",IF(AE550&lt;&gt;"●",IF(COUNTIF(D550:E550,"○")+COUNTIF(O550:P550,"○")=1,"OK","NG"),IF(INDEX('補足調査票 (記入例)'!$AF$21:$AF$720,MATCH(C550,'補足調査票 (記入例)'!$C$21:$C$29,0))="OK","OK","NG ")))</f>
        <v/>
      </c>
      <c r="AG550" s="180" t="str">
        <f t="shared" si="168"/>
        <v/>
      </c>
    </row>
    <row r="551" spans="1:33" s="110" customFormat="1" ht="34.5" customHeight="1" x14ac:dyDescent="0.4">
      <c r="A551" s="42" t="str">
        <f t="shared" si="153"/>
        <v>○○学園</v>
      </c>
      <c r="B551" s="43"/>
      <c r="C551" s="44"/>
      <c r="D551" s="103"/>
      <c r="E551" s="103"/>
      <c r="F551" s="95"/>
      <c r="G551" s="48"/>
      <c r="H551" s="48"/>
      <c r="I551" s="48"/>
      <c r="J551" s="49"/>
      <c r="K551" s="49"/>
      <c r="L551" s="49"/>
      <c r="M551" s="49"/>
      <c r="N551" s="50"/>
      <c r="O551" s="104" t="str">
        <f t="shared" si="154"/>
        <v/>
      </c>
      <c r="P551" s="105" t="str">
        <f t="shared" si="169"/>
        <v/>
      </c>
      <c r="Q551" s="106" t="str">
        <f t="shared" si="155"/>
        <v/>
      </c>
      <c r="R551" s="107" t="str">
        <f t="shared" si="156"/>
        <v/>
      </c>
      <c r="S551" s="107" t="str">
        <f t="shared" si="157"/>
        <v/>
      </c>
      <c r="T551" s="108" t="str">
        <f t="shared" si="158"/>
        <v/>
      </c>
      <c r="U551" s="105" t="str">
        <f t="shared" si="159"/>
        <v/>
      </c>
      <c r="V551" s="108" t="str">
        <f t="shared" si="160"/>
        <v/>
      </c>
      <c r="W551" s="108" t="str">
        <f t="shared" si="161"/>
        <v/>
      </c>
      <c r="X551" s="108" t="str">
        <f t="shared" si="162"/>
        <v/>
      </c>
      <c r="Y551" s="108" t="str">
        <f t="shared" si="163"/>
        <v/>
      </c>
      <c r="Z551" s="106" t="str">
        <f t="shared" si="164"/>
        <v/>
      </c>
      <c r="AA551" s="107" t="str">
        <f t="shared" si="165"/>
        <v/>
      </c>
      <c r="AB551" s="105" t="str">
        <f t="shared" si="166"/>
        <v/>
      </c>
      <c r="AC551" s="108" t="str">
        <f t="shared" si="167"/>
        <v/>
      </c>
      <c r="AD551" s="160" t="str">
        <f t="shared" si="170"/>
        <v/>
      </c>
      <c r="AE551" s="173" t="str">
        <f t="shared" si="171"/>
        <v/>
      </c>
      <c r="AF551" s="111" t="str">
        <f>IF(AND(C551="",SUM(F551:N551)=0),"",IF(AE551&lt;&gt;"●",IF(COUNTIF(D551:E551,"○")+COUNTIF(O551:P551,"○")=1,"OK","NG"),IF(INDEX('補足調査票 (記入例)'!$AF$21:$AF$720,MATCH(C551,'補足調査票 (記入例)'!$C$21:$C$29,0))="OK","OK","NG ")))</f>
        <v/>
      </c>
      <c r="AG551" s="180" t="str">
        <f t="shared" si="168"/>
        <v/>
      </c>
    </row>
    <row r="552" spans="1:33" s="110" customFormat="1" ht="34.5" customHeight="1" x14ac:dyDescent="0.4">
      <c r="A552" s="42" t="str">
        <f t="shared" si="153"/>
        <v>○○学園</v>
      </c>
      <c r="B552" s="43"/>
      <c r="C552" s="44"/>
      <c r="D552" s="103"/>
      <c r="E552" s="103"/>
      <c r="F552" s="95"/>
      <c r="G552" s="48"/>
      <c r="H552" s="48"/>
      <c r="I552" s="48"/>
      <c r="J552" s="49"/>
      <c r="K552" s="49"/>
      <c r="L552" s="49"/>
      <c r="M552" s="49"/>
      <c r="N552" s="50"/>
      <c r="O552" s="104" t="str">
        <f t="shared" si="154"/>
        <v/>
      </c>
      <c r="P552" s="105" t="str">
        <f t="shared" si="169"/>
        <v/>
      </c>
      <c r="Q552" s="106" t="str">
        <f t="shared" si="155"/>
        <v/>
      </c>
      <c r="R552" s="107" t="str">
        <f t="shared" si="156"/>
        <v/>
      </c>
      <c r="S552" s="107" t="str">
        <f t="shared" si="157"/>
        <v/>
      </c>
      <c r="T552" s="108" t="str">
        <f t="shared" si="158"/>
        <v/>
      </c>
      <c r="U552" s="105" t="str">
        <f t="shared" si="159"/>
        <v/>
      </c>
      <c r="V552" s="108" t="str">
        <f t="shared" si="160"/>
        <v/>
      </c>
      <c r="W552" s="108" t="str">
        <f t="shared" si="161"/>
        <v/>
      </c>
      <c r="X552" s="108" t="str">
        <f t="shared" si="162"/>
        <v/>
      </c>
      <c r="Y552" s="108" t="str">
        <f t="shared" si="163"/>
        <v/>
      </c>
      <c r="Z552" s="106" t="str">
        <f t="shared" si="164"/>
        <v/>
      </c>
      <c r="AA552" s="107" t="str">
        <f t="shared" si="165"/>
        <v/>
      </c>
      <c r="AB552" s="105" t="str">
        <f t="shared" si="166"/>
        <v/>
      </c>
      <c r="AC552" s="108" t="str">
        <f t="shared" si="167"/>
        <v/>
      </c>
      <c r="AD552" s="160" t="str">
        <f t="shared" si="170"/>
        <v/>
      </c>
      <c r="AE552" s="173" t="str">
        <f t="shared" si="171"/>
        <v/>
      </c>
      <c r="AF552" s="111" t="str">
        <f>IF(AND(C552="",SUM(F552:N552)=0),"",IF(AE552&lt;&gt;"●",IF(COUNTIF(D552:E552,"○")+COUNTIF(O552:P552,"○")=1,"OK","NG"),IF(INDEX('補足調査票 (記入例)'!$AF$21:$AF$720,MATCH(C552,'補足調査票 (記入例)'!$C$21:$C$29,0))="OK","OK","NG ")))</f>
        <v/>
      </c>
      <c r="AG552" s="180" t="str">
        <f t="shared" si="168"/>
        <v/>
      </c>
    </row>
    <row r="553" spans="1:33" s="110" customFormat="1" ht="34.5" customHeight="1" x14ac:dyDescent="0.4">
      <c r="A553" s="42" t="str">
        <f t="shared" si="153"/>
        <v>○○学園</v>
      </c>
      <c r="B553" s="43"/>
      <c r="C553" s="44"/>
      <c r="D553" s="103"/>
      <c r="E553" s="103"/>
      <c r="F553" s="95"/>
      <c r="G553" s="48"/>
      <c r="H553" s="48"/>
      <c r="I553" s="48"/>
      <c r="J553" s="49"/>
      <c r="K553" s="49"/>
      <c r="L553" s="49"/>
      <c r="M553" s="49"/>
      <c r="N553" s="50"/>
      <c r="O553" s="104" t="str">
        <f t="shared" si="154"/>
        <v/>
      </c>
      <c r="P553" s="105" t="str">
        <f t="shared" si="169"/>
        <v/>
      </c>
      <c r="Q553" s="106" t="str">
        <f t="shared" si="155"/>
        <v/>
      </c>
      <c r="R553" s="107" t="str">
        <f t="shared" si="156"/>
        <v/>
      </c>
      <c r="S553" s="107" t="str">
        <f t="shared" si="157"/>
        <v/>
      </c>
      <c r="T553" s="108" t="str">
        <f t="shared" si="158"/>
        <v/>
      </c>
      <c r="U553" s="105" t="str">
        <f t="shared" si="159"/>
        <v/>
      </c>
      <c r="V553" s="108" t="str">
        <f t="shared" si="160"/>
        <v/>
      </c>
      <c r="W553" s="108" t="str">
        <f t="shared" si="161"/>
        <v/>
      </c>
      <c r="X553" s="108" t="str">
        <f t="shared" si="162"/>
        <v/>
      </c>
      <c r="Y553" s="108" t="str">
        <f t="shared" si="163"/>
        <v/>
      </c>
      <c r="Z553" s="106" t="str">
        <f t="shared" si="164"/>
        <v/>
      </c>
      <c r="AA553" s="107" t="str">
        <f t="shared" si="165"/>
        <v/>
      </c>
      <c r="AB553" s="105" t="str">
        <f t="shared" si="166"/>
        <v/>
      </c>
      <c r="AC553" s="108" t="str">
        <f t="shared" si="167"/>
        <v/>
      </c>
      <c r="AD553" s="160" t="str">
        <f t="shared" si="170"/>
        <v/>
      </c>
      <c r="AE553" s="173" t="str">
        <f t="shared" si="171"/>
        <v/>
      </c>
      <c r="AF553" s="111" t="str">
        <f>IF(AND(C553="",SUM(F553:N553)=0),"",IF(AE553&lt;&gt;"●",IF(COUNTIF(D553:E553,"○")+COUNTIF(O553:P553,"○")=1,"OK","NG"),IF(INDEX('補足調査票 (記入例)'!$AF$21:$AF$720,MATCH(C553,'補足調査票 (記入例)'!$C$21:$C$29,0))="OK","OK","NG ")))</f>
        <v/>
      </c>
      <c r="AG553" s="180" t="str">
        <f t="shared" si="168"/>
        <v/>
      </c>
    </row>
    <row r="554" spans="1:33" s="110" customFormat="1" ht="34.5" customHeight="1" x14ac:dyDescent="0.4">
      <c r="A554" s="42" t="str">
        <f t="shared" si="153"/>
        <v>○○学園</v>
      </c>
      <c r="B554" s="43"/>
      <c r="C554" s="44"/>
      <c r="D554" s="103"/>
      <c r="E554" s="103"/>
      <c r="F554" s="95"/>
      <c r="G554" s="48"/>
      <c r="H554" s="48"/>
      <c r="I554" s="48"/>
      <c r="J554" s="49"/>
      <c r="K554" s="49"/>
      <c r="L554" s="49"/>
      <c r="M554" s="49"/>
      <c r="N554" s="50"/>
      <c r="O554" s="104" t="str">
        <f t="shared" si="154"/>
        <v/>
      </c>
      <c r="P554" s="105" t="str">
        <f t="shared" si="169"/>
        <v/>
      </c>
      <c r="Q554" s="106" t="str">
        <f t="shared" si="155"/>
        <v/>
      </c>
      <c r="R554" s="107" t="str">
        <f t="shared" si="156"/>
        <v/>
      </c>
      <c r="S554" s="107" t="str">
        <f t="shared" si="157"/>
        <v/>
      </c>
      <c r="T554" s="108" t="str">
        <f t="shared" si="158"/>
        <v/>
      </c>
      <c r="U554" s="105" t="str">
        <f t="shared" si="159"/>
        <v/>
      </c>
      <c r="V554" s="108" t="str">
        <f t="shared" si="160"/>
        <v/>
      </c>
      <c r="W554" s="108" t="str">
        <f t="shared" si="161"/>
        <v/>
      </c>
      <c r="X554" s="108" t="str">
        <f t="shared" si="162"/>
        <v/>
      </c>
      <c r="Y554" s="108" t="str">
        <f t="shared" si="163"/>
        <v/>
      </c>
      <c r="Z554" s="106" t="str">
        <f t="shared" si="164"/>
        <v/>
      </c>
      <c r="AA554" s="107" t="str">
        <f t="shared" si="165"/>
        <v/>
      </c>
      <c r="AB554" s="105" t="str">
        <f t="shared" si="166"/>
        <v/>
      </c>
      <c r="AC554" s="108" t="str">
        <f t="shared" si="167"/>
        <v/>
      </c>
      <c r="AD554" s="160" t="str">
        <f t="shared" si="170"/>
        <v/>
      </c>
      <c r="AE554" s="173" t="str">
        <f t="shared" si="171"/>
        <v/>
      </c>
      <c r="AF554" s="111" t="str">
        <f>IF(AND(C554="",SUM(F554:N554)=0),"",IF(AE554&lt;&gt;"●",IF(COUNTIF(D554:E554,"○")+COUNTIF(O554:P554,"○")=1,"OK","NG"),IF(INDEX('補足調査票 (記入例)'!$AF$21:$AF$720,MATCH(C554,'補足調査票 (記入例)'!$C$21:$C$29,0))="OK","OK","NG ")))</f>
        <v/>
      </c>
      <c r="AG554" s="180" t="str">
        <f t="shared" si="168"/>
        <v/>
      </c>
    </row>
    <row r="555" spans="1:33" s="110" customFormat="1" ht="34.5" customHeight="1" x14ac:dyDescent="0.4">
      <c r="A555" s="42" t="str">
        <f t="shared" si="153"/>
        <v>○○学園</v>
      </c>
      <c r="B555" s="43"/>
      <c r="C555" s="44"/>
      <c r="D555" s="103"/>
      <c r="E555" s="103"/>
      <c r="F555" s="95"/>
      <c r="G555" s="48"/>
      <c r="H555" s="48"/>
      <c r="I555" s="48"/>
      <c r="J555" s="49"/>
      <c r="K555" s="49"/>
      <c r="L555" s="49"/>
      <c r="M555" s="49"/>
      <c r="N555" s="50"/>
      <c r="O555" s="104" t="str">
        <f t="shared" si="154"/>
        <v/>
      </c>
      <c r="P555" s="105" t="str">
        <f t="shared" si="169"/>
        <v/>
      </c>
      <c r="Q555" s="106" t="str">
        <f t="shared" si="155"/>
        <v/>
      </c>
      <c r="R555" s="107" t="str">
        <f t="shared" si="156"/>
        <v/>
      </c>
      <c r="S555" s="107" t="str">
        <f t="shared" si="157"/>
        <v/>
      </c>
      <c r="T555" s="108" t="str">
        <f t="shared" si="158"/>
        <v/>
      </c>
      <c r="U555" s="105" t="str">
        <f t="shared" si="159"/>
        <v/>
      </c>
      <c r="V555" s="108" t="str">
        <f t="shared" si="160"/>
        <v/>
      </c>
      <c r="W555" s="108" t="str">
        <f t="shared" si="161"/>
        <v/>
      </c>
      <c r="X555" s="108" t="str">
        <f t="shared" si="162"/>
        <v/>
      </c>
      <c r="Y555" s="108" t="str">
        <f t="shared" si="163"/>
        <v/>
      </c>
      <c r="Z555" s="106" t="str">
        <f t="shared" si="164"/>
        <v/>
      </c>
      <c r="AA555" s="107" t="str">
        <f t="shared" si="165"/>
        <v/>
      </c>
      <c r="AB555" s="105" t="str">
        <f t="shared" si="166"/>
        <v/>
      </c>
      <c r="AC555" s="108" t="str">
        <f t="shared" si="167"/>
        <v/>
      </c>
      <c r="AD555" s="160" t="str">
        <f t="shared" si="170"/>
        <v/>
      </c>
      <c r="AE555" s="173" t="str">
        <f t="shared" si="171"/>
        <v/>
      </c>
      <c r="AF555" s="111" t="str">
        <f>IF(AND(C555="",SUM(F555:N555)=0),"",IF(AE555&lt;&gt;"●",IF(COUNTIF(D555:E555,"○")+COUNTIF(O555:P555,"○")=1,"OK","NG"),IF(INDEX('補足調査票 (記入例)'!$AF$21:$AF$720,MATCH(C555,'補足調査票 (記入例)'!$C$21:$C$29,0))="OK","OK","NG ")))</f>
        <v/>
      </c>
      <c r="AG555" s="180" t="str">
        <f t="shared" si="168"/>
        <v/>
      </c>
    </row>
    <row r="556" spans="1:33" s="110" customFormat="1" ht="34.5" customHeight="1" x14ac:dyDescent="0.4">
      <c r="A556" s="42" t="str">
        <f t="shared" si="153"/>
        <v>○○学園</v>
      </c>
      <c r="B556" s="43"/>
      <c r="C556" s="44"/>
      <c r="D556" s="103"/>
      <c r="E556" s="103"/>
      <c r="F556" s="95"/>
      <c r="G556" s="48"/>
      <c r="H556" s="48"/>
      <c r="I556" s="48"/>
      <c r="J556" s="49"/>
      <c r="K556" s="49"/>
      <c r="L556" s="49"/>
      <c r="M556" s="49"/>
      <c r="N556" s="50"/>
      <c r="O556" s="104" t="str">
        <f t="shared" si="154"/>
        <v/>
      </c>
      <c r="P556" s="105" t="str">
        <f t="shared" si="169"/>
        <v/>
      </c>
      <c r="Q556" s="106" t="str">
        <f t="shared" si="155"/>
        <v/>
      </c>
      <c r="R556" s="107" t="str">
        <f t="shared" si="156"/>
        <v/>
      </c>
      <c r="S556" s="107" t="str">
        <f t="shared" si="157"/>
        <v/>
      </c>
      <c r="T556" s="108" t="str">
        <f t="shared" si="158"/>
        <v/>
      </c>
      <c r="U556" s="105" t="str">
        <f t="shared" si="159"/>
        <v/>
      </c>
      <c r="V556" s="108" t="str">
        <f t="shared" si="160"/>
        <v/>
      </c>
      <c r="W556" s="108" t="str">
        <f t="shared" si="161"/>
        <v/>
      </c>
      <c r="X556" s="108" t="str">
        <f t="shared" si="162"/>
        <v/>
      </c>
      <c r="Y556" s="108" t="str">
        <f t="shared" si="163"/>
        <v/>
      </c>
      <c r="Z556" s="106" t="str">
        <f t="shared" si="164"/>
        <v/>
      </c>
      <c r="AA556" s="107" t="str">
        <f t="shared" si="165"/>
        <v/>
      </c>
      <c r="AB556" s="105" t="str">
        <f t="shared" si="166"/>
        <v/>
      </c>
      <c r="AC556" s="108" t="str">
        <f t="shared" si="167"/>
        <v/>
      </c>
      <c r="AD556" s="160" t="str">
        <f t="shared" si="170"/>
        <v/>
      </c>
      <c r="AE556" s="173" t="str">
        <f t="shared" si="171"/>
        <v/>
      </c>
      <c r="AF556" s="111" t="str">
        <f>IF(AND(C556="",SUM(F556:N556)=0),"",IF(AE556&lt;&gt;"●",IF(COUNTIF(D556:E556,"○")+COUNTIF(O556:P556,"○")=1,"OK","NG"),IF(INDEX('補足調査票 (記入例)'!$AF$21:$AF$720,MATCH(C556,'補足調査票 (記入例)'!$C$21:$C$29,0))="OK","OK","NG ")))</f>
        <v/>
      </c>
      <c r="AG556" s="180" t="str">
        <f t="shared" si="168"/>
        <v/>
      </c>
    </row>
    <row r="557" spans="1:33" s="110" customFormat="1" ht="34.5" customHeight="1" x14ac:dyDescent="0.4">
      <c r="A557" s="42" t="str">
        <f t="shared" si="153"/>
        <v>○○学園</v>
      </c>
      <c r="B557" s="43"/>
      <c r="C557" s="44"/>
      <c r="D557" s="103"/>
      <c r="E557" s="103"/>
      <c r="F557" s="95"/>
      <c r="G557" s="48"/>
      <c r="H557" s="48"/>
      <c r="I557" s="48"/>
      <c r="J557" s="49"/>
      <c r="K557" s="49"/>
      <c r="L557" s="49"/>
      <c r="M557" s="49"/>
      <c r="N557" s="50"/>
      <c r="O557" s="104" t="str">
        <f t="shared" si="154"/>
        <v/>
      </c>
      <c r="P557" s="105" t="str">
        <f t="shared" si="169"/>
        <v/>
      </c>
      <c r="Q557" s="106" t="str">
        <f t="shared" si="155"/>
        <v/>
      </c>
      <c r="R557" s="107" t="str">
        <f t="shared" si="156"/>
        <v/>
      </c>
      <c r="S557" s="107" t="str">
        <f t="shared" si="157"/>
        <v/>
      </c>
      <c r="T557" s="108" t="str">
        <f t="shared" si="158"/>
        <v/>
      </c>
      <c r="U557" s="105" t="str">
        <f t="shared" si="159"/>
        <v/>
      </c>
      <c r="V557" s="108" t="str">
        <f t="shared" si="160"/>
        <v/>
      </c>
      <c r="W557" s="108" t="str">
        <f t="shared" si="161"/>
        <v/>
      </c>
      <c r="X557" s="108" t="str">
        <f t="shared" si="162"/>
        <v/>
      </c>
      <c r="Y557" s="108" t="str">
        <f t="shared" si="163"/>
        <v/>
      </c>
      <c r="Z557" s="106" t="str">
        <f t="shared" si="164"/>
        <v/>
      </c>
      <c r="AA557" s="107" t="str">
        <f t="shared" si="165"/>
        <v/>
      </c>
      <c r="AB557" s="105" t="str">
        <f t="shared" si="166"/>
        <v/>
      </c>
      <c r="AC557" s="108" t="str">
        <f t="shared" si="167"/>
        <v/>
      </c>
      <c r="AD557" s="160" t="str">
        <f t="shared" si="170"/>
        <v/>
      </c>
      <c r="AE557" s="173" t="str">
        <f t="shared" si="171"/>
        <v/>
      </c>
      <c r="AF557" s="111" t="str">
        <f>IF(AND(C557="",SUM(F557:N557)=0),"",IF(AE557&lt;&gt;"●",IF(COUNTIF(D557:E557,"○")+COUNTIF(O557:P557,"○")=1,"OK","NG"),IF(INDEX('補足調査票 (記入例)'!$AF$21:$AF$720,MATCH(C557,'補足調査票 (記入例)'!$C$21:$C$29,0))="OK","OK","NG ")))</f>
        <v/>
      </c>
      <c r="AG557" s="180" t="str">
        <f t="shared" si="168"/>
        <v/>
      </c>
    </row>
    <row r="558" spans="1:33" s="110" customFormat="1" ht="34.5" customHeight="1" x14ac:dyDescent="0.4">
      <c r="A558" s="42" t="str">
        <f t="shared" si="153"/>
        <v>○○学園</v>
      </c>
      <c r="B558" s="43"/>
      <c r="C558" s="44"/>
      <c r="D558" s="103"/>
      <c r="E558" s="103"/>
      <c r="F558" s="95"/>
      <c r="G558" s="48"/>
      <c r="H558" s="48"/>
      <c r="I558" s="48"/>
      <c r="J558" s="49"/>
      <c r="K558" s="49"/>
      <c r="L558" s="49"/>
      <c r="M558" s="49"/>
      <c r="N558" s="50"/>
      <c r="O558" s="104" t="str">
        <f t="shared" si="154"/>
        <v/>
      </c>
      <c r="P558" s="105" t="str">
        <f t="shared" si="169"/>
        <v/>
      </c>
      <c r="Q558" s="106" t="str">
        <f t="shared" si="155"/>
        <v/>
      </c>
      <c r="R558" s="107" t="str">
        <f t="shared" si="156"/>
        <v/>
      </c>
      <c r="S558" s="107" t="str">
        <f t="shared" si="157"/>
        <v/>
      </c>
      <c r="T558" s="108" t="str">
        <f t="shared" si="158"/>
        <v/>
      </c>
      <c r="U558" s="105" t="str">
        <f t="shared" si="159"/>
        <v/>
      </c>
      <c r="V558" s="108" t="str">
        <f t="shared" si="160"/>
        <v/>
      </c>
      <c r="W558" s="108" t="str">
        <f t="shared" si="161"/>
        <v/>
      </c>
      <c r="X558" s="108" t="str">
        <f t="shared" si="162"/>
        <v/>
      </c>
      <c r="Y558" s="108" t="str">
        <f t="shared" si="163"/>
        <v/>
      </c>
      <c r="Z558" s="106" t="str">
        <f t="shared" si="164"/>
        <v/>
      </c>
      <c r="AA558" s="107" t="str">
        <f t="shared" si="165"/>
        <v/>
      </c>
      <c r="AB558" s="105" t="str">
        <f t="shared" si="166"/>
        <v/>
      </c>
      <c r="AC558" s="108" t="str">
        <f t="shared" si="167"/>
        <v/>
      </c>
      <c r="AD558" s="160" t="str">
        <f t="shared" si="170"/>
        <v/>
      </c>
      <c r="AE558" s="173" t="str">
        <f t="shared" si="171"/>
        <v/>
      </c>
      <c r="AF558" s="111" t="str">
        <f>IF(AND(C558="",SUM(F558:N558)=0),"",IF(AE558&lt;&gt;"●",IF(COUNTIF(D558:E558,"○")+COUNTIF(O558:P558,"○")=1,"OK","NG"),IF(INDEX('補足調査票 (記入例)'!$AF$21:$AF$720,MATCH(C558,'補足調査票 (記入例)'!$C$21:$C$29,0))="OK","OK","NG ")))</f>
        <v/>
      </c>
      <c r="AG558" s="180" t="str">
        <f t="shared" si="168"/>
        <v/>
      </c>
    </row>
    <row r="559" spans="1:33" s="110" customFormat="1" ht="34.5" customHeight="1" x14ac:dyDescent="0.4">
      <c r="A559" s="42" t="str">
        <f t="shared" si="153"/>
        <v>○○学園</v>
      </c>
      <c r="B559" s="43"/>
      <c r="C559" s="44"/>
      <c r="D559" s="103"/>
      <c r="E559" s="103"/>
      <c r="F559" s="95"/>
      <c r="G559" s="48"/>
      <c r="H559" s="48"/>
      <c r="I559" s="48"/>
      <c r="J559" s="49"/>
      <c r="K559" s="49"/>
      <c r="L559" s="49"/>
      <c r="M559" s="49"/>
      <c r="N559" s="50"/>
      <c r="O559" s="104" t="str">
        <f t="shared" si="154"/>
        <v/>
      </c>
      <c r="P559" s="105" t="str">
        <f t="shared" si="169"/>
        <v/>
      </c>
      <c r="Q559" s="106" t="str">
        <f t="shared" si="155"/>
        <v/>
      </c>
      <c r="R559" s="107" t="str">
        <f t="shared" si="156"/>
        <v/>
      </c>
      <c r="S559" s="107" t="str">
        <f t="shared" si="157"/>
        <v/>
      </c>
      <c r="T559" s="108" t="str">
        <f t="shared" si="158"/>
        <v/>
      </c>
      <c r="U559" s="105" t="str">
        <f t="shared" si="159"/>
        <v/>
      </c>
      <c r="V559" s="108" t="str">
        <f t="shared" si="160"/>
        <v/>
      </c>
      <c r="W559" s="108" t="str">
        <f t="shared" si="161"/>
        <v/>
      </c>
      <c r="X559" s="108" t="str">
        <f t="shared" si="162"/>
        <v/>
      </c>
      <c r="Y559" s="108" t="str">
        <f t="shared" si="163"/>
        <v/>
      </c>
      <c r="Z559" s="106" t="str">
        <f t="shared" si="164"/>
        <v/>
      </c>
      <c r="AA559" s="107" t="str">
        <f t="shared" si="165"/>
        <v/>
      </c>
      <c r="AB559" s="105" t="str">
        <f t="shared" si="166"/>
        <v/>
      </c>
      <c r="AC559" s="108" t="str">
        <f t="shared" si="167"/>
        <v/>
      </c>
      <c r="AD559" s="160" t="str">
        <f t="shared" si="170"/>
        <v/>
      </c>
      <c r="AE559" s="173" t="str">
        <f t="shared" si="171"/>
        <v/>
      </c>
      <c r="AF559" s="111" t="str">
        <f>IF(AND(C559="",SUM(F559:N559)=0),"",IF(AE559&lt;&gt;"●",IF(COUNTIF(D559:E559,"○")+COUNTIF(O559:P559,"○")=1,"OK","NG"),IF(INDEX('補足調査票 (記入例)'!$AF$21:$AF$720,MATCH(C559,'補足調査票 (記入例)'!$C$21:$C$29,0))="OK","OK","NG ")))</f>
        <v/>
      </c>
      <c r="AG559" s="180" t="str">
        <f t="shared" si="168"/>
        <v/>
      </c>
    </row>
    <row r="560" spans="1:33" s="110" customFormat="1" ht="34.5" customHeight="1" x14ac:dyDescent="0.4">
      <c r="A560" s="42" t="str">
        <f t="shared" si="153"/>
        <v>○○学園</v>
      </c>
      <c r="B560" s="43"/>
      <c r="C560" s="44"/>
      <c r="D560" s="103"/>
      <c r="E560" s="103"/>
      <c r="F560" s="95"/>
      <c r="G560" s="48"/>
      <c r="H560" s="48"/>
      <c r="I560" s="48"/>
      <c r="J560" s="49"/>
      <c r="K560" s="49"/>
      <c r="L560" s="49"/>
      <c r="M560" s="49"/>
      <c r="N560" s="50"/>
      <c r="O560" s="104" t="str">
        <f t="shared" si="154"/>
        <v/>
      </c>
      <c r="P560" s="105" t="str">
        <f t="shared" si="169"/>
        <v/>
      </c>
      <c r="Q560" s="106" t="str">
        <f t="shared" si="155"/>
        <v/>
      </c>
      <c r="R560" s="107" t="str">
        <f t="shared" si="156"/>
        <v/>
      </c>
      <c r="S560" s="107" t="str">
        <f t="shared" si="157"/>
        <v/>
      </c>
      <c r="T560" s="108" t="str">
        <f t="shared" si="158"/>
        <v/>
      </c>
      <c r="U560" s="105" t="str">
        <f t="shared" si="159"/>
        <v/>
      </c>
      <c r="V560" s="108" t="str">
        <f t="shared" si="160"/>
        <v/>
      </c>
      <c r="W560" s="108" t="str">
        <f t="shared" si="161"/>
        <v/>
      </c>
      <c r="X560" s="108" t="str">
        <f t="shared" si="162"/>
        <v/>
      </c>
      <c r="Y560" s="108" t="str">
        <f t="shared" si="163"/>
        <v/>
      </c>
      <c r="Z560" s="106" t="str">
        <f t="shared" si="164"/>
        <v/>
      </c>
      <c r="AA560" s="107" t="str">
        <f t="shared" si="165"/>
        <v/>
      </c>
      <c r="AB560" s="105" t="str">
        <f t="shared" si="166"/>
        <v/>
      </c>
      <c r="AC560" s="108" t="str">
        <f t="shared" si="167"/>
        <v/>
      </c>
      <c r="AD560" s="160" t="str">
        <f t="shared" si="170"/>
        <v/>
      </c>
      <c r="AE560" s="173" t="str">
        <f t="shared" si="171"/>
        <v/>
      </c>
      <c r="AF560" s="111" t="str">
        <f>IF(AND(C560="",SUM(F560:N560)=0),"",IF(AE560&lt;&gt;"●",IF(COUNTIF(D560:E560,"○")+COUNTIF(O560:P560,"○")=1,"OK","NG"),IF(INDEX('補足調査票 (記入例)'!$AF$21:$AF$720,MATCH(C560,'補足調査票 (記入例)'!$C$21:$C$29,0))="OK","OK","NG ")))</f>
        <v/>
      </c>
      <c r="AG560" s="180" t="str">
        <f t="shared" si="168"/>
        <v/>
      </c>
    </row>
    <row r="561" spans="1:33" s="110" customFormat="1" ht="34.5" customHeight="1" x14ac:dyDescent="0.4">
      <c r="A561" s="42" t="str">
        <f t="shared" si="153"/>
        <v>○○学園</v>
      </c>
      <c r="B561" s="43"/>
      <c r="C561" s="44"/>
      <c r="D561" s="103"/>
      <c r="E561" s="103"/>
      <c r="F561" s="95"/>
      <c r="G561" s="48"/>
      <c r="H561" s="48"/>
      <c r="I561" s="48"/>
      <c r="J561" s="49"/>
      <c r="K561" s="49"/>
      <c r="L561" s="49"/>
      <c r="M561" s="49"/>
      <c r="N561" s="50"/>
      <c r="O561" s="104" t="str">
        <f t="shared" si="154"/>
        <v/>
      </c>
      <c r="P561" s="105" t="str">
        <f t="shared" si="169"/>
        <v/>
      </c>
      <c r="Q561" s="106" t="str">
        <f t="shared" si="155"/>
        <v/>
      </c>
      <c r="R561" s="107" t="str">
        <f t="shared" si="156"/>
        <v/>
      </c>
      <c r="S561" s="107" t="str">
        <f t="shared" si="157"/>
        <v/>
      </c>
      <c r="T561" s="108" t="str">
        <f t="shared" si="158"/>
        <v/>
      </c>
      <c r="U561" s="105" t="str">
        <f t="shared" si="159"/>
        <v/>
      </c>
      <c r="V561" s="108" t="str">
        <f t="shared" si="160"/>
        <v/>
      </c>
      <c r="W561" s="108" t="str">
        <f t="shared" si="161"/>
        <v/>
      </c>
      <c r="X561" s="108" t="str">
        <f t="shared" si="162"/>
        <v/>
      </c>
      <c r="Y561" s="108" t="str">
        <f t="shared" si="163"/>
        <v/>
      </c>
      <c r="Z561" s="106" t="str">
        <f t="shared" si="164"/>
        <v/>
      </c>
      <c r="AA561" s="107" t="str">
        <f t="shared" si="165"/>
        <v/>
      </c>
      <c r="AB561" s="105" t="str">
        <f t="shared" si="166"/>
        <v/>
      </c>
      <c r="AC561" s="108" t="str">
        <f t="shared" si="167"/>
        <v/>
      </c>
      <c r="AD561" s="160" t="str">
        <f t="shared" si="170"/>
        <v/>
      </c>
      <c r="AE561" s="173" t="str">
        <f t="shared" si="171"/>
        <v/>
      </c>
      <c r="AF561" s="111" t="str">
        <f>IF(AND(C561="",SUM(F561:N561)=0),"",IF(AE561&lt;&gt;"●",IF(COUNTIF(D561:E561,"○")+COUNTIF(O561:P561,"○")=1,"OK","NG"),IF(INDEX('補足調査票 (記入例)'!$AF$21:$AF$720,MATCH(C561,'補足調査票 (記入例)'!$C$21:$C$29,0))="OK","OK","NG ")))</f>
        <v/>
      </c>
      <c r="AG561" s="180" t="str">
        <f t="shared" si="168"/>
        <v/>
      </c>
    </row>
    <row r="562" spans="1:33" s="110" customFormat="1" ht="34.5" customHeight="1" x14ac:dyDescent="0.4">
      <c r="A562" s="42" t="str">
        <f t="shared" si="153"/>
        <v>○○学園</v>
      </c>
      <c r="B562" s="43"/>
      <c r="C562" s="44"/>
      <c r="D562" s="103"/>
      <c r="E562" s="103"/>
      <c r="F562" s="95"/>
      <c r="G562" s="48"/>
      <c r="H562" s="48"/>
      <c r="I562" s="48"/>
      <c r="J562" s="49"/>
      <c r="K562" s="49"/>
      <c r="L562" s="49"/>
      <c r="M562" s="49"/>
      <c r="N562" s="50"/>
      <c r="O562" s="104" t="str">
        <f t="shared" si="154"/>
        <v/>
      </c>
      <c r="P562" s="105" t="str">
        <f t="shared" si="169"/>
        <v/>
      </c>
      <c r="Q562" s="106" t="str">
        <f t="shared" si="155"/>
        <v/>
      </c>
      <c r="R562" s="107" t="str">
        <f t="shared" si="156"/>
        <v/>
      </c>
      <c r="S562" s="107" t="str">
        <f t="shared" si="157"/>
        <v/>
      </c>
      <c r="T562" s="108" t="str">
        <f t="shared" si="158"/>
        <v/>
      </c>
      <c r="U562" s="105" t="str">
        <f t="shared" si="159"/>
        <v/>
      </c>
      <c r="V562" s="108" t="str">
        <f t="shared" si="160"/>
        <v/>
      </c>
      <c r="W562" s="108" t="str">
        <f t="shared" si="161"/>
        <v/>
      </c>
      <c r="X562" s="108" t="str">
        <f t="shared" si="162"/>
        <v/>
      </c>
      <c r="Y562" s="108" t="str">
        <f t="shared" si="163"/>
        <v/>
      </c>
      <c r="Z562" s="106" t="str">
        <f t="shared" si="164"/>
        <v/>
      </c>
      <c r="AA562" s="107" t="str">
        <f t="shared" si="165"/>
        <v/>
      </c>
      <c r="AB562" s="105" t="str">
        <f t="shared" si="166"/>
        <v/>
      </c>
      <c r="AC562" s="108" t="str">
        <f t="shared" si="167"/>
        <v/>
      </c>
      <c r="AD562" s="160" t="str">
        <f t="shared" si="170"/>
        <v/>
      </c>
      <c r="AE562" s="173" t="str">
        <f t="shared" si="171"/>
        <v/>
      </c>
      <c r="AF562" s="111" t="str">
        <f>IF(AND(C562="",SUM(F562:N562)=0),"",IF(AE562&lt;&gt;"●",IF(COUNTIF(D562:E562,"○")+COUNTIF(O562:P562,"○")=1,"OK","NG"),IF(INDEX('補足調査票 (記入例)'!$AF$21:$AF$720,MATCH(C562,'補足調査票 (記入例)'!$C$21:$C$29,0))="OK","OK","NG ")))</f>
        <v/>
      </c>
      <c r="AG562" s="180" t="str">
        <f t="shared" si="168"/>
        <v/>
      </c>
    </row>
    <row r="563" spans="1:33" s="110" customFormat="1" ht="34.5" customHeight="1" x14ac:dyDescent="0.4">
      <c r="A563" s="42" t="str">
        <f t="shared" si="153"/>
        <v>○○学園</v>
      </c>
      <c r="B563" s="43"/>
      <c r="C563" s="44"/>
      <c r="D563" s="103"/>
      <c r="E563" s="103"/>
      <c r="F563" s="95"/>
      <c r="G563" s="48"/>
      <c r="H563" s="48"/>
      <c r="I563" s="48"/>
      <c r="J563" s="49"/>
      <c r="K563" s="49"/>
      <c r="L563" s="49"/>
      <c r="M563" s="49"/>
      <c r="N563" s="50"/>
      <c r="O563" s="104" t="str">
        <f t="shared" si="154"/>
        <v/>
      </c>
      <c r="P563" s="105" t="str">
        <f t="shared" si="169"/>
        <v/>
      </c>
      <c r="Q563" s="106" t="str">
        <f t="shared" si="155"/>
        <v/>
      </c>
      <c r="R563" s="107" t="str">
        <f t="shared" si="156"/>
        <v/>
      </c>
      <c r="S563" s="107" t="str">
        <f t="shared" si="157"/>
        <v/>
      </c>
      <c r="T563" s="108" t="str">
        <f t="shared" si="158"/>
        <v/>
      </c>
      <c r="U563" s="105" t="str">
        <f t="shared" si="159"/>
        <v/>
      </c>
      <c r="V563" s="108" t="str">
        <f t="shared" si="160"/>
        <v/>
      </c>
      <c r="W563" s="108" t="str">
        <f t="shared" si="161"/>
        <v/>
      </c>
      <c r="X563" s="108" t="str">
        <f t="shared" si="162"/>
        <v/>
      </c>
      <c r="Y563" s="108" t="str">
        <f t="shared" si="163"/>
        <v/>
      </c>
      <c r="Z563" s="106" t="str">
        <f t="shared" si="164"/>
        <v/>
      </c>
      <c r="AA563" s="107" t="str">
        <f t="shared" si="165"/>
        <v/>
      </c>
      <c r="AB563" s="105" t="str">
        <f t="shared" si="166"/>
        <v/>
      </c>
      <c r="AC563" s="108" t="str">
        <f t="shared" si="167"/>
        <v/>
      </c>
      <c r="AD563" s="160" t="str">
        <f t="shared" si="170"/>
        <v/>
      </c>
      <c r="AE563" s="173" t="str">
        <f t="shared" si="171"/>
        <v/>
      </c>
      <c r="AF563" s="111" t="str">
        <f>IF(AND(C563="",SUM(F563:N563)=0),"",IF(AE563&lt;&gt;"●",IF(COUNTIF(D563:E563,"○")+COUNTIF(O563:P563,"○")=1,"OK","NG"),IF(INDEX('補足調査票 (記入例)'!$AF$21:$AF$720,MATCH(C563,'補足調査票 (記入例)'!$C$21:$C$29,0))="OK","OK","NG ")))</f>
        <v/>
      </c>
      <c r="AG563" s="180" t="str">
        <f t="shared" si="168"/>
        <v/>
      </c>
    </row>
    <row r="564" spans="1:33" s="110" customFormat="1" ht="34.5" customHeight="1" x14ac:dyDescent="0.4">
      <c r="A564" s="42" t="str">
        <f t="shared" si="153"/>
        <v>○○学園</v>
      </c>
      <c r="B564" s="43"/>
      <c r="C564" s="44"/>
      <c r="D564" s="103"/>
      <c r="E564" s="103"/>
      <c r="F564" s="95"/>
      <c r="G564" s="48"/>
      <c r="H564" s="48"/>
      <c r="I564" s="48"/>
      <c r="J564" s="49"/>
      <c r="K564" s="49"/>
      <c r="L564" s="49"/>
      <c r="M564" s="49"/>
      <c r="N564" s="50"/>
      <c r="O564" s="104" t="str">
        <f t="shared" si="154"/>
        <v/>
      </c>
      <c r="P564" s="105" t="str">
        <f t="shared" si="169"/>
        <v/>
      </c>
      <c r="Q564" s="106" t="str">
        <f t="shared" si="155"/>
        <v/>
      </c>
      <c r="R564" s="107" t="str">
        <f t="shared" si="156"/>
        <v/>
      </c>
      <c r="S564" s="107" t="str">
        <f t="shared" si="157"/>
        <v/>
      </c>
      <c r="T564" s="108" t="str">
        <f t="shared" si="158"/>
        <v/>
      </c>
      <c r="U564" s="105" t="str">
        <f t="shared" si="159"/>
        <v/>
      </c>
      <c r="V564" s="108" t="str">
        <f t="shared" si="160"/>
        <v/>
      </c>
      <c r="W564" s="108" t="str">
        <f t="shared" si="161"/>
        <v/>
      </c>
      <c r="X564" s="108" t="str">
        <f t="shared" si="162"/>
        <v/>
      </c>
      <c r="Y564" s="108" t="str">
        <f t="shared" si="163"/>
        <v/>
      </c>
      <c r="Z564" s="106" t="str">
        <f t="shared" si="164"/>
        <v/>
      </c>
      <c r="AA564" s="107" t="str">
        <f t="shared" si="165"/>
        <v/>
      </c>
      <c r="AB564" s="105" t="str">
        <f t="shared" si="166"/>
        <v/>
      </c>
      <c r="AC564" s="108" t="str">
        <f t="shared" si="167"/>
        <v/>
      </c>
      <c r="AD564" s="160" t="str">
        <f t="shared" si="170"/>
        <v/>
      </c>
      <c r="AE564" s="173" t="str">
        <f t="shared" si="171"/>
        <v/>
      </c>
      <c r="AF564" s="111" t="str">
        <f>IF(AND(C564="",SUM(F564:N564)=0),"",IF(AE564&lt;&gt;"●",IF(COUNTIF(D564:E564,"○")+COUNTIF(O564:P564,"○")=1,"OK","NG"),IF(INDEX('補足調査票 (記入例)'!$AF$21:$AF$720,MATCH(C564,'補足調査票 (記入例)'!$C$21:$C$29,0))="OK","OK","NG ")))</f>
        <v/>
      </c>
      <c r="AG564" s="180" t="str">
        <f t="shared" si="168"/>
        <v/>
      </c>
    </row>
    <row r="565" spans="1:33" s="110" customFormat="1" ht="34.5" customHeight="1" x14ac:dyDescent="0.4">
      <c r="A565" s="42" t="str">
        <f t="shared" si="153"/>
        <v>○○学園</v>
      </c>
      <c r="B565" s="43"/>
      <c r="C565" s="44"/>
      <c r="D565" s="103"/>
      <c r="E565" s="103"/>
      <c r="F565" s="95"/>
      <c r="G565" s="48"/>
      <c r="H565" s="48"/>
      <c r="I565" s="48"/>
      <c r="J565" s="49"/>
      <c r="K565" s="49"/>
      <c r="L565" s="49"/>
      <c r="M565" s="49"/>
      <c r="N565" s="50"/>
      <c r="O565" s="104" t="str">
        <f t="shared" si="154"/>
        <v/>
      </c>
      <c r="P565" s="105" t="str">
        <f t="shared" si="169"/>
        <v/>
      </c>
      <c r="Q565" s="106" t="str">
        <f t="shared" si="155"/>
        <v/>
      </c>
      <c r="R565" s="107" t="str">
        <f t="shared" si="156"/>
        <v/>
      </c>
      <c r="S565" s="107" t="str">
        <f t="shared" si="157"/>
        <v/>
      </c>
      <c r="T565" s="108" t="str">
        <f t="shared" si="158"/>
        <v/>
      </c>
      <c r="U565" s="105" t="str">
        <f t="shared" si="159"/>
        <v/>
      </c>
      <c r="V565" s="108" t="str">
        <f t="shared" si="160"/>
        <v/>
      </c>
      <c r="W565" s="108" t="str">
        <f t="shared" si="161"/>
        <v/>
      </c>
      <c r="X565" s="108" t="str">
        <f t="shared" si="162"/>
        <v/>
      </c>
      <c r="Y565" s="108" t="str">
        <f t="shared" si="163"/>
        <v/>
      </c>
      <c r="Z565" s="106" t="str">
        <f t="shared" si="164"/>
        <v/>
      </c>
      <c r="AA565" s="107" t="str">
        <f t="shared" si="165"/>
        <v/>
      </c>
      <c r="AB565" s="105" t="str">
        <f t="shared" si="166"/>
        <v/>
      </c>
      <c r="AC565" s="108" t="str">
        <f t="shared" si="167"/>
        <v/>
      </c>
      <c r="AD565" s="160" t="str">
        <f t="shared" si="170"/>
        <v/>
      </c>
      <c r="AE565" s="173" t="str">
        <f t="shared" si="171"/>
        <v/>
      </c>
      <c r="AF565" s="111" t="str">
        <f>IF(AND(C565="",SUM(F565:N565)=0),"",IF(AE565&lt;&gt;"●",IF(COUNTIF(D565:E565,"○")+COUNTIF(O565:P565,"○")=1,"OK","NG"),IF(INDEX('補足調査票 (記入例)'!$AF$21:$AF$720,MATCH(C565,'補足調査票 (記入例)'!$C$21:$C$29,0))="OK","OK","NG ")))</f>
        <v/>
      </c>
      <c r="AG565" s="180" t="str">
        <f t="shared" si="168"/>
        <v/>
      </c>
    </row>
    <row r="566" spans="1:33" s="110" customFormat="1" ht="34.5" customHeight="1" x14ac:dyDescent="0.4">
      <c r="A566" s="42" t="str">
        <f t="shared" si="153"/>
        <v>○○学園</v>
      </c>
      <c r="B566" s="43"/>
      <c r="C566" s="44"/>
      <c r="D566" s="103"/>
      <c r="E566" s="103"/>
      <c r="F566" s="95"/>
      <c r="G566" s="48"/>
      <c r="H566" s="48"/>
      <c r="I566" s="48"/>
      <c r="J566" s="49"/>
      <c r="K566" s="49"/>
      <c r="L566" s="49"/>
      <c r="M566" s="49"/>
      <c r="N566" s="50"/>
      <c r="O566" s="104" t="str">
        <f t="shared" si="154"/>
        <v/>
      </c>
      <c r="P566" s="105" t="str">
        <f t="shared" si="169"/>
        <v/>
      </c>
      <c r="Q566" s="106" t="str">
        <f t="shared" si="155"/>
        <v/>
      </c>
      <c r="R566" s="107" t="str">
        <f t="shared" si="156"/>
        <v/>
      </c>
      <c r="S566" s="107" t="str">
        <f t="shared" si="157"/>
        <v/>
      </c>
      <c r="T566" s="108" t="str">
        <f t="shared" si="158"/>
        <v/>
      </c>
      <c r="U566" s="105" t="str">
        <f t="shared" si="159"/>
        <v/>
      </c>
      <c r="V566" s="108" t="str">
        <f t="shared" si="160"/>
        <v/>
      </c>
      <c r="W566" s="108" t="str">
        <f t="shared" si="161"/>
        <v/>
      </c>
      <c r="X566" s="108" t="str">
        <f t="shared" si="162"/>
        <v/>
      </c>
      <c r="Y566" s="108" t="str">
        <f t="shared" si="163"/>
        <v/>
      </c>
      <c r="Z566" s="106" t="str">
        <f t="shared" si="164"/>
        <v/>
      </c>
      <c r="AA566" s="107" t="str">
        <f t="shared" si="165"/>
        <v/>
      </c>
      <c r="AB566" s="105" t="str">
        <f t="shared" si="166"/>
        <v/>
      </c>
      <c r="AC566" s="108" t="str">
        <f t="shared" si="167"/>
        <v/>
      </c>
      <c r="AD566" s="160" t="str">
        <f t="shared" si="170"/>
        <v/>
      </c>
      <c r="AE566" s="173" t="str">
        <f t="shared" si="171"/>
        <v/>
      </c>
      <c r="AF566" s="111" t="str">
        <f>IF(AND(C566="",SUM(F566:N566)=0),"",IF(AE566&lt;&gt;"●",IF(COUNTIF(D566:E566,"○")+COUNTIF(O566:P566,"○")=1,"OK","NG"),IF(INDEX('補足調査票 (記入例)'!$AF$21:$AF$720,MATCH(C566,'補足調査票 (記入例)'!$C$21:$C$29,0))="OK","OK","NG ")))</f>
        <v/>
      </c>
      <c r="AG566" s="180" t="str">
        <f t="shared" si="168"/>
        <v/>
      </c>
    </row>
    <row r="567" spans="1:33" s="110" customFormat="1" ht="34.5" customHeight="1" x14ac:dyDescent="0.4">
      <c r="A567" s="42" t="str">
        <f t="shared" si="153"/>
        <v>○○学園</v>
      </c>
      <c r="B567" s="43"/>
      <c r="C567" s="44"/>
      <c r="D567" s="103"/>
      <c r="E567" s="103"/>
      <c r="F567" s="95"/>
      <c r="G567" s="48"/>
      <c r="H567" s="48"/>
      <c r="I567" s="48"/>
      <c r="J567" s="49"/>
      <c r="K567" s="49"/>
      <c r="L567" s="49"/>
      <c r="M567" s="49"/>
      <c r="N567" s="50"/>
      <c r="O567" s="104" t="str">
        <f t="shared" si="154"/>
        <v/>
      </c>
      <c r="P567" s="105" t="str">
        <f t="shared" si="169"/>
        <v/>
      </c>
      <c r="Q567" s="106" t="str">
        <f t="shared" si="155"/>
        <v/>
      </c>
      <c r="R567" s="107" t="str">
        <f t="shared" si="156"/>
        <v/>
      </c>
      <c r="S567" s="107" t="str">
        <f t="shared" si="157"/>
        <v/>
      </c>
      <c r="T567" s="108" t="str">
        <f t="shared" si="158"/>
        <v/>
      </c>
      <c r="U567" s="105" t="str">
        <f t="shared" si="159"/>
        <v/>
      </c>
      <c r="V567" s="108" t="str">
        <f t="shared" si="160"/>
        <v/>
      </c>
      <c r="W567" s="108" t="str">
        <f t="shared" si="161"/>
        <v/>
      </c>
      <c r="X567" s="108" t="str">
        <f t="shared" si="162"/>
        <v/>
      </c>
      <c r="Y567" s="108" t="str">
        <f t="shared" si="163"/>
        <v/>
      </c>
      <c r="Z567" s="106" t="str">
        <f t="shared" si="164"/>
        <v/>
      </c>
      <c r="AA567" s="107" t="str">
        <f t="shared" si="165"/>
        <v/>
      </c>
      <c r="AB567" s="105" t="str">
        <f t="shared" si="166"/>
        <v/>
      </c>
      <c r="AC567" s="108" t="str">
        <f t="shared" si="167"/>
        <v/>
      </c>
      <c r="AD567" s="160" t="str">
        <f t="shared" si="170"/>
        <v/>
      </c>
      <c r="AE567" s="173" t="str">
        <f t="shared" si="171"/>
        <v/>
      </c>
      <c r="AF567" s="111" t="str">
        <f>IF(AND(C567="",SUM(F567:N567)=0),"",IF(AE567&lt;&gt;"●",IF(COUNTIF(D567:E567,"○")+COUNTIF(O567:P567,"○")=1,"OK","NG"),IF(INDEX('補足調査票 (記入例)'!$AF$21:$AF$720,MATCH(C567,'補足調査票 (記入例)'!$C$21:$C$29,0))="OK","OK","NG ")))</f>
        <v/>
      </c>
      <c r="AG567" s="180" t="str">
        <f t="shared" si="168"/>
        <v/>
      </c>
    </row>
    <row r="568" spans="1:33" s="110" customFormat="1" ht="34.5" customHeight="1" x14ac:dyDescent="0.4">
      <c r="A568" s="42" t="str">
        <f t="shared" si="153"/>
        <v>○○学園</v>
      </c>
      <c r="B568" s="43"/>
      <c r="C568" s="44"/>
      <c r="D568" s="103"/>
      <c r="E568" s="103"/>
      <c r="F568" s="95"/>
      <c r="G568" s="48"/>
      <c r="H568" s="48"/>
      <c r="I568" s="48"/>
      <c r="J568" s="49"/>
      <c r="K568" s="49"/>
      <c r="L568" s="49"/>
      <c r="M568" s="49"/>
      <c r="N568" s="50"/>
      <c r="O568" s="104" t="str">
        <f t="shared" si="154"/>
        <v/>
      </c>
      <c r="P568" s="105" t="str">
        <f t="shared" si="169"/>
        <v/>
      </c>
      <c r="Q568" s="106" t="str">
        <f t="shared" si="155"/>
        <v/>
      </c>
      <c r="R568" s="107" t="str">
        <f t="shared" si="156"/>
        <v/>
      </c>
      <c r="S568" s="107" t="str">
        <f t="shared" si="157"/>
        <v/>
      </c>
      <c r="T568" s="108" t="str">
        <f t="shared" si="158"/>
        <v/>
      </c>
      <c r="U568" s="105" t="str">
        <f t="shared" si="159"/>
        <v/>
      </c>
      <c r="V568" s="108" t="str">
        <f t="shared" si="160"/>
        <v/>
      </c>
      <c r="W568" s="108" t="str">
        <f t="shared" si="161"/>
        <v/>
      </c>
      <c r="X568" s="108" t="str">
        <f t="shared" si="162"/>
        <v/>
      </c>
      <c r="Y568" s="108" t="str">
        <f t="shared" si="163"/>
        <v/>
      </c>
      <c r="Z568" s="106" t="str">
        <f t="shared" si="164"/>
        <v/>
      </c>
      <c r="AA568" s="107" t="str">
        <f t="shared" si="165"/>
        <v/>
      </c>
      <c r="AB568" s="105" t="str">
        <f t="shared" si="166"/>
        <v/>
      </c>
      <c r="AC568" s="108" t="str">
        <f t="shared" si="167"/>
        <v/>
      </c>
      <c r="AD568" s="160" t="str">
        <f t="shared" si="170"/>
        <v/>
      </c>
      <c r="AE568" s="173" t="str">
        <f t="shared" si="171"/>
        <v/>
      </c>
      <c r="AF568" s="111" t="str">
        <f>IF(AND(C568="",SUM(F568:N568)=0),"",IF(AE568&lt;&gt;"●",IF(COUNTIF(D568:E568,"○")+COUNTIF(O568:P568,"○")=1,"OK","NG"),IF(INDEX('補足調査票 (記入例)'!$AF$21:$AF$720,MATCH(C568,'補足調査票 (記入例)'!$C$21:$C$29,0))="OK","OK","NG ")))</f>
        <v/>
      </c>
      <c r="AG568" s="180" t="str">
        <f t="shared" si="168"/>
        <v/>
      </c>
    </row>
    <row r="569" spans="1:33" s="110" customFormat="1" ht="34.5" customHeight="1" x14ac:dyDescent="0.4">
      <c r="A569" s="42" t="str">
        <f t="shared" si="153"/>
        <v>○○学園</v>
      </c>
      <c r="B569" s="43"/>
      <c r="C569" s="44"/>
      <c r="D569" s="103"/>
      <c r="E569" s="103"/>
      <c r="F569" s="95"/>
      <c r="G569" s="48"/>
      <c r="H569" s="48"/>
      <c r="I569" s="48"/>
      <c r="J569" s="49"/>
      <c r="K569" s="49"/>
      <c r="L569" s="49"/>
      <c r="M569" s="49"/>
      <c r="N569" s="50"/>
      <c r="O569" s="104" t="str">
        <f t="shared" si="154"/>
        <v/>
      </c>
      <c r="P569" s="105" t="str">
        <f t="shared" si="169"/>
        <v/>
      </c>
      <c r="Q569" s="106" t="str">
        <f t="shared" si="155"/>
        <v/>
      </c>
      <c r="R569" s="107" t="str">
        <f t="shared" si="156"/>
        <v/>
      </c>
      <c r="S569" s="107" t="str">
        <f t="shared" si="157"/>
        <v/>
      </c>
      <c r="T569" s="108" t="str">
        <f t="shared" si="158"/>
        <v/>
      </c>
      <c r="U569" s="105" t="str">
        <f t="shared" si="159"/>
        <v/>
      </c>
      <c r="V569" s="108" t="str">
        <f t="shared" si="160"/>
        <v/>
      </c>
      <c r="W569" s="108" t="str">
        <f t="shared" si="161"/>
        <v/>
      </c>
      <c r="X569" s="108" t="str">
        <f t="shared" si="162"/>
        <v/>
      </c>
      <c r="Y569" s="108" t="str">
        <f t="shared" si="163"/>
        <v/>
      </c>
      <c r="Z569" s="106" t="str">
        <f t="shared" si="164"/>
        <v/>
      </c>
      <c r="AA569" s="107" t="str">
        <f t="shared" si="165"/>
        <v/>
      </c>
      <c r="AB569" s="105" t="str">
        <f t="shared" si="166"/>
        <v/>
      </c>
      <c r="AC569" s="108" t="str">
        <f t="shared" si="167"/>
        <v/>
      </c>
      <c r="AD569" s="160" t="str">
        <f t="shared" si="170"/>
        <v/>
      </c>
      <c r="AE569" s="173" t="str">
        <f t="shared" si="171"/>
        <v/>
      </c>
      <c r="AF569" s="111" t="str">
        <f>IF(AND(C569="",SUM(F569:N569)=0),"",IF(AE569&lt;&gt;"●",IF(COUNTIF(D569:E569,"○")+COUNTIF(O569:P569,"○")=1,"OK","NG"),IF(INDEX('補足調査票 (記入例)'!$AF$21:$AF$720,MATCH(C569,'補足調査票 (記入例)'!$C$21:$C$29,0))="OK","OK","NG ")))</f>
        <v/>
      </c>
      <c r="AG569" s="180" t="str">
        <f t="shared" si="168"/>
        <v/>
      </c>
    </row>
    <row r="570" spans="1:33" s="110" customFormat="1" ht="34.5" customHeight="1" x14ac:dyDescent="0.4">
      <c r="A570" s="42" t="str">
        <f t="shared" si="153"/>
        <v>○○学園</v>
      </c>
      <c r="B570" s="43"/>
      <c r="C570" s="44"/>
      <c r="D570" s="103"/>
      <c r="E570" s="103"/>
      <c r="F570" s="95"/>
      <c r="G570" s="48"/>
      <c r="H570" s="48"/>
      <c r="I570" s="48"/>
      <c r="J570" s="49"/>
      <c r="K570" s="49"/>
      <c r="L570" s="49"/>
      <c r="M570" s="49"/>
      <c r="N570" s="50"/>
      <c r="O570" s="104" t="str">
        <f t="shared" si="154"/>
        <v/>
      </c>
      <c r="P570" s="105" t="str">
        <f t="shared" si="169"/>
        <v/>
      </c>
      <c r="Q570" s="106" t="str">
        <f t="shared" si="155"/>
        <v/>
      </c>
      <c r="R570" s="107" t="str">
        <f t="shared" si="156"/>
        <v/>
      </c>
      <c r="S570" s="107" t="str">
        <f t="shared" si="157"/>
        <v/>
      </c>
      <c r="T570" s="108" t="str">
        <f t="shared" si="158"/>
        <v/>
      </c>
      <c r="U570" s="105" t="str">
        <f t="shared" si="159"/>
        <v/>
      </c>
      <c r="V570" s="108" t="str">
        <f t="shared" si="160"/>
        <v/>
      </c>
      <c r="W570" s="108" t="str">
        <f t="shared" si="161"/>
        <v/>
      </c>
      <c r="X570" s="108" t="str">
        <f t="shared" si="162"/>
        <v/>
      </c>
      <c r="Y570" s="108" t="str">
        <f t="shared" si="163"/>
        <v/>
      </c>
      <c r="Z570" s="106" t="str">
        <f t="shared" si="164"/>
        <v/>
      </c>
      <c r="AA570" s="107" t="str">
        <f t="shared" si="165"/>
        <v/>
      </c>
      <c r="AB570" s="105" t="str">
        <f t="shared" si="166"/>
        <v/>
      </c>
      <c r="AC570" s="108" t="str">
        <f t="shared" si="167"/>
        <v/>
      </c>
      <c r="AD570" s="160" t="str">
        <f t="shared" si="170"/>
        <v/>
      </c>
      <c r="AE570" s="173" t="str">
        <f t="shared" si="171"/>
        <v/>
      </c>
      <c r="AF570" s="111" t="str">
        <f>IF(AND(C570="",SUM(F570:N570)=0),"",IF(AE570&lt;&gt;"●",IF(COUNTIF(D570:E570,"○")+COUNTIF(O570:P570,"○")=1,"OK","NG"),IF(INDEX('補足調査票 (記入例)'!$AF$21:$AF$720,MATCH(C570,'補足調査票 (記入例)'!$C$21:$C$29,0))="OK","OK","NG ")))</f>
        <v/>
      </c>
      <c r="AG570" s="180" t="str">
        <f t="shared" si="168"/>
        <v/>
      </c>
    </row>
    <row r="571" spans="1:33" s="110" customFormat="1" ht="34.5" customHeight="1" x14ac:dyDescent="0.4">
      <c r="A571" s="42" t="str">
        <f t="shared" si="153"/>
        <v>○○学園</v>
      </c>
      <c r="B571" s="43"/>
      <c r="C571" s="44"/>
      <c r="D571" s="103"/>
      <c r="E571" s="103"/>
      <c r="F571" s="95"/>
      <c r="G571" s="48"/>
      <c r="H571" s="48"/>
      <c r="I571" s="48"/>
      <c r="J571" s="49"/>
      <c r="K571" s="49"/>
      <c r="L571" s="49"/>
      <c r="M571" s="49"/>
      <c r="N571" s="50"/>
      <c r="O571" s="104" t="str">
        <f t="shared" si="154"/>
        <v/>
      </c>
      <c r="P571" s="105" t="str">
        <f t="shared" si="169"/>
        <v/>
      </c>
      <c r="Q571" s="106" t="str">
        <f t="shared" si="155"/>
        <v/>
      </c>
      <c r="R571" s="107" t="str">
        <f t="shared" si="156"/>
        <v/>
      </c>
      <c r="S571" s="107" t="str">
        <f t="shared" si="157"/>
        <v/>
      </c>
      <c r="T571" s="108" t="str">
        <f t="shared" si="158"/>
        <v/>
      </c>
      <c r="U571" s="105" t="str">
        <f t="shared" si="159"/>
        <v/>
      </c>
      <c r="V571" s="108" t="str">
        <f t="shared" si="160"/>
        <v/>
      </c>
      <c r="W571" s="108" t="str">
        <f t="shared" si="161"/>
        <v/>
      </c>
      <c r="X571" s="108" t="str">
        <f t="shared" si="162"/>
        <v/>
      </c>
      <c r="Y571" s="108" t="str">
        <f t="shared" si="163"/>
        <v/>
      </c>
      <c r="Z571" s="106" t="str">
        <f t="shared" si="164"/>
        <v/>
      </c>
      <c r="AA571" s="107" t="str">
        <f t="shared" si="165"/>
        <v/>
      </c>
      <c r="AB571" s="105" t="str">
        <f t="shared" si="166"/>
        <v/>
      </c>
      <c r="AC571" s="108" t="str">
        <f t="shared" si="167"/>
        <v/>
      </c>
      <c r="AD571" s="160" t="str">
        <f t="shared" si="170"/>
        <v/>
      </c>
      <c r="AE571" s="173" t="str">
        <f t="shared" si="171"/>
        <v/>
      </c>
      <c r="AF571" s="111" t="str">
        <f>IF(AND(C571="",SUM(F571:N571)=0),"",IF(AE571&lt;&gt;"●",IF(COUNTIF(D571:E571,"○")+COUNTIF(O571:P571,"○")=1,"OK","NG"),IF(INDEX('補足調査票 (記入例)'!$AF$21:$AF$720,MATCH(C571,'補足調査票 (記入例)'!$C$21:$C$29,0))="OK","OK","NG ")))</f>
        <v/>
      </c>
      <c r="AG571" s="180" t="str">
        <f t="shared" si="168"/>
        <v/>
      </c>
    </row>
    <row r="572" spans="1:33" s="110" customFormat="1" ht="34.5" customHeight="1" x14ac:dyDescent="0.4">
      <c r="A572" s="42" t="str">
        <f t="shared" si="153"/>
        <v>○○学園</v>
      </c>
      <c r="B572" s="43"/>
      <c r="C572" s="44"/>
      <c r="D572" s="103"/>
      <c r="E572" s="103"/>
      <c r="F572" s="95"/>
      <c r="G572" s="48"/>
      <c r="H572" s="48"/>
      <c r="I572" s="48"/>
      <c r="J572" s="49"/>
      <c r="K572" s="49"/>
      <c r="L572" s="49"/>
      <c r="M572" s="49"/>
      <c r="N572" s="50"/>
      <c r="O572" s="104" t="str">
        <f t="shared" si="154"/>
        <v/>
      </c>
      <c r="P572" s="105" t="str">
        <f t="shared" si="169"/>
        <v/>
      </c>
      <c r="Q572" s="106" t="str">
        <f t="shared" si="155"/>
        <v/>
      </c>
      <c r="R572" s="107" t="str">
        <f t="shared" si="156"/>
        <v/>
      </c>
      <c r="S572" s="107" t="str">
        <f t="shared" si="157"/>
        <v/>
      </c>
      <c r="T572" s="108" t="str">
        <f t="shared" si="158"/>
        <v/>
      </c>
      <c r="U572" s="105" t="str">
        <f t="shared" si="159"/>
        <v/>
      </c>
      <c r="V572" s="108" t="str">
        <f t="shared" si="160"/>
        <v/>
      </c>
      <c r="W572" s="108" t="str">
        <f t="shared" si="161"/>
        <v/>
      </c>
      <c r="X572" s="108" t="str">
        <f t="shared" si="162"/>
        <v/>
      </c>
      <c r="Y572" s="108" t="str">
        <f t="shared" si="163"/>
        <v/>
      </c>
      <c r="Z572" s="106" t="str">
        <f t="shared" si="164"/>
        <v/>
      </c>
      <c r="AA572" s="107" t="str">
        <f t="shared" si="165"/>
        <v/>
      </c>
      <c r="AB572" s="105" t="str">
        <f t="shared" si="166"/>
        <v/>
      </c>
      <c r="AC572" s="108" t="str">
        <f t="shared" si="167"/>
        <v/>
      </c>
      <c r="AD572" s="160" t="str">
        <f t="shared" si="170"/>
        <v/>
      </c>
      <c r="AE572" s="173" t="str">
        <f t="shared" si="171"/>
        <v/>
      </c>
      <c r="AF572" s="111" t="str">
        <f>IF(AND(C572="",SUM(F572:N572)=0),"",IF(AE572&lt;&gt;"●",IF(COUNTIF(D572:E572,"○")+COUNTIF(O572:P572,"○")=1,"OK","NG"),IF(INDEX('補足調査票 (記入例)'!$AF$21:$AF$720,MATCH(C572,'補足調査票 (記入例)'!$C$21:$C$29,0))="OK","OK","NG ")))</f>
        <v/>
      </c>
      <c r="AG572" s="180" t="str">
        <f t="shared" si="168"/>
        <v/>
      </c>
    </row>
    <row r="573" spans="1:33" s="110" customFormat="1" ht="34.5" customHeight="1" x14ac:dyDescent="0.4">
      <c r="A573" s="42" t="str">
        <f t="shared" si="153"/>
        <v>○○学園</v>
      </c>
      <c r="B573" s="43"/>
      <c r="C573" s="44"/>
      <c r="D573" s="103"/>
      <c r="E573" s="103"/>
      <c r="F573" s="95"/>
      <c r="G573" s="48"/>
      <c r="H573" s="48"/>
      <c r="I573" s="48"/>
      <c r="J573" s="49"/>
      <c r="K573" s="49"/>
      <c r="L573" s="49"/>
      <c r="M573" s="49"/>
      <c r="N573" s="50"/>
      <c r="O573" s="104" t="str">
        <f t="shared" si="154"/>
        <v/>
      </c>
      <c r="P573" s="105" t="str">
        <f t="shared" si="169"/>
        <v/>
      </c>
      <c r="Q573" s="106" t="str">
        <f t="shared" si="155"/>
        <v/>
      </c>
      <c r="R573" s="107" t="str">
        <f t="shared" si="156"/>
        <v/>
      </c>
      <c r="S573" s="107" t="str">
        <f t="shared" si="157"/>
        <v/>
      </c>
      <c r="T573" s="108" t="str">
        <f t="shared" si="158"/>
        <v/>
      </c>
      <c r="U573" s="105" t="str">
        <f t="shared" si="159"/>
        <v/>
      </c>
      <c r="V573" s="108" t="str">
        <f t="shared" si="160"/>
        <v/>
      </c>
      <c r="W573" s="108" t="str">
        <f t="shared" si="161"/>
        <v/>
      </c>
      <c r="X573" s="108" t="str">
        <f t="shared" si="162"/>
        <v/>
      </c>
      <c r="Y573" s="108" t="str">
        <f t="shared" si="163"/>
        <v/>
      </c>
      <c r="Z573" s="106" t="str">
        <f t="shared" si="164"/>
        <v/>
      </c>
      <c r="AA573" s="107" t="str">
        <f t="shared" si="165"/>
        <v/>
      </c>
      <c r="AB573" s="105" t="str">
        <f t="shared" si="166"/>
        <v/>
      </c>
      <c r="AC573" s="108" t="str">
        <f t="shared" si="167"/>
        <v/>
      </c>
      <c r="AD573" s="160" t="str">
        <f t="shared" si="170"/>
        <v/>
      </c>
      <c r="AE573" s="173" t="str">
        <f t="shared" si="171"/>
        <v/>
      </c>
      <c r="AF573" s="111" t="str">
        <f>IF(AND(C573="",SUM(F573:N573)=0),"",IF(AE573&lt;&gt;"●",IF(COUNTIF(D573:E573,"○")+COUNTIF(O573:P573,"○")=1,"OK","NG"),IF(INDEX('補足調査票 (記入例)'!$AF$21:$AF$720,MATCH(C573,'補足調査票 (記入例)'!$C$21:$C$29,0))="OK","OK","NG ")))</f>
        <v/>
      </c>
      <c r="AG573" s="180" t="str">
        <f t="shared" si="168"/>
        <v/>
      </c>
    </row>
    <row r="574" spans="1:33" s="110" customFormat="1" ht="34.5" customHeight="1" x14ac:dyDescent="0.4">
      <c r="A574" s="42" t="str">
        <f t="shared" si="153"/>
        <v>○○学園</v>
      </c>
      <c r="B574" s="43"/>
      <c r="C574" s="44"/>
      <c r="D574" s="103"/>
      <c r="E574" s="103"/>
      <c r="F574" s="95"/>
      <c r="G574" s="48"/>
      <c r="H574" s="48"/>
      <c r="I574" s="48"/>
      <c r="J574" s="49"/>
      <c r="K574" s="49"/>
      <c r="L574" s="49"/>
      <c r="M574" s="49"/>
      <c r="N574" s="50"/>
      <c r="O574" s="104" t="str">
        <f t="shared" si="154"/>
        <v/>
      </c>
      <c r="P574" s="105" t="str">
        <f t="shared" si="169"/>
        <v/>
      </c>
      <c r="Q574" s="106" t="str">
        <f t="shared" si="155"/>
        <v/>
      </c>
      <c r="R574" s="107" t="str">
        <f t="shared" si="156"/>
        <v/>
      </c>
      <c r="S574" s="107" t="str">
        <f t="shared" si="157"/>
        <v/>
      </c>
      <c r="T574" s="108" t="str">
        <f t="shared" si="158"/>
        <v/>
      </c>
      <c r="U574" s="105" t="str">
        <f t="shared" si="159"/>
        <v/>
      </c>
      <c r="V574" s="108" t="str">
        <f t="shared" si="160"/>
        <v/>
      </c>
      <c r="W574" s="108" t="str">
        <f t="shared" si="161"/>
        <v/>
      </c>
      <c r="X574" s="108" t="str">
        <f t="shared" si="162"/>
        <v/>
      </c>
      <c r="Y574" s="108" t="str">
        <f t="shared" si="163"/>
        <v/>
      </c>
      <c r="Z574" s="106" t="str">
        <f t="shared" si="164"/>
        <v/>
      </c>
      <c r="AA574" s="107" t="str">
        <f t="shared" si="165"/>
        <v/>
      </c>
      <c r="AB574" s="105" t="str">
        <f t="shared" si="166"/>
        <v/>
      </c>
      <c r="AC574" s="108" t="str">
        <f t="shared" si="167"/>
        <v/>
      </c>
      <c r="AD574" s="160" t="str">
        <f t="shared" si="170"/>
        <v/>
      </c>
      <c r="AE574" s="173" t="str">
        <f t="shared" si="171"/>
        <v/>
      </c>
      <c r="AF574" s="111" t="str">
        <f>IF(AND(C574="",SUM(F574:N574)=0),"",IF(AE574&lt;&gt;"●",IF(COUNTIF(D574:E574,"○")+COUNTIF(O574:P574,"○")=1,"OK","NG"),IF(INDEX('補足調査票 (記入例)'!$AF$21:$AF$720,MATCH(C574,'補足調査票 (記入例)'!$C$21:$C$29,0))="OK","OK","NG ")))</f>
        <v/>
      </c>
      <c r="AG574" s="180" t="str">
        <f t="shared" si="168"/>
        <v/>
      </c>
    </row>
    <row r="575" spans="1:33" s="110" customFormat="1" ht="34.5" customHeight="1" x14ac:dyDescent="0.4">
      <c r="A575" s="42" t="str">
        <f t="shared" si="153"/>
        <v>○○学園</v>
      </c>
      <c r="B575" s="43"/>
      <c r="C575" s="44"/>
      <c r="D575" s="103"/>
      <c r="E575" s="103"/>
      <c r="F575" s="95"/>
      <c r="G575" s="48"/>
      <c r="H575" s="48"/>
      <c r="I575" s="48"/>
      <c r="J575" s="49"/>
      <c r="K575" s="49"/>
      <c r="L575" s="49"/>
      <c r="M575" s="49"/>
      <c r="N575" s="50"/>
      <c r="O575" s="104" t="str">
        <f t="shared" si="154"/>
        <v/>
      </c>
      <c r="P575" s="105" t="str">
        <f t="shared" si="169"/>
        <v/>
      </c>
      <c r="Q575" s="106" t="str">
        <f t="shared" si="155"/>
        <v/>
      </c>
      <c r="R575" s="107" t="str">
        <f t="shared" si="156"/>
        <v/>
      </c>
      <c r="S575" s="107" t="str">
        <f t="shared" si="157"/>
        <v/>
      </c>
      <c r="T575" s="108" t="str">
        <f t="shared" si="158"/>
        <v/>
      </c>
      <c r="U575" s="105" t="str">
        <f t="shared" si="159"/>
        <v/>
      </c>
      <c r="V575" s="108" t="str">
        <f t="shared" si="160"/>
        <v/>
      </c>
      <c r="W575" s="108" t="str">
        <f t="shared" si="161"/>
        <v/>
      </c>
      <c r="X575" s="108" t="str">
        <f t="shared" si="162"/>
        <v/>
      </c>
      <c r="Y575" s="108" t="str">
        <f t="shared" si="163"/>
        <v/>
      </c>
      <c r="Z575" s="106" t="str">
        <f t="shared" si="164"/>
        <v/>
      </c>
      <c r="AA575" s="107" t="str">
        <f t="shared" si="165"/>
        <v/>
      </c>
      <c r="AB575" s="105" t="str">
        <f t="shared" si="166"/>
        <v/>
      </c>
      <c r="AC575" s="108" t="str">
        <f t="shared" si="167"/>
        <v/>
      </c>
      <c r="AD575" s="160" t="str">
        <f t="shared" si="170"/>
        <v/>
      </c>
      <c r="AE575" s="173" t="str">
        <f t="shared" si="171"/>
        <v/>
      </c>
      <c r="AF575" s="111" t="str">
        <f>IF(AND(C575="",SUM(F575:N575)=0),"",IF(AE575&lt;&gt;"●",IF(COUNTIF(D575:E575,"○")+COUNTIF(O575:P575,"○")=1,"OK","NG"),IF(INDEX('補足調査票 (記入例)'!$AF$21:$AF$720,MATCH(C575,'補足調査票 (記入例)'!$C$21:$C$29,0))="OK","OK","NG ")))</f>
        <v/>
      </c>
      <c r="AG575" s="180" t="str">
        <f t="shared" si="168"/>
        <v/>
      </c>
    </row>
    <row r="576" spans="1:33" s="110" customFormat="1" ht="34.5" customHeight="1" x14ac:dyDescent="0.4">
      <c r="A576" s="42" t="str">
        <f t="shared" si="153"/>
        <v>○○学園</v>
      </c>
      <c r="B576" s="43"/>
      <c r="C576" s="44"/>
      <c r="D576" s="103"/>
      <c r="E576" s="103"/>
      <c r="F576" s="95"/>
      <c r="G576" s="48"/>
      <c r="H576" s="48"/>
      <c r="I576" s="48"/>
      <c r="J576" s="49"/>
      <c r="K576" s="49"/>
      <c r="L576" s="49"/>
      <c r="M576" s="49"/>
      <c r="N576" s="50"/>
      <c r="O576" s="104" t="str">
        <f t="shared" si="154"/>
        <v/>
      </c>
      <c r="P576" s="105" t="str">
        <f t="shared" si="169"/>
        <v/>
      </c>
      <c r="Q576" s="106" t="str">
        <f t="shared" si="155"/>
        <v/>
      </c>
      <c r="R576" s="107" t="str">
        <f t="shared" si="156"/>
        <v/>
      </c>
      <c r="S576" s="107" t="str">
        <f t="shared" si="157"/>
        <v/>
      </c>
      <c r="T576" s="108" t="str">
        <f t="shared" si="158"/>
        <v/>
      </c>
      <c r="U576" s="105" t="str">
        <f t="shared" si="159"/>
        <v/>
      </c>
      <c r="V576" s="108" t="str">
        <f t="shared" si="160"/>
        <v/>
      </c>
      <c r="W576" s="108" t="str">
        <f t="shared" si="161"/>
        <v/>
      </c>
      <c r="X576" s="108" t="str">
        <f t="shared" si="162"/>
        <v/>
      </c>
      <c r="Y576" s="108" t="str">
        <f t="shared" si="163"/>
        <v/>
      </c>
      <c r="Z576" s="106" t="str">
        <f t="shared" si="164"/>
        <v/>
      </c>
      <c r="AA576" s="107" t="str">
        <f t="shared" si="165"/>
        <v/>
      </c>
      <c r="AB576" s="105" t="str">
        <f t="shared" si="166"/>
        <v/>
      </c>
      <c r="AC576" s="108" t="str">
        <f t="shared" si="167"/>
        <v/>
      </c>
      <c r="AD576" s="160" t="str">
        <f t="shared" si="170"/>
        <v/>
      </c>
      <c r="AE576" s="173" t="str">
        <f t="shared" si="171"/>
        <v/>
      </c>
      <c r="AF576" s="111" t="str">
        <f>IF(AND(C576="",SUM(F576:N576)=0),"",IF(AE576&lt;&gt;"●",IF(COUNTIF(D576:E576,"○")+COUNTIF(O576:P576,"○")=1,"OK","NG"),IF(INDEX('補足調査票 (記入例)'!$AF$21:$AF$720,MATCH(C576,'補足調査票 (記入例)'!$C$21:$C$29,0))="OK","OK","NG ")))</f>
        <v/>
      </c>
      <c r="AG576" s="180" t="str">
        <f t="shared" si="168"/>
        <v/>
      </c>
    </row>
    <row r="577" spans="1:33" s="110" customFormat="1" ht="34.5" customHeight="1" x14ac:dyDescent="0.4">
      <c r="A577" s="42" t="str">
        <f t="shared" si="153"/>
        <v>○○学園</v>
      </c>
      <c r="B577" s="43"/>
      <c r="C577" s="44"/>
      <c r="D577" s="103"/>
      <c r="E577" s="103"/>
      <c r="F577" s="95"/>
      <c r="G577" s="48"/>
      <c r="H577" s="48"/>
      <c r="I577" s="48"/>
      <c r="J577" s="49"/>
      <c r="K577" s="49"/>
      <c r="L577" s="49"/>
      <c r="M577" s="49"/>
      <c r="N577" s="50"/>
      <c r="O577" s="104" t="str">
        <f t="shared" si="154"/>
        <v/>
      </c>
      <c r="P577" s="105" t="str">
        <f t="shared" si="169"/>
        <v/>
      </c>
      <c r="Q577" s="106" t="str">
        <f t="shared" si="155"/>
        <v/>
      </c>
      <c r="R577" s="107" t="str">
        <f t="shared" si="156"/>
        <v/>
      </c>
      <c r="S577" s="107" t="str">
        <f t="shared" si="157"/>
        <v/>
      </c>
      <c r="T577" s="108" t="str">
        <f t="shared" si="158"/>
        <v/>
      </c>
      <c r="U577" s="105" t="str">
        <f t="shared" si="159"/>
        <v/>
      </c>
      <c r="V577" s="108" t="str">
        <f t="shared" si="160"/>
        <v/>
      </c>
      <c r="W577" s="108" t="str">
        <f t="shared" si="161"/>
        <v/>
      </c>
      <c r="X577" s="108" t="str">
        <f t="shared" si="162"/>
        <v/>
      </c>
      <c r="Y577" s="108" t="str">
        <f t="shared" si="163"/>
        <v/>
      </c>
      <c r="Z577" s="106" t="str">
        <f t="shared" si="164"/>
        <v/>
      </c>
      <c r="AA577" s="107" t="str">
        <f t="shared" si="165"/>
        <v/>
      </c>
      <c r="AB577" s="105" t="str">
        <f t="shared" si="166"/>
        <v/>
      </c>
      <c r="AC577" s="108" t="str">
        <f t="shared" si="167"/>
        <v/>
      </c>
      <c r="AD577" s="160" t="str">
        <f t="shared" si="170"/>
        <v/>
      </c>
      <c r="AE577" s="173" t="str">
        <f t="shared" si="171"/>
        <v/>
      </c>
      <c r="AF577" s="111" t="str">
        <f>IF(AND(C577="",SUM(F577:N577)=0),"",IF(AE577&lt;&gt;"●",IF(COUNTIF(D577:E577,"○")+COUNTIF(O577:P577,"○")=1,"OK","NG"),IF(INDEX('補足調査票 (記入例)'!$AF$21:$AF$720,MATCH(C577,'補足調査票 (記入例)'!$C$21:$C$29,0))="OK","OK","NG ")))</f>
        <v/>
      </c>
      <c r="AG577" s="180" t="str">
        <f t="shared" si="168"/>
        <v/>
      </c>
    </row>
    <row r="578" spans="1:33" s="110" customFormat="1" ht="34.5" customHeight="1" x14ac:dyDescent="0.4">
      <c r="A578" s="42" t="str">
        <f t="shared" si="153"/>
        <v>○○学園</v>
      </c>
      <c r="B578" s="43"/>
      <c r="C578" s="44"/>
      <c r="D578" s="103"/>
      <c r="E578" s="103"/>
      <c r="F578" s="95"/>
      <c r="G578" s="48"/>
      <c r="H578" s="48"/>
      <c r="I578" s="48"/>
      <c r="J578" s="49"/>
      <c r="K578" s="49"/>
      <c r="L578" s="49"/>
      <c r="M578" s="49"/>
      <c r="N578" s="50"/>
      <c r="O578" s="104" t="str">
        <f t="shared" si="154"/>
        <v/>
      </c>
      <c r="P578" s="105" t="str">
        <f t="shared" si="169"/>
        <v/>
      </c>
      <c r="Q578" s="106" t="str">
        <f t="shared" si="155"/>
        <v/>
      </c>
      <c r="R578" s="107" t="str">
        <f t="shared" si="156"/>
        <v/>
      </c>
      <c r="S578" s="107" t="str">
        <f t="shared" si="157"/>
        <v/>
      </c>
      <c r="T578" s="108" t="str">
        <f t="shared" si="158"/>
        <v/>
      </c>
      <c r="U578" s="105" t="str">
        <f t="shared" si="159"/>
        <v/>
      </c>
      <c r="V578" s="108" t="str">
        <f t="shared" si="160"/>
        <v/>
      </c>
      <c r="W578" s="108" t="str">
        <f t="shared" si="161"/>
        <v/>
      </c>
      <c r="X578" s="108" t="str">
        <f t="shared" si="162"/>
        <v/>
      </c>
      <c r="Y578" s="108" t="str">
        <f t="shared" si="163"/>
        <v/>
      </c>
      <c r="Z578" s="106" t="str">
        <f t="shared" si="164"/>
        <v/>
      </c>
      <c r="AA578" s="107" t="str">
        <f t="shared" si="165"/>
        <v/>
      </c>
      <c r="AB578" s="105" t="str">
        <f t="shared" si="166"/>
        <v/>
      </c>
      <c r="AC578" s="108" t="str">
        <f t="shared" si="167"/>
        <v/>
      </c>
      <c r="AD578" s="160" t="str">
        <f t="shared" si="170"/>
        <v/>
      </c>
      <c r="AE578" s="173" t="str">
        <f t="shared" si="171"/>
        <v/>
      </c>
      <c r="AF578" s="111" t="str">
        <f>IF(AND(C578="",SUM(F578:N578)=0),"",IF(AE578&lt;&gt;"●",IF(COUNTIF(D578:E578,"○")+COUNTIF(O578:P578,"○")=1,"OK","NG"),IF(INDEX('補足調査票 (記入例)'!$AF$21:$AF$720,MATCH(C578,'補足調査票 (記入例)'!$C$21:$C$29,0))="OK","OK","NG ")))</f>
        <v/>
      </c>
      <c r="AG578" s="180" t="str">
        <f t="shared" si="168"/>
        <v/>
      </c>
    </row>
    <row r="579" spans="1:33" s="110" customFormat="1" ht="34.5" customHeight="1" x14ac:dyDescent="0.4">
      <c r="A579" s="42" t="str">
        <f t="shared" si="153"/>
        <v>○○学園</v>
      </c>
      <c r="B579" s="43"/>
      <c r="C579" s="44"/>
      <c r="D579" s="103"/>
      <c r="E579" s="103"/>
      <c r="F579" s="95"/>
      <c r="G579" s="48"/>
      <c r="H579" s="48"/>
      <c r="I579" s="48"/>
      <c r="J579" s="49"/>
      <c r="K579" s="49"/>
      <c r="L579" s="49"/>
      <c r="M579" s="49"/>
      <c r="N579" s="50"/>
      <c r="O579" s="104" t="str">
        <f t="shared" si="154"/>
        <v/>
      </c>
      <c r="P579" s="105" t="str">
        <f t="shared" si="169"/>
        <v/>
      </c>
      <c r="Q579" s="106" t="str">
        <f t="shared" si="155"/>
        <v/>
      </c>
      <c r="R579" s="107" t="str">
        <f t="shared" si="156"/>
        <v/>
      </c>
      <c r="S579" s="107" t="str">
        <f t="shared" si="157"/>
        <v/>
      </c>
      <c r="T579" s="108" t="str">
        <f t="shared" si="158"/>
        <v/>
      </c>
      <c r="U579" s="105" t="str">
        <f t="shared" si="159"/>
        <v/>
      </c>
      <c r="V579" s="108" t="str">
        <f t="shared" si="160"/>
        <v/>
      </c>
      <c r="W579" s="108" t="str">
        <f t="shared" si="161"/>
        <v/>
      </c>
      <c r="X579" s="108" t="str">
        <f t="shared" si="162"/>
        <v/>
      </c>
      <c r="Y579" s="108" t="str">
        <f t="shared" si="163"/>
        <v/>
      </c>
      <c r="Z579" s="106" t="str">
        <f t="shared" si="164"/>
        <v/>
      </c>
      <c r="AA579" s="107" t="str">
        <f t="shared" si="165"/>
        <v/>
      </c>
      <c r="AB579" s="105" t="str">
        <f t="shared" si="166"/>
        <v/>
      </c>
      <c r="AC579" s="108" t="str">
        <f t="shared" si="167"/>
        <v/>
      </c>
      <c r="AD579" s="160" t="str">
        <f t="shared" si="170"/>
        <v/>
      </c>
      <c r="AE579" s="173" t="str">
        <f t="shared" si="171"/>
        <v/>
      </c>
      <c r="AF579" s="111" t="str">
        <f>IF(AND(C579="",SUM(F579:N579)=0),"",IF(AE579&lt;&gt;"●",IF(COUNTIF(D579:E579,"○")+COUNTIF(O579:P579,"○")=1,"OK","NG"),IF(INDEX('補足調査票 (記入例)'!$AF$21:$AF$720,MATCH(C579,'補足調査票 (記入例)'!$C$21:$C$29,0))="OK","OK","NG ")))</f>
        <v/>
      </c>
      <c r="AG579" s="180" t="str">
        <f t="shared" si="168"/>
        <v/>
      </c>
    </row>
    <row r="580" spans="1:33" s="110" customFormat="1" ht="34.5" customHeight="1" x14ac:dyDescent="0.4">
      <c r="A580" s="42" t="str">
        <f t="shared" si="153"/>
        <v>○○学園</v>
      </c>
      <c r="B580" s="43"/>
      <c r="C580" s="44"/>
      <c r="D580" s="103"/>
      <c r="E580" s="103"/>
      <c r="F580" s="95"/>
      <c r="G580" s="48"/>
      <c r="H580" s="48"/>
      <c r="I580" s="48"/>
      <c r="J580" s="49"/>
      <c r="K580" s="49"/>
      <c r="L580" s="49"/>
      <c r="M580" s="49"/>
      <c r="N580" s="50"/>
      <c r="O580" s="104" t="str">
        <f t="shared" si="154"/>
        <v/>
      </c>
      <c r="P580" s="105" t="str">
        <f t="shared" si="169"/>
        <v/>
      </c>
      <c r="Q580" s="106" t="str">
        <f t="shared" si="155"/>
        <v/>
      </c>
      <c r="R580" s="107" t="str">
        <f t="shared" si="156"/>
        <v/>
      </c>
      <c r="S580" s="107" t="str">
        <f t="shared" si="157"/>
        <v/>
      </c>
      <c r="T580" s="108" t="str">
        <f t="shared" si="158"/>
        <v/>
      </c>
      <c r="U580" s="105" t="str">
        <f t="shared" si="159"/>
        <v/>
      </c>
      <c r="V580" s="108" t="str">
        <f t="shared" si="160"/>
        <v/>
      </c>
      <c r="W580" s="108" t="str">
        <f t="shared" si="161"/>
        <v/>
      </c>
      <c r="X580" s="108" t="str">
        <f t="shared" si="162"/>
        <v/>
      </c>
      <c r="Y580" s="108" t="str">
        <f t="shared" si="163"/>
        <v/>
      </c>
      <c r="Z580" s="106" t="str">
        <f t="shared" si="164"/>
        <v/>
      </c>
      <c r="AA580" s="107" t="str">
        <f t="shared" si="165"/>
        <v/>
      </c>
      <c r="AB580" s="105" t="str">
        <f t="shared" si="166"/>
        <v/>
      </c>
      <c r="AC580" s="108" t="str">
        <f t="shared" si="167"/>
        <v/>
      </c>
      <c r="AD580" s="160" t="str">
        <f t="shared" si="170"/>
        <v/>
      </c>
      <c r="AE580" s="173" t="str">
        <f t="shared" si="171"/>
        <v/>
      </c>
      <c r="AF580" s="111" t="str">
        <f>IF(AND(C580="",SUM(F580:N580)=0),"",IF(AE580&lt;&gt;"●",IF(COUNTIF(D580:E580,"○")+COUNTIF(O580:P580,"○")=1,"OK","NG"),IF(INDEX('補足調査票 (記入例)'!$AF$21:$AF$720,MATCH(C580,'補足調査票 (記入例)'!$C$21:$C$29,0))="OK","OK","NG ")))</f>
        <v/>
      </c>
      <c r="AG580" s="180" t="str">
        <f t="shared" si="168"/>
        <v/>
      </c>
    </row>
    <row r="581" spans="1:33" s="110" customFormat="1" ht="34.5" customHeight="1" x14ac:dyDescent="0.4">
      <c r="A581" s="42" t="str">
        <f t="shared" si="153"/>
        <v>○○学園</v>
      </c>
      <c r="B581" s="43"/>
      <c r="C581" s="44"/>
      <c r="D581" s="103"/>
      <c r="E581" s="103"/>
      <c r="F581" s="95"/>
      <c r="G581" s="48"/>
      <c r="H581" s="48"/>
      <c r="I581" s="48"/>
      <c r="J581" s="49"/>
      <c r="K581" s="49"/>
      <c r="L581" s="49"/>
      <c r="M581" s="49"/>
      <c r="N581" s="50"/>
      <c r="O581" s="104" t="str">
        <f t="shared" si="154"/>
        <v/>
      </c>
      <c r="P581" s="105" t="str">
        <f t="shared" si="169"/>
        <v/>
      </c>
      <c r="Q581" s="106" t="str">
        <f t="shared" si="155"/>
        <v/>
      </c>
      <c r="R581" s="107" t="str">
        <f t="shared" si="156"/>
        <v/>
      </c>
      <c r="S581" s="107" t="str">
        <f t="shared" si="157"/>
        <v/>
      </c>
      <c r="T581" s="108" t="str">
        <f t="shared" si="158"/>
        <v/>
      </c>
      <c r="U581" s="105" t="str">
        <f t="shared" si="159"/>
        <v/>
      </c>
      <c r="V581" s="108" t="str">
        <f t="shared" si="160"/>
        <v/>
      </c>
      <c r="W581" s="108" t="str">
        <f t="shared" si="161"/>
        <v/>
      </c>
      <c r="X581" s="108" t="str">
        <f t="shared" si="162"/>
        <v/>
      </c>
      <c r="Y581" s="108" t="str">
        <f t="shared" si="163"/>
        <v/>
      </c>
      <c r="Z581" s="106" t="str">
        <f t="shared" si="164"/>
        <v/>
      </c>
      <c r="AA581" s="107" t="str">
        <f t="shared" si="165"/>
        <v/>
      </c>
      <c r="AB581" s="105" t="str">
        <f t="shared" si="166"/>
        <v/>
      </c>
      <c r="AC581" s="108" t="str">
        <f t="shared" si="167"/>
        <v/>
      </c>
      <c r="AD581" s="160" t="str">
        <f t="shared" si="170"/>
        <v/>
      </c>
      <c r="AE581" s="173" t="str">
        <f t="shared" si="171"/>
        <v/>
      </c>
      <c r="AF581" s="111" t="str">
        <f>IF(AND(C581="",SUM(F581:N581)=0),"",IF(AE581&lt;&gt;"●",IF(COUNTIF(D581:E581,"○")+COUNTIF(O581:P581,"○")=1,"OK","NG"),IF(INDEX('補足調査票 (記入例)'!$AF$21:$AF$720,MATCH(C581,'補足調査票 (記入例)'!$C$21:$C$29,0))="OK","OK","NG ")))</f>
        <v/>
      </c>
      <c r="AG581" s="180" t="str">
        <f t="shared" si="168"/>
        <v/>
      </c>
    </row>
    <row r="582" spans="1:33" s="110" customFormat="1" ht="34.5" customHeight="1" x14ac:dyDescent="0.4">
      <c r="A582" s="42" t="str">
        <f t="shared" si="153"/>
        <v>○○学園</v>
      </c>
      <c r="B582" s="43"/>
      <c r="C582" s="44"/>
      <c r="D582" s="103"/>
      <c r="E582" s="103"/>
      <c r="F582" s="95"/>
      <c r="G582" s="48"/>
      <c r="H582" s="48"/>
      <c r="I582" s="48"/>
      <c r="J582" s="49"/>
      <c r="K582" s="49"/>
      <c r="L582" s="49"/>
      <c r="M582" s="49"/>
      <c r="N582" s="50"/>
      <c r="O582" s="104" t="str">
        <f t="shared" si="154"/>
        <v/>
      </c>
      <c r="P582" s="105" t="str">
        <f t="shared" si="169"/>
        <v/>
      </c>
      <c r="Q582" s="106" t="str">
        <f t="shared" si="155"/>
        <v/>
      </c>
      <c r="R582" s="107" t="str">
        <f t="shared" si="156"/>
        <v/>
      </c>
      <c r="S582" s="107" t="str">
        <f t="shared" si="157"/>
        <v/>
      </c>
      <c r="T582" s="108" t="str">
        <f t="shared" si="158"/>
        <v/>
      </c>
      <c r="U582" s="105" t="str">
        <f t="shared" si="159"/>
        <v/>
      </c>
      <c r="V582" s="108" t="str">
        <f t="shared" si="160"/>
        <v/>
      </c>
      <c r="W582" s="108" t="str">
        <f t="shared" si="161"/>
        <v/>
      </c>
      <c r="X582" s="108" t="str">
        <f t="shared" si="162"/>
        <v/>
      </c>
      <c r="Y582" s="108" t="str">
        <f t="shared" si="163"/>
        <v/>
      </c>
      <c r="Z582" s="106" t="str">
        <f t="shared" si="164"/>
        <v/>
      </c>
      <c r="AA582" s="107" t="str">
        <f t="shared" si="165"/>
        <v/>
      </c>
      <c r="AB582" s="105" t="str">
        <f t="shared" si="166"/>
        <v/>
      </c>
      <c r="AC582" s="108" t="str">
        <f t="shared" si="167"/>
        <v/>
      </c>
      <c r="AD582" s="160" t="str">
        <f t="shared" si="170"/>
        <v/>
      </c>
      <c r="AE582" s="173" t="str">
        <f t="shared" si="171"/>
        <v/>
      </c>
      <c r="AF582" s="111" t="str">
        <f>IF(AND(C582="",SUM(F582:N582)=0),"",IF(AE582&lt;&gt;"●",IF(COUNTIF(D582:E582,"○")+COUNTIF(O582:P582,"○")=1,"OK","NG"),IF(INDEX('補足調査票 (記入例)'!$AF$21:$AF$720,MATCH(C582,'補足調査票 (記入例)'!$C$21:$C$29,0))="OK","OK","NG ")))</f>
        <v/>
      </c>
      <c r="AG582" s="180" t="str">
        <f t="shared" si="168"/>
        <v/>
      </c>
    </row>
    <row r="583" spans="1:33" s="110" customFormat="1" ht="34.5" customHeight="1" x14ac:dyDescent="0.4">
      <c r="A583" s="42" t="str">
        <f t="shared" si="153"/>
        <v>○○学園</v>
      </c>
      <c r="B583" s="43"/>
      <c r="C583" s="44"/>
      <c r="D583" s="103"/>
      <c r="E583" s="103"/>
      <c r="F583" s="95"/>
      <c r="G583" s="48"/>
      <c r="H583" s="48"/>
      <c r="I583" s="48"/>
      <c r="J583" s="49"/>
      <c r="K583" s="49"/>
      <c r="L583" s="49"/>
      <c r="M583" s="49"/>
      <c r="N583" s="50"/>
      <c r="O583" s="104" t="str">
        <f t="shared" si="154"/>
        <v/>
      </c>
      <c r="P583" s="105" t="str">
        <f t="shared" si="169"/>
        <v/>
      </c>
      <c r="Q583" s="106" t="str">
        <f t="shared" si="155"/>
        <v/>
      </c>
      <c r="R583" s="107" t="str">
        <f t="shared" si="156"/>
        <v/>
      </c>
      <c r="S583" s="107" t="str">
        <f t="shared" si="157"/>
        <v/>
      </c>
      <c r="T583" s="108" t="str">
        <f t="shared" si="158"/>
        <v/>
      </c>
      <c r="U583" s="105" t="str">
        <f t="shared" si="159"/>
        <v/>
      </c>
      <c r="V583" s="108" t="str">
        <f t="shared" si="160"/>
        <v/>
      </c>
      <c r="W583" s="108" t="str">
        <f t="shared" si="161"/>
        <v/>
      </c>
      <c r="X583" s="108" t="str">
        <f t="shared" si="162"/>
        <v/>
      </c>
      <c r="Y583" s="108" t="str">
        <f t="shared" si="163"/>
        <v/>
      </c>
      <c r="Z583" s="106" t="str">
        <f t="shared" si="164"/>
        <v/>
      </c>
      <c r="AA583" s="107" t="str">
        <f t="shared" si="165"/>
        <v/>
      </c>
      <c r="AB583" s="105" t="str">
        <f t="shared" si="166"/>
        <v/>
      </c>
      <c r="AC583" s="108" t="str">
        <f t="shared" si="167"/>
        <v/>
      </c>
      <c r="AD583" s="160" t="str">
        <f t="shared" si="170"/>
        <v/>
      </c>
      <c r="AE583" s="173" t="str">
        <f t="shared" si="171"/>
        <v/>
      </c>
      <c r="AF583" s="111" t="str">
        <f>IF(AND(C583="",SUM(F583:N583)=0),"",IF(AE583&lt;&gt;"●",IF(COUNTIF(D583:E583,"○")+COUNTIF(O583:P583,"○")=1,"OK","NG"),IF(INDEX('補足調査票 (記入例)'!$AF$21:$AF$720,MATCH(C583,'補足調査票 (記入例)'!$C$21:$C$29,0))="OK","OK","NG ")))</f>
        <v/>
      </c>
      <c r="AG583" s="180" t="str">
        <f t="shared" si="168"/>
        <v/>
      </c>
    </row>
    <row r="584" spans="1:33" s="110" customFormat="1" ht="34.5" customHeight="1" x14ac:dyDescent="0.4">
      <c r="A584" s="42" t="str">
        <f t="shared" si="153"/>
        <v>○○学園</v>
      </c>
      <c r="B584" s="43"/>
      <c r="C584" s="44"/>
      <c r="D584" s="103"/>
      <c r="E584" s="103"/>
      <c r="F584" s="95"/>
      <c r="G584" s="48"/>
      <c r="H584" s="48"/>
      <c r="I584" s="48"/>
      <c r="J584" s="49"/>
      <c r="K584" s="49"/>
      <c r="L584" s="49"/>
      <c r="M584" s="49"/>
      <c r="N584" s="50"/>
      <c r="O584" s="104" t="str">
        <f t="shared" si="154"/>
        <v/>
      </c>
      <c r="P584" s="105" t="str">
        <f t="shared" si="169"/>
        <v/>
      </c>
      <c r="Q584" s="106" t="str">
        <f t="shared" si="155"/>
        <v/>
      </c>
      <c r="R584" s="107" t="str">
        <f t="shared" si="156"/>
        <v/>
      </c>
      <c r="S584" s="107" t="str">
        <f t="shared" si="157"/>
        <v/>
      </c>
      <c r="T584" s="108" t="str">
        <f t="shared" si="158"/>
        <v/>
      </c>
      <c r="U584" s="105" t="str">
        <f t="shared" si="159"/>
        <v/>
      </c>
      <c r="V584" s="108" t="str">
        <f t="shared" si="160"/>
        <v/>
      </c>
      <c r="W584" s="108" t="str">
        <f t="shared" si="161"/>
        <v/>
      </c>
      <c r="X584" s="108" t="str">
        <f t="shared" si="162"/>
        <v/>
      </c>
      <c r="Y584" s="108" t="str">
        <f t="shared" si="163"/>
        <v/>
      </c>
      <c r="Z584" s="106" t="str">
        <f t="shared" si="164"/>
        <v/>
      </c>
      <c r="AA584" s="107" t="str">
        <f t="shared" si="165"/>
        <v/>
      </c>
      <c r="AB584" s="105" t="str">
        <f t="shared" si="166"/>
        <v/>
      </c>
      <c r="AC584" s="108" t="str">
        <f t="shared" si="167"/>
        <v/>
      </c>
      <c r="AD584" s="160" t="str">
        <f t="shared" si="170"/>
        <v/>
      </c>
      <c r="AE584" s="173" t="str">
        <f t="shared" si="171"/>
        <v/>
      </c>
      <c r="AF584" s="111" t="str">
        <f>IF(AND(C584="",SUM(F584:N584)=0),"",IF(AE584&lt;&gt;"●",IF(COUNTIF(D584:E584,"○")+COUNTIF(O584:P584,"○")=1,"OK","NG"),IF(INDEX('補足調査票 (記入例)'!$AF$21:$AF$720,MATCH(C584,'補足調査票 (記入例)'!$C$21:$C$29,0))="OK","OK","NG ")))</f>
        <v/>
      </c>
      <c r="AG584" s="180" t="str">
        <f t="shared" si="168"/>
        <v/>
      </c>
    </row>
    <row r="585" spans="1:33" s="110" customFormat="1" ht="34.5" customHeight="1" x14ac:dyDescent="0.4">
      <c r="A585" s="42" t="str">
        <f t="shared" si="153"/>
        <v>○○学園</v>
      </c>
      <c r="B585" s="43"/>
      <c r="C585" s="44"/>
      <c r="D585" s="103"/>
      <c r="E585" s="103"/>
      <c r="F585" s="95"/>
      <c r="G585" s="48"/>
      <c r="H585" s="48"/>
      <c r="I585" s="48"/>
      <c r="J585" s="49"/>
      <c r="K585" s="49"/>
      <c r="L585" s="49"/>
      <c r="M585" s="49"/>
      <c r="N585" s="50"/>
      <c r="O585" s="104" t="str">
        <f t="shared" si="154"/>
        <v/>
      </c>
      <c r="P585" s="105" t="str">
        <f t="shared" si="169"/>
        <v/>
      </c>
      <c r="Q585" s="106" t="str">
        <f t="shared" si="155"/>
        <v/>
      </c>
      <c r="R585" s="107" t="str">
        <f t="shared" si="156"/>
        <v/>
      </c>
      <c r="S585" s="107" t="str">
        <f t="shared" si="157"/>
        <v/>
      </c>
      <c r="T585" s="108" t="str">
        <f t="shared" si="158"/>
        <v/>
      </c>
      <c r="U585" s="105" t="str">
        <f t="shared" si="159"/>
        <v/>
      </c>
      <c r="V585" s="108" t="str">
        <f t="shared" si="160"/>
        <v/>
      </c>
      <c r="W585" s="108" t="str">
        <f t="shared" si="161"/>
        <v/>
      </c>
      <c r="X585" s="108" t="str">
        <f t="shared" si="162"/>
        <v/>
      </c>
      <c r="Y585" s="108" t="str">
        <f t="shared" si="163"/>
        <v/>
      </c>
      <c r="Z585" s="106" t="str">
        <f t="shared" si="164"/>
        <v/>
      </c>
      <c r="AA585" s="107" t="str">
        <f t="shared" si="165"/>
        <v/>
      </c>
      <c r="AB585" s="105" t="str">
        <f t="shared" si="166"/>
        <v/>
      </c>
      <c r="AC585" s="108" t="str">
        <f t="shared" si="167"/>
        <v/>
      </c>
      <c r="AD585" s="160" t="str">
        <f t="shared" si="170"/>
        <v/>
      </c>
      <c r="AE585" s="173" t="str">
        <f t="shared" si="171"/>
        <v/>
      </c>
      <c r="AF585" s="111" t="str">
        <f>IF(AND(C585="",SUM(F585:N585)=0),"",IF(AE585&lt;&gt;"●",IF(COUNTIF(D585:E585,"○")+COUNTIF(O585:P585,"○")=1,"OK","NG"),IF(INDEX('補足調査票 (記入例)'!$AF$21:$AF$720,MATCH(C585,'補足調査票 (記入例)'!$C$21:$C$29,0))="OK","OK","NG ")))</f>
        <v/>
      </c>
      <c r="AG585" s="180" t="str">
        <f t="shared" si="168"/>
        <v/>
      </c>
    </row>
    <row r="586" spans="1:33" s="110" customFormat="1" ht="34.5" customHeight="1" x14ac:dyDescent="0.4">
      <c r="A586" s="42" t="str">
        <f t="shared" si="153"/>
        <v>○○学園</v>
      </c>
      <c r="B586" s="43"/>
      <c r="C586" s="44"/>
      <c r="D586" s="103"/>
      <c r="E586" s="103"/>
      <c r="F586" s="95"/>
      <c r="G586" s="48"/>
      <c r="H586" s="48"/>
      <c r="I586" s="48"/>
      <c r="J586" s="49"/>
      <c r="K586" s="49"/>
      <c r="L586" s="49"/>
      <c r="M586" s="49"/>
      <c r="N586" s="50"/>
      <c r="O586" s="104" t="str">
        <f t="shared" si="154"/>
        <v/>
      </c>
      <c r="P586" s="105" t="str">
        <f t="shared" si="169"/>
        <v/>
      </c>
      <c r="Q586" s="106" t="str">
        <f t="shared" si="155"/>
        <v/>
      </c>
      <c r="R586" s="107" t="str">
        <f t="shared" si="156"/>
        <v/>
      </c>
      <c r="S586" s="107" t="str">
        <f t="shared" si="157"/>
        <v/>
      </c>
      <c r="T586" s="108" t="str">
        <f t="shared" si="158"/>
        <v/>
      </c>
      <c r="U586" s="105" t="str">
        <f t="shared" si="159"/>
        <v/>
      </c>
      <c r="V586" s="108" t="str">
        <f t="shared" si="160"/>
        <v/>
      </c>
      <c r="W586" s="108" t="str">
        <f t="shared" si="161"/>
        <v/>
      </c>
      <c r="X586" s="108" t="str">
        <f t="shared" si="162"/>
        <v/>
      </c>
      <c r="Y586" s="108" t="str">
        <f t="shared" si="163"/>
        <v/>
      </c>
      <c r="Z586" s="106" t="str">
        <f t="shared" si="164"/>
        <v/>
      </c>
      <c r="AA586" s="107" t="str">
        <f t="shared" si="165"/>
        <v/>
      </c>
      <c r="AB586" s="105" t="str">
        <f t="shared" si="166"/>
        <v/>
      </c>
      <c r="AC586" s="108" t="str">
        <f t="shared" si="167"/>
        <v/>
      </c>
      <c r="AD586" s="160" t="str">
        <f t="shared" si="170"/>
        <v/>
      </c>
      <c r="AE586" s="173" t="str">
        <f t="shared" si="171"/>
        <v/>
      </c>
      <c r="AF586" s="111" t="str">
        <f>IF(AND(C586="",SUM(F586:N586)=0),"",IF(AE586&lt;&gt;"●",IF(COUNTIF(D586:E586,"○")+COUNTIF(O586:P586,"○")=1,"OK","NG"),IF(INDEX('補足調査票 (記入例)'!$AF$21:$AF$720,MATCH(C586,'補足調査票 (記入例)'!$C$21:$C$29,0))="OK","OK","NG ")))</f>
        <v/>
      </c>
      <c r="AG586" s="180" t="str">
        <f t="shared" si="168"/>
        <v/>
      </c>
    </row>
    <row r="587" spans="1:33" s="110" customFormat="1" ht="34.5" customHeight="1" x14ac:dyDescent="0.4">
      <c r="A587" s="42" t="str">
        <f t="shared" si="153"/>
        <v>○○学園</v>
      </c>
      <c r="B587" s="43"/>
      <c r="C587" s="44"/>
      <c r="D587" s="103"/>
      <c r="E587" s="103"/>
      <c r="F587" s="95"/>
      <c r="G587" s="48"/>
      <c r="H587" s="48"/>
      <c r="I587" s="48"/>
      <c r="J587" s="49"/>
      <c r="K587" s="49"/>
      <c r="L587" s="49"/>
      <c r="M587" s="49"/>
      <c r="N587" s="50"/>
      <c r="O587" s="104" t="str">
        <f t="shared" si="154"/>
        <v/>
      </c>
      <c r="P587" s="105" t="str">
        <f t="shared" si="169"/>
        <v/>
      </c>
      <c r="Q587" s="106" t="str">
        <f t="shared" si="155"/>
        <v/>
      </c>
      <c r="R587" s="107" t="str">
        <f t="shared" si="156"/>
        <v/>
      </c>
      <c r="S587" s="107" t="str">
        <f t="shared" si="157"/>
        <v/>
      </c>
      <c r="T587" s="108" t="str">
        <f t="shared" si="158"/>
        <v/>
      </c>
      <c r="U587" s="105" t="str">
        <f t="shared" si="159"/>
        <v/>
      </c>
      <c r="V587" s="108" t="str">
        <f t="shared" si="160"/>
        <v/>
      </c>
      <c r="W587" s="108" t="str">
        <f t="shared" si="161"/>
        <v/>
      </c>
      <c r="X587" s="108" t="str">
        <f t="shared" si="162"/>
        <v/>
      </c>
      <c r="Y587" s="108" t="str">
        <f t="shared" si="163"/>
        <v/>
      </c>
      <c r="Z587" s="106" t="str">
        <f t="shared" si="164"/>
        <v/>
      </c>
      <c r="AA587" s="107" t="str">
        <f t="shared" si="165"/>
        <v/>
      </c>
      <c r="AB587" s="105" t="str">
        <f t="shared" si="166"/>
        <v/>
      </c>
      <c r="AC587" s="108" t="str">
        <f t="shared" si="167"/>
        <v/>
      </c>
      <c r="AD587" s="160" t="str">
        <f t="shared" si="170"/>
        <v/>
      </c>
      <c r="AE587" s="173" t="str">
        <f t="shared" si="171"/>
        <v/>
      </c>
      <c r="AF587" s="111" t="str">
        <f>IF(AND(C587="",SUM(F587:N587)=0),"",IF(AE587&lt;&gt;"●",IF(COUNTIF(D587:E587,"○")+COUNTIF(O587:P587,"○")=1,"OK","NG"),IF(INDEX('補足調査票 (記入例)'!$AF$21:$AF$720,MATCH(C587,'補足調査票 (記入例)'!$C$21:$C$29,0))="OK","OK","NG ")))</f>
        <v/>
      </c>
      <c r="AG587" s="180" t="str">
        <f t="shared" si="168"/>
        <v/>
      </c>
    </row>
    <row r="588" spans="1:33" s="110" customFormat="1" ht="34.5" customHeight="1" x14ac:dyDescent="0.4">
      <c r="A588" s="42" t="str">
        <f t="shared" si="153"/>
        <v>○○学園</v>
      </c>
      <c r="B588" s="43"/>
      <c r="C588" s="44"/>
      <c r="D588" s="103"/>
      <c r="E588" s="103"/>
      <c r="F588" s="95"/>
      <c r="G588" s="48"/>
      <c r="H588" s="48"/>
      <c r="I588" s="48"/>
      <c r="J588" s="49"/>
      <c r="K588" s="49"/>
      <c r="L588" s="49"/>
      <c r="M588" s="49"/>
      <c r="N588" s="50"/>
      <c r="O588" s="104" t="str">
        <f t="shared" si="154"/>
        <v/>
      </c>
      <c r="P588" s="105" t="str">
        <f t="shared" si="169"/>
        <v/>
      </c>
      <c r="Q588" s="106" t="str">
        <f t="shared" si="155"/>
        <v/>
      </c>
      <c r="R588" s="107" t="str">
        <f t="shared" si="156"/>
        <v/>
      </c>
      <c r="S588" s="107" t="str">
        <f t="shared" si="157"/>
        <v/>
      </c>
      <c r="T588" s="108" t="str">
        <f t="shared" si="158"/>
        <v/>
      </c>
      <c r="U588" s="105" t="str">
        <f t="shared" si="159"/>
        <v/>
      </c>
      <c r="V588" s="108" t="str">
        <f t="shared" si="160"/>
        <v/>
      </c>
      <c r="W588" s="108" t="str">
        <f t="shared" si="161"/>
        <v/>
      </c>
      <c r="X588" s="108" t="str">
        <f t="shared" si="162"/>
        <v/>
      </c>
      <c r="Y588" s="108" t="str">
        <f t="shared" si="163"/>
        <v/>
      </c>
      <c r="Z588" s="106" t="str">
        <f t="shared" si="164"/>
        <v/>
      </c>
      <c r="AA588" s="107" t="str">
        <f t="shared" si="165"/>
        <v/>
      </c>
      <c r="AB588" s="105" t="str">
        <f t="shared" si="166"/>
        <v/>
      </c>
      <c r="AC588" s="108" t="str">
        <f t="shared" si="167"/>
        <v/>
      </c>
      <c r="AD588" s="160" t="str">
        <f t="shared" si="170"/>
        <v/>
      </c>
      <c r="AE588" s="173" t="str">
        <f t="shared" si="171"/>
        <v/>
      </c>
      <c r="AF588" s="111" t="str">
        <f>IF(AND(C588="",SUM(F588:N588)=0),"",IF(AE588&lt;&gt;"●",IF(COUNTIF(D588:E588,"○")+COUNTIF(O588:P588,"○")=1,"OK","NG"),IF(INDEX('補足調査票 (記入例)'!$AF$21:$AF$720,MATCH(C588,'補足調査票 (記入例)'!$C$21:$C$29,0))="OK","OK","NG ")))</f>
        <v/>
      </c>
      <c r="AG588" s="180" t="str">
        <f t="shared" si="168"/>
        <v/>
      </c>
    </row>
    <row r="589" spans="1:33" s="110" customFormat="1" ht="34.5" customHeight="1" x14ac:dyDescent="0.4">
      <c r="A589" s="42" t="str">
        <f t="shared" si="153"/>
        <v>○○学園</v>
      </c>
      <c r="B589" s="43"/>
      <c r="C589" s="44"/>
      <c r="D589" s="103"/>
      <c r="E589" s="103"/>
      <c r="F589" s="95"/>
      <c r="G589" s="48"/>
      <c r="H589" s="48"/>
      <c r="I589" s="48"/>
      <c r="J589" s="49"/>
      <c r="K589" s="49"/>
      <c r="L589" s="49"/>
      <c r="M589" s="49"/>
      <c r="N589" s="50"/>
      <c r="O589" s="104" t="str">
        <f t="shared" si="154"/>
        <v/>
      </c>
      <c r="P589" s="105" t="str">
        <f t="shared" si="169"/>
        <v/>
      </c>
      <c r="Q589" s="106" t="str">
        <f t="shared" si="155"/>
        <v/>
      </c>
      <c r="R589" s="107" t="str">
        <f t="shared" si="156"/>
        <v/>
      </c>
      <c r="S589" s="107" t="str">
        <f t="shared" si="157"/>
        <v/>
      </c>
      <c r="T589" s="108" t="str">
        <f t="shared" si="158"/>
        <v/>
      </c>
      <c r="U589" s="105" t="str">
        <f t="shared" si="159"/>
        <v/>
      </c>
      <c r="V589" s="108" t="str">
        <f t="shared" si="160"/>
        <v/>
      </c>
      <c r="W589" s="108" t="str">
        <f t="shared" si="161"/>
        <v/>
      </c>
      <c r="X589" s="108" t="str">
        <f t="shared" si="162"/>
        <v/>
      </c>
      <c r="Y589" s="108" t="str">
        <f t="shared" si="163"/>
        <v/>
      </c>
      <c r="Z589" s="106" t="str">
        <f t="shared" si="164"/>
        <v/>
      </c>
      <c r="AA589" s="107" t="str">
        <f t="shared" si="165"/>
        <v/>
      </c>
      <c r="AB589" s="105" t="str">
        <f t="shared" si="166"/>
        <v/>
      </c>
      <c r="AC589" s="108" t="str">
        <f t="shared" si="167"/>
        <v/>
      </c>
      <c r="AD589" s="160" t="str">
        <f t="shared" si="170"/>
        <v/>
      </c>
      <c r="AE589" s="173" t="str">
        <f t="shared" si="171"/>
        <v/>
      </c>
      <c r="AF589" s="111" t="str">
        <f>IF(AND(C589="",SUM(F589:N589)=0),"",IF(AE589&lt;&gt;"●",IF(COUNTIF(D589:E589,"○")+COUNTIF(O589:P589,"○")=1,"OK","NG"),IF(INDEX('補足調査票 (記入例)'!$AF$21:$AF$720,MATCH(C589,'補足調査票 (記入例)'!$C$21:$C$29,0))="OK","OK","NG ")))</f>
        <v/>
      </c>
      <c r="AG589" s="180" t="str">
        <f t="shared" si="168"/>
        <v/>
      </c>
    </row>
    <row r="590" spans="1:33" s="110" customFormat="1" ht="34.5" customHeight="1" x14ac:dyDescent="0.4">
      <c r="A590" s="42" t="str">
        <f t="shared" si="153"/>
        <v>○○学園</v>
      </c>
      <c r="B590" s="43"/>
      <c r="C590" s="44"/>
      <c r="D590" s="103"/>
      <c r="E590" s="103"/>
      <c r="F590" s="95"/>
      <c r="G590" s="48"/>
      <c r="H590" s="48"/>
      <c r="I590" s="48"/>
      <c r="J590" s="49"/>
      <c r="K590" s="49"/>
      <c r="L590" s="49"/>
      <c r="M590" s="49"/>
      <c r="N590" s="50"/>
      <c r="O590" s="104" t="str">
        <f t="shared" si="154"/>
        <v/>
      </c>
      <c r="P590" s="105" t="str">
        <f t="shared" si="169"/>
        <v/>
      </c>
      <c r="Q590" s="106" t="str">
        <f t="shared" si="155"/>
        <v/>
      </c>
      <c r="R590" s="107" t="str">
        <f t="shared" si="156"/>
        <v/>
      </c>
      <c r="S590" s="107" t="str">
        <f t="shared" si="157"/>
        <v/>
      </c>
      <c r="T590" s="108" t="str">
        <f t="shared" si="158"/>
        <v/>
      </c>
      <c r="U590" s="105" t="str">
        <f t="shared" si="159"/>
        <v/>
      </c>
      <c r="V590" s="108" t="str">
        <f t="shared" si="160"/>
        <v/>
      </c>
      <c r="W590" s="108" t="str">
        <f t="shared" si="161"/>
        <v/>
      </c>
      <c r="X590" s="108" t="str">
        <f t="shared" si="162"/>
        <v/>
      </c>
      <c r="Y590" s="108" t="str">
        <f t="shared" si="163"/>
        <v/>
      </c>
      <c r="Z590" s="106" t="str">
        <f t="shared" si="164"/>
        <v/>
      </c>
      <c r="AA590" s="107" t="str">
        <f t="shared" si="165"/>
        <v/>
      </c>
      <c r="AB590" s="105" t="str">
        <f t="shared" si="166"/>
        <v/>
      </c>
      <c r="AC590" s="108" t="str">
        <f t="shared" si="167"/>
        <v/>
      </c>
      <c r="AD590" s="160" t="str">
        <f t="shared" si="170"/>
        <v/>
      </c>
      <c r="AE590" s="173" t="str">
        <f t="shared" si="171"/>
        <v/>
      </c>
      <c r="AF590" s="111" t="str">
        <f>IF(AND(C590="",SUM(F590:N590)=0),"",IF(AE590&lt;&gt;"●",IF(COUNTIF(D590:E590,"○")+COUNTIF(O590:P590,"○")=1,"OK","NG"),IF(INDEX('補足調査票 (記入例)'!$AF$21:$AF$720,MATCH(C590,'補足調査票 (記入例)'!$C$21:$C$29,0))="OK","OK","NG ")))</f>
        <v/>
      </c>
      <c r="AG590" s="180" t="str">
        <f t="shared" si="168"/>
        <v/>
      </c>
    </row>
    <row r="591" spans="1:33" s="110" customFormat="1" ht="34.5" customHeight="1" x14ac:dyDescent="0.4">
      <c r="A591" s="42" t="str">
        <f t="shared" si="153"/>
        <v>○○学園</v>
      </c>
      <c r="B591" s="43"/>
      <c r="C591" s="44"/>
      <c r="D591" s="103"/>
      <c r="E591" s="103"/>
      <c r="F591" s="95"/>
      <c r="G591" s="48"/>
      <c r="H591" s="48"/>
      <c r="I591" s="48"/>
      <c r="J591" s="49"/>
      <c r="K591" s="49"/>
      <c r="L591" s="49"/>
      <c r="M591" s="49"/>
      <c r="N591" s="50"/>
      <c r="O591" s="104" t="str">
        <f t="shared" si="154"/>
        <v/>
      </c>
      <c r="P591" s="105" t="str">
        <f t="shared" si="169"/>
        <v/>
      </c>
      <c r="Q591" s="106" t="str">
        <f t="shared" si="155"/>
        <v/>
      </c>
      <c r="R591" s="107" t="str">
        <f t="shared" si="156"/>
        <v/>
      </c>
      <c r="S591" s="107" t="str">
        <f t="shared" si="157"/>
        <v/>
      </c>
      <c r="T591" s="108" t="str">
        <f t="shared" si="158"/>
        <v/>
      </c>
      <c r="U591" s="105" t="str">
        <f t="shared" si="159"/>
        <v/>
      </c>
      <c r="V591" s="108" t="str">
        <f t="shared" si="160"/>
        <v/>
      </c>
      <c r="W591" s="108" t="str">
        <f t="shared" si="161"/>
        <v/>
      </c>
      <c r="X591" s="108" t="str">
        <f t="shared" si="162"/>
        <v/>
      </c>
      <c r="Y591" s="108" t="str">
        <f t="shared" si="163"/>
        <v/>
      </c>
      <c r="Z591" s="106" t="str">
        <f t="shared" si="164"/>
        <v/>
      </c>
      <c r="AA591" s="107" t="str">
        <f t="shared" si="165"/>
        <v/>
      </c>
      <c r="AB591" s="105" t="str">
        <f t="shared" si="166"/>
        <v/>
      </c>
      <c r="AC591" s="108" t="str">
        <f t="shared" si="167"/>
        <v/>
      </c>
      <c r="AD591" s="160" t="str">
        <f t="shared" si="170"/>
        <v/>
      </c>
      <c r="AE591" s="173" t="str">
        <f t="shared" si="171"/>
        <v/>
      </c>
      <c r="AF591" s="111" t="str">
        <f>IF(AND(C591="",SUM(F591:N591)=0),"",IF(AE591&lt;&gt;"●",IF(COUNTIF(D591:E591,"○")+COUNTIF(O591:P591,"○")=1,"OK","NG"),IF(INDEX('補足調査票 (記入例)'!$AF$21:$AF$720,MATCH(C591,'補足調査票 (記入例)'!$C$21:$C$29,0))="OK","OK","NG ")))</f>
        <v/>
      </c>
      <c r="AG591" s="180" t="str">
        <f t="shared" si="168"/>
        <v/>
      </c>
    </row>
    <row r="592" spans="1:33" s="110" customFormat="1" ht="34.5" customHeight="1" x14ac:dyDescent="0.4">
      <c r="A592" s="42" t="str">
        <f t="shared" si="153"/>
        <v>○○学園</v>
      </c>
      <c r="B592" s="43"/>
      <c r="C592" s="44"/>
      <c r="D592" s="103"/>
      <c r="E592" s="103"/>
      <c r="F592" s="95"/>
      <c r="G592" s="48"/>
      <c r="H592" s="48"/>
      <c r="I592" s="48"/>
      <c r="J592" s="49"/>
      <c r="K592" s="49"/>
      <c r="L592" s="49"/>
      <c r="M592" s="49"/>
      <c r="N592" s="50"/>
      <c r="O592" s="104" t="str">
        <f t="shared" si="154"/>
        <v/>
      </c>
      <c r="P592" s="105" t="str">
        <f t="shared" si="169"/>
        <v/>
      </c>
      <c r="Q592" s="106" t="str">
        <f t="shared" si="155"/>
        <v/>
      </c>
      <c r="R592" s="107" t="str">
        <f t="shared" si="156"/>
        <v/>
      </c>
      <c r="S592" s="107" t="str">
        <f t="shared" si="157"/>
        <v/>
      </c>
      <c r="T592" s="108" t="str">
        <f t="shared" si="158"/>
        <v/>
      </c>
      <c r="U592" s="105" t="str">
        <f t="shared" si="159"/>
        <v/>
      </c>
      <c r="V592" s="108" t="str">
        <f t="shared" si="160"/>
        <v/>
      </c>
      <c r="W592" s="108" t="str">
        <f t="shared" si="161"/>
        <v/>
      </c>
      <c r="X592" s="108" t="str">
        <f t="shared" si="162"/>
        <v/>
      </c>
      <c r="Y592" s="108" t="str">
        <f t="shared" si="163"/>
        <v/>
      </c>
      <c r="Z592" s="106" t="str">
        <f t="shared" si="164"/>
        <v/>
      </c>
      <c r="AA592" s="107" t="str">
        <f t="shared" si="165"/>
        <v/>
      </c>
      <c r="AB592" s="105" t="str">
        <f t="shared" si="166"/>
        <v/>
      </c>
      <c r="AC592" s="108" t="str">
        <f t="shared" si="167"/>
        <v/>
      </c>
      <c r="AD592" s="160" t="str">
        <f t="shared" si="170"/>
        <v/>
      </c>
      <c r="AE592" s="173" t="str">
        <f t="shared" si="171"/>
        <v/>
      </c>
      <c r="AF592" s="111" t="str">
        <f>IF(AND(C592="",SUM(F592:N592)=0),"",IF(AE592&lt;&gt;"●",IF(COUNTIF(D592:E592,"○")+COUNTIF(O592:P592,"○")=1,"OK","NG"),IF(INDEX('補足調査票 (記入例)'!$AF$21:$AF$720,MATCH(C592,'補足調査票 (記入例)'!$C$21:$C$29,0))="OK","OK","NG ")))</f>
        <v/>
      </c>
      <c r="AG592" s="180" t="str">
        <f t="shared" si="168"/>
        <v/>
      </c>
    </row>
    <row r="593" spans="1:33" s="110" customFormat="1" ht="34.5" customHeight="1" x14ac:dyDescent="0.4">
      <c r="A593" s="42" t="str">
        <f t="shared" si="153"/>
        <v>○○学園</v>
      </c>
      <c r="B593" s="43"/>
      <c r="C593" s="44"/>
      <c r="D593" s="103"/>
      <c r="E593" s="103"/>
      <c r="F593" s="95"/>
      <c r="G593" s="48"/>
      <c r="H593" s="48"/>
      <c r="I593" s="48"/>
      <c r="J593" s="49"/>
      <c r="K593" s="49"/>
      <c r="L593" s="49"/>
      <c r="M593" s="49"/>
      <c r="N593" s="50"/>
      <c r="O593" s="104" t="str">
        <f t="shared" si="154"/>
        <v/>
      </c>
      <c r="P593" s="105" t="str">
        <f t="shared" si="169"/>
        <v/>
      </c>
      <c r="Q593" s="106" t="str">
        <f t="shared" si="155"/>
        <v/>
      </c>
      <c r="R593" s="107" t="str">
        <f t="shared" si="156"/>
        <v/>
      </c>
      <c r="S593" s="107" t="str">
        <f t="shared" si="157"/>
        <v/>
      </c>
      <c r="T593" s="108" t="str">
        <f t="shared" si="158"/>
        <v/>
      </c>
      <c r="U593" s="105" t="str">
        <f t="shared" si="159"/>
        <v/>
      </c>
      <c r="V593" s="108" t="str">
        <f t="shared" si="160"/>
        <v/>
      </c>
      <c r="W593" s="108" t="str">
        <f t="shared" si="161"/>
        <v/>
      </c>
      <c r="X593" s="108" t="str">
        <f t="shared" si="162"/>
        <v/>
      </c>
      <c r="Y593" s="108" t="str">
        <f t="shared" si="163"/>
        <v/>
      </c>
      <c r="Z593" s="106" t="str">
        <f t="shared" si="164"/>
        <v/>
      </c>
      <c r="AA593" s="107" t="str">
        <f t="shared" si="165"/>
        <v/>
      </c>
      <c r="AB593" s="105" t="str">
        <f t="shared" si="166"/>
        <v/>
      </c>
      <c r="AC593" s="108" t="str">
        <f t="shared" si="167"/>
        <v/>
      </c>
      <c r="AD593" s="160" t="str">
        <f t="shared" si="170"/>
        <v/>
      </c>
      <c r="AE593" s="173" t="str">
        <f t="shared" si="171"/>
        <v/>
      </c>
      <c r="AF593" s="111" t="str">
        <f>IF(AND(C593="",SUM(F593:N593)=0),"",IF(AE593&lt;&gt;"●",IF(COUNTIF(D593:E593,"○")+COUNTIF(O593:P593,"○")=1,"OK","NG"),IF(INDEX('補足調査票 (記入例)'!$AF$21:$AF$720,MATCH(C593,'補足調査票 (記入例)'!$C$21:$C$29,0))="OK","OK","NG ")))</f>
        <v/>
      </c>
      <c r="AG593" s="180" t="str">
        <f t="shared" si="168"/>
        <v/>
      </c>
    </row>
    <row r="594" spans="1:33" s="110" customFormat="1" ht="34.5" customHeight="1" x14ac:dyDescent="0.4">
      <c r="A594" s="42" t="str">
        <f t="shared" si="153"/>
        <v>○○学園</v>
      </c>
      <c r="B594" s="43"/>
      <c r="C594" s="44"/>
      <c r="D594" s="103"/>
      <c r="E594" s="103"/>
      <c r="F594" s="95"/>
      <c r="G594" s="48"/>
      <c r="H594" s="48"/>
      <c r="I594" s="48"/>
      <c r="J594" s="49"/>
      <c r="K594" s="49"/>
      <c r="L594" s="49"/>
      <c r="M594" s="49"/>
      <c r="N594" s="50"/>
      <c r="O594" s="104" t="str">
        <f t="shared" si="154"/>
        <v/>
      </c>
      <c r="P594" s="105" t="str">
        <f t="shared" si="169"/>
        <v/>
      </c>
      <c r="Q594" s="106" t="str">
        <f t="shared" si="155"/>
        <v/>
      </c>
      <c r="R594" s="107" t="str">
        <f t="shared" si="156"/>
        <v/>
      </c>
      <c r="S594" s="107" t="str">
        <f t="shared" si="157"/>
        <v/>
      </c>
      <c r="T594" s="108" t="str">
        <f t="shared" si="158"/>
        <v/>
      </c>
      <c r="U594" s="105" t="str">
        <f t="shared" si="159"/>
        <v/>
      </c>
      <c r="V594" s="108" t="str">
        <f t="shared" si="160"/>
        <v/>
      </c>
      <c r="W594" s="108" t="str">
        <f t="shared" si="161"/>
        <v/>
      </c>
      <c r="X594" s="108" t="str">
        <f t="shared" si="162"/>
        <v/>
      </c>
      <c r="Y594" s="108" t="str">
        <f t="shared" si="163"/>
        <v/>
      </c>
      <c r="Z594" s="106" t="str">
        <f t="shared" si="164"/>
        <v/>
      </c>
      <c r="AA594" s="107" t="str">
        <f t="shared" si="165"/>
        <v/>
      </c>
      <c r="AB594" s="105" t="str">
        <f t="shared" si="166"/>
        <v/>
      </c>
      <c r="AC594" s="108" t="str">
        <f t="shared" si="167"/>
        <v/>
      </c>
      <c r="AD594" s="160" t="str">
        <f t="shared" si="170"/>
        <v/>
      </c>
      <c r="AE594" s="173" t="str">
        <f t="shared" si="171"/>
        <v/>
      </c>
      <c r="AF594" s="111" t="str">
        <f>IF(AND(C594="",SUM(F594:N594)=0),"",IF(AE594&lt;&gt;"●",IF(COUNTIF(D594:E594,"○")+COUNTIF(O594:P594,"○")=1,"OK","NG"),IF(INDEX('補足調査票 (記入例)'!$AF$21:$AF$720,MATCH(C594,'補足調査票 (記入例)'!$C$21:$C$29,0))="OK","OK","NG ")))</f>
        <v/>
      </c>
      <c r="AG594" s="180" t="str">
        <f t="shared" si="168"/>
        <v/>
      </c>
    </row>
    <row r="595" spans="1:33" s="110" customFormat="1" ht="34.5" customHeight="1" x14ac:dyDescent="0.4">
      <c r="A595" s="42" t="str">
        <f t="shared" ref="A595:A658" si="172">IF($A$11="","",$A$11)</f>
        <v>○○学園</v>
      </c>
      <c r="B595" s="43"/>
      <c r="C595" s="44"/>
      <c r="D595" s="103"/>
      <c r="E595" s="103"/>
      <c r="F595" s="95"/>
      <c r="G595" s="48"/>
      <c r="H595" s="48"/>
      <c r="I595" s="48"/>
      <c r="J595" s="49"/>
      <c r="K595" s="49"/>
      <c r="L595" s="49"/>
      <c r="M595" s="49"/>
      <c r="N595" s="50"/>
      <c r="O595" s="104" t="str">
        <f t="shared" si="154"/>
        <v/>
      </c>
      <c r="P595" s="105" t="str">
        <f t="shared" si="169"/>
        <v/>
      </c>
      <c r="Q595" s="106" t="str">
        <f t="shared" si="155"/>
        <v/>
      </c>
      <c r="R595" s="107" t="str">
        <f t="shared" si="156"/>
        <v/>
      </c>
      <c r="S595" s="107" t="str">
        <f t="shared" si="157"/>
        <v/>
      </c>
      <c r="T595" s="108" t="str">
        <f t="shared" si="158"/>
        <v/>
      </c>
      <c r="U595" s="105" t="str">
        <f t="shared" si="159"/>
        <v/>
      </c>
      <c r="V595" s="108" t="str">
        <f t="shared" si="160"/>
        <v/>
      </c>
      <c r="W595" s="108" t="str">
        <f t="shared" si="161"/>
        <v/>
      </c>
      <c r="X595" s="108" t="str">
        <f t="shared" si="162"/>
        <v/>
      </c>
      <c r="Y595" s="108" t="str">
        <f t="shared" si="163"/>
        <v/>
      </c>
      <c r="Z595" s="106" t="str">
        <f t="shared" si="164"/>
        <v/>
      </c>
      <c r="AA595" s="107" t="str">
        <f t="shared" si="165"/>
        <v/>
      </c>
      <c r="AB595" s="105" t="str">
        <f t="shared" si="166"/>
        <v/>
      </c>
      <c r="AC595" s="108" t="str">
        <f t="shared" si="167"/>
        <v/>
      </c>
      <c r="AD595" s="160" t="str">
        <f t="shared" si="170"/>
        <v/>
      </c>
      <c r="AE595" s="173" t="str">
        <f t="shared" si="171"/>
        <v/>
      </c>
      <c r="AF595" s="111" t="str">
        <f>IF(AND(C595="",SUM(F595:N595)=0),"",IF(AE595&lt;&gt;"●",IF(COUNTIF(D595:E595,"○")+COUNTIF(O595:P595,"○")=1,"OK","NG"),IF(INDEX('補足調査票 (記入例)'!$AF$21:$AF$720,MATCH(C595,'補足調査票 (記入例)'!$C$21:$C$29,0))="OK","OK","NG ")))</f>
        <v/>
      </c>
      <c r="AG595" s="180" t="str">
        <f t="shared" si="168"/>
        <v/>
      </c>
    </row>
    <row r="596" spans="1:33" s="110" customFormat="1" ht="34.5" customHeight="1" x14ac:dyDescent="0.4">
      <c r="A596" s="42" t="str">
        <f t="shared" si="172"/>
        <v>○○学園</v>
      </c>
      <c r="B596" s="43"/>
      <c r="C596" s="44"/>
      <c r="D596" s="103"/>
      <c r="E596" s="103"/>
      <c r="F596" s="95"/>
      <c r="G596" s="48"/>
      <c r="H596" s="48"/>
      <c r="I596" s="48"/>
      <c r="J596" s="49"/>
      <c r="K596" s="49"/>
      <c r="L596" s="49"/>
      <c r="M596" s="49"/>
      <c r="N596" s="50"/>
      <c r="O596" s="104" t="str">
        <f t="shared" ref="O596:O659" si="173">IF(OR(Q596="○",T596="○",W596="○"),"○","")</f>
        <v/>
      </c>
      <c r="P596" s="105" t="str">
        <f t="shared" si="169"/>
        <v/>
      </c>
      <c r="Q596" s="106" t="str">
        <f t="shared" ref="Q596:Q659" si="174">IF(OR(R596="○",S596="○"),"○","")</f>
        <v/>
      </c>
      <c r="R596" s="107" t="str">
        <f t="shared" ref="R596:R659" si="175">IF($AD596="E","○","")</f>
        <v/>
      </c>
      <c r="S596" s="107" t="str">
        <f t="shared" ref="S596:S659" si="176">IF($AD596="F","○","")</f>
        <v/>
      </c>
      <c r="T596" s="108" t="str">
        <f t="shared" ref="T596:T659" si="177">IF(OR(U596="○",V596="○"),"○","")</f>
        <v/>
      </c>
      <c r="U596" s="105" t="str">
        <f t="shared" ref="U596:U659" si="178">IF($AD596="H","○","")</f>
        <v/>
      </c>
      <c r="V596" s="108" t="str">
        <f t="shared" ref="V596:V659" si="179">IF($AD596="I","○","")</f>
        <v/>
      </c>
      <c r="W596" s="108" t="str">
        <f t="shared" ref="W596:W659" si="180">IF(OR(X596="○",Y596="○"),"○","")</f>
        <v/>
      </c>
      <c r="X596" s="108" t="str">
        <f t="shared" ref="X596:X659" si="181">IF($AD596="K","○","")</f>
        <v/>
      </c>
      <c r="Y596" s="108" t="str">
        <f t="shared" ref="Y596:Y659" si="182">IF($AD596="L","○","")</f>
        <v/>
      </c>
      <c r="Z596" s="106" t="str">
        <f t="shared" ref="Z596:Z659" si="183">IF($AD596="M","○","")</f>
        <v/>
      </c>
      <c r="AA596" s="107" t="str">
        <f t="shared" ref="AA596:AA659" si="184">IF(OR(AB596="○",AC596="○"),"○","")</f>
        <v/>
      </c>
      <c r="AB596" s="105" t="str">
        <f t="shared" ref="AB596:AB659" si="185">IF($AD596="O","○","")</f>
        <v/>
      </c>
      <c r="AC596" s="108" t="str">
        <f t="shared" ref="AC596:AC659" si="186">IF($AD596="P","○","")</f>
        <v/>
      </c>
      <c r="AD596" s="160" t="str">
        <f t="shared" si="170"/>
        <v/>
      </c>
      <c r="AE596" s="173" t="str">
        <f t="shared" si="171"/>
        <v/>
      </c>
      <c r="AF596" s="111" t="str">
        <f>IF(AND(C596="",SUM(F596:N596)=0),"",IF(AE596&lt;&gt;"●",IF(COUNTIF(D596:E596,"○")+COUNTIF(O596:P596,"○")=1,"OK","NG"),IF(INDEX('補足調査票 (記入例)'!$AF$21:$AF$720,MATCH(C596,'補足調査票 (記入例)'!$C$21:$C$29,0))="OK","OK","NG ")))</f>
        <v/>
      </c>
      <c r="AG596" s="180" t="str">
        <f t="shared" ref="AG596:AG659" si="187">IF(AF596="NG","※入力内容に誤りがあります",IF(AF596="NG ","※補足調査票を記入ください",""))</f>
        <v/>
      </c>
    </row>
    <row r="597" spans="1:33" s="110" customFormat="1" ht="34.5" customHeight="1" x14ac:dyDescent="0.4">
      <c r="A597" s="42" t="str">
        <f t="shared" si="172"/>
        <v>○○学園</v>
      </c>
      <c r="B597" s="43"/>
      <c r="C597" s="44"/>
      <c r="D597" s="103"/>
      <c r="E597" s="103"/>
      <c r="F597" s="95"/>
      <c r="G597" s="48"/>
      <c r="H597" s="48"/>
      <c r="I597" s="48"/>
      <c r="J597" s="49"/>
      <c r="K597" s="49"/>
      <c r="L597" s="49"/>
      <c r="M597" s="49"/>
      <c r="N597" s="50"/>
      <c r="O597" s="104" t="str">
        <f t="shared" si="173"/>
        <v/>
      </c>
      <c r="P597" s="105" t="str">
        <f t="shared" ref="P597:P660" si="188">IF(OR(Z597="○",AA597="○"),"○","")</f>
        <v/>
      </c>
      <c r="Q597" s="106" t="str">
        <f t="shared" si="174"/>
        <v/>
      </c>
      <c r="R597" s="107" t="str">
        <f t="shared" si="175"/>
        <v/>
      </c>
      <c r="S597" s="107" t="str">
        <f t="shared" si="176"/>
        <v/>
      </c>
      <c r="T597" s="108" t="str">
        <f t="shared" si="177"/>
        <v/>
      </c>
      <c r="U597" s="105" t="str">
        <f t="shared" si="178"/>
        <v/>
      </c>
      <c r="V597" s="108" t="str">
        <f t="shared" si="179"/>
        <v/>
      </c>
      <c r="W597" s="108" t="str">
        <f t="shared" si="180"/>
        <v/>
      </c>
      <c r="X597" s="108" t="str">
        <f t="shared" si="181"/>
        <v/>
      </c>
      <c r="Y597" s="108" t="str">
        <f t="shared" si="182"/>
        <v/>
      </c>
      <c r="Z597" s="106" t="str">
        <f t="shared" si="183"/>
        <v/>
      </c>
      <c r="AA597" s="107" t="str">
        <f t="shared" si="184"/>
        <v/>
      </c>
      <c r="AB597" s="105" t="str">
        <f t="shared" si="185"/>
        <v/>
      </c>
      <c r="AC597" s="108" t="str">
        <f t="shared" si="186"/>
        <v/>
      </c>
      <c r="AD597" s="160" t="str">
        <f t="shared" ref="AD597:AD660" si="189">IF(C597="","",IF(N597="",IF(M597="",IF(L597="",IF(K597="",IF(J597="",IF(AND(F597="",I597&lt;&gt;""),"P",IF(AND(F597="",H597&lt;&gt;""),"O",IF(AND(F597="",G597&lt;&gt;""),"M",IF(F597="","","E")))),"F"),"H"),"I"),"K"),"L"))</f>
        <v/>
      </c>
      <c r="AE597" s="173" t="str">
        <f t="shared" ref="AE597:AE660" si="190">IF(OR(D597="○",E597="○"),"",IF(OR(AD597="H",AD597="I",AD597="k",AD597="l"),"●",""))</f>
        <v/>
      </c>
      <c r="AF597" s="111" t="str">
        <f>IF(AND(C597="",SUM(F597:N597)=0),"",IF(AE597&lt;&gt;"●",IF(COUNTIF(D597:E597,"○")+COUNTIF(O597:P597,"○")=1,"OK","NG"),IF(INDEX('補足調査票 (記入例)'!$AF$21:$AF$720,MATCH(C597,'補足調査票 (記入例)'!$C$21:$C$29,0))="OK","OK","NG ")))</f>
        <v/>
      </c>
      <c r="AG597" s="180" t="str">
        <f t="shared" si="187"/>
        <v/>
      </c>
    </row>
    <row r="598" spans="1:33" s="110" customFormat="1" ht="34.5" customHeight="1" x14ac:dyDescent="0.4">
      <c r="A598" s="42" t="str">
        <f t="shared" si="172"/>
        <v>○○学園</v>
      </c>
      <c r="B598" s="43"/>
      <c r="C598" s="44"/>
      <c r="D598" s="103"/>
      <c r="E598" s="103"/>
      <c r="F598" s="95"/>
      <c r="G598" s="48"/>
      <c r="H598" s="48"/>
      <c r="I598" s="48"/>
      <c r="J598" s="49"/>
      <c r="K598" s="49"/>
      <c r="L598" s="49"/>
      <c r="M598" s="49"/>
      <c r="N598" s="50"/>
      <c r="O598" s="104" t="str">
        <f t="shared" si="173"/>
        <v/>
      </c>
      <c r="P598" s="105" t="str">
        <f t="shared" si="188"/>
        <v/>
      </c>
      <c r="Q598" s="106" t="str">
        <f t="shared" si="174"/>
        <v/>
      </c>
      <c r="R598" s="107" t="str">
        <f t="shared" si="175"/>
        <v/>
      </c>
      <c r="S598" s="107" t="str">
        <f t="shared" si="176"/>
        <v/>
      </c>
      <c r="T598" s="108" t="str">
        <f t="shared" si="177"/>
        <v/>
      </c>
      <c r="U598" s="105" t="str">
        <f t="shared" si="178"/>
        <v/>
      </c>
      <c r="V598" s="108" t="str">
        <f t="shared" si="179"/>
        <v/>
      </c>
      <c r="W598" s="108" t="str">
        <f t="shared" si="180"/>
        <v/>
      </c>
      <c r="X598" s="108" t="str">
        <f t="shared" si="181"/>
        <v/>
      </c>
      <c r="Y598" s="108" t="str">
        <f t="shared" si="182"/>
        <v/>
      </c>
      <c r="Z598" s="106" t="str">
        <f t="shared" si="183"/>
        <v/>
      </c>
      <c r="AA598" s="107" t="str">
        <f t="shared" si="184"/>
        <v/>
      </c>
      <c r="AB598" s="105" t="str">
        <f t="shared" si="185"/>
        <v/>
      </c>
      <c r="AC598" s="108" t="str">
        <f t="shared" si="186"/>
        <v/>
      </c>
      <c r="AD598" s="160" t="str">
        <f t="shared" si="189"/>
        <v/>
      </c>
      <c r="AE598" s="173" t="str">
        <f t="shared" si="190"/>
        <v/>
      </c>
      <c r="AF598" s="111" t="str">
        <f>IF(AND(C598="",SUM(F598:N598)=0),"",IF(AE598&lt;&gt;"●",IF(COUNTIF(D598:E598,"○")+COUNTIF(O598:P598,"○")=1,"OK","NG"),IF(INDEX('補足調査票 (記入例)'!$AF$21:$AF$720,MATCH(C598,'補足調査票 (記入例)'!$C$21:$C$29,0))="OK","OK","NG ")))</f>
        <v/>
      </c>
      <c r="AG598" s="180" t="str">
        <f t="shared" si="187"/>
        <v/>
      </c>
    </row>
    <row r="599" spans="1:33" s="110" customFormat="1" ht="34.5" customHeight="1" x14ac:dyDescent="0.4">
      <c r="A599" s="42" t="str">
        <f t="shared" si="172"/>
        <v>○○学園</v>
      </c>
      <c r="B599" s="43"/>
      <c r="C599" s="44"/>
      <c r="D599" s="103"/>
      <c r="E599" s="103"/>
      <c r="F599" s="95"/>
      <c r="G599" s="48"/>
      <c r="H599" s="48"/>
      <c r="I599" s="48"/>
      <c r="J599" s="49"/>
      <c r="K599" s="49"/>
      <c r="L599" s="49"/>
      <c r="M599" s="49"/>
      <c r="N599" s="50"/>
      <c r="O599" s="104" t="str">
        <f t="shared" si="173"/>
        <v/>
      </c>
      <c r="P599" s="105" t="str">
        <f t="shared" si="188"/>
        <v/>
      </c>
      <c r="Q599" s="106" t="str">
        <f t="shared" si="174"/>
        <v/>
      </c>
      <c r="R599" s="107" t="str">
        <f t="shared" si="175"/>
        <v/>
      </c>
      <c r="S599" s="107" t="str">
        <f t="shared" si="176"/>
        <v/>
      </c>
      <c r="T599" s="108" t="str">
        <f t="shared" si="177"/>
        <v/>
      </c>
      <c r="U599" s="105" t="str">
        <f t="shared" si="178"/>
        <v/>
      </c>
      <c r="V599" s="108" t="str">
        <f t="shared" si="179"/>
        <v/>
      </c>
      <c r="W599" s="108" t="str">
        <f t="shared" si="180"/>
        <v/>
      </c>
      <c r="X599" s="108" t="str">
        <f t="shared" si="181"/>
        <v/>
      </c>
      <c r="Y599" s="108" t="str">
        <f t="shared" si="182"/>
        <v/>
      </c>
      <c r="Z599" s="106" t="str">
        <f t="shared" si="183"/>
        <v/>
      </c>
      <c r="AA599" s="107" t="str">
        <f t="shared" si="184"/>
        <v/>
      </c>
      <c r="AB599" s="105" t="str">
        <f t="shared" si="185"/>
        <v/>
      </c>
      <c r="AC599" s="108" t="str">
        <f t="shared" si="186"/>
        <v/>
      </c>
      <c r="AD599" s="160" t="str">
        <f t="shared" si="189"/>
        <v/>
      </c>
      <c r="AE599" s="173" t="str">
        <f t="shared" si="190"/>
        <v/>
      </c>
      <c r="AF599" s="111" t="str">
        <f>IF(AND(C599="",SUM(F599:N599)=0),"",IF(AE599&lt;&gt;"●",IF(COUNTIF(D599:E599,"○")+COUNTIF(O599:P599,"○")=1,"OK","NG"),IF(INDEX('補足調査票 (記入例)'!$AF$21:$AF$720,MATCH(C599,'補足調査票 (記入例)'!$C$21:$C$29,0))="OK","OK","NG ")))</f>
        <v/>
      </c>
      <c r="AG599" s="180" t="str">
        <f t="shared" si="187"/>
        <v/>
      </c>
    </row>
    <row r="600" spans="1:33" s="110" customFormat="1" ht="34.5" customHeight="1" x14ac:dyDescent="0.4">
      <c r="A600" s="42" t="str">
        <f t="shared" si="172"/>
        <v>○○学園</v>
      </c>
      <c r="B600" s="43"/>
      <c r="C600" s="44"/>
      <c r="D600" s="103"/>
      <c r="E600" s="103"/>
      <c r="F600" s="95"/>
      <c r="G600" s="48"/>
      <c r="H600" s="48"/>
      <c r="I600" s="48"/>
      <c r="J600" s="49"/>
      <c r="K600" s="49"/>
      <c r="L600" s="49"/>
      <c r="M600" s="49"/>
      <c r="N600" s="50"/>
      <c r="O600" s="104" t="str">
        <f t="shared" si="173"/>
        <v/>
      </c>
      <c r="P600" s="105" t="str">
        <f t="shared" si="188"/>
        <v/>
      </c>
      <c r="Q600" s="106" t="str">
        <f t="shared" si="174"/>
        <v/>
      </c>
      <c r="R600" s="107" t="str">
        <f t="shared" si="175"/>
        <v/>
      </c>
      <c r="S600" s="107" t="str">
        <f t="shared" si="176"/>
        <v/>
      </c>
      <c r="T600" s="108" t="str">
        <f t="shared" si="177"/>
        <v/>
      </c>
      <c r="U600" s="105" t="str">
        <f t="shared" si="178"/>
        <v/>
      </c>
      <c r="V600" s="108" t="str">
        <f t="shared" si="179"/>
        <v/>
      </c>
      <c r="W600" s="108" t="str">
        <f t="shared" si="180"/>
        <v/>
      </c>
      <c r="X600" s="108" t="str">
        <f t="shared" si="181"/>
        <v/>
      </c>
      <c r="Y600" s="108" t="str">
        <f t="shared" si="182"/>
        <v/>
      </c>
      <c r="Z600" s="106" t="str">
        <f t="shared" si="183"/>
        <v/>
      </c>
      <c r="AA600" s="107" t="str">
        <f t="shared" si="184"/>
        <v/>
      </c>
      <c r="AB600" s="105" t="str">
        <f t="shared" si="185"/>
        <v/>
      </c>
      <c r="AC600" s="108" t="str">
        <f t="shared" si="186"/>
        <v/>
      </c>
      <c r="AD600" s="160" t="str">
        <f t="shared" si="189"/>
        <v/>
      </c>
      <c r="AE600" s="173" t="str">
        <f t="shared" si="190"/>
        <v/>
      </c>
      <c r="AF600" s="111" t="str">
        <f>IF(AND(C600="",SUM(F600:N600)=0),"",IF(AE600&lt;&gt;"●",IF(COUNTIF(D600:E600,"○")+COUNTIF(O600:P600,"○")=1,"OK","NG"),IF(INDEX('補足調査票 (記入例)'!$AF$21:$AF$720,MATCH(C600,'補足調査票 (記入例)'!$C$21:$C$29,0))="OK","OK","NG ")))</f>
        <v/>
      </c>
      <c r="AG600" s="180" t="str">
        <f t="shared" si="187"/>
        <v/>
      </c>
    </row>
    <row r="601" spans="1:33" s="110" customFormat="1" ht="34.5" customHeight="1" x14ac:dyDescent="0.4">
      <c r="A601" s="42" t="str">
        <f t="shared" si="172"/>
        <v>○○学園</v>
      </c>
      <c r="B601" s="43"/>
      <c r="C601" s="44"/>
      <c r="D601" s="103"/>
      <c r="E601" s="103"/>
      <c r="F601" s="95"/>
      <c r="G601" s="48"/>
      <c r="H601" s="48"/>
      <c r="I601" s="48"/>
      <c r="J601" s="49"/>
      <c r="K601" s="49"/>
      <c r="L601" s="49"/>
      <c r="M601" s="49"/>
      <c r="N601" s="50"/>
      <c r="O601" s="104" t="str">
        <f t="shared" si="173"/>
        <v/>
      </c>
      <c r="P601" s="105" t="str">
        <f t="shared" si="188"/>
        <v/>
      </c>
      <c r="Q601" s="106" t="str">
        <f t="shared" si="174"/>
        <v/>
      </c>
      <c r="R601" s="107" t="str">
        <f t="shared" si="175"/>
        <v/>
      </c>
      <c r="S601" s="107" t="str">
        <f t="shared" si="176"/>
        <v/>
      </c>
      <c r="T601" s="108" t="str">
        <f t="shared" si="177"/>
        <v/>
      </c>
      <c r="U601" s="105" t="str">
        <f t="shared" si="178"/>
        <v/>
      </c>
      <c r="V601" s="108" t="str">
        <f t="shared" si="179"/>
        <v/>
      </c>
      <c r="W601" s="108" t="str">
        <f t="shared" si="180"/>
        <v/>
      </c>
      <c r="X601" s="108" t="str">
        <f t="shared" si="181"/>
        <v/>
      </c>
      <c r="Y601" s="108" t="str">
        <f t="shared" si="182"/>
        <v/>
      </c>
      <c r="Z601" s="106" t="str">
        <f t="shared" si="183"/>
        <v/>
      </c>
      <c r="AA601" s="107" t="str">
        <f t="shared" si="184"/>
        <v/>
      </c>
      <c r="AB601" s="105" t="str">
        <f t="shared" si="185"/>
        <v/>
      </c>
      <c r="AC601" s="108" t="str">
        <f t="shared" si="186"/>
        <v/>
      </c>
      <c r="AD601" s="160" t="str">
        <f t="shared" si="189"/>
        <v/>
      </c>
      <c r="AE601" s="173" t="str">
        <f t="shared" si="190"/>
        <v/>
      </c>
      <c r="AF601" s="111" t="str">
        <f>IF(AND(C601="",SUM(F601:N601)=0),"",IF(AE601&lt;&gt;"●",IF(COUNTIF(D601:E601,"○")+COUNTIF(O601:P601,"○")=1,"OK","NG"),IF(INDEX('補足調査票 (記入例)'!$AF$21:$AF$720,MATCH(C601,'補足調査票 (記入例)'!$C$21:$C$29,0))="OK","OK","NG ")))</f>
        <v/>
      </c>
      <c r="AG601" s="180" t="str">
        <f t="shared" si="187"/>
        <v/>
      </c>
    </row>
    <row r="602" spans="1:33" s="110" customFormat="1" ht="34.5" customHeight="1" x14ac:dyDescent="0.4">
      <c r="A602" s="42" t="str">
        <f t="shared" si="172"/>
        <v>○○学園</v>
      </c>
      <c r="B602" s="43"/>
      <c r="C602" s="44"/>
      <c r="D602" s="103"/>
      <c r="E602" s="103"/>
      <c r="F602" s="95"/>
      <c r="G602" s="48"/>
      <c r="H602" s="48"/>
      <c r="I602" s="48"/>
      <c r="J602" s="49"/>
      <c r="K602" s="49"/>
      <c r="L602" s="49"/>
      <c r="M602" s="49"/>
      <c r="N602" s="50"/>
      <c r="O602" s="104" t="str">
        <f t="shared" si="173"/>
        <v/>
      </c>
      <c r="P602" s="105" t="str">
        <f t="shared" si="188"/>
        <v/>
      </c>
      <c r="Q602" s="106" t="str">
        <f t="shared" si="174"/>
        <v/>
      </c>
      <c r="R602" s="107" t="str">
        <f t="shared" si="175"/>
        <v/>
      </c>
      <c r="S602" s="107" t="str">
        <f t="shared" si="176"/>
        <v/>
      </c>
      <c r="T602" s="108" t="str">
        <f t="shared" si="177"/>
        <v/>
      </c>
      <c r="U602" s="105" t="str">
        <f t="shared" si="178"/>
        <v/>
      </c>
      <c r="V602" s="108" t="str">
        <f t="shared" si="179"/>
        <v/>
      </c>
      <c r="W602" s="108" t="str">
        <f t="shared" si="180"/>
        <v/>
      </c>
      <c r="X602" s="108" t="str">
        <f t="shared" si="181"/>
        <v/>
      </c>
      <c r="Y602" s="108" t="str">
        <f t="shared" si="182"/>
        <v/>
      </c>
      <c r="Z602" s="106" t="str">
        <f t="shared" si="183"/>
        <v/>
      </c>
      <c r="AA602" s="107" t="str">
        <f t="shared" si="184"/>
        <v/>
      </c>
      <c r="AB602" s="105" t="str">
        <f t="shared" si="185"/>
        <v/>
      </c>
      <c r="AC602" s="108" t="str">
        <f t="shared" si="186"/>
        <v/>
      </c>
      <c r="AD602" s="160" t="str">
        <f t="shared" si="189"/>
        <v/>
      </c>
      <c r="AE602" s="173" t="str">
        <f t="shared" si="190"/>
        <v/>
      </c>
      <c r="AF602" s="111" t="str">
        <f>IF(AND(C602="",SUM(F602:N602)=0),"",IF(AE602&lt;&gt;"●",IF(COUNTIF(D602:E602,"○")+COUNTIF(O602:P602,"○")=1,"OK","NG"),IF(INDEX('補足調査票 (記入例)'!$AF$21:$AF$720,MATCH(C602,'補足調査票 (記入例)'!$C$21:$C$29,0))="OK","OK","NG ")))</f>
        <v/>
      </c>
      <c r="AG602" s="180" t="str">
        <f t="shared" si="187"/>
        <v/>
      </c>
    </row>
    <row r="603" spans="1:33" s="110" customFormat="1" ht="34.5" customHeight="1" x14ac:dyDescent="0.4">
      <c r="A603" s="42" t="str">
        <f t="shared" si="172"/>
        <v>○○学園</v>
      </c>
      <c r="B603" s="43"/>
      <c r="C603" s="44"/>
      <c r="D603" s="103"/>
      <c r="E603" s="103"/>
      <c r="F603" s="95"/>
      <c r="G603" s="48"/>
      <c r="H603" s="48"/>
      <c r="I603" s="48"/>
      <c r="J603" s="49"/>
      <c r="K603" s="49"/>
      <c r="L603" s="49"/>
      <c r="M603" s="49"/>
      <c r="N603" s="50"/>
      <c r="O603" s="104" t="str">
        <f t="shared" si="173"/>
        <v/>
      </c>
      <c r="P603" s="105" t="str">
        <f t="shared" si="188"/>
        <v/>
      </c>
      <c r="Q603" s="106" t="str">
        <f t="shared" si="174"/>
        <v/>
      </c>
      <c r="R603" s="107" t="str">
        <f t="shared" si="175"/>
        <v/>
      </c>
      <c r="S603" s="107" t="str">
        <f t="shared" si="176"/>
        <v/>
      </c>
      <c r="T603" s="108" t="str">
        <f t="shared" si="177"/>
        <v/>
      </c>
      <c r="U603" s="105" t="str">
        <f t="shared" si="178"/>
        <v/>
      </c>
      <c r="V603" s="108" t="str">
        <f t="shared" si="179"/>
        <v/>
      </c>
      <c r="W603" s="108" t="str">
        <f t="shared" si="180"/>
        <v/>
      </c>
      <c r="X603" s="108" t="str">
        <f t="shared" si="181"/>
        <v/>
      </c>
      <c r="Y603" s="108" t="str">
        <f t="shared" si="182"/>
        <v/>
      </c>
      <c r="Z603" s="106" t="str">
        <f t="shared" si="183"/>
        <v/>
      </c>
      <c r="AA603" s="107" t="str">
        <f t="shared" si="184"/>
        <v/>
      </c>
      <c r="AB603" s="105" t="str">
        <f t="shared" si="185"/>
        <v/>
      </c>
      <c r="AC603" s="108" t="str">
        <f t="shared" si="186"/>
        <v/>
      </c>
      <c r="AD603" s="160" t="str">
        <f t="shared" si="189"/>
        <v/>
      </c>
      <c r="AE603" s="173" t="str">
        <f t="shared" si="190"/>
        <v/>
      </c>
      <c r="AF603" s="111" t="str">
        <f>IF(AND(C603="",SUM(F603:N603)=0),"",IF(AE603&lt;&gt;"●",IF(COUNTIF(D603:E603,"○")+COUNTIF(O603:P603,"○")=1,"OK","NG"),IF(INDEX('補足調査票 (記入例)'!$AF$21:$AF$720,MATCH(C603,'補足調査票 (記入例)'!$C$21:$C$29,0))="OK","OK","NG ")))</f>
        <v/>
      </c>
      <c r="AG603" s="180" t="str">
        <f t="shared" si="187"/>
        <v/>
      </c>
    </row>
    <row r="604" spans="1:33" s="110" customFormat="1" ht="34.5" customHeight="1" x14ac:dyDescent="0.4">
      <c r="A604" s="42" t="str">
        <f t="shared" si="172"/>
        <v>○○学園</v>
      </c>
      <c r="B604" s="43"/>
      <c r="C604" s="44"/>
      <c r="D604" s="103"/>
      <c r="E604" s="103"/>
      <c r="F604" s="95"/>
      <c r="G604" s="48"/>
      <c r="H604" s="48"/>
      <c r="I604" s="48"/>
      <c r="J604" s="49"/>
      <c r="K604" s="49"/>
      <c r="L604" s="49"/>
      <c r="M604" s="49"/>
      <c r="N604" s="50"/>
      <c r="O604" s="104" t="str">
        <f t="shared" si="173"/>
        <v/>
      </c>
      <c r="P604" s="105" t="str">
        <f t="shared" si="188"/>
        <v/>
      </c>
      <c r="Q604" s="106" t="str">
        <f t="shared" si="174"/>
        <v/>
      </c>
      <c r="R604" s="107" t="str">
        <f t="shared" si="175"/>
        <v/>
      </c>
      <c r="S604" s="107" t="str">
        <f t="shared" si="176"/>
        <v/>
      </c>
      <c r="T604" s="108" t="str">
        <f t="shared" si="177"/>
        <v/>
      </c>
      <c r="U604" s="105" t="str">
        <f t="shared" si="178"/>
        <v/>
      </c>
      <c r="V604" s="108" t="str">
        <f t="shared" si="179"/>
        <v/>
      </c>
      <c r="W604" s="108" t="str">
        <f t="shared" si="180"/>
        <v/>
      </c>
      <c r="X604" s="108" t="str">
        <f t="shared" si="181"/>
        <v/>
      </c>
      <c r="Y604" s="108" t="str">
        <f t="shared" si="182"/>
        <v/>
      </c>
      <c r="Z604" s="106" t="str">
        <f t="shared" si="183"/>
        <v/>
      </c>
      <c r="AA604" s="107" t="str">
        <f t="shared" si="184"/>
        <v/>
      </c>
      <c r="AB604" s="105" t="str">
        <f t="shared" si="185"/>
        <v/>
      </c>
      <c r="AC604" s="108" t="str">
        <f t="shared" si="186"/>
        <v/>
      </c>
      <c r="AD604" s="160" t="str">
        <f t="shared" si="189"/>
        <v/>
      </c>
      <c r="AE604" s="173" t="str">
        <f t="shared" si="190"/>
        <v/>
      </c>
      <c r="AF604" s="111" t="str">
        <f>IF(AND(C604="",SUM(F604:N604)=0),"",IF(AE604&lt;&gt;"●",IF(COUNTIF(D604:E604,"○")+COUNTIF(O604:P604,"○")=1,"OK","NG"),IF(INDEX('補足調査票 (記入例)'!$AF$21:$AF$720,MATCH(C604,'補足調査票 (記入例)'!$C$21:$C$29,0))="OK","OK","NG ")))</f>
        <v/>
      </c>
      <c r="AG604" s="180" t="str">
        <f t="shared" si="187"/>
        <v/>
      </c>
    </row>
    <row r="605" spans="1:33" s="110" customFormat="1" ht="34.5" customHeight="1" x14ac:dyDescent="0.4">
      <c r="A605" s="42" t="str">
        <f t="shared" si="172"/>
        <v>○○学園</v>
      </c>
      <c r="B605" s="43"/>
      <c r="C605" s="44"/>
      <c r="D605" s="103"/>
      <c r="E605" s="103"/>
      <c r="F605" s="95"/>
      <c r="G605" s="48"/>
      <c r="H605" s="48"/>
      <c r="I605" s="48"/>
      <c r="J605" s="49"/>
      <c r="K605" s="49"/>
      <c r="L605" s="49"/>
      <c r="M605" s="49"/>
      <c r="N605" s="50"/>
      <c r="O605" s="104" t="str">
        <f t="shared" si="173"/>
        <v/>
      </c>
      <c r="P605" s="105" t="str">
        <f t="shared" si="188"/>
        <v/>
      </c>
      <c r="Q605" s="106" t="str">
        <f t="shared" si="174"/>
        <v/>
      </c>
      <c r="R605" s="107" t="str">
        <f t="shared" si="175"/>
        <v/>
      </c>
      <c r="S605" s="107" t="str">
        <f t="shared" si="176"/>
        <v/>
      </c>
      <c r="T605" s="108" t="str">
        <f t="shared" si="177"/>
        <v/>
      </c>
      <c r="U605" s="105" t="str">
        <f t="shared" si="178"/>
        <v/>
      </c>
      <c r="V605" s="108" t="str">
        <f t="shared" si="179"/>
        <v/>
      </c>
      <c r="W605" s="108" t="str">
        <f t="shared" si="180"/>
        <v/>
      </c>
      <c r="X605" s="108" t="str">
        <f t="shared" si="181"/>
        <v/>
      </c>
      <c r="Y605" s="108" t="str">
        <f t="shared" si="182"/>
        <v/>
      </c>
      <c r="Z605" s="106" t="str">
        <f t="shared" si="183"/>
        <v/>
      </c>
      <c r="AA605" s="107" t="str">
        <f t="shared" si="184"/>
        <v/>
      </c>
      <c r="AB605" s="105" t="str">
        <f t="shared" si="185"/>
        <v/>
      </c>
      <c r="AC605" s="108" t="str">
        <f t="shared" si="186"/>
        <v/>
      </c>
      <c r="AD605" s="160" t="str">
        <f t="shared" si="189"/>
        <v/>
      </c>
      <c r="AE605" s="173" t="str">
        <f t="shared" si="190"/>
        <v/>
      </c>
      <c r="AF605" s="111" t="str">
        <f>IF(AND(C605="",SUM(F605:N605)=0),"",IF(AE605&lt;&gt;"●",IF(COUNTIF(D605:E605,"○")+COUNTIF(O605:P605,"○")=1,"OK","NG"),IF(INDEX('補足調査票 (記入例)'!$AF$21:$AF$720,MATCH(C605,'補足調査票 (記入例)'!$C$21:$C$29,0))="OK","OK","NG ")))</f>
        <v/>
      </c>
      <c r="AG605" s="180" t="str">
        <f t="shared" si="187"/>
        <v/>
      </c>
    </row>
    <row r="606" spans="1:33" s="110" customFormat="1" ht="34.5" customHeight="1" x14ac:dyDescent="0.4">
      <c r="A606" s="42" t="str">
        <f t="shared" si="172"/>
        <v>○○学園</v>
      </c>
      <c r="B606" s="43"/>
      <c r="C606" s="44"/>
      <c r="D606" s="103"/>
      <c r="E606" s="103"/>
      <c r="F606" s="95"/>
      <c r="G606" s="48"/>
      <c r="H606" s="48"/>
      <c r="I606" s="48"/>
      <c r="J606" s="49"/>
      <c r="K606" s="49"/>
      <c r="L606" s="49"/>
      <c r="M606" s="49"/>
      <c r="N606" s="50"/>
      <c r="O606" s="104" t="str">
        <f t="shared" si="173"/>
        <v/>
      </c>
      <c r="P606" s="105" t="str">
        <f t="shared" si="188"/>
        <v/>
      </c>
      <c r="Q606" s="106" t="str">
        <f t="shared" si="174"/>
        <v/>
      </c>
      <c r="R606" s="107" t="str">
        <f t="shared" si="175"/>
        <v/>
      </c>
      <c r="S606" s="107" t="str">
        <f t="shared" si="176"/>
        <v/>
      </c>
      <c r="T606" s="108" t="str">
        <f t="shared" si="177"/>
        <v/>
      </c>
      <c r="U606" s="105" t="str">
        <f t="shared" si="178"/>
        <v/>
      </c>
      <c r="V606" s="108" t="str">
        <f t="shared" si="179"/>
        <v/>
      </c>
      <c r="W606" s="108" t="str">
        <f t="shared" si="180"/>
        <v/>
      </c>
      <c r="X606" s="108" t="str">
        <f t="shared" si="181"/>
        <v/>
      </c>
      <c r="Y606" s="108" t="str">
        <f t="shared" si="182"/>
        <v/>
      </c>
      <c r="Z606" s="106" t="str">
        <f t="shared" si="183"/>
        <v/>
      </c>
      <c r="AA606" s="107" t="str">
        <f t="shared" si="184"/>
        <v/>
      </c>
      <c r="AB606" s="105" t="str">
        <f t="shared" si="185"/>
        <v/>
      </c>
      <c r="AC606" s="108" t="str">
        <f t="shared" si="186"/>
        <v/>
      </c>
      <c r="AD606" s="160" t="str">
        <f t="shared" si="189"/>
        <v/>
      </c>
      <c r="AE606" s="173" t="str">
        <f t="shared" si="190"/>
        <v/>
      </c>
      <c r="AF606" s="111" t="str">
        <f>IF(AND(C606="",SUM(F606:N606)=0),"",IF(AE606&lt;&gt;"●",IF(COUNTIF(D606:E606,"○")+COUNTIF(O606:P606,"○")=1,"OK","NG"),IF(INDEX('補足調査票 (記入例)'!$AF$21:$AF$720,MATCH(C606,'補足調査票 (記入例)'!$C$21:$C$29,0))="OK","OK","NG ")))</f>
        <v/>
      </c>
      <c r="AG606" s="180" t="str">
        <f t="shared" si="187"/>
        <v/>
      </c>
    </row>
    <row r="607" spans="1:33" s="110" customFormat="1" ht="34.5" customHeight="1" x14ac:dyDescent="0.4">
      <c r="A607" s="42" t="str">
        <f t="shared" si="172"/>
        <v>○○学園</v>
      </c>
      <c r="B607" s="43"/>
      <c r="C607" s="44"/>
      <c r="D607" s="103"/>
      <c r="E607" s="103"/>
      <c r="F607" s="95"/>
      <c r="G607" s="48"/>
      <c r="H607" s="48"/>
      <c r="I607" s="48"/>
      <c r="J607" s="49"/>
      <c r="K607" s="49"/>
      <c r="L607" s="49"/>
      <c r="M607" s="49"/>
      <c r="N607" s="50"/>
      <c r="O607" s="104" t="str">
        <f t="shared" si="173"/>
        <v/>
      </c>
      <c r="P607" s="105" t="str">
        <f t="shared" si="188"/>
        <v/>
      </c>
      <c r="Q607" s="106" t="str">
        <f t="shared" si="174"/>
        <v/>
      </c>
      <c r="R607" s="107" t="str">
        <f t="shared" si="175"/>
        <v/>
      </c>
      <c r="S607" s="107" t="str">
        <f t="shared" si="176"/>
        <v/>
      </c>
      <c r="T607" s="108" t="str">
        <f t="shared" si="177"/>
        <v/>
      </c>
      <c r="U607" s="105" t="str">
        <f t="shared" si="178"/>
        <v/>
      </c>
      <c r="V607" s="108" t="str">
        <f t="shared" si="179"/>
        <v/>
      </c>
      <c r="W607" s="108" t="str">
        <f t="shared" si="180"/>
        <v/>
      </c>
      <c r="X607" s="108" t="str">
        <f t="shared" si="181"/>
        <v/>
      </c>
      <c r="Y607" s="108" t="str">
        <f t="shared" si="182"/>
        <v/>
      </c>
      <c r="Z607" s="106" t="str">
        <f t="shared" si="183"/>
        <v/>
      </c>
      <c r="AA607" s="107" t="str">
        <f t="shared" si="184"/>
        <v/>
      </c>
      <c r="AB607" s="105" t="str">
        <f t="shared" si="185"/>
        <v/>
      </c>
      <c r="AC607" s="108" t="str">
        <f t="shared" si="186"/>
        <v/>
      </c>
      <c r="AD607" s="160" t="str">
        <f t="shared" si="189"/>
        <v/>
      </c>
      <c r="AE607" s="173" t="str">
        <f t="shared" si="190"/>
        <v/>
      </c>
      <c r="AF607" s="111" t="str">
        <f>IF(AND(C607="",SUM(F607:N607)=0),"",IF(AE607&lt;&gt;"●",IF(COUNTIF(D607:E607,"○")+COUNTIF(O607:P607,"○")=1,"OK","NG"),IF(INDEX('補足調査票 (記入例)'!$AF$21:$AF$720,MATCH(C607,'補足調査票 (記入例)'!$C$21:$C$29,0))="OK","OK","NG ")))</f>
        <v/>
      </c>
      <c r="AG607" s="180" t="str">
        <f t="shared" si="187"/>
        <v/>
      </c>
    </row>
    <row r="608" spans="1:33" s="110" customFormat="1" ht="34.5" customHeight="1" x14ac:dyDescent="0.4">
      <c r="A608" s="42" t="str">
        <f t="shared" si="172"/>
        <v>○○学園</v>
      </c>
      <c r="B608" s="43"/>
      <c r="C608" s="44"/>
      <c r="D608" s="103"/>
      <c r="E608" s="103"/>
      <c r="F608" s="95"/>
      <c r="G608" s="48"/>
      <c r="H608" s="48"/>
      <c r="I608" s="48"/>
      <c r="J608" s="49"/>
      <c r="K608" s="49"/>
      <c r="L608" s="49"/>
      <c r="M608" s="49"/>
      <c r="N608" s="50"/>
      <c r="O608" s="104" t="str">
        <f t="shared" si="173"/>
        <v/>
      </c>
      <c r="P608" s="105" t="str">
        <f t="shared" si="188"/>
        <v/>
      </c>
      <c r="Q608" s="106" t="str">
        <f t="shared" si="174"/>
        <v/>
      </c>
      <c r="R608" s="107" t="str">
        <f t="shared" si="175"/>
        <v/>
      </c>
      <c r="S608" s="107" t="str">
        <f t="shared" si="176"/>
        <v/>
      </c>
      <c r="T608" s="108" t="str">
        <f t="shared" si="177"/>
        <v/>
      </c>
      <c r="U608" s="105" t="str">
        <f t="shared" si="178"/>
        <v/>
      </c>
      <c r="V608" s="108" t="str">
        <f t="shared" si="179"/>
        <v/>
      </c>
      <c r="W608" s="108" t="str">
        <f t="shared" si="180"/>
        <v/>
      </c>
      <c r="X608" s="108" t="str">
        <f t="shared" si="181"/>
        <v/>
      </c>
      <c r="Y608" s="108" t="str">
        <f t="shared" si="182"/>
        <v/>
      </c>
      <c r="Z608" s="106" t="str">
        <f t="shared" si="183"/>
        <v/>
      </c>
      <c r="AA608" s="107" t="str">
        <f t="shared" si="184"/>
        <v/>
      </c>
      <c r="AB608" s="105" t="str">
        <f t="shared" si="185"/>
        <v/>
      </c>
      <c r="AC608" s="108" t="str">
        <f t="shared" si="186"/>
        <v/>
      </c>
      <c r="AD608" s="160" t="str">
        <f t="shared" si="189"/>
        <v/>
      </c>
      <c r="AE608" s="173" t="str">
        <f t="shared" si="190"/>
        <v/>
      </c>
      <c r="AF608" s="111" t="str">
        <f>IF(AND(C608="",SUM(F608:N608)=0),"",IF(AE608&lt;&gt;"●",IF(COUNTIF(D608:E608,"○")+COUNTIF(O608:P608,"○")=1,"OK","NG"),IF(INDEX('補足調査票 (記入例)'!$AF$21:$AF$720,MATCH(C608,'補足調査票 (記入例)'!$C$21:$C$29,0))="OK","OK","NG ")))</f>
        <v/>
      </c>
      <c r="AG608" s="180" t="str">
        <f t="shared" si="187"/>
        <v/>
      </c>
    </row>
    <row r="609" spans="1:33" s="110" customFormat="1" ht="34.5" customHeight="1" x14ac:dyDescent="0.4">
      <c r="A609" s="42" t="str">
        <f t="shared" si="172"/>
        <v>○○学園</v>
      </c>
      <c r="B609" s="43"/>
      <c r="C609" s="44"/>
      <c r="D609" s="103"/>
      <c r="E609" s="103"/>
      <c r="F609" s="95"/>
      <c r="G609" s="48"/>
      <c r="H609" s="48"/>
      <c r="I609" s="48"/>
      <c r="J609" s="49"/>
      <c r="K609" s="49"/>
      <c r="L609" s="49"/>
      <c r="M609" s="49"/>
      <c r="N609" s="50"/>
      <c r="O609" s="104" t="str">
        <f t="shared" si="173"/>
        <v/>
      </c>
      <c r="P609" s="105" t="str">
        <f t="shared" si="188"/>
        <v/>
      </c>
      <c r="Q609" s="106" t="str">
        <f t="shared" si="174"/>
        <v/>
      </c>
      <c r="R609" s="107" t="str">
        <f t="shared" si="175"/>
        <v/>
      </c>
      <c r="S609" s="107" t="str">
        <f t="shared" si="176"/>
        <v/>
      </c>
      <c r="T609" s="108" t="str">
        <f t="shared" si="177"/>
        <v/>
      </c>
      <c r="U609" s="105" t="str">
        <f t="shared" si="178"/>
        <v/>
      </c>
      <c r="V609" s="108" t="str">
        <f t="shared" si="179"/>
        <v/>
      </c>
      <c r="W609" s="108" t="str">
        <f t="shared" si="180"/>
        <v/>
      </c>
      <c r="X609" s="108" t="str">
        <f t="shared" si="181"/>
        <v/>
      </c>
      <c r="Y609" s="108" t="str">
        <f t="shared" si="182"/>
        <v/>
      </c>
      <c r="Z609" s="106" t="str">
        <f t="shared" si="183"/>
        <v/>
      </c>
      <c r="AA609" s="107" t="str">
        <f t="shared" si="184"/>
        <v/>
      </c>
      <c r="AB609" s="105" t="str">
        <f t="shared" si="185"/>
        <v/>
      </c>
      <c r="AC609" s="108" t="str">
        <f t="shared" si="186"/>
        <v/>
      </c>
      <c r="AD609" s="160" t="str">
        <f t="shared" si="189"/>
        <v/>
      </c>
      <c r="AE609" s="173" t="str">
        <f t="shared" si="190"/>
        <v/>
      </c>
      <c r="AF609" s="111" t="str">
        <f>IF(AND(C609="",SUM(F609:N609)=0),"",IF(AE609&lt;&gt;"●",IF(COUNTIF(D609:E609,"○")+COUNTIF(O609:P609,"○")=1,"OK","NG"),IF(INDEX('補足調査票 (記入例)'!$AF$21:$AF$720,MATCH(C609,'補足調査票 (記入例)'!$C$21:$C$29,0))="OK","OK","NG ")))</f>
        <v/>
      </c>
      <c r="AG609" s="180" t="str">
        <f t="shared" si="187"/>
        <v/>
      </c>
    </row>
    <row r="610" spans="1:33" s="110" customFormat="1" ht="34.5" customHeight="1" x14ac:dyDescent="0.4">
      <c r="A610" s="42" t="str">
        <f t="shared" si="172"/>
        <v>○○学園</v>
      </c>
      <c r="B610" s="43"/>
      <c r="C610" s="44"/>
      <c r="D610" s="103"/>
      <c r="E610" s="103"/>
      <c r="F610" s="95"/>
      <c r="G610" s="48"/>
      <c r="H610" s="48"/>
      <c r="I610" s="48"/>
      <c r="J610" s="49"/>
      <c r="K610" s="49"/>
      <c r="L610" s="49"/>
      <c r="M610" s="49"/>
      <c r="N610" s="50"/>
      <c r="O610" s="104" t="str">
        <f t="shared" si="173"/>
        <v/>
      </c>
      <c r="P610" s="105" t="str">
        <f t="shared" si="188"/>
        <v/>
      </c>
      <c r="Q610" s="106" t="str">
        <f t="shared" si="174"/>
        <v/>
      </c>
      <c r="R610" s="107" t="str">
        <f t="shared" si="175"/>
        <v/>
      </c>
      <c r="S610" s="107" t="str">
        <f t="shared" si="176"/>
        <v/>
      </c>
      <c r="T610" s="108" t="str">
        <f t="shared" si="177"/>
        <v/>
      </c>
      <c r="U610" s="105" t="str">
        <f t="shared" si="178"/>
        <v/>
      </c>
      <c r="V610" s="108" t="str">
        <f t="shared" si="179"/>
        <v/>
      </c>
      <c r="W610" s="108" t="str">
        <f t="shared" si="180"/>
        <v/>
      </c>
      <c r="X610" s="108" t="str">
        <f t="shared" si="181"/>
        <v/>
      </c>
      <c r="Y610" s="108" t="str">
        <f t="shared" si="182"/>
        <v/>
      </c>
      <c r="Z610" s="106" t="str">
        <f t="shared" si="183"/>
        <v/>
      </c>
      <c r="AA610" s="107" t="str">
        <f t="shared" si="184"/>
        <v/>
      </c>
      <c r="AB610" s="105" t="str">
        <f t="shared" si="185"/>
        <v/>
      </c>
      <c r="AC610" s="108" t="str">
        <f t="shared" si="186"/>
        <v/>
      </c>
      <c r="AD610" s="160" t="str">
        <f t="shared" si="189"/>
        <v/>
      </c>
      <c r="AE610" s="173" t="str">
        <f t="shared" si="190"/>
        <v/>
      </c>
      <c r="AF610" s="111" t="str">
        <f>IF(AND(C610="",SUM(F610:N610)=0),"",IF(AE610&lt;&gt;"●",IF(COUNTIF(D610:E610,"○")+COUNTIF(O610:P610,"○")=1,"OK","NG"),IF(INDEX('補足調査票 (記入例)'!$AF$21:$AF$720,MATCH(C610,'補足調査票 (記入例)'!$C$21:$C$29,0))="OK","OK","NG ")))</f>
        <v/>
      </c>
      <c r="AG610" s="180" t="str">
        <f t="shared" si="187"/>
        <v/>
      </c>
    </row>
    <row r="611" spans="1:33" s="110" customFormat="1" ht="34.5" customHeight="1" x14ac:dyDescent="0.4">
      <c r="A611" s="42" t="str">
        <f t="shared" si="172"/>
        <v>○○学園</v>
      </c>
      <c r="B611" s="43"/>
      <c r="C611" s="44"/>
      <c r="D611" s="103"/>
      <c r="E611" s="103"/>
      <c r="F611" s="95"/>
      <c r="G611" s="48"/>
      <c r="H611" s="48"/>
      <c r="I611" s="48"/>
      <c r="J611" s="49"/>
      <c r="K611" s="49"/>
      <c r="L611" s="49"/>
      <c r="M611" s="49"/>
      <c r="N611" s="50"/>
      <c r="O611" s="104" t="str">
        <f t="shared" si="173"/>
        <v/>
      </c>
      <c r="P611" s="105" t="str">
        <f t="shared" si="188"/>
        <v/>
      </c>
      <c r="Q611" s="106" t="str">
        <f t="shared" si="174"/>
        <v/>
      </c>
      <c r="R611" s="107" t="str">
        <f t="shared" si="175"/>
        <v/>
      </c>
      <c r="S611" s="107" t="str">
        <f t="shared" si="176"/>
        <v/>
      </c>
      <c r="T611" s="108" t="str">
        <f t="shared" si="177"/>
        <v/>
      </c>
      <c r="U611" s="105" t="str">
        <f t="shared" si="178"/>
        <v/>
      </c>
      <c r="V611" s="108" t="str">
        <f t="shared" si="179"/>
        <v/>
      </c>
      <c r="W611" s="108" t="str">
        <f t="shared" si="180"/>
        <v/>
      </c>
      <c r="X611" s="108" t="str">
        <f t="shared" si="181"/>
        <v/>
      </c>
      <c r="Y611" s="108" t="str">
        <f t="shared" si="182"/>
        <v/>
      </c>
      <c r="Z611" s="106" t="str">
        <f t="shared" si="183"/>
        <v/>
      </c>
      <c r="AA611" s="107" t="str">
        <f t="shared" si="184"/>
        <v/>
      </c>
      <c r="AB611" s="105" t="str">
        <f t="shared" si="185"/>
        <v/>
      </c>
      <c r="AC611" s="108" t="str">
        <f t="shared" si="186"/>
        <v/>
      </c>
      <c r="AD611" s="160" t="str">
        <f t="shared" si="189"/>
        <v/>
      </c>
      <c r="AE611" s="173" t="str">
        <f t="shared" si="190"/>
        <v/>
      </c>
      <c r="AF611" s="111" t="str">
        <f>IF(AND(C611="",SUM(F611:N611)=0),"",IF(AE611&lt;&gt;"●",IF(COUNTIF(D611:E611,"○")+COUNTIF(O611:P611,"○")=1,"OK","NG"),IF(INDEX('補足調査票 (記入例)'!$AF$21:$AF$720,MATCH(C611,'補足調査票 (記入例)'!$C$21:$C$29,0))="OK","OK","NG ")))</f>
        <v/>
      </c>
      <c r="AG611" s="180" t="str">
        <f t="shared" si="187"/>
        <v/>
      </c>
    </row>
    <row r="612" spans="1:33" s="110" customFormat="1" ht="34.5" customHeight="1" x14ac:dyDescent="0.4">
      <c r="A612" s="42" t="str">
        <f t="shared" si="172"/>
        <v>○○学園</v>
      </c>
      <c r="B612" s="43"/>
      <c r="C612" s="44"/>
      <c r="D612" s="103"/>
      <c r="E612" s="103"/>
      <c r="F612" s="95"/>
      <c r="G612" s="48"/>
      <c r="H612" s="48"/>
      <c r="I612" s="48"/>
      <c r="J612" s="49"/>
      <c r="K612" s="49"/>
      <c r="L612" s="49"/>
      <c r="M612" s="49"/>
      <c r="N612" s="50"/>
      <c r="O612" s="104" t="str">
        <f t="shared" si="173"/>
        <v/>
      </c>
      <c r="P612" s="105" t="str">
        <f t="shared" si="188"/>
        <v/>
      </c>
      <c r="Q612" s="106" t="str">
        <f t="shared" si="174"/>
        <v/>
      </c>
      <c r="R612" s="107" t="str">
        <f t="shared" si="175"/>
        <v/>
      </c>
      <c r="S612" s="107" t="str">
        <f t="shared" si="176"/>
        <v/>
      </c>
      <c r="T612" s="108" t="str">
        <f t="shared" si="177"/>
        <v/>
      </c>
      <c r="U612" s="105" t="str">
        <f t="shared" si="178"/>
        <v/>
      </c>
      <c r="V612" s="108" t="str">
        <f t="shared" si="179"/>
        <v/>
      </c>
      <c r="W612" s="108" t="str">
        <f t="shared" si="180"/>
        <v/>
      </c>
      <c r="X612" s="108" t="str">
        <f t="shared" si="181"/>
        <v/>
      </c>
      <c r="Y612" s="108" t="str">
        <f t="shared" si="182"/>
        <v/>
      </c>
      <c r="Z612" s="106" t="str">
        <f t="shared" si="183"/>
        <v/>
      </c>
      <c r="AA612" s="107" t="str">
        <f t="shared" si="184"/>
        <v/>
      </c>
      <c r="AB612" s="105" t="str">
        <f t="shared" si="185"/>
        <v/>
      </c>
      <c r="AC612" s="108" t="str">
        <f t="shared" si="186"/>
        <v/>
      </c>
      <c r="AD612" s="160" t="str">
        <f t="shared" si="189"/>
        <v/>
      </c>
      <c r="AE612" s="173" t="str">
        <f t="shared" si="190"/>
        <v/>
      </c>
      <c r="AF612" s="111" t="str">
        <f>IF(AND(C612="",SUM(F612:N612)=0),"",IF(AE612&lt;&gt;"●",IF(COUNTIF(D612:E612,"○")+COUNTIF(O612:P612,"○")=1,"OK","NG"),IF(INDEX('補足調査票 (記入例)'!$AF$21:$AF$720,MATCH(C612,'補足調査票 (記入例)'!$C$21:$C$29,0))="OK","OK","NG ")))</f>
        <v/>
      </c>
      <c r="AG612" s="180" t="str">
        <f t="shared" si="187"/>
        <v/>
      </c>
    </row>
    <row r="613" spans="1:33" s="110" customFormat="1" ht="34.5" customHeight="1" x14ac:dyDescent="0.4">
      <c r="A613" s="42" t="str">
        <f t="shared" si="172"/>
        <v>○○学園</v>
      </c>
      <c r="B613" s="43"/>
      <c r="C613" s="44"/>
      <c r="D613" s="103"/>
      <c r="E613" s="103"/>
      <c r="F613" s="95"/>
      <c r="G613" s="48"/>
      <c r="H613" s="48"/>
      <c r="I613" s="48"/>
      <c r="J613" s="49"/>
      <c r="K613" s="49"/>
      <c r="L613" s="49"/>
      <c r="M613" s="49"/>
      <c r="N613" s="50"/>
      <c r="O613" s="104" t="str">
        <f t="shared" si="173"/>
        <v/>
      </c>
      <c r="P613" s="105" t="str">
        <f t="shared" si="188"/>
        <v/>
      </c>
      <c r="Q613" s="106" t="str">
        <f t="shared" si="174"/>
        <v/>
      </c>
      <c r="R613" s="107" t="str">
        <f t="shared" si="175"/>
        <v/>
      </c>
      <c r="S613" s="107" t="str">
        <f t="shared" si="176"/>
        <v/>
      </c>
      <c r="T613" s="108" t="str">
        <f t="shared" si="177"/>
        <v/>
      </c>
      <c r="U613" s="105" t="str">
        <f t="shared" si="178"/>
        <v/>
      </c>
      <c r="V613" s="108" t="str">
        <f t="shared" si="179"/>
        <v/>
      </c>
      <c r="W613" s="108" t="str">
        <f t="shared" si="180"/>
        <v/>
      </c>
      <c r="X613" s="108" t="str">
        <f t="shared" si="181"/>
        <v/>
      </c>
      <c r="Y613" s="108" t="str">
        <f t="shared" si="182"/>
        <v/>
      </c>
      <c r="Z613" s="106" t="str">
        <f t="shared" si="183"/>
        <v/>
      </c>
      <c r="AA613" s="107" t="str">
        <f t="shared" si="184"/>
        <v/>
      </c>
      <c r="AB613" s="105" t="str">
        <f t="shared" si="185"/>
        <v/>
      </c>
      <c r="AC613" s="108" t="str">
        <f t="shared" si="186"/>
        <v/>
      </c>
      <c r="AD613" s="160" t="str">
        <f t="shared" si="189"/>
        <v/>
      </c>
      <c r="AE613" s="173" t="str">
        <f t="shared" si="190"/>
        <v/>
      </c>
      <c r="AF613" s="111" t="str">
        <f>IF(AND(C613="",SUM(F613:N613)=0),"",IF(AE613&lt;&gt;"●",IF(COUNTIF(D613:E613,"○")+COUNTIF(O613:P613,"○")=1,"OK","NG"),IF(INDEX('補足調査票 (記入例)'!$AF$21:$AF$720,MATCH(C613,'補足調査票 (記入例)'!$C$21:$C$29,0))="OK","OK","NG ")))</f>
        <v/>
      </c>
      <c r="AG613" s="180" t="str">
        <f t="shared" si="187"/>
        <v/>
      </c>
    </row>
    <row r="614" spans="1:33" s="110" customFormat="1" ht="34.5" customHeight="1" x14ac:dyDescent="0.4">
      <c r="A614" s="42" t="str">
        <f t="shared" si="172"/>
        <v>○○学園</v>
      </c>
      <c r="B614" s="43"/>
      <c r="C614" s="44"/>
      <c r="D614" s="103"/>
      <c r="E614" s="103"/>
      <c r="F614" s="95"/>
      <c r="G614" s="48"/>
      <c r="H614" s="48"/>
      <c r="I614" s="48"/>
      <c r="J614" s="49"/>
      <c r="K614" s="49"/>
      <c r="L614" s="49"/>
      <c r="M614" s="49"/>
      <c r="N614" s="50"/>
      <c r="O614" s="104" t="str">
        <f t="shared" si="173"/>
        <v/>
      </c>
      <c r="P614" s="105" t="str">
        <f t="shared" si="188"/>
        <v/>
      </c>
      <c r="Q614" s="106" t="str">
        <f t="shared" si="174"/>
        <v/>
      </c>
      <c r="R614" s="107" t="str">
        <f t="shared" si="175"/>
        <v/>
      </c>
      <c r="S614" s="107" t="str">
        <f t="shared" si="176"/>
        <v/>
      </c>
      <c r="T614" s="108" t="str">
        <f t="shared" si="177"/>
        <v/>
      </c>
      <c r="U614" s="105" t="str">
        <f t="shared" si="178"/>
        <v/>
      </c>
      <c r="V614" s="108" t="str">
        <f t="shared" si="179"/>
        <v/>
      </c>
      <c r="W614" s="108" t="str">
        <f t="shared" si="180"/>
        <v/>
      </c>
      <c r="X614" s="108" t="str">
        <f t="shared" si="181"/>
        <v/>
      </c>
      <c r="Y614" s="108" t="str">
        <f t="shared" si="182"/>
        <v/>
      </c>
      <c r="Z614" s="106" t="str">
        <f t="shared" si="183"/>
        <v/>
      </c>
      <c r="AA614" s="107" t="str">
        <f t="shared" si="184"/>
        <v/>
      </c>
      <c r="AB614" s="105" t="str">
        <f t="shared" si="185"/>
        <v/>
      </c>
      <c r="AC614" s="108" t="str">
        <f t="shared" si="186"/>
        <v/>
      </c>
      <c r="AD614" s="160" t="str">
        <f t="shared" si="189"/>
        <v/>
      </c>
      <c r="AE614" s="173" t="str">
        <f t="shared" si="190"/>
        <v/>
      </c>
      <c r="AF614" s="111" t="str">
        <f>IF(AND(C614="",SUM(F614:N614)=0),"",IF(AE614&lt;&gt;"●",IF(COUNTIF(D614:E614,"○")+COUNTIF(O614:P614,"○")=1,"OK","NG"),IF(INDEX('補足調査票 (記入例)'!$AF$21:$AF$720,MATCH(C614,'補足調査票 (記入例)'!$C$21:$C$29,0))="OK","OK","NG ")))</f>
        <v/>
      </c>
      <c r="AG614" s="180" t="str">
        <f t="shared" si="187"/>
        <v/>
      </c>
    </row>
    <row r="615" spans="1:33" s="110" customFormat="1" ht="34.5" customHeight="1" x14ac:dyDescent="0.4">
      <c r="A615" s="42" t="str">
        <f t="shared" si="172"/>
        <v>○○学園</v>
      </c>
      <c r="B615" s="43"/>
      <c r="C615" s="44"/>
      <c r="D615" s="103"/>
      <c r="E615" s="103"/>
      <c r="F615" s="95"/>
      <c r="G615" s="48"/>
      <c r="H615" s="48"/>
      <c r="I615" s="48"/>
      <c r="J615" s="49"/>
      <c r="K615" s="49"/>
      <c r="L615" s="49"/>
      <c r="M615" s="49"/>
      <c r="N615" s="50"/>
      <c r="O615" s="104" t="str">
        <f t="shared" si="173"/>
        <v/>
      </c>
      <c r="P615" s="105" t="str">
        <f t="shared" si="188"/>
        <v/>
      </c>
      <c r="Q615" s="106" t="str">
        <f t="shared" si="174"/>
        <v/>
      </c>
      <c r="R615" s="107" t="str">
        <f t="shared" si="175"/>
        <v/>
      </c>
      <c r="S615" s="107" t="str">
        <f t="shared" si="176"/>
        <v/>
      </c>
      <c r="T615" s="108" t="str">
        <f t="shared" si="177"/>
        <v/>
      </c>
      <c r="U615" s="105" t="str">
        <f t="shared" si="178"/>
        <v/>
      </c>
      <c r="V615" s="108" t="str">
        <f t="shared" si="179"/>
        <v/>
      </c>
      <c r="W615" s="108" t="str">
        <f t="shared" si="180"/>
        <v/>
      </c>
      <c r="X615" s="108" t="str">
        <f t="shared" si="181"/>
        <v/>
      </c>
      <c r="Y615" s="108" t="str">
        <f t="shared" si="182"/>
        <v/>
      </c>
      <c r="Z615" s="106" t="str">
        <f t="shared" si="183"/>
        <v/>
      </c>
      <c r="AA615" s="107" t="str">
        <f t="shared" si="184"/>
        <v/>
      </c>
      <c r="AB615" s="105" t="str">
        <f t="shared" si="185"/>
        <v/>
      </c>
      <c r="AC615" s="108" t="str">
        <f t="shared" si="186"/>
        <v/>
      </c>
      <c r="AD615" s="160" t="str">
        <f t="shared" si="189"/>
        <v/>
      </c>
      <c r="AE615" s="173" t="str">
        <f t="shared" si="190"/>
        <v/>
      </c>
      <c r="AF615" s="111" t="str">
        <f>IF(AND(C615="",SUM(F615:N615)=0),"",IF(AE615&lt;&gt;"●",IF(COUNTIF(D615:E615,"○")+COUNTIF(O615:P615,"○")=1,"OK","NG"),IF(INDEX('補足調査票 (記入例)'!$AF$21:$AF$720,MATCH(C615,'補足調査票 (記入例)'!$C$21:$C$29,0))="OK","OK","NG ")))</f>
        <v/>
      </c>
      <c r="AG615" s="180" t="str">
        <f t="shared" si="187"/>
        <v/>
      </c>
    </row>
    <row r="616" spans="1:33" s="110" customFormat="1" ht="34.5" customHeight="1" x14ac:dyDescent="0.4">
      <c r="A616" s="42" t="str">
        <f t="shared" si="172"/>
        <v>○○学園</v>
      </c>
      <c r="B616" s="43"/>
      <c r="C616" s="44"/>
      <c r="D616" s="103"/>
      <c r="E616" s="103"/>
      <c r="F616" s="95"/>
      <c r="G616" s="48"/>
      <c r="H616" s="48"/>
      <c r="I616" s="48"/>
      <c r="J616" s="49"/>
      <c r="K616" s="49"/>
      <c r="L616" s="49"/>
      <c r="M616" s="49"/>
      <c r="N616" s="50"/>
      <c r="O616" s="104" t="str">
        <f t="shared" si="173"/>
        <v/>
      </c>
      <c r="P616" s="105" t="str">
        <f t="shared" si="188"/>
        <v/>
      </c>
      <c r="Q616" s="106" t="str">
        <f t="shared" si="174"/>
        <v/>
      </c>
      <c r="R616" s="107" t="str">
        <f t="shared" si="175"/>
        <v/>
      </c>
      <c r="S616" s="107" t="str">
        <f t="shared" si="176"/>
        <v/>
      </c>
      <c r="T616" s="108" t="str">
        <f t="shared" si="177"/>
        <v/>
      </c>
      <c r="U616" s="105" t="str">
        <f t="shared" si="178"/>
        <v/>
      </c>
      <c r="V616" s="108" t="str">
        <f t="shared" si="179"/>
        <v/>
      </c>
      <c r="W616" s="108" t="str">
        <f t="shared" si="180"/>
        <v/>
      </c>
      <c r="X616" s="108" t="str">
        <f t="shared" si="181"/>
        <v/>
      </c>
      <c r="Y616" s="108" t="str">
        <f t="shared" si="182"/>
        <v/>
      </c>
      <c r="Z616" s="106" t="str">
        <f t="shared" si="183"/>
        <v/>
      </c>
      <c r="AA616" s="107" t="str">
        <f t="shared" si="184"/>
        <v/>
      </c>
      <c r="AB616" s="105" t="str">
        <f t="shared" si="185"/>
        <v/>
      </c>
      <c r="AC616" s="108" t="str">
        <f t="shared" si="186"/>
        <v/>
      </c>
      <c r="AD616" s="160" t="str">
        <f t="shared" si="189"/>
        <v/>
      </c>
      <c r="AE616" s="173" t="str">
        <f t="shared" si="190"/>
        <v/>
      </c>
      <c r="AF616" s="111" t="str">
        <f>IF(AND(C616="",SUM(F616:N616)=0),"",IF(AE616&lt;&gt;"●",IF(COUNTIF(D616:E616,"○")+COUNTIF(O616:P616,"○")=1,"OK","NG"),IF(INDEX('補足調査票 (記入例)'!$AF$21:$AF$720,MATCH(C616,'補足調査票 (記入例)'!$C$21:$C$29,0))="OK","OK","NG ")))</f>
        <v/>
      </c>
      <c r="AG616" s="180" t="str">
        <f t="shared" si="187"/>
        <v/>
      </c>
    </row>
    <row r="617" spans="1:33" s="110" customFormat="1" ht="34.5" customHeight="1" x14ac:dyDescent="0.4">
      <c r="A617" s="42" t="str">
        <f t="shared" si="172"/>
        <v>○○学園</v>
      </c>
      <c r="B617" s="43"/>
      <c r="C617" s="44"/>
      <c r="D617" s="103"/>
      <c r="E617" s="103"/>
      <c r="F617" s="95"/>
      <c r="G617" s="48"/>
      <c r="H617" s="48"/>
      <c r="I617" s="48"/>
      <c r="J617" s="49"/>
      <c r="K617" s="49"/>
      <c r="L617" s="49"/>
      <c r="M617" s="49"/>
      <c r="N617" s="50"/>
      <c r="O617" s="104" t="str">
        <f t="shared" si="173"/>
        <v/>
      </c>
      <c r="P617" s="105" t="str">
        <f t="shared" si="188"/>
        <v/>
      </c>
      <c r="Q617" s="106" t="str">
        <f t="shared" si="174"/>
        <v/>
      </c>
      <c r="R617" s="107" t="str">
        <f t="shared" si="175"/>
        <v/>
      </c>
      <c r="S617" s="107" t="str">
        <f t="shared" si="176"/>
        <v/>
      </c>
      <c r="T617" s="108" t="str">
        <f t="shared" si="177"/>
        <v/>
      </c>
      <c r="U617" s="105" t="str">
        <f t="shared" si="178"/>
        <v/>
      </c>
      <c r="V617" s="108" t="str">
        <f t="shared" si="179"/>
        <v/>
      </c>
      <c r="W617" s="108" t="str">
        <f t="shared" si="180"/>
        <v/>
      </c>
      <c r="X617" s="108" t="str">
        <f t="shared" si="181"/>
        <v/>
      </c>
      <c r="Y617" s="108" t="str">
        <f t="shared" si="182"/>
        <v/>
      </c>
      <c r="Z617" s="106" t="str">
        <f t="shared" si="183"/>
        <v/>
      </c>
      <c r="AA617" s="107" t="str">
        <f t="shared" si="184"/>
        <v/>
      </c>
      <c r="AB617" s="105" t="str">
        <f t="shared" si="185"/>
        <v/>
      </c>
      <c r="AC617" s="108" t="str">
        <f t="shared" si="186"/>
        <v/>
      </c>
      <c r="AD617" s="160" t="str">
        <f t="shared" si="189"/>
        <v/>
      </c>
      <c r="AE617" s="173" t="str">
        <f t="shared" si="190"/>
        <v/>
      </c>
      <c r="AF617" s="111" t="str">
        <f>IF(AND(C617="",SUM(F617:N617)=0),"",IF(AE617&lt;&gt;"●",IF(COUNTIF(D617:E617,"○")+COUNTIF(O617:P617,"○")=1,"OK","NG"),IF(INDEX('補足調査票 (記入例)'!$AF$21:$AF$720,MATCH(C617,'補足調査票 (記入例)'!$C$21:$C$29,0))="OK","OK","NG ")))</f>
        <v/>
      </c>
      <c r="AG617" s="180" t="str">
        <f t="shared" si="187"/>
        <v/>
      </c>
    </row>
    <row r="618" spans="1:33" s="110" customFormat="1" ht="34.5" customHeight="1" x14ac:dyDescent="0.4">
      <c r="A618" s="42" t="str">
        <f t="shared" si="172"/>
        <v>○○学園</v>
      </c>
      <c r="B618" s="43"/>
      <c r="C618" s="44"/>
      <c r="D618" s="103"/>
      <c r="E618" s="103"/>
      <c r="F618" s="95"/>
      <c r="G618" s="48"/>
      <c r="H618" s="48"/>
      <c r="I618" s="48"/>
      <c r="J618" s="49"/>
      <c r="K618" s="49"/>
      <c r="L618" s="49"/>
      <c r="M618" s="49"/>
      <c r="N618" s="50"/>
      <c r="O618" s="104" t="str">
        <f t="shared" si="173"/>
        <v/>
      </c>
      <c r="P618" s="105" t="str">
        <f t="shared" si="188"/>
        <v/>
      </c>
      <c r="Q618" s="106" t="str">
        <f t="shared" si="174"/>
        <v/>
      </c>
      <c r="R618" s="107" t="str">
        <f t="shared" si="175"/>
        <v/>
      </c>
      <c r="S618" s="107" t="str">
        <f t="shared" si="176"/>
        <v/>
      </c>
      <c r="T618" s="108" t="str">
        <f t="shared" si="177"/>
        <v/>
      </c>
      <c r="U618" s="105" t="str">
        <f t="shared" si="178"/>
        <v/>
      </c>
      <c r="V618" s="108" t="str">
        <f t="shared" si="179"/>
        <v/>
      </c>
      <c r="W618" s="108" t="str">
        <f t="shared" si="180"/>
        <v/>
      </c>
      <c r="X618" s="108" t="str">
        <f t="shared" si="181"/>
        <v/>
      </c>
      <c r="Y618" s="108" t="str">
        <f t="shared" si="182"/>
        <v/>
      </c>
      <c r="Z618" s="106" t="str">
        <f t="shared" si="183"/>
        <v/>
      </c>
      <c r="AA618" s="107" t="str">
        <f t="shared" si="184"/>
        <v/>
      </c>
      <c r="AB618" s="105" t="str">
        <f t="shared" si="185"/>
        <v/>
      </c>
      <c r="AC618" s="108" t="str">
        <f t="shared" si="186"/>
        <v/>
      </c>
      <c r="AD618" s="160" t="str">
        <f t="shared" si="189"/>
        <v/>
      </c>
      <c r="AE618" s="173" t="str">
        <f t="shared" si="190"/>
        <v/>
      </c>
      <c r="AF618" s="111" t="str">
        <f>IF(AND(C618="",SUM(F618:N618)=0),"",IF(AE618&lt;&gt;"●",IF(COUNTIF(D618:E618,"○")+COUNTIF(O618:P618,"○")=1,"OK","NG"),IF(INDEX('補足調査票 (記入例)'!$AF$21:$AF$720,MATCH(C618,'補足調査票 (記入例)'!$C$21:$C$29,0))="OK","OK","NG ")))</f>
        <v/>
      </c>
      <c r="AG618" s="180" t="str">
        <f t="shared" si="187"/>
        <v/>
      </c>
    </row>
    <row r="619" spans="1:33" s="110" customFormat="1" ht="34.5" customHeight="1" x14ac:dyDescent="0.4">
      <c r="A619" s="42" t="str">
        <f t="shared" si="172"/>
        <v>○○学園</v>
      </c>
      <c r="B619" s="43"/>
      <c r="C619" s="44"/>
      <c r="D619" s="103"/>
      <c r="E619" s="103"/>
      <c r="F619" s="95"/>
      <c r="G619" s="48"/>
      <c r="H619" s="48"/>
      <c r="I619" s="48"/>
      <c r="J619" s="49"/>
      <c r="K619" s="49"/>
      <c r="L619" s="49"/>
      <c r="M619" s="49"/>
      <c r="N619" s="50"/>
      <c r="O619" s="104" t="str">
        <f t="shared" si="173"/>
        <v/>
      </c>
      <c r="P619" s="105" t="str">
        <f t="shared" si="188"/>
        <v/>
      </c>
      <c r="Q619" s="106" t="str">
        <f t="shared" si="174"/>
        <v/>
      </c>
      <c r="R619" s="107" t="str">
        <f t="shared" si="175"/>
        <v/>
      </c>
      <c r="S619" s="107" t="str">
        <f t="shared" si="176"/>
        <v/>
      </c>
      <c r="T619" s="108" t="str">
        <f t="shared" si="177"/>
        <v/>
      </c>
      <c r="U619" s="105" t="str">
        <f t="shared" si="178"/>
        <v/>
      </c>
      <c r="V619" s="108" t="str">
        <f t="shared" si="179"/>
        <v/>
      </c>
      <c r="W619" s="108" t="str">
        <f t="shared" si="180"/>
        <v/>
      </c>
      <c r="X619" s="108" t="str">
        <f t="shared" si="181"/>
        <v/>
      </c>
      <c r="Y619" s="108" t="str">
        <f t="shared" si="182"/>
        <v/>
      </c>
      <c r="Z619" s="106" t="str">
        <f t="shared" si="183"/>
        <v/>
      </c>
      <c r="AA619" s="107" t="str">
        <f t="shared" si="184"/>
        <v/>
      </c>
      <c r="AB619" s="105" t="str">
        <f t="shared" si="185"/>
        <v/>
      </c>
      <c r="AC619" s="108" t="str">
        <f t="shared" si="186"/>
        <v/>
      </c>
      <c r="AD619" s="160" t="str">
        <f t="shared" si="189"/>
        <v/>
      </c>
      <c r="AE619" s="173" t="str">
        <f t="shared" si="190"/>
        <v/>
      </c>
      <c r="AF619" s="111" t="str">
        <f>IF(AND(C619="",SUM(F619:N619)=0),"",IF(AE619&lt;&gt;"●",IF(COUNTIF(D619:E619,"○")+COUNTIF(O619:P619,"○")=1,"OK","NG"),IF(INDEX('補足調査票 (記入例)'!$AF$21:$AF$720,MATCH(C619,'補足調査票 (記入例)'!$C$21:$C$29,0))="OK","OK","NG ")))</f>
        <v/>
      </c>
      <c r="AG619" s="180" t="str">
        <f t="shared" si="187"/>
        <v/>
      </c>
    </row>
    <row r="620" spans="1:33" s="110" customFormat="1" ht="34.5" customHeight="1" x14ac:dyDescent="0.4">
      <c r="A620" s="42" t="str">
        <f t="shared" si="172"/>
        <v>○○学園</v>
      </c>
      <c r="B620" s="43"/>
      <c r="C620" s="44"/>
      <c r="D620" s="103"/>
      <c r="E620" s="103"/>
      <c r="F620" s="95"/>
      <c r="G620" s="48"/>
      <c r="H620" s="48"/>
      <c r="I620" s="48"/>
      <c r="J620" s="49"/>
      <c r="K620" s="49"/>
      <c r="L620" s="49"/>
      <c r="M620" s="49"/>
      <c r="N620" s="50"/>
      <c r="O620" s="104" t="str">
        <f t="shared" si="173"/>
        <v/>
      </c>
      <c r="P620" s="105" t="str">
        <f t="shared" si="188"/>
        <v/>
      </c>
      <c r="Q620" s="106" t="str">
        <f t="shared" si="174"/>
        <v/>
      </c>
      <c r="R620" s="107" t="str">
        <f t="shared" si="175"/>
        <v/>
      </c>
      <c r="S620" s="107" t="str">
        <f t="shared" si="176"/>
        <v/>
      </c>
      <c r="T620" s="108" t="str">
        <f t="shared" si="177"/>
        <v/>
      </c>
      <c r="U620" s="105" t="str">
        <f t="shared" si="178"/>
        <v/>
      </c>
      <c r="V620" s="108" t="str">
        <f t="shared" si="179"/>
        <v/>
      </c>
      <c r="W620" s="108" t="str">
        <f t="shared" si="180"/>
        <v/>
      </c>
      <c r="X620" s="108" t="str">
        <f t="shared" si="181"/>
        <v/>
      </c>
      <c r="Y620" s="108" t="str">
        <f t="shared" si="182"/>
        <v/>
      </c>
      <c r="Z620" s="106" t="str">
        <f t="shared" si="183"/>
        <v/>
      </c>
      <c r="AA620" s="107" t="str">
        <f t="shared" si="184"/>
        <v/>
      </c>
      <c r="AB620" s="105" t="str">
        <f t="shared" si="185"/>
        <v/>
      </c>
      <c r="AC620" s="108" t="str">
        <f t="shared" si="186"/>
        <v/>
      </c>
      <c r="AD620" s="160" t="str">
        <f t="shared" si="189"/>
        <v/>
      </c>
      <c r="AE620" s="173" t="str">
        <f t="shared" si="190"/>
        <v/>
      </c>
      <c r="AF620" s="111" t="str">
        <f>IF(AND(C620="",SUM(F620:N620)=0),"",IF(AE620&lt;&gt;"●",IF(COUNTIF(D620:E620,"○")+COUNTIF(O620:P620,"○")=1,"OK","NG"),IF(INDEX('補足調査票 (記入例)'!$AF$21:$AF$720,MATCH(C620,'補足調査票 (記入例)'!$C$21:$C$29,0))="OK","OK","NG ")))</f>
        <v/>
      </c>
      <c r="AG620" s="180" t="str">
        <f t="shared" si="187"/>
        <v/>
      </c>
    </row>
    <row r="621" spans="1:33" s="110" customFormat="1" ht="34.5" customHeight="1" x14ac:dyDescent="0.4">
      <c r="A621" s="42" t="str">
        <f t="shared" si="172"/>
        <v>○○学園</v>
      </c>
      <c r="B621" s="43"/>
      <c r="C621" s="44"/>
      <c r="D621" s="103"/>
      <c r="E621" s="103"/>
      <c r="F621" s="95"/>
      <c r="G621" s="48"/>
      <c r="H621" s="48"/>
      <c r="I621" s="48"/>
      <c r="J621" s="49"/>
      <c r="K621" s="49"/>
      <c r="L621" s="49"/>
      <c r="M621" s="49"/>
      <c r="N621" s="50"/>
      <c r="O621" s="104" t="str">
        <f t="shared" si="173"/>
        <v/>
      </c>
      <c r="P621" s="105" t="str">
        <f t="shared" si="188"/>
        <v/>
      </c>
      <c r="Q621" s="106" t="str">
        <f t="shared" si="174"/>
        <v/>
      </c>
      <c r="R621" s="107" t="str">
        <f t="shared" si="175"/>
        <v/>
      </c>
      <c r="S621" s="107" t="str">
        <f t="shared" si="176"/>
        <v/>
      </c>
      <c r="T621" s="108" t="str">
        <f t="shared" si="177"/>
        <v/>
      </c>
      <c r="U621" s="105" t="str">
        <f t="shared" si="178"/>
        <v/>
      </c>
      <c r="V621" s="108" t="str">
        <f t="shared" si="179"/>
        <v/>
      </c>
      <c r="W621" s="108" t="str">
        <f t="shared" si="180"/>
        <v/>
      </c>
      <c r="X621" s="108" t="str">
        <f t="shared" si="181"/>
        <v/>
      </c>
      <c r="Y621" s="108" t="str">
        <f t="shared" si="182"/>
        <v/>
      </c>
      <c r="Z621" s="106" t="str">
        <f t="shared" si="183"/>
        <v/>
      </c>
      <c r="AA621" s="107" t="str">
        <f t="shared" si="184"/>
        <v/>
      </c>
      <c r="AB621" s="105" t="str">
        <f t="shared" si="185"/>
        <v/>
      </c>
      <c r="AC621" s="108" t="str">
        <f t="shared" si="186"/>
        <v/>
      </c>
      <c r="AD621" s="160" t="str">
        <f t="shared" si="189"/>
        <v/>
      </c>
      <c r="AE621" s="173" t="str">
        <f t="shared" si="190"/>
        <v/>
      </c>
      <c r="AF621" s="111" t="str">
        <f>IF(AND(C621="",SUM(F621:N621)=0),"",IF(AE621&lt;&gt;"●",IF(COUNTIF(D621:E621,"○")+COUNTIF(O621:P621,"○")=1,"OK","NG"),IF(INDEX('補足調査票 (記入例)'!$AF$21:$AF$720,MATCH(C621,'補足調査票 (記入例)'!$C$21:$C$29,0))="OK","OK","NG ")))</f>
        <v/>
      </c>
      <c r="AG621" s="180" t="str">
        <f t="shared" si="187"/>
        <v/>
      </c>
    </row>
    <row r="622" spans="1:33" s="110" customFormat="1" ht="34.5" customHeight="1" x14ac:dyDescent="0.4">
      <c r="A622" s="42" t="str">
        <f t="shared" si="172"/>
        <v>○○学園</v>
      </c>
      <c r="B622" s="43"/>
      <c r="C622" s="44"/>
      <c r="D622" s="103"/>
      <c r="E622" s="103"/>
      <c r="F622" s="95"/>
      <c r="G622" s="48"/>
      <c r="H622" s="48"/>
      <c r="I622" s="48"/>
      <c r="J622" s="49"/>
      <c r="K622" s="49"/>
      <c r="L622" s="49"/>
      <c r="M622" s="49"/>
      <c r="N622" s="50"/>
      <c r="O622" s="104" t="str">
        <f t="shared" si="173"/>
        <v/>
      </c>
      <c r="P622" s="105" t="str">
        <f t="shared" si="188"/>
        <v/>
      </c>
      <c r="Q622" s="106" t="str">
        <f t="shared" si="174"/>
        <v/>
      </c>
      <c r="R622" s="107" t="str">
        <f t="shared" si="175"/>
        <v/>
      </c>
      <c r="S622" s="107" t="str">
        <f t="shared" si="176"/>
        <v/>
      </c>
      <c r="T622" s="108" t="str">
        <f t="shared" si="177"/>
        <v/>
      </c>
      <c r="U622" s="105" t="str">
        <f t="shared" si="178"/>
        <v/>
      </c>
      <c r="V622" s="108" t="str">
        <f t="shared" si="179"/>
        <v/>
      </c>
      <c r="W622" s="108" t="str">
        <f t="shared" si="180"/>
        <v/>
      </c>
      <c r="X622" s="108" t="str">
        <f t="shared" si="181"/>
        <v/>
      </c>
      <c r="Y622" s="108" t="str">
        <f t="shared" si="182"/>
        <v/>
      </c>
      <c r="Z622" s="106" t="str">
        <f t="shared" si="183"/>
        <v/>
      </c>
      <c r="AA622" s="107" t="str">
        <f t="shared" si="184"/>
        <v/>
      </c>
      <c r="AB622" s="105" t="str">
        <f t="shared" si="185"/>
        <v/>
      </c>
      <c r="AC622" s="108" t="str">
        <f t="shared" si="186"/>
        <v/>
      </c>
      <c r="AD622" s="160" t="str">
        <f t="shared" si="189"/>
        <v/>
      </c>
      <c r="AE622" s="173" t="str">
        <f t="shared" si="190"/>
        <v/>
      </c>
      <c r="AF622" s="111" t="str">
        <f>IF(AND(C622="",SUM(F622:N622)=0),"",IF(AE622&lt;&gt;"●",IF(COUNTIF(D622:E622,"○")+COUNTIF(O622:P622,"○")=1,"OK","NG"),IF(INDEX('補足調査票 (記入例)'!$AF$21:$AF$720,MATCH(C622,'補足調査票 (記入例)'!$C$21:$C$29,0))="OK","OK","NG ")))</f>
        <v/>
      </c>
      <c r="AG622" s="180" t="str">
        <f t="shared" si="187"/>
        <v/>
      </c>
    </row>
    <row r="623" spans="1:33" s="110" customFormat="1" ht="34.5" customHeight="1" x14ac:dyDescent="0.4">
      <c r="A623" s="42" t="str">
        <f t="shared" si="172"/>
        <v>○○学園</v>
      </c>
      <c r="B623" s="43"/>
      <c r="C623" s="44"/>
      <c r="D623" s="103"/>
      <c r="E623" s="103"/>
      <c r="F623" s="95"/>
      <c r="G623" s="48"/>
      <c r="H623" s="48"/>
      <c r="I623" s="48"/>
      <c r="J623" s="49"/>
      <c r="K623" s="49"/>
      <c r="L623" s="49"/>
      <c r="M623" s="49"/>
      <c r="N623" s="50"/>
      <c r="O623" s="104" t="str">
        <f t="shared" si="173"/>
        <v/>
      </c>
      <c r="P623" s="105" t="str">
        <f t="shared" si="188"/>
        <v/>
      </c>
      <c r="Q623" s="106" t="str">
        <f t="shared" si="174"/>
        <v/>
      </c>
      <c r="R623" s="107" t="str">
        <f t="shared" si="175"/>
        <v/>
      </c>
      <c r="S623" s="107" t="str">
        <f t="shared" si="176"/>
        <v/>
      </c>
      <c r="T623" s="108" t="str">
        <f t="shared" si="177"/>
        <v/>
      </c>
      <c r="U623" s="105" t="str">
        <f t="shared" si="178"/>
        <v/>
      </c>
      <c r="V623" s="108" t="str">
        <f t="shared" si="179"/>
        <v/>
      </c>
      <c r="W623" s="108" t="str">
        <f t="shared" si="180"/>
        <v/>
      </c>
      <c r="X623" s="108" t="str">
        <f t="shared" si="181"/>
        <v/>
      </c>
      <c r="Y623" s="108" t="str">
        <f t="shared" si="182"/>
        <v/>
      </c>
      <c r="Z623" s="106" t="str">
        <f t="shared" si="183"/>
        <v/>
      </c>
      <c r="AA623" s="107" t="str">
        <f t="shared" si="184"/>
        <v/>
      </c>
      <c r="AB623" s="105" t="str">
        <f t="shared" si="185"/>
        <v/>
      </c>
      <c r="AC623" s="108" t="str">
        <f t="shared" si="186"/>
        <v/>
      </c>
      <c r="AD623" s="160" t="str">
        <f t="shared" si="189"/>
        <v/>
      </c>
      <c r="AE623" s="173" t="str">
        <f t="shared" si="190"/>
        <v/>
      </c>
      <c r="AF623" s="111" t="str">
        <f>IF(AND(C623="",SUM(F623:N623)=0),"",IF(AE623&lt;&gt;"●",IF(COUNTIF(D623:E623,"○")+COUNTIF(O623:P623,"○")=1,"OK","NG"),IF(INDEX('補足調査票 (記入例)'!$AF$21:$AF$720,MATCH(C623,'補足調査票 (記入例)'!$C$21:$C$29,0))="OK","OK","NG ")))</f>
        <v/>
      </c>
      <c r="AG623" s="180" t="str">
        <f t="shared" si="187"/>
        <v/>
      </c>
    </row>
    <row r="624" spans="1:33" s="110" customFormat="1" ht="34.5" customHeight="1" x14ac:dyDescent="0.4">
      <c r="A624" s="42" t="str">
        <f t="shared" si="172"/>
        <v>○○学園</v>
      </c>
      <c r="B624" s="43"/>
      <c r="C624" s="44"/>
      <c r="D624" s="103"/>
      <c r="E624" s="103"/>
      <c r="F624" s="95"/>
      <c r="G624" s="48"/>
      <c r="H624" s="48"/>
      <c r="I624" s="48"/>
      <c r="J624" s="49"/>
      <c r="K624" s="49"/>
      <c r="L624" s="49"/>
      <c r="M624" s="49"/>
      <c r="N624" s="50"/>
      <c r="O624" s="104" t="str">
        <f t="shared" si="173"/>
        <v/>
      </c>
      <c r="P624" s="105" t="str">
        <f t="shared" si="188"/>
        <v/>
      </c>
      <c r="Q624" s="106" t="str">
        <f t="shared" si="174"/>
        <v/>
      </c>
      <c r="R624" s="107" t="str">
        <f t="shared" si="175"/>
        <v/>
      </c>
      <c r="S624" s="107" t="str">
        <f t="shared" si="176"/>
        <v/>
      </c>
      <c r="T624" s="108" t="str">
        <f t="shared" si="177"/>
        <v/>
      </c>
      <c r="U624" s="105" t="str">
        <f t="shared" si="178"/>
        <v/>
      </c>
      <c r="V624" s="108" t="str">
        <f t="shared" si="179"/>
        <v/>
      </c>
      <c r="W624" s="108" t="str">
        <f t="shared" si="180"/>
        <v/>
      </c>
      <c r="X624" s="108" t="str">
        <f t="shared" si="181"/>
        <v/>
      </c>
      <c r="Y624" s="108" t="str">
        <f t="shared" si="182"/>
        <v/>
      </c>
      <c r="Z624" s="106" t="str">
        <f t="shared" si="183"/>
        <v/>
      </c>
      <c r="AA624" s="107" t="str">
        <f t="shared" si="184"/>
        <v/>
      </c>
      <c r="AB624" s="105" t="str">
        <f t="shared" si="185"/>
        <v/>
      </c>
      <c r="AC624" s="108" t="str">
        <f t="shared" si="186"/>
        <v/>
      </c>
      <c r="AD624" s="160" t="str">
        <f t="shared" si="189"/>
        <v/>
      </c>
      <c r="AE624" s="173" t="str">
        <f t="shared" si="190"/>
        <v/>
      </c>
      <c r="AF624" s="111" t="str">
        <f>IF(AND(C624="",SUM(F624:N624)=0),"",IF(AE624&lt;&gt;"●",IF(COUNTIF(D624:E624,"○")+COUNTIF(O624:P624,"○")=1,"OK","NG"),IF(INDEX('補足調査票 (記入例)'!$AF$21:$AF$720,MATCH(C624,'補足調査票 (記入例)'!$C$21:$C$29,0))="OK","OK","NG ")))</f>
        <v/>
      </c>
      <c r="AG624" s="180" t="str">
        <f t="shared" si="187"/>
        <v/>
      </c>
    </row>
    <row r="625" spans="1:33" s="110" customFormat="1" ht="34.5" customHeight="1" x14ac:dyDescent="0.4">
      <c r="A625" s="42" t="str">
        <f t="shared" si="172"/>
        <v>○○学園</v>
      </c>
      <c r="B625" s="43"/>
      <c r="C625" s="44"/>
      <c r="D625" s="103"/>
      <c r="E625" s="103"/>
      <c r="F625" s="95"/>
      <c r="G625" s="48"/>
      <c r="H625" s="48"/>
      <c r="I625" s="48"/>
      <c r="J625" s="49"/>
      <c r="K625" s="49"/>
      <c r="L625" s="49"/>
      <c r="M625" s="49"/>
      <c r="N625" s="50"/>
      <c r="O625" s="104" t="str">
        <f t="shared" si="173"/>
        <v/>
      </c>
      <c r="P625" s="105" t="str">
        <f t="shared" si="188"/>
        <v/>
      </c>
      <c r="Q625" s="106" t="str">
        <f t="shared" si="174"/>
        <v/>
      </c>
      <c r="R625" s="107" t="str">
        <f t="shared" si="175"/>
        <v/>
      </c>
      <c r="S625" s="107" t="str">
        <f t="shared" si="176"/>
        <v/>
      </c>
      <c r="T625" s="108" t="str">
        <f t="shared" si="177"/>
        <v/>
      </c>
      <c r="U625" s="105" t="str">
        <f t="shared" si="178"/>
        <v/>
      </c>
      <c r="V625" s="108" t="str">
        <f t="shared" si="179"/>
        <v/>
      </c>
      <c r="W625" s="108" t="str">
        <f t="shared" si="180"/>
        <v/>
      </c>
      <c r="X625" s="108" t="str">
        <f t="shared" si="181"/>
        <v/>
      </c>
      <c r="Y625" s="108" t="str">
        <f t="shared" si="182"/>
        <v/>
      </c>
      <c r="Z625" s="106" t="str">
        <f t="shared" si="183"/>
        <v/>
      </c>
      <c r="AA625" s="107" t="str">
        <f t="shared" si="184"/>
        <v/>
      </c>
      <c r="AB625" s="105" t="str">
        <f t="shared" si="185"/>
        <v/>
      </c>
      <c r="AC625" s="108" t="str">
        <f t="shared" si="186"/>
        <v/>
      </c>
      <c r="AD625" s="160" t="str">
        <f t="shared" si="189"/>
        <v/>
      </c>
      <c r="AE625" s="173" t="str">
        <f t="shared" si="190"/>
        <v/>
      </c>
      <c r="AF625" s="111" t="str">
        <f>IF(AND(C625="",SUM(F625:N625)=0),"",IF(AE625&lt;&gt;"●",IF(COUNTIF(D625:E625,"○")+COUNTIF(O625:P625,"○")=1,"OK","NG"),IF(INDEX('補足調査票 (記入例)'!$AF$21:$AF$720,MATCH(C625,'補足調査票 (記入例)'!$C$21:$C$29,0))="OK","OK","NG ")))</f>
        <v/>
      </c>
      <c r="AG625" s="180" t="str">
        <f t="shared" si="187"/>
        <v/>
      </c>
    </row>
    <row r="626" spans="1:33" s="110" customFormat="1" ht="34.5" customHeight="1" x14ac:dyDescent="0.4">
      <c r="A626" s="42" t="str">
        <f t="shared" si="172"/>
        <v>○○学園</v>
      </c>
      <c r="B626" s="43"/>
      <c r="C626" s="44"/>
      <c r="D626" s="103"/>
      <c r="E626" s="103"/>
      <c r="F626" s="95"/>
      <c r="G626" s="48"/>
      <c r="H626" s="48"/>
      <c r="I626" s="48"/>
      <c r="J626" s="49"/>
      <c r="K626" s="49"/>
      <c r="L626" s="49"/>
      <c r="M626" s="49"/>
      <c r="N626" s="50"/>
      <c r="O626" s="104" t="str">
        <f t="shared" si="173"/>
        <v/>
      </c>
      <c r="P626" s="105" t="str">
        <f t="shared" si="188"/>
        <v/>
      </c>
      <c r="Q626" s="106" t="str">
        <f t="shared" si="174"/>
        <v/>
      </c>
      <c r="R626" s="107" t="str">
        <f t="shared" si="175"/>
        <v/>
      </c>
      <c r="S626" s="107" t="str">
        <f t="shared" si="176"/>
        <v/>
      </c>
      <c r="T626" s="108" t="str">
        <f t="shared" si="177"/>
        <v/>
      </c>
      <c r="U626" s="105" t="str">
        <f t="shared" si="178"/>
        <v/>
      </c>
      <c r="V626" s="108" t="str">
        <f t="shared" si="179"/>
        <v/>
      </c>
      <c r="W626" s="108" t="str">
        <f t="shared" si="180"/>
        <v/>
      </c>
      <c r="X626" s="108" t="str">
        <f t="shared" si="181"/>
        <v/>
      </c>
      <c r="Y626" s="108" t="str">
        <f t="shared" si="182"/>
        <v/>
      </c>
      <c r="Z626" s="106" t="str">
        <f t="shared" si="183"/>
        <v/>
      </c>
      <c r="AA626" s="107" t="str">
        <f t="shared" si="184"/>
        <v/>
      </c>
      <c r="AB626" s="105" t="str">
        <f t="shared" si="185"/>
        <v/>
      </c>
      <c r="AC626" s="108" t="str">
        <f t="shared" si="186"/>
        <v/>
      </c>
      <c r="AD626" s="160" t="str">
        <f t="shared" si="189"/>
        <v/>
      </c>
      <c r="AE626" s="173" t="str">
        <f t="shared" si="190"/>
        <v/>
      </c>
      <c r="AF626" s="111" t="str">
        <f>IF(AND(C626="",SUM(F626:N626)=0),"",IF(AE626&lt;&gt;"●",IF(COUNTIF(D626:E626,"○")+COUNTIF(O626:P626,"○")=1,"OK","NG"),IF(INDEX('補足調査票 (記入例)'!$AF$21:$AF$720,MATCH(C626,'補足調査票 (記入例)'!$C$21:$C$29,0))="OK","OK","NG ")))</f>
        <v/>
      </c>
      <c r="AG626" s="180" t="str">
        <f t="shared" si="187"/>
        <v/>
      </c>
    </row>
    <row r="627" spans="1:33" s="110" customFormat="1" ht="34.5" customHeight="1" x14ac:dyDescent="0.4">
      <c r="A627" s="42" t="str">
        <f t="shared" si="172"/>
        <v>○○学園</v>
      </c>
      <c r="B627" s="43"/>
      <c r="C627" s="44"/>
      <c r="D627" s="103"/>
      <c r="E627" s="103"/>
      <c r="F627" s="95"/>
      <c r="G627" s="48"/>
      <c r="H627" s="48"/>
      <c r="I627" s="48"/>
      <c r="J627" s="49"/>
      <c r="K627" s="49"/>
      <c r="L627" s="49"/>
      <c r="M627" s="49"/>
      <c r="N627" s="50"/>
      <c r="O627" s="104" t="str">
        <f t="shared" si="173"/>
        <v/>
      </c>
      <c r="P627" s="105" t="str">
        <f t="shared" si="188"/>
        <v/>
      </c>
      <c r="Q627" s="106" t="str">
        <f t="shared" si="174"/>
        <v/>
      </c>
      <c r="R627" s="107" t="str">
        <f t="shared" si="175"/>
        <v/>
      </c>
      <c r="S627" s="107" t="str">
        <f t="shared" si="176"/>
        <v/>
      </c>
      <c r="T627" s="108" t="str">
        <f t="shared" si="177"/>
        <v/>
      </c>
      <c r="U627" s="105" t="str">
        <f t="shared" si="178"/>
        <v/>
      </c>
      <c r="V627" s="108" t="str">
        <f t="shared" si="179"/>
        <v/>
      </c>
      <c r="W627" s="108" t="str">
        <f t="shared" si="180"/>
        <v/>
      </c>
      <c r="X627" s="108" t="str">
        <f t="shared" si="181"/>
        <v/>
      </c>
      <c r="Y627" s="108" t="str">
        <f t="shared" si="182"/>
        <v/>
      </c>
      <c r="Z627" s="106" t="str">
        <f t="shared" si="183"/>
        <v/>
      </c>
      <c r="AA627" s="107" t="str">
        <f t="shared" si="184"/>
        <v/>
      </c>
      <c r="AB627" s="105" t="str">
        <f t="shared" si="185"/>
        <v/>
      </c>
      <c r="AC627" s="108" t="str">
        <f t="shared" si="186"/>
        <v/>
      </c>
      <c r="AD627" s="160" t="str">
        <f t="shared" si="189"/>
        <v/>
      </c>
      <c r="AE627" s="173" t="str">
        <f t="shared" si="190"/>
        <v/>
      </c>
      <c r="AF627" s="111" t="str">
        <f>IF(AND(C627="",SUM(F627:N627)=0),"",IF(AE627&lt;&gt;"●",IF(COUNTIF(D627:E627,"○")+COUNTIF(O627:P627,"○")=1,"OK","NG"),IF(INDEX('補足調査票 (記入例)'!$AF$21:$AF$720,MATCH(C627,'補足調査票 (記入例)'!$C$21:$C$29,0))="OK","OK","NG ")))</f>
        <v/>
      </c>
      <c r="AG627" s="180" t="str">
        <f t="shared" si="187"/>
        <v/>
      </c>
    </row>
    <row r="628" spans="1:33" s="110" customFormat="1" ht="34.5" customHeight="1" x14ac:dyDescent="0.4">
      <c r="A628" s="42" t="str">
        <f t="shared" si="172"/>
        <v>○○学園</v>
      </c>
      <c r="B628" s="43"/>
      <c r="C628" s="44"/>
      <c r="D628" s="103"/>
      <c r="E628" s="103"/>
      <c r="F628" s="95"/>
      <c r="G628" s="48"/>
      <c r="H628" s="48"/>
      <c r="I628" s="48"/>
      <c r="J628" s="49"/>
      <c r="K628" s="49"/>
      <c r="L628" s="49"/>
      <c r="M628" s="49"/>
      <c r="N628" s="50"/>
      <c r="O628" s="104" t="str">
        <f t="shared" si="173"/>
        <v/>
      </c>
      <c r="P628" s="105" t="str">
        <f t="shared" si="188"/>
        <v/>
      </c>
      <c r="Q628" s="106" t="str">
        <f t="shared" si="174"/>
        <v/>
      </c>
      <c r="R628" s="107" t="str">
        <f t="shared" si="175"/>
        <v/>
      </c>
      <c r="S628" s="107" t="str">
        <f t="shared" si="176"/>
        <v/>
      </c>
      <c r="T628" s="108" t="str">
        <f t="shared" si="177"/>
        <v/>
      </c>
      <c r="U628" s="105" t="str">
        <f t="shared" si="178"/>
        <v/>
      </c>
      <c r="V628" s="108" t="str">
        <f t="shared" si="179"/>
        <v/>
      </c>
      <c r="W628" s="108" t="str">
        <f t="shared" si="180"/>
        <v/>
      </c>
      <c r="X628" s="108" t="str">
        <f t="shared" si="181"/>
        <v/>
      </c>
      <c r="Y628" s="108" t="str">
        <f t="shared" si="182"/>
        <v/>
      </c>
      <c r="Z628" s="106" t="str">
        <f t="shared" si="183"/>
        <v/>
      </c>
      <c r="AA628" s="107" t="str">
        <f t="shared" si="184"/>
        <v/>
      </c>
      <c r="AB628" s="105" t="str">
        <f t="shared" si="185"/>
        <v/>
      </c>
      <c r="AC628" s="108" t="str">
        <f t="shared" si="186"/>
        <v/>
      </c>
      <c r="AD628" s="160" t="str">
        <f t="shared" si="189"/>
        <v/>
      </c>
      <c r="AE628" s="173" t="str">
        <f t="shared" si="190"/>
        <v/>
      </c>
      <c r="AF628" s="111" t="str">
        <f>IF(AND(C628="",SUM(F628:N628)=0),"",IF(AE628&lt;&gt;"●",IF(COUNTIF(D628:E628,"○")+COUNTIF(O628:P628,"○")=1,"OK","NG"),IF(INDEX('補足調査票 (記入例)'!$AF$21:$AF$720,MATCH(C628,'補足調査票 (記入例)'!$C$21:$C$29,0))="OK","OK","NG ")))</f>
        <v/>
      </c>
      <c r="AG628" s="180" t="str">
        <f t="shared" si="187"/>
        <v/>
      </c>
    </row>
    <row r="629" spans="1:33" s="110" customFormat="1" ht="34.5" customHeight="1" x14ac:dyDescent="0.4">
      <c r="A629" s="42" t="str">
        <f t="shared" si="172"/>
        <v>○○学園</v>
      </c>
      <c r="B629" s="43"/>
      <c r="C629" s="44"/>
      <c r="D629" s="103"/>
      <c r="E629" s="103"/>
      <c r="F629" s="95"/>
      <c r="G629" s="48"/>
      <c r="H629" s="48"/>
      <c r="I629" s="48"/>
      <c r="J629" s="49"/>
      <c r="K629" s="49"/>
      <c r="L629" s="49"/>
      <c r="M629" s="49"/>
      <c r="N629" s="50"/>
      <c r="O629" s="104" t="str">
        <f t="shared" si="173"/>
        <v/>
      </c>
      <c r="P629" s="105" t="str">
        <f t="shared" si="188"/>
        <v/>
      </c>
      <c r="Q629" s="106" t="str">
        <f t="shared" si="174"/>
        <v/>
      </c>
      <c r="R629" s="107" t="str">
        <f t="shared" si="175"/>
        <v/>
      </c>
      <c r="S629" s="107" t="str">
        <f t="shared" si="176"/>
        <v/>
      </c>
      <c r="T629" s="108" t="str">
        <f t="shared" si="177"/>
        <v/>
      </c>
      <c r="U629" s="105" t="str">
        <f t="shared" si="178"/>
        <v/>
      </c>
      <c r="V629" s="108" t="str">
        <f t="shared" si="179"/>
        <v/>
      </c>
      <c r="W629" s="108" t="str">
        <f t="shared" si="180"/>
        <v/>
      </c>
      <c r="X629" s="108" t="str">
        <f t="shared" si="181"/>
        <v/>
      </c>
      <c r="Y629" s="108" t="str">
        <f t="shared" si="182"/>
        <v/>
      </c>
      <c r="Z629" s="106" t="str">
        <f t="shared" si="183"/>
        <v/>
      </c>
      <c r="AA629" s="107" t="str">
        <f t="shared" si="184"/>
        <v/>
      </c>
      <c r="AB629" s="105" t="str">
        <f t="shared" si="185"/>
        <v/>
      </c>
      <c r="AC629" s="108" t="str">
        <f t="shared" si="186"/>
        <v/>
      </c>
      <c r="AD629" s="160" t="str">
        <f t="shared" si="189"/>
        <v/>
      </c>
      <c r="AE629" s="173" t="str">
        <f t="shared" si="190"/>
        <v/>
      </c>
      <c r="AF629" s="111" t="str">
        <f>IF(AND(C629="",SUM(F629:N629)=0),"",IF(AE629&lt;&gt;"●",IF(COUNTIF(D629:E629,"○")+COUNTIF(O629:P629,"○")=1,"OK","NG"),IF(INDEX('補足調査票 (記入例)'!$AF$21:$AF$720,MATCH(C629,'補足調査票 (記入例)'!$C$21:$C$29,0))="OK","OK","NG ")))</f>
        <v/>
      </c>
      <c r="AG629" s="180" t="str">
        <f t="shared" si="187"/>
        <v/>
      </c>
    </row>
    <row r="630" spans="1:33" s="110" customFormat="1" ht="34.5" customHeight="1" x14ac:dyDescent="0.4">
      <c r="A630" s="42" t="str">
        <f t="shared" si="172"/>
        <v>○○学園</v>
      </c>
      <c r="B630" s="43"/>
      <c r="C630" s="44"/>
      <c r="D630" s="103"/>
      <c r="E630" s="103"/>
      <c r="F630" s="95"/>
      <c r="G630" s="48"/>
      <c r="H630" s="48"/>
      <c r="I630" s="48"/>
      <c r="J630" s="49"/>
      <c r="K630" s="49"/>
      <c r="L630" s="49"/>
      <c r="M630" s="49"/>
      <c r="N630" s="50"/>
      <c r="O630" s="104" t="str">
        <f t="shared" si="173"/>
        <v/>
      </c>
      <c r="P630" s="105" t="str">
        <f t="shared" si="188"/>
        <v/>
      </c>
      <c r="Q630" s="106" t="str">
        <f t="shared" si="174"/>
        <v/>
      </c>
      <c r="R630" s="107" t="str">
        <f t="shared" si="175"/>
        <v/>
      </c>
      <c r="S630" s="107" t="str">
        <f t="shared" si="176"/>
        <v/>
      </c>
      <c r="T630" s="108" t="str">
        <f t="shared" si="177"/>
        <v/>
      </c>
      <c r="U630" s="105" t="str">
        <f t="shared" si="178"/>
        <v/>
      </c>
      <c r="V630" s="108" t="str">
        <f t="shared" si="179"/>
        <v/>
      </c>
      <c r="W630" s="108" t="str">
        <f t="shared" si="180"/>
        <v/>
      </c>
      <c r="X630" s="108" t="str">
        <f t="shared" si="181"/>
        <v/>
      </c>
      <c r="Y630" s="108" t="str">
        <f t="shared" si="182"/>
        <v/>
      </c>
      <c r="Z630" s="106" t="str">
        <f t="shared" si="183"/>
        <v/>
      </c>
      <c r="AA630" s="107" t="str">
        <f t="shared" si="184"/>
        <v/>
      </c>
      <c r="AB630" s="105" t="str">
        <f t="shared" si="185"/>
        <v/>
      </c>
      <c r="AC630" s="108" t="str">
        <f t="shared" si="186"/>
        <v/>
      </c>
      <c r="AD630" s="160" t="str">
        <f t="shared" si="189"/>
        <v/>
      </c>
      <c r="AE630" s="173" t="str">
        <f t="shared" si="190"/>
        <v/>
      </c>
      <c r="AF630" s="111" t="str">
        <f>IF(AND(C630="",SUM(F630:N630)=0),"",IF(AE630&lt;&gt;"●",IF(COUNTIF(D630:E630,"○")+COUNTIF(O630:P630,"○")=1,"OK","NG"),IF(INDEX('補足調査票 (記入例)'!$AF$21:$AF$720,MATCH(C630,'補足調査票 (記入例)'!$C$21:$C$29,0))="OK","OK","NG ")))</f>
        <v/>
      </c>
      <c r="AG630" s="180" t="str">
        <f t="shared" si="187"/>
        <v/>
      </c>
    </row>
    <row r="631" spans="1:33" s="110" customFormat="1" ht="34.5" customHeight="1" x14ac:dyDescent="0.4">
      <c r="A631" s="42" t="str">
        <f t="shared" si="172"/>
        <v>○○学園</v>
      </c>
      <c r="B631" s="43"/>
      <c r="C631" s="44"/>
      <c r="D631" s="103"/>
      <c r="E631" s="103"/>
      <c r="F631" s="95"/>
      <c r="G631" s="48"/>
      <c r="H631" s="48"/>
      <c r="I631" s="48"/>
      <c r="J631" s="49"/>
      <c r="K631" s="49"/>
      <c r="L631" s="49"/>
      <c r="M631" s="49"/>
      <c r="N631" s="50"/>
      <c r="O631" s="104" t="str">
        <f t="shared" si="173"/>
        <v/>
      </c>
      <c r="P631" s="105" t="str">
        <f t="shared" si="188"/>
        <v/>
      </c>
      <c r="Q631" s="106" t="str">
        <f t="shared" si="174"/>
        <v/>
      </c>
      <c r="R631" s="107" t="str">
        <f t="shared" si="175"/>
        <v/>
      </c>
      <c r="S631" s="107" t="str">
        <f t="shared" si="176"/>
        <v/>
      </c>
      <c r="T631" s="108" t="str">
        <f t="shared" si="177"/>
        <v/>
      </c>
      <c r="U631" s="105" t="str">
        <f t="shared" si="178"/>
        <v/>
      </c>
      <c r="V631" s="108" t="str">
        <f t="shared" si="179"/>
        <v/>
      </c>
      <c r="W631" s="108" t="str">
        <f t="shared" si="180"/>
        <v/>
      </c>
      <c r="X631" s="108" t="str">
        <f t="shared" si="181"/>
        <v/>
      </c>
      <c r="Y631" s="108" t="str">
        <f t="shared" si="182"/>
        <v/>
      </c>
      <c r="Z631" s="106" t="str">
        <f t="shared" si="183"/>
        <v/>
      </c>
      <c r="AA631" s="107" t="str">
        <f t="shared" si="184"/>
        <v/>
      </c>
      <c r="AB631" s="105" t="str">
        <f t="shared" si="185"/>
        <v/>
      </c>
      <c r="AC631" s="108" t="str">
        <f t="shared" si="186"/>
        <v/>
      </c>
      <c r="AD631" s="160" t="str">
        <f t="shared" si="189"/>
        <v/>
      </c>
      <c r="AE631" s="173" t="str">
        <f t="shared" si="190"/>
        <v/>
      </c>
      <c r="AF631" s="111" t="str">
        <f>IF(AND(C631="",SUM(F631:N631)=0),"",IF(AE631&lt;&gt;"●",IF(COUNTIF(D631:E631,"○")+COUNTIF(O631:P631,"○")=1,"OK","NG"),IF(INDEX('補足調査票 (記入例)'!$AF$21:$AF$720,MATCH(C631,'補足調査票 (記入例)'!$C$21:$C$29,0))="OK","OK","NG ")))</f>
        <v/>
      </c>
      <c r="AG631" s="180" t="str">
        <f t="shared" si="187"/>
        <v/>
      </c>
    </row>
    <row r="632" spans="1:33" s="110" customFormat="1" ht="34.5" customHeight="1" x14ac:dyDescent="0.4">
      <c r="A632" s="42" t="str">
        <f t="shared" si="172"/>
        <v>○○学園</v>
      </c>
      <c r="B632" s="43"/>
      <c r="C632" s="44"/>
      <c r="D632" s="103"/>
      <c r="E632" s="103"/>
      <c r="F632" s="95"/>
      <c r="G632" s="48"/>
      <c r="H632" s="48"/>
      <c r="I632" s="48"/>
      <c r="J632" s="49"/>
      <c r="K632" s="49"/>
      <c r="L632" s="49"/>
      <c r="M632" s="49"/>
      <c r="N632" s="50"/>
      <c r="O632" s="104" t="str">
        <f t="shared" si="173"/>
        <v/>
      </c>
      <c r="P632" s="105" t="str">
        <f t="shared" si="188"/>
        <v/>
      </c>
      <c r="Q632" s="106" t="str">
        <f t="shared" si="174"/>
        <v/>
      </c>
      <c r="R632" s="107" t="str">
        <f t="shared" si="175"/>
        <v/>
      </c>
      <c r="S632" s="107" t="str">
        <f t="shared" si="176"/>
        <v/>
      </c>
      <c r="T632" s="108" t="str">
        <f t="shared" si="177"/>
        <v/>
      </c>
      <c r="U632" s="105" t="str">
        <f t="shared" si="178"/>
        <v/>
      </c>
      <c r="V632" s="108" t="str">
        <f t="shared" si="179"/>
        <v/>
      </c>
      <c r="W632" s="108" t="str">
        <f t="shared" si="180"/>
        <v/>
      </c>
      <c r="X632" s="108" t="str">
        <f t="shared" si="181"/>
        <v/>
      </c>
      <c r="Y632" s="108" t="str">
        <f t="shared" si="182"/>
        <v/>
      </c>
      <c r="Z632" s="106" t="str">
        <f t="shared" si="183"/>
        <v/>
      </c>
      <c r="AA632" s="107" t="str">
        <f t="shared" si="184"/>
        <v/>
      </c>
      <c r="AB632" s="105" t="str">
        <f t="shared" si="185"/>
        <v/>
      </c>
      <c r="AC632" s="108" t="str">
        <f t="shared" si="186"/>
        <v/>
      </c>
      <c r="AD632" s="160" t="str">
        <f t="shared" si="189"/>
        <v/>
      </c>
      <c r="AE632" s="173" t="str">
        <f t="shared" si="190"/>
        <v/>
      </c>
      <c r="AF632" s="111" t="str">
        <f>IF(AND(C632="",SUM(F632:N632)=0),"",IF(AE632&lt;&gt;"●",IF(COUNTIF(D632:E632,"○")+COUNTIF(O632:P632,"○")=1,"OK","NG"),IF(INDEX('補足調査票 (記入例)'!$AF$21:$AF$720,MATCH(C632,'補足調査票 (記入例)'!$C$21:$C$29,0))="OK","OK","NG ")))</f>
        <v/>
      </c>
      <c r="AG632" s="180" t="str">
        <f t="shared" si="187"/>
        <v/>
      </c>
    </row>
    <row r="633" spans="1:33" s="110" customFormat="1" ht="34.5" customHeight="1" x14ac:dyDescent="0.4">
      <c r="A633" s="42" t="str">
        <f t="shared" si="172"/>
        <v>○○学園</v>
      </c>
      <c r="B633" s="43"/>
      <c r="C633" s="44"/>
      <c r="D633" s="103"/>
      <c r="E633" s="103"/>
      <c r="F633" s="95"/>
      <c r="G633" s="48"/>
      <c r="H633" s="48"/>
      <c r="I633" s="48"/>
      <c r="J633" s="49"/>
      <c r="K633" s="49"/>
      <c r="L633" s="49"/>
      <c r="M633" s="49"/>
      <c r="N633" s="50"/>
      <c r="O633" s="104" t="str">
        <f t="shared" si="173"/>
        <v/>
      </c>
      <c r="P633" s="105" t="str">
        <f t="shared" si="188"/>
        <v/>
      </c>
      <c r="Q633" s="106" t="str">
        <f t="shared" si="174"/>
        <v/>
      </c>
      <c r="R633" s="107" t="str">
        <f t="shared" si="175"/>
        <v/>
      </c>
      <c r="S633" s="107" t="str">
        <f t="shared" si="176"/>
        <v/>
      </c>
      <c r="T633" s="108" t="str">
        <f t="shared" si="177"/>
        <v/>
      </c>
      <c r="U633" s="105" t="str">
        <f t="shared" si="178"/>
        <v/>
      </c>
      <c r="V633" s="108" t="str">
        <f t="shared" si="179"/>
        <v/>
      </c>
      <c r="W633" s="108" t="str">
        <f t="shared" si="180"/>
        <v/>
      </c>
      <c r="X633" s="108" t="str">
        <f t="shared" si="181"/>
        <v/>
      </c>
      <c r="Y633" s="108" t="str">
        <f t="shared" si="182"/>
        <v/>
      </c>
      <c r="Z633" s="106" t="str">
        <f t="shared" si="183"/>
        <v/>
      </c>
      <c r="AA633" s="107" t="str">
        <f t="shared" si="184"/>
        <v/>
      </c>
      <c r="AB633" s="105" t="str">
        <f t="shared" si="185"/>
        <v/>
      </c>
      <c r="AC633" s="108" t="str">
        <f t="shared" si="186"/>
        <v/>
      </c>
      <c r="AD633" s="160" t="str">
        <f t="shared" si="189"/>
        <v/>
      </c>
      <c r="AE633" s="173" t="str">
        <f t="shared" si="190"/>
        <v/>
      </c>
      <c r="AF633" s="111" t="str">
        <f>IF(AND(C633="",SUM(F633:N633)=0),"",IF(AE633&lt;&gt;"●",IF(COUNTIF(D633:E633,"○")+COUNTIF(O633:P633,"○")=1,"OK","NG"),IF(INDEX('補足調査票 (記入例)'!$AF$21:$AF$720,MATCH(C633,'補足調査票 (記入例)'!$C$21:$C$29,0))="OK","OK","NG ")))</f>
        <v/>
      </c>
      <c r="AG633" s="180" t="str">
        <f t="shared" si="187"/>
        <v/>
      </c>
    </row>
    <row r="634" spans="1:33" s="110" customFormat="1" ht="34.5" customHeight="1" x14ac:dyDescent="0.4">
      <c r="A634" s="42" t="str">
        <f t="shared" si="172"/>
        <v>○○学園</v>
      </c>
      <c r="B634" s="43"/>
      <c r="C634" s="44"/>
      <c r="D634" s="103"/>
      <c r="E634" s="103"/>
      <c r="F634" s="95"/>
      <c r="G634" s="48"/>
      <c r="H634" s="48"/>
      <c r="I634" s="48"/>
      <c r="J634" s="49"/>
      <c r="K634" s="49"/>
      <c r="L634" s="49"/>
      <c r="M634" s="49"/>
      <c r="N634" s="50"/>
      <c r="O634" s="104" t="str">
        <f t="shared" si="173"/>
        <v/>
      </c>
      <c r="P634" s="105" t="str">
        <f t="shared" si="188"/>
        <v/>
      </c>
      <c r="Q634" s="106" t="str">
        <f t="shared" si="174"/>
        <v/>
      </c>
      <c r="R634" s="107" t="str">
        <f t="shared" si="175"/>
        <v/>
      </c>
      <c r="S634" s="107" t="str">
        <f t="shared" si="176"/>
        <v/>
      </c>
      <c r="T634" s="108" t="str">
        <f t="shared" si="177"/>
        <v/>
      </c>
      <c r="U634" s="105" t="str">
        <f t="shared" si="178"/>
        <v/>
      </c>
      <c r="V634" s="108" t="str">
        <f t="shared" si="179"/>
        <v/>
      </c>
      <c r="W634" s="108" t="str">
        <f t="shared" si="180"/>
        <v/>
      </c>
      <c r="X634" s="108" t="str">
        <f t="shared" si="181"/>
        <v/>
      </c>
      <c r="Y634" s="108" t="str">
        <f t="shared" si="182"/>
        <v/>
      </c>
      <c r="Z634" s="106" t="str">
        <f t="shared" si="183"/>
        <v/>
      </c>
      <c r="AA634" s="107" t="str">
        <f t="shared" si="184"/>
        <v/>
      </c>
      <c r="AB634" s="105" t="str">
        <f t="shared" si="185"/>
        <v/>
      </c>
      <c r="AC634" s="108" t="str">
        <f t="shared" si="186"/>
        <v/>
      </c>
      <c r="AD634" s="160" t="str">
        <f t="shared" si="189"/>
        <v/>
      </c>
      <c r="AE634" s="173" t="str">
        <f t="shared" si="190"/>
        <v/>
      </c>
      <c r="AF634" s="111" t="str">
        <f>IF(AND(C634="",SUM(F634:N634)=0),"",IF(AE634&lt;&gt;"●",IF(COUNTIF(D634:E634,"○")+COUNTIF(O634:P634,"○")=1,"OK","NG"),IF(INDEX('補足調査票 (記入例)'!$AF$21:$AF$720,MATCH(C634,'補足調査票 (記入例)'!$C$21:$C$29,0))="OK","OK","NG ")))</f>
        <v/>
      </c>
      <c r="AG634" s="180" t="str">
        <f t="shared" si="187"/>
        <v/>
      </c>
    </row>
    <row r="635" spans="1:33" s="110" customFormat="1" ht="34.5" customHeight="1" x14ac:dyDescent="0.4">
      <c r="A635" s="42" t="str">
        <f t="shared" si="172"/>
        <v>○○学園</v>
      </c>
      <c r="B635" s="43"/>
      <c r="C635" s="44"/>
      <c r="D635" s="103"/>
      <c r="E635" s="103"/>
      <c r="F635" s="95"/>
      <c r="G635" s="48"/>
      <c r="H635" s="48"/>
      <c r="I635" s="48"/>
      <c r="J635" s="49"/>
      <c r="K635" s="49"/>
      <c r="L635" s="49"/>
      <c r="M635" s="49"/>
      <c r="N635" s="50"/>
      <c r="O635" s="104" t="str">
        <f t="shared" si="173"/>
        <v/>
      </c>
      <c r="P635" s="105" t="str">
        <f t="shared" si="188"/>
        <v/>
      </c>
      <c r="Q635" s="106" t="str">
        <f t="shared" si="174"/>
        <v/>
      </c>
      <c r="R635" s="107" t="str">
        <f t="shared" si="175"/>
        <v/>
      </c>
      <c r="S635" s="107" t="str">
        <f t="shared" si="176"/>
        <v/>
      </c>
      <c r="T635" s="108" t="str">
        <f t="shared" si="177"/>
        <v/>
      </c>
      <c r="U635" s="105" t="str">
        <f t="shared" si="178"/>
        <v/>
      </c>
      <c r="V635" s="108" t="str">
        <f t="shared" si="179"/>
        <v/>
      </c>
      <c r="W635" s="108" t="str">
        <f t="shared" si="180"/>
        <v/>
      </c>
      <c r="X635" s="108" t="str">
        <f t="shared" si="181"/>
        <v/>
      </c>
      <c r="Y635" s="108" t="str">
        <f t="shared" si="182"/>
        <v/>
      </c>
      <c r="Z635" s="106" t="str">
        <f t="shared" si="183"/>
        <v/>
      </c>
      <c r="AA635" s="107" t="str">
        <f t="shared" si="184"/>
        <v/>
      </c>
      <c r="AB635" s="105" t="str">
        <f t="shared" si="185"/>
        <v/>
      </c>
      <c r="AC635" s="108" t="str">
        <f t="shared" si="186"/>
        <v/>
      </c>
      <c r="AD635" s="160" t="str">
        <f t="shared" si="189"/>
        <v/>
      </c>
      <c r="AE635" s="173" t="str">
        <f t="shared" si="190"/>
        <v/>
      </c>
      <c r="AF635" s="111" t="str">
        <f>IF(AND(C635="",SUM(F635:N635)=0),"",IF(AE635&lt;&gt;"●",IF(COUNTIF(D635:E635,"○")+COUNTIF(O635:P635,"○")=1,"OK","NG"),IF(INDEX('補足調査票 (記入例)'!$AF$21:$AF$720,MATCH(C635,'補足調査票 (記入例)'!$C$21:$C$29,0))="OK","OK","NG ")))</f>
        <v/>
      </c>
      <c r="AG635" s="180" t="str">
        <f t="shared" si="187"/>
        <v/>
      </c>
    </row>
    <row r="636" spans="1:33" s="110" customFormat="1" ht="34.5" customHeight="1" x14ac:dyDescent="0.4">
      <c r="A636" s="42" t="str">
        <f t="shared" si="172"/>
        <v>○○学園</v>
      </c>
      <c r="B636" s="43"/>
      <c r="C636" s="44"/>
      <c r="D636" s="103"/>
      <c r="E636" s="103"/>
      <c r="F636" s="95"/>
      <c r="G636" s="48"/>
      <c r="H636" s="48"/>
      <c r="I636" s="48"/>
      <c r="J636" s="49"/>
      <c r="K636" s="49"/>
      <c r="L636" s="49"/>
      <c r="M636" s="49"/>
      <c r="N636" s="50"/>
      <c r="O636" s="104" t="str">
        <f t="shared" si="173"/>
        <v/>
      </c>
      <c r="P636" s="105" t="str">
        <f t="shared" si="188"/>
        <v/>
      </c>
      <c r="Q636" s="106" t="str">
        <f t="shared" si="174"/>
        <v/>
      </c>
      <c r="R636" s="107" t="str">
        <f t="shared" si="175"/>
        <v/>
      </c>
      <c r="S636" s="107" t="str">
        <f t="shared" si="176"/>
        <v/>
      </c>
      <c r="T636" s="108" t="str">
        <f t="shared" si="177"/>
        <v/>
      </c>
      <c r="U636" s="105" t="str">
        <f t="shared" si="178"/>
        <v/>
      </c>
      <c r="V636" s="108" t="str">
        <f t="shared" si="179"/>
        <v/>
      </c>
      <c r="W636" s="108" t="str">
        <f t="shared" si="180"/>
        <v/>
      </c>
      <c r="X636" s="108" t="str">
        <f t="shared" si="181"/>
        <v/>
      </c>
      <c r="Y636" s="108" t="str">
        <f t="shared" si="182"/>
        <v/>
      </c>
      <c r="Z636" s="106" t="str">
        <f t="shared" si="183"/>
        <v/>
      </c>
      <c r="AA636" s="107" t="str">
        <f t="shared" si="184"/>
        <v/>
      </c>
      <c r="AB636" s="105" t="str">
        <f t="shared" si="185"/>
        <v/>
      </c>
      <c r="AC636" s="108" t="str">
        <f t="shared" si="186"/>
        <v/>
      </c>
      <c r="AD636" s="160" t="str">
        <f t="shared" si="189"/>
        <v/>
      </c>
      <c r="AE636" s="173" t="str">
        <f t="shared" si="190"/>
        <v/>
      </c>
      <c r="AF636" s="111" t="str">
        <f>IF(AND(C636="",SUM(F636:N636)=0),"",IF(AE636&lt;&gt;"●",IF(COUNTIF(D636:E636,"○")+COUNTIF(O636:P636,"○")=1,"OK","NG"),IF(INDEX('補足調査票 (記入例)'!$AF$21:$AF$720,MATCH(C636,'補足調査票 (記入例)'!$C$21:$C$29,0))="OK","OK","NG ")))</f>
        <v/>
      </c>
      <c r="AG636" s="180" t="str">
        <f t="shared" si="187"/>
        <v/>
      </c>
    </row>
    <row r="637" spans="1:33" s="110" customFormat="1" ht="34.5" customHeight="1" x14ac:dyDescent="0.4">
      <c r="A637" s="42" t="str">
        <f t="shared" si="172"/>
        <v>○○学園</v>
      </c>
      <c r="B637" s="43"/>
      <c r="C637" s="44"/>
      <c r="D637" s="103"/>
      <c r="E637" s="103"/>
      <c r="F637" s="95"/>
      <c r="G637" s="48"/>
      <c r="H637" s="48"/>
      <c r="I637" s="48"/>
      <c r="J637" s="49"/>
      <c r="K637" s="49"/>
      <c r="L637" s="49"/>
      <c r="M637" s="49"/>
      <c r="N637" s="50"/>
      <c r="O637" s="104" t="str">
        <f t="shared" si="173"/>
        <v/>
      </c>
      <c r="P637" s="105" t="str">
        <f t="shared" si="188"/>
        <v/>
      </c>
      <c r="Q637" s="106" t="str">
        <f t="shared" si="174"/>
        <v/>
      </c>
      <c r="R637" s="107" t="str">
        <f t="shared" si="175"/>
        <v/>
      </c>
      <c r="S637" s="107" t="str">
        <f t="shared" si="176"/>
        <v/>
      </c>
      <c r="T637" s="108" t="str">
        <f t="shared" si="177"/>
        <v/>
      </c>
      <c r="U637" s="105" t="str">
        <f t="shared" si="178"/>
        <v/>
      </c>
      <c r="V637" s="108" t="str">
        <f t="shared" si="179"/>
        <v/>
      </c>
      <c r="W637" s="108" t="str">
        <f t="shared" si="180"/>
        <v/>
      </c>
      <c r="X637" s="108" t="str">
        <f t="shared" si="181"/>
        <v/>
      </c>
      <c r="Y637" s="108" t="str">
        <f t="shared" si="182"/>
        <v/>
      </c>
      <c r="Z637" s="106" t="str">
        <f t="shared" si="183"/>
        <v/>
      </c>
      <c r="AA637" s="107" t="str">
        <f t="shared" si="184"/>
        <v/>
      </c>
      <c r="AB637" s="105" t="str">
        <f t="shared" si="185"/>
        <v/>
      </c>
      <c r="AC637" s="108" t="str">
        <f t="shared" si="186"/>
        <v/>
      </c>
      <c r="AD637" s="160" t="str">
        <f t="shared" si="189"/>
        <v/>
      </c>
      <c r="AE637" s="173" t="str">
        <f t="shared" si="190"/>
        <v/>
      </c>
      <c r="AF637" s="111" t="str">
        <f>IF(AND(C637="",SUM(F637:N637)=0),"",IF(AE637&lt;&gt;"●",IF(COUNTIF(D637:E637,"○")+COUNTIF(O637:P637,"○")=1,"OK","NG"),IF(INDEX('補足調査票 (記入例)'!$AF$21:$AF$720,MATCH(C637,'補足調査票 (記入例)'!$C$21:$C$29,0))="OK","OK","NG ")))</f>
        <v/>
      </c>
      <c r="AG637" s="180" t="str">
        <f t="shared" si="187"/>
        <v/>
      </c>
    </row>
    <row r="638" spans="1:33" s="110" customFormat="1" ht="34.5" customHeight="1" x14ac:dyDescent="0.4">
      <c r="A638" s="42" t="str">
        <f t="shared" si="172"/>
        <v>○○学園</v>
      </c>
      <c r="B638" s="43"/>
      <c r="C638" s="44"/>
      <c r="D638" s="103"/>
      <c r="E638" s="103"/>
      <c r="F638" s="95"/>
      <c r="G638" s="48"/>
      <c r="H638" s="48"/>
      <c r="I638" s="48"/>
      <c r="J638" s="49"/>
      <c r="K638" s="49"/>
      <c r="L638" s="49"/>
      <c r="M638" s="49"/>
      <c r="N638" s="50"/>
      <c r="O638" s="104" t="str">
        <f t="shared" si="173"/>
        <v/>
      </c>
      <c r="P638" s="105" t="str">
        <f t="shared" si="188"/>
        <v/>
      </c>
      <c r="Q638" s="106" t="str">
        <f t="shared" si="174"/>
        <v/>
      </c>
      <c r="R638" s="107" t="str">
        <f t="shared" si="175"/>
        <v/>
      </c>
      <c r="S638" s="107" t="str">
        <f t="shared" si="176"/>
        <v/>
      </c>
      <c r="T638" s="108" t="str">
        <f t="shared" si="177"/>
        <v/>
      </c>
      <c r="U638" s="105" t="str">
        <f t="shared" si="178"/>
        <v/>
      </c>
      <c r="V638" s="108" t="str">
        <f t="shared" si="179"/>
        <v/>
      </c>
      <c r="W638" s="108" t="str">
        <f t="shared" si="180"/>
        <v/>
      </c>
      <c r="X638" s="108" t="str">
        <f t="shared" si="181"/>
        <v/>
      </c>
      <c r="Y638" s="108" t="str">
        <f t="shared" si="182"/>
        <v/>
      </c>
      <c r="Z638" s="106" t="str">
        <f t="shared" si="183"/>
        <v/>
      </c>
      <c r="AA638" s="107" t="str">
        <f t="shared" si="184"/>
        <v/>
      </c>
      <c r="AB638" s="105" t="str">
        <f t="shared" si="185"/>
        <v/>
      </c>
      <c r="AC638" s="108" t="str">
        <f t="shared" si="186"/>
        <v/>
      </c>
      <c r="AD638" s="160" t="str">
        <f t="shared" si="189"/>
        <v/>
      </c>
      <c r="AE638" s="173" t="str">
        <f t="shared" si="190"/>
        <v/>
      </c>
      <c r="AF638" s="111" t="str">
        <f>IF(AND(C638="",SUM(F638:N638)=0),"",IF(AE638&lt;&gt;"●",IF(COUNTIF(D638:E638,"○")+COUNTIF(O638:P638,"○")=1,"OK","NG"),IF(INDEX('補足調査票 (記入例)'!$AF$21:$AF$720,MATCH(C638,'補足調査票 (記入例)'!$C$21:$C$29,0))="OK","OK","NG ")))</f>
        <v/>
      </c>
      <c r="AG638" s="180" t="str">
        <f t="shared" si="187"/>
        <v/>
      </c>
    </row>
    <row r="639" spans="1:33" s="110" customFormat="1" ht="34.5" customHeight="1" x14ac:dyDescent="0.4">
      <c r="A639" s="42" t="str">
        <f t="shared" si="172"/>
        <v>○○学園</v>
      </c>
      <c r="B639" s="43"/>
      <c r="C639" s="44"/>
      <c r="D639" s="103"/>
      <c r="E639" s="103"/>
      <c r="F639" s="95"/>
      <c r="G639" s="48"/>
      <c r="H639" s="48"/>
      <c r="I639" s="48"/>
      <c r="J639" s="49"/>
      <c r="K639" s="49"/>
      <c r="L639" s="49"/>
      <c r="M639" s="49"/>
      <c r="N639" s="50"/>
      <c r="O639" s="104" t="str">
        <f t="shared" si="173"/>
        <v/>
      </c>
      <c r="P639" s="105" t="str">
        <f t="shared" si="188"/>
        <v/>
      </c>
      <c r="Q639" s="106" t="str">
        <f t="shared" si="174"/>
        <v/>
      </c>
      <c r="R639" s="107" t="str">
        <f t="shared" si="175"/>
        <v/>
      </c>
      <c r="S639" s="107" t="str">
        <f t="shared" si="176"/>
        <v/>
      </c>
      <c r="T639" s="108" t="str">
        <f t="shared" si="177"/>
        <v/>
      </c>
      <c r="U639" s="105" t="str">
        <f t="shared" si="178"/>
        <v/>
      </c>
      <c r="V639" s="108" t="str">
        <f t="shared" si="179"/>
        <v/>
      </c>
      <c r="W639" s="108" t="str">
        <f t="shared" si="180"/>
        <v/>
      </c>
      <c r="X639" s="108" t="str">
        <f t="shared" si="181"/>
        <v/>
      </c>
      <c r="Y639" s="108" t="str">
        <f t="shared" si="182"/>
        <v/>
      </c>
      <c r="Z639" s="106" t="str">
        <f t="shared" si="183"/>
        <v/>
      </c>
      <c r="AA639" s="107" t="str">
        <f t="shared" si="184"/>
        <v/>
      </c>
      <c r="AB639" s="105" t="str">
        <f t="shared" si="185"/>
        <v/>
      </c>
      <c r="AC639" s="108" t="str">
        <f t="shared" si="186"/>
        <v/>
      </c>
      <c r="AD639" s="160" t="str">
        <f t="shared" si="189"/>
        <v/>
      </c>
      <c r="AE639" s="173" t="str">
        <f t="shared" si="190"/>
        <v/>
      </c>
      <c r="AF639" s="111" t="str">
        <f>IF(AND(C639="",SUM(F639:N639)=0),"",IF(AE639&lt;&gt;"●",IF(COUNTIF(D639:E639,"○")+COUNTIF(O639:P639,"○")=1,"OK","NG"),IF(INDEX('補足調査票 (記入例)'!$AF$21:$AF$720,MATCH(C639,'補足調査票 (記入例)'!$C$21:$C$29,0))="OK","OK","NG ")))</f>
        <v/>
      </c>
      <c r="AG639" s="180" t="str">
        <f t="shared" si="187"/>
        <v/>
      </c>
    </row>
    <row r="640" spans="1:33" s="110" customFormat="1" ht="34.5" customHeight="1" x14ac:dyDescent="0.4">
      <c r="A640" s="42" t="str">
        <f t="shared" si="172"/>
        <v>○○学園</v>
      </c>
      <c r="B640" s="43"/>
      <c r="C640" s="44"/>
      <c r="D640" s="103"/>
      <c r="E640" s="103"/>
      <c r="F640" s="95"/>
      <c r="G640" s="48"/>
      <c r="H640" s="48"/>
      <c r="I640" s="48"/>
      <c r="J640" s="49"/>
      <c r="K640" s="49"/>
      <c r="L640" s="49"/>
      <c r="M640" s="49"/>
      <c r="N640" s="50"/>
      <c r="O640" s="104" t="str">
        <f t="shared" si="173"/>
        <v/>
      </c>
      <c r="P640" s="105" t="str">
        <f t="shared" si="188"/>
        <v/>
      </c>
      <c r="Q640" s="106" t="str">
        <f t="shared" si="174"/>
        <v/>
      </c>
      <c r="R640" s="107" t="str">
        <f t="shared" si="175"/>
        <v/>
      </c>
      <c r="S640" s="107" t="str">
        <f t="shared" si="176"/>
        <v/>
      </c>
      <c r="T640" s="108" t="str">
        <f t="shared" si="177"/>
        <v/>
      </c>
      <c r="U640" s="105" t="str">
        <f t="shared" si="178"/>
        <v/>
      </c>
      <c r="V640" s="108" t="str">
        <f t="shared" si="179"/>
        <v/>
      </c>
      <c r="W640" s="108" t="str">
        <f t="shared" si="180"/>
        <v/>
      </c>
      <c r="X640" s="108" t="str">
        <f t="shared" si="181"/>
        <v/>
      </c>
      <c r="Y640" s="108" t="str">
        <f t="shared" si="182"/>
        <v/>
      </c>
      <c r="Z640" s="106" t="str">
        <f t="shared" si="183"/>
        <v/>
      </c>
      <c r="AA640" s="107" t="str">
        <f t="shared" si="184"/>
        <v/>
      </c>
      <c r="AB640" s="105" t="str">
        <f t="shared" si="185"/>
        <v/>
      </c>
      <c r="AC640" s="108" t="str">
        <f t="shared" si="186"/>
        <v/>
      </c>
      <c r="AD640" s="160" t="str">
        <f t="shared" si="189"/>
        <v/>
      </c>
      <c r="AE640" s="173" t="str">
        <f t="shared" si="190"/>
        <v/>
      </c>
      <c r="AF640" s="111" t="str">
        <f>IF(AND(C640="",SUM(F640:N640)=0),"",IF(AE640&lt;&gt;"●",IF(COUNTIF(D640:E640,"○")+COUNTIF(O640:P640,"○")=1,"OK","NG"),IF(INDEX('補足調査票 (記入例)'!$AF$21:$AF$720,MATCH(C640,'補足調査票 (記入例)'!$C$21:$C$29,0))="OK","OK","NG ")))</f>
        <v/>
      </c>
      <c r="AG640" s="180" t="str">
        <f t="shared" si="187"/>
        <v/>
      </c>
    </row>
    <row r="641" spans="1:33" s="110" customFormat="1" ht="34.5" customHeight="1" x14ac:dyDescent="0.4">
      <c r="A641" s="42" t="str">
        <f t="shared" si="172"/>
        <v>○○学園</v>
      </c>
      <c r="B641" s="43"/>
      <c r="C641" s="44"/>
      <c r="D641" s="103"/>
      <c r="E641" s="103"/>
      <c r="F641" s="95"/>
      <c r="G641" s="48"/>
      <c r="H641" s="48"/>
      <c r="I641" s="48"/>
      <c r="J641" s="49"/>
      <c r="K641" s="49"/>
      <c r="L641" s="49"/>
      <c r="M641" s="49"/>
      <c r="N641" s="50"/>
      <c r="O641" s="104" t="str">
        <f t="shared" si="173"/>
        <v/>
      </c>
      <c r="P641" s="105" t="str">
        <f t="shared" si="188"/>
        <v/>
      </c>
      <c r="Q641" s="106" t="str">
        <f t="shared" si="174"/>
        <v/>
      </c>
      <c r="R641" s="107" t="str">
        <f t="shared" si="175"/>
        <v/>
      </c>
      <c r="S641" s="107" t="str">
        <f t="shared" si="176"/>
        <v/>
      </c>
      <c r="T641" s="108" t="str">
        <f t="shared" si="177"/>
        <v/>
      </c>
      <c r="U641" s="105" t="str">
        <f t="shared" si="178"/>
        <v/>
      </c>
      <c r="V641" s="108" t="str">
        <f t="shared" si="179"/>
        <v/>
      </c>
      <c r="W641" s="108" t="str">
        <f t="shared" si="180"/>
        <v/>
      </c>
      <c r="X641" s="108" t="str">
        <f t="shared" si="181"/>
        <v/>
      </c>
      <c r="Y641" s="108" t="str">
        <f t="shared" si="182"/>
        <v/>
      </c>
      <c r="Z641" s="106" t="str">
        <f t="shared" si="183"/>
        <v/>
      </c>
      <c r="AA641" s="107" t="str">
        <f t="shared" si="184"/>
        <v/>
      </c>
      <c r="AB641" s="105" t="str">
        <f t="shared" si="185"/>
        <v/>
      </c>
      <c r="AC641" s="108" t="str">
        <f t="shared" si="186"/>
        <v/>
      </c>
      <c r="AD641" s="160" t="str">
        <f t="shared" si="189"/>
        <v/>
      </c>
      <c r="AE641" s="173" t="str">
        <f t="shared" si="190"/>
        <v/>
      </c>
      <c r="AF641" s="111" t="str">
        <f>IF(AND(C641="",SUM(F641:N641)=0),"",IF(AE641&lt;&gt;"●",IF(COUNTIF(D641:E641,"○")+COUNTIF(O641:P641,"○")=1,"OK","NG"),IF(INDEX('補足調査票 (記入例)'!$AF$21:$AF$720,MATCH(C641,'補足調査票 (記入例)'!$C$21:$C$29,0))="OK","OK","NG ")))</f>
        <v/>
      </c>
      <c r="AG641" s="180" t="str">
        <f t="shared" si="187"/>
        <v/>
      </c>
    </row>
    <row r="642" spans="1:33" s="110" customFormat="1" ht="34.5" customHeight="1" x14ac:dyDescent="0.4">
      <c r="A642" s="42" t="str">
        <f t="shared" si="172"/>
        <v>○○学園</v>
      </c>
      <c r="B642" s="43"/>
      <c r="C642" s="44"/>
      <c r="D642" s="103"/>
      <c r="E642" s="103"/>
      <c r="F642" s="95"/>
      <c r="G642" s="48"/>
      <c r="H642" s="48"/>
      <c r="I642" s="48"/>
      <c r="J642" s="49"/>
      <c r="K642" s="49"/>
      <c r="L642" s="49"/>
      <c r="M642" s="49"/>
      <c r="N642" s="50"/>
      <c r="O642" s="104" t="str">
        <f t="shared" si="173"/>
        <v/>
      </c>
      <c r="P642" s="105" t="str">
        <f t="shared" si="188"/>
        <v/>
      </c>
      <c r="Q642" s="106" t="str">
        <f t="shared" si="174"/>
        <v/>
      </c>
      <c r="R642" s="107" t="str">
        <f t="shared" si="175"/>
        <v/>
      </c>
      <c r="S642" s="107" t="str">
        <f t="shared" si="176"/>
        <v/>
      </c>
      <c r="T642" s="108" t="str">
        <f t="shared" si="177"/>
        <v/>
      </c>
      <c r="U642" s="105" t="str">
        <f t="shared" si="178"/>
        <v/>
      </c>
      <c r="V642" s="108" t="str">
        <f t="shared" si="179"/>
        <v/>
      </c>
      <c r="W642" s="108" t="str">
        <f t="shared" si="180"/>
        <v/>
      </c>
      <c r="X642" s="108" t="str">
        <f t="shared" si="181"/>
        <v/>
      </c>
      <c r="Y642" s="108" t="str">
        <f t="shared" si="182"/>
        <v/>
      </c>
      <c r="Z642" s="106" t="str">
        <f t="shared" si="183"/>
        <v/>
      </c>
      <c r="AA642" s="107" t="str">
        <f t="shared" si="184"/>
        <v/>
      </c>
      <c r="AB642" s="105" t="str">
        <f t="shared" si="185"/>
        <v/>
      </c>
      <c r="AC642" s="108" t="str">
        <f t="shared" si="186"/>
        <v/>
      </c>
      <c r="AD642" s="160" t="str">
        <f t="shared" si="189"/>
        <v/>
      </c>
      <c r="AE642" s="173" t="str">
        <f t="shared" si="190"/>
        <v/>
      </c>
      <c r="AF642" s="111" t="str">
        <f>IF(AND(C642="",SUM(F642:N642)=0),"",IF(AE642&lt;&gt;"●",IF(COUNTIF(D642:E642,"○")+COUNTIF(O642:P642,"○")=1,"OK","NG"),IF(INDEX('補足調査票 (記入例)'!$AF$21:$AF$720,MATCH(C642,'補足調査票 (記入例)'!$C$21:$C$29,0))="OK","OK","NG ")))</f>
        <v/>
      </c>
      <c r="AG642" s="180" t="str">
        <f t="shared" si="187"/>
        <v/>
      </c>
    </row>
    <row r="643" spans="1:33" s="110" customFormat="1" ht="34.5" customHeight="1" x14ac:dyDescent="0.4">
      <c r="A643" s="42" t="str">
        <f t="shared" si="172"/>
        <v>○○学園</v>
      </c>
      <c r="B643" s="43"/>
      <c r="C643" s="44"/>
      <c r="D643" s="103"/>
      <c r="E643" s="103"/>
      <c r="F643" s="95"/>
      <c r="G643" s="48"/>
      <c r="H643" s="48"/>
      <c r="I643" s="48"/>
      <c r="J643" s="49"/>
      <c r="K643" s="49"/>
      <c r="L643" s="49"/>
      <c r="M643" s="49"/>
      <c r="N643" s="50"/>
      <c r="O643" s="104" t="str">
        <f t="shared" si="173"/>
        <v/>
      </c>
      <c r="P643" s="105" t="str">
        <f t="shared" si="188"/>
        <v/>
      </c>
      <c r="Q643" s="106" t="str">
        <f t="shared" si="174"/>
        <v/>
      </c>
      <c r="R643" s="107" t="str">
        <f t="shared" si="175"/>
        <v/>
      </c>
      <c r="S643" s="107" t="str">
        <f t="shared" si="176"/>
        <v/>
      </c>
      <c r="T643" s="108" t="str">
        <f t="shared" si="177"/>
        <v/>
      </c>
      <c r="U643" s="105" t="str">
        <f t="shared" si="178"/>
        <v/>
      </c>
      <c r="V643" s="108" t="str">
        <f t="shared" si="179"/>
        <v/>
      </c>
      <c r="W643" s="108" t="str">
        <f t="shared" si="180"/>
        <v/>
      </c>
      <c r="X643" s="108" t="str">
        <f t="shared" si="181"/>
        <v/>
      </c>
      <c r="Y643" s="108" t="str">
        <f t="shared" si="182"/>
        <v/>
      </c>
      <c r="Z643" s="106" t="str">
        <f t="shared" si="183"/>
        <v/>
      </c>
      <c r="AA643" s="107" t="str">
        <f t="shared" si="184"/>
        <v/>
      </c>
      <c r="AB643" s="105" t="str">
        <f t="shared" si="185"/>
        <v/>
      </c>
      <c r="AC643" s="108" t="str">
        <f t="shared" si="186"/>
        <v/>
      </c>
      <c r="AD643" s="160" t="str">
        <f t="shared" si="189"/>
        <v/>
      </c>
      <c r="AE643" s="173" t="str">
        <f t="shared" si="190"/>
        <v/>
      </c>
      <c r="AF643" s="111" t="str">
        <f>IF(AND(C643="",SUM(F643:N643)=0),"",IF(AE643&lt;&gt;"●",IF(COUNTIF(D643:E643,"○")+COUNTIF(O643:P643,"○")=1,"OK","NG"),IF(INDEX('補足調査票 (記入例)'!$AF$21:$AF$720,MATCH(C643,'補足調査票 (記入例)'!$C$21:$C$29,0))="OK","OK","NG ")))</f>
        <v/>
      </c>
      <c r="AG643" s="180" t="str">
        <f t="shared" si="187"/>
        <v/>
      </c>
    </row>
    <row r="644" spans="1:33" s="110" customFormat="1" ht="34.5" customHeight="1" x14ac:dyDescent="0.4">
      <c r="A644" s="42" t="str">
        <f t="shared" si="172"/>
        <v>○○学園</v>
      </c>
      <c r="B644" s="43"/>
      <c r="C644" s="44"/>
      <c r="D644" s="103"/>
      <c r="E644" s="103"/>
      <c r="F644" s="95"/>
      <c r="G644" s="48"/>
      <c r="H644" s="48"/>
      <c r="I644" s="48"/>
      <c r="J644" s="49"/>
      <c r="K644" s="49"/>
      <c r="L644" s="49"/>
      <c r="M644" s="49"/>
      <c r="N644" s="50"/>
      <c r="O644" s="104" t="str">
        <f t="shared" si="173"/>
        <v/>
      </c>
      <c r="P644" s="105" t="str">
        <f t="shared" si="188"/>
        <v/>
      </c>
      <c r="Q644" s="106" t="str">
        <f t="shared" si="174"/>
        <v/>
      </c>
      <c r="R644" s="107" t="str">
        <f t="shared" si="175"/>
        <v/>
      </c>
      <c r="S644" s="107" t="str">
        <f t="shared" si="176"/>
        <v/>
      </c>
      <c r="T644" s="108" t="str">
        <f t="shared" si="177"/>
        <v/>
      </c>
      <c r="U644" s="105" t="str">
        <f t="shared" si="178"/>
        <v/>
      </c>
      <c r="V644" s="108" t="str">
        <f t="shared" si="179"/>
        <v/>
      </c>
      <c r="W644" s="108" t="str">
        <f t="shared" si="180"/>
        <v/>
      </c>
      <c r="X644" s="108" t="str">
        <f t="shared" si="181"/>
        <v/>
      </c>
      <c r="Y644" s="108" t="str">
        <f t="shared" si="182"/>
        <v/>
      </c>
      <c r="Z644" s="106" t="str">
        <f t="shared" si="183"/>
        <v/>
      </c>
      <c r="AA644" s="107" t="str">
        <f t="shared" si="184"/>
        <v/>
      </c>
      <c r="AB644" s="105" t="str">
        <f t="shared" si="185"/>
        <v/>
      </c>
      <c r="AC644" s="108" t="str">
        <f t="shared" si="186"/>
        <v/>
      </c>
      <c r="AD644" s="160" t="str">
        <f t="shared" si="189"/>
        <v/>
      </c>
      <c r="AE644" s="173" t="str">
        <f t="shared" si="190"/>
        <v/>
      </c>
      <c r="AF644" s="111" t="str">
        <f>IF(AND(C644="",SUM(F644:N644)=0),"",IF(AE644&lt;&gt;"●",IF(COUNTIF(D644:E644,"○")+COUNTIF(O644:P644,"○")=1,"OK","NG"),IF(INDEX('補足調査票 (記入例)'!$AF$21:$AF$720,MATCH(C644,'補足調査票 (記入例)'!$C$21:$C$29,0))="OK","OK","NG ")))</f>
        <v/>
      </c>
      <c r="AG644" s="180" t="str">
        <f t="shared" si="187"/>
        <v/>
      </c>
    </row>
    <row r="645" spans="1:33" s="110" customFormat="1" ht="34.5" customHeight="1" x14ac:dyDescent="0.4">
      <c r="A645" s="42" t="str">
        <f t="shared" si="172"/>
        <v>○○学園</v>
      </c>
      <c r="B645" s="43"/>
      <c r="C645" s="44"/>
      <c r="D645" s="103"/>
      <c r="E645" s="103"/>
      <c r="F645" s="95"/>
      <c r="G645" s="48"/>
      <c r="H645" s="48"/>
      <c r="I645" s="48"/>
      <c r="J645" s="49"/>
      <c r="K645" s="49"/>
      <c r="L645" s="49"/>
      <c r="M645" s="49"/>
      <c r="N645" s="50"/>
      <c r="O645" s="104" t="str">
        <f t="shared" si="173"/>
        <v/>
      </c>
      <c r="P645" s="105" t="str">
        <f t="shared" si="188"/>
        <v/>
      </c>
      <c r="Q645" s="106" t="str">
        <f t="shared" si="174"/>
        <v/>
      </c>
      <c r="R645" s="107" t="str">
        <f t="shared" si="175"/>
        <v/>
      </c>
      <c r="S645" s="107" t="str">
        <f t="shared" si="176"/>
        <v/>
      </c>
      <c r="T645" s="108" t="str">
        <f t="shared" si="177"/>
        <v/>
      </c>
      <c r="U645" s="105" t="str">
        <f t="shared" si="178"/>
        <v/>
      </c>
      <c r="V645" s="108" t="str">
        <f t="shared" si="179"/>
        <v/>
      </c>
      <c r="W645" s="108" t="str">
        <f t="shared" si="180"/>
        <v/>
      </c>
      <c r="X645" s="108" t="str">
        <f t="shared" si="181"/>
        <v/>
      </c>
      <c r="Y645" s="108" t="str">
        <f t="shared" si="182"/>
        <v/>
      </c>
      <c r="Z645" s="106" t="str">
        <f t="shared" si="183"/>
        <v/>
      </c>
      <c r="AA645" s="107" t="str">
        <f t="shared" si="184"/>
        <v/>
      </c>
      <c r="AB645" s="105" t="str">
        <f t="shared" si="185"/>
        <v/>
      </c>
      <c r="AC645" s="108" t="str">
        <f t="shared" si="186"/>
        <v/>
      </c>
      <c r="AD645" s="160" t="str">
        <f t="shared" si="189"/>
        <v/>
      </c>
      <c r="AE645" s="173" t="str">
        <f t="shared" si="190"/>
        <v/>
      </c>
      <c r="AF645" s="111" t="str">
        <f>IF(AND(C645="",SUM(F645:N645)=0),"",IF(AE645&lt;&gt;"●",IF(COUNTIF(D645:E645,"○")+COUNTIF(O645:P645,"○")=1,"OK","NG"),IF(INDEX('補足調査票 (記入例)'!$AF$21:$AF$720,MATCH(C645,'補足調査票 (記入例)'!$C$21:$C$29,0))="OK","OK","NG ")))</f>
        <v/>
      </c>
      <c r="AG645" s="180" t="str">
        <f t="shared" si="187"/>
        <v/>
      </c>
    </row>
    <row r="646" spans="1:33" s="110" customFormat="1" ht="34.5" customHeight="1" x14ac:dyDescent="0.4">
      <c r="A646" s="42" t="str">
        <f t="shared" si="172"/>
        <v>○○学園</v>
      </c>
      <c r="B646" s="43"/>
      <c r="C646" s="44"/>
      <c r="D646" s="103"/>
      <c r="E646" s="103"/>
      <c r="F646" s="95"/>
      <c r="G646" s="48"/>
      <c r="H646" s="48"/>
      <c r="I646" s="48"/>
      <c r="J646" s="49"/>
      <c r="K646" s="49"/>
      <c r="L646" s="49"/>
      <c r="M646" s="49"/>
      <c r="N646" s="50"/>
      <c r="O646" s="104" t="str">
        <f t="shared" si="173"/>
        <v/>
      </c>
      <c r="P646" s="105" t="str">
        <f t="shared" si="188"/>
        <v/>
      </c>
      <c r="Q646" s="106" t="str">
        <f t="shared" si="174"/>
        <v/>
      </c>
      <c r="R646" s="107" t="str">
        <f t="shared" si="175"/>
        <v/>
      </c>
      <c r="S646" s="107" t="str">
        <f t="shared" si="176"/>
        <v/>
      </c>
      <c r="T646" s="108" t="str">
        <f t="shared" si="177"/>
        <v/>
      </c>
      <c r="U646" s="105" t="str">
        <f t="shared" si="178"/>
        <v/>
      </c>
      <c r="V646" s="108" t="str">
        <f t="shared" si="179"/>
        <v/>
      </c>
      <c r="W646" s="108" t="str">
        <f t="shared" si="180"/>
        <v/>
      </c>
      <c r="X646" s="108" t="str">
        <f t="shared" si="181"/>
        <v/>
      </c>
      <c r="Y646" s="108" t="str">
        <f t="shared" si="182"/>
        <v/>
      </c>
      <c r="Z646" s="106" t="str">
        <f t="shared" si="183"/>
        <v/>
      </c>
      <c r="AA646" s="107" t="str">
        <f t="shared" si="184"/>
        <v/>
      </c>
      <c r="AB646" s="105" t="str">
        <f t="shared" si="185"/>
        <v/>
      </c>
      <c r="AC646" s="108" t="str">
        <f t="shared" si="186"/>
        <v/>
      </c>
      <c r="AD646" s="160" t="str">
        <f t="shared" si="189"/>
        <v/>
      </c>
      <c r="AE646" s="173" t="str">
        <f t="shared" si="190"/>
        <v/>
      </c>
      <c r="AF646" s="111" t="str">
        <f>IF(AND(C646="",SUM(F646:N646)=0),"",IF(AE646&lt;&gt;"●",IF(COUNTIF(D646:E646,"○")+COUNTIF(O646:P646,"○")=1,"OK","NG"),IF(INDEX('補足調査票 (記入例)'!$AF$21:$AF$720,MATCH(C646,'補足調査票 (記入例)'!$C$21:$C$29,0))="OK","OK","NG ")))</f>
        <v/>
      </c>
      <c r="AG646" s="180" t="str">
        <f t="shared" si="187"/>
        <v/>
      </c>
    </row>
    <row r="647" spans="1:33" s="110" customFormat="1" ht="34.5" customHeight="1" x14ac:dyDescent="0.4">
      <c r="A647" s="42" t="str">
        <f t="shared" si="172"/>
        <v>○○学園</v>
      </c>
      <c r="B647" s="43"/>
      <c r="C647" s="44"/>
      <c r="D647" s="103"/>
      <c r="E647" s="103"/>
      <c r="F647" s="95"/>
      <c r="G647" s="48"/>
      <c r="H647" s="48"/>
      <c r="I647" s="48"/>
      <c r="J647" s="49"/>
      <c r="K647" s="49"/>
      <c r="L647" s="49"/>
      <c r="M647" s="49"/>
      <c r="N647" s="50"/>
      <c r="O647" s="104" t="str">
        <f t="shared" si="173"/>
        <v/>
      </c>
      <c r="P647" s="105" t="str">
        <f t="shared" si="188"/>
        <v/>
      </c>
      <c r="Q647" s="106" t="str">
        <f t="shared" si="174"/>
        <v/>
      </c>
      <c r="R647" s="107" t="str">
        <f t="shared" si="175"/>
        <v/>
      </c>
      <c r="S647" s="107" t="str">
        <f t="shared" si="176"/>
        <v/>
      </c>
      <c r="T647" s="108" t="str">
        <f t="shared" si="177"/>
        <v/>
      </c>
      <c r="U647" s="105" t="str">
        <f t="shared" si="178"/>
        <v/>
      </c>
      <c r="V647" s="108" t="str">
        <f t="shared" si="179"/>
        <v/>
      </c>
      <c r="W647" s="108" t="str">
        <f t="shared" si="180"/>
        <v/>
      </c>
      <c r="X647" s="108" t="str">
        <f t="shared" si="181"/>
        <v/>
      </c>
      <c r="Y647" s="108" t="str">
        <f t="shared" si="182"/>
        <v/>
      </c>
      <c r="Z647" s="106" t="str">
        <f t="shared" si="183"/>
        <v/>
      </c>
      <c r="AA647" s="107" t="str">
        <f t="shared" si="184"/>
        <v/>
      </c>
      <c r="AB647" s="105" t="str">
        <f t="shared" si="185"/>
        <v/>
      </c>
      <c r="AC647" s="108" t="str">
        <f t="shared" si="186"/>
        <v/>
      </c>
      <c r="AD647" s="160" t="str">
        <f t="shared" si="189"/>
        <v/>
      </c>
      <c r="AE647" s="173" t="str">
        <f t="shared" si="190"/>
        <v/>
      </c>
      <c r="AF647" s="111" t="str">
        <f>IF(AND(C647="",SUM(F647:N647)=0),"",IF(AE647&lt;&gt;"●",IF(COUNTIF(D647:E647,"○")+COUNTIF(O647:P647,"○")=1,"OK","NG"),IF(INDEX('補足調査票 (記入例)'!$AF$21:$AF$720,MATCH(C647,'補足調査票 (記入例)'!$C$21:$C$29,0))="OK","OK","NG ")))</f>
        <v/>
      </c>
      <c r="AG647" s="180" t="str">
        <f t="shared" si="187"/>
        <v/>
      </c>
    </row>
    <row r="648" spans="1:33" s="110" customFormat="1" ht="34.5" customHeight="1" x14ac:dyDescent="0.4">
      <c r="A648" s="42" t="str">
        <f t="shared" si="172"/>
        <v>○○学園</v>
      </c>
      <c r="B648" s="43"/>
      <c r="C648" s="44"/>
      <c r="D648" s="103"/>
      <c r="E648" s="103"/>
      <c r="F648" s="95"/>
      <c r="G648" s="48"/>
      <c r="H648" s="48"/>
      <c r="I648" s="48"/>
      <c r="J648" s="49"/>
      <c r="K648" s="49"/>
      <c r="L648" s="49"/>
      <c r="M648" s="49"/>
      <c r="N648" s="50"/>
      <c r="O648" s="104" t="str">
        <f t="shared" si="173"/>
        <v/>
      </c>
      <c r="P648" s="105" t="str">
        <f t="shared" si="188"/>
        <v/>
      </c>
      <c r="Q648" s="106" t="str">
        <f t="shared" si="174"/>
        <v/>
      </c>
      <c r="R648" s="107" t="str">
        <f t="shared" si="175"/>
        <v/>
      </c>
      <c r="S648" s="107" t="str">
        <f t="shared" si="176"/>
        <v/>
      </c>
      <c r="T648" s="108" t="str">
        <f t="shared" si="177"/>
        <v/>
      </c>
      <c r="U648" s="105" t="str">
        <f t="shared" si="178"/>
        <v/>
      </c>
      <c r="V648" s="108" t="str">
        <f t="shared" si="179"/>
        <v/>
      </c>
      <c r="W648" s="108" t="str">
        <f t="shared" si="180"/>
        <v/>
      </c>
      <c r="X648" s="108" t="str">
        <f t="shared" si="181"/>
        <v/>
      </c>
      <c r="Y648" s="108" t="str">
        <f t="shared" si="182"/>
        <v/>
      </c>
      <c r="Z648" s="106" t="str">
        <f t="shared" si="183"/>
        <v/>
      </c>
      <c r="AA648" s="107" t="str">
        <f t="shared" si="184"/>
        <v/>
      </c>
      <c r="AB648" s="105" t="str">
        <f t="shared" si="185"/>
        <v/>
      </c>
      <c r="AC648" s="108" t="str">
        <f t="shared" si="186"/>
        <v/>
      </c>
      <c r="AD648" s="160" t="str">
        <f t="shared" si="189"/>
        <v/>
      </c>
      <c r="AE648" s="173" t="str">
        <f t="shared" si="190"/>
        <v/>
      </c>
      <c r="AF648" s="111" t="str">
        <f>IF(AND(C648="",SUM(F648:N648)=0),"",IF(AE648&lt;&gt;"●",IF(COUNTIF(D648:E648,"○")+COUNTIF(O648:P648,"○")=1,"OK","NG"),IF(INDEX('補足調査票 (記入例)'!$AF$21:$AF$720,MATCH(C648,'補足調査票 (記入例)'!$C$21:$C$29,0))="OK","OK","NG ")))</f>
        <v/>
      </c>
      <c r="AG648" s="180" t="str">
        <f t="shared" si="187"/>
        <v/>
      </c>
    </row>
    <row r="649" spans="1:33" s="110" customFormat="1" ht="34.5" customHeight="1" x14ac:dyDescent="0.4">
      <c r="A649" s="42" t="str">
        <f t="shared" si="172"/>
        <v>○○学園</v>
      </c>
      <c r="B649" s="43"/>
      <c r="C649" s="44"/>
      <c r="D649" s="103"/>
      <c r="E649" s="103"/>
      <c r="F649" s="95"/>
      <c r="G649" s="48"/>
      <c r="H649" s="48"/>
      <c r="I649" s="48"/>
      <c r="J649" s="49"/>
      <c r="K649" s="49"/>
      <c r="L649" s="49"/>
      <c r="M649" s="49"/>
      <c r="N649" s="50"/>
      <c r="O649" s="104" t="str">
        <f t="shared" si="173"/>
        <v/>
      </c>
      <c r="P649" s="105" t="str">
        <f t="shared" si="188"/>
        <v/>
      </c>
      <c r="Q649" s="106" t="str">
        <f t="shared" si="174"/>
        <v/>
      </c>
      <c r="R649" s="107" t="str">
        <f t="shared" si="175"/>
        <v/>
      </c>
      <c r="S649" s="107" t="str">
        <f t="shared" si="176"/>
        <v/>
      </c>
      <c r="T649" s="108" t="str">
        <f t="shared" si="177"/>
        <v/>
      </c>
      <c r="U649" s="105" t="str">
        <f t="shared" si="178"/>
        <v/>
      </c>
      <c r="V649" s="108" t="str">
        <f t="shared" si="179"/>
        <v/>
      </c>
      <c r="W649" s="108" t="str">
        <f t="shared" si="180"/>
        <v/>
      </c>
      <c r="X649" s="108" t="str">
        <f t="shared" si="181"/>
        <v/>
      </c>
      <c r="Y649" s="108" t="str">
        <f t="shared" si="182"/>
        <v/>
      </c>
      <c r="Z649" s="106" t="str">
        <f t="shared" si="183"/>
        <v/>
      </c>
      <c r="AA649" s="107" t="str">
        <f t="shared" si="184"/>
        <v/>
      </c>
      <c r="AB649" s="105" t="str">
        <f t="shared" si="185"/>
        <v/>
      </c>
      <c r="AC649" s="108" t="str">
        <f t="shared" si="186"/>
        <v/>
      </c>
      <c r="AD649" s="160" t="str">
        <f t="shared" si="189"/>
        <v/>
      </c>
      <c r="AE649" s="173" t="str">
        <f t="shared" si="190"/>
        <v/>
      </c>
      <c r="AF649" s="111" t="str">
        <f>IF(AND(C649="",SUM(F649:N649)=0),"",IF(AE649&lt;&gt;"●",IF(COUNTIF(D649:E649,"○")+COUNTIF(O649:P649,"○")=1,"OK","NG"),IF(INDEX('補足調査票 (記入例)'!$AF$21:$AF$720,MATCH(C649,'補足調査票 (記入例)'!$C$21:$C$29,0))="OK","OK","NG ")))</f>
        <v/>
      </c>
      <c r="AG649" s="180" t="str">
        <f t="shared" si="187"/>
        <v/>
      </c>
    </row>
    <row r="650" spans="1:33" s="110" customFormat="1" ht="34.5" customHeight="1" x14ac:dyDescent="0.4">
      <c r="A650" s="42" t="str">
        <f t="shared" si="172"/>
        <v>○○学園</v>
      </c>
      <c r="B650" s="43"/>
      <c r="C650" s="44"/>
      <c r="D650" s="103"/>
      <c r="E650" s="103"/>
      <c r="F650" s="95"/>
      <c r="G650" s="48"/>
      <c r="H650" s="48"/>
      <c r="I650" s="48"/>
      <c r="J650" s="49"/>
      <c r="K650" s="49"/>
      <c r="L650" s="49"/>
      <c r="M650" s="49"/>
      <c r="N650" s="50"/>
      <c r="O650" s="104" t="str">
        <f t="shared" si="173"/>
        <v/>
      </c>
      <c r="P650" s="105" t="str">
        <f t="shared" si="188"/>
        <v/>
      </c>
      <c r="Q650" s="106" t="str">
        <f t="shared" si="174"/>
        <v/>
      </c>
      <c r="R650" s="107" t="str">
        <f t="shared" si="175"/>
        <v/>
      </c>
      <c r="S650" s="107" t="str">
        <f t="shared" si="176"/>
        <v/>
      </c>
      <c r="T650" s="108" t="str">
        <f t="shared" si="177"/>
        <v/>
      </c>
      <c r="U650" s="105" t="str">
        <f t="shared" si="178"/>
        <v/>
      </c>
      <c r="V650" s="108" t="str">
        <f t="shared" si="179"/>
        <v/>
      </c>
      <c r="W650" s="108" t="str">
        <f t="shared" si="180"/>
        <v/>
      </c>
      <c r="X650" s="108" t="str">
        <f t="shared" si="181"/>
        <v/>
      </c>
      <c r="Y650" s="108" t="str">
        <f t="shared" si="182"/>
        <v/>
      </c>
      <c r="Z650" s="106" t="str">
        <f t="shared" si="183"/>
        <v/>
      </c>
      <c r="AA650" s="107" t="str">
        <f t="shared" si="184"/>
        <v/>
      </c>
      <c r="AB650" s="105" t="str">
        <f t="shared" si="185"/>
        <v/>
      </c>
      <c r="AC650" s="108" t="str">
        <f t="shared" si="186"/>
        <v/>
      </c>
      <c r="AD650" s="160" t="str">
        <f t="shared" si="189"/>
        <v/>
      </c>
      <c r="AE650" s="173" t="str">
        <f t="shared" si="190"/>
        <v/>
      </c>
      <c r="AF650" s="111" t="str">
        <f>IF(AND(C650="",SUM(F650:N650)=0),"",IF(AE650&lt;&gt;"●",IF(COUNTIF(D650:E650,"○")+COUNTIF(O650:P650,"○")=1,"OK","NG"),IF(INDEX('補足調査票 (記入例)'!$AF$21:$AF$720,MATCH(C650,'補足調査票 (記入例)'!$C$21:$C$29,0))="OK","OK","NG ")))</f>
        <v/>
      </c>
      <c r="AG650" s="180" t="str">
        <f t="shared" si="187"/>
        <v/>
      </c>
    </row>
    <row r="651" spans="1:33" s="110" customFormat="1" ht="34.5" customHeight="1" x14ac:dyDescent="0.4">
      <c r="A651" s="42" t="str">
        <f t="shared" si="172"/>
        <v>○○学園</v>
      </c>
      <c r="B651" s="43"/>
      <c r="C651" s="44"/>
      <c r="D651" s="103"/>
      <c r="E651" s="103"/>
      <c r="F651" s="95"/>
      <c r="G651" s="48"/>
      <c r="H651" s="48"/>
      <c r="I651" s="48"/>
      <c r="J651" s="49"/>
      <c r="K651" s="49"/>
      <c r="L651" s="49"/>
      <c r="M651" s="49"/>
      <c r="N651" s="50"/>
      <c r="O651" s="104" t="str">
        <f t="shared" si="173"/>
        <v/>
      </c>
      <c r="P651" s="105" t="str">
        <f t="shared" si="188"/>
        <v/>
      </c>
      <c r="Q651" s="106" t="str">
        <f t="shared" si="174"/>
        <v/>
      </c>
      <c r="R651" s="107" t="str">
        <f t="shared" si="175"/>
        <v/>
      </c>
      <c r="S651" s="107" t="str">
        <f t="shared" si="176"/>
        <v/>
      </c>
      <c r="T651" s="108" t="str">
        <f t="shared" si="177"/>
        <v/>
      </c>
      <c r="U651" s="105" t="str">
        <f t="shared" si="178"/>
        <v/>
      </c>
      <c r="V651" s="108" t="str">
        <f t="shared" si="179"/>
        <v/>
      </c>
      <c r="W651" s="108" t="str">
        <f t="shared" si="180"/>
        <v/>
      </c>
      <c r="X651" s="108" t="str">
        <f t="shared" si="181"/>
        <v/>
      </c>
      <c r="Y651" s="108" t="str">
        <f t="shared" si="182"/>
        <v/>
      </c>
      <c r="Z651" s="106" t="str">
        <f t="shared" si="183"/>
        <v/>
      </c>
      <c r="AA651" s="107" t="str">
        <f t="shared" si="184"/>
        <v/>
      </c>
      <c r="AB651" s="105" t="str">
        <f t="shared" si="185"/>
        <v/>
      </c>
      <c r="AC651" s="108" t="str">
        <f t="shared" si="186"/>
        <v/>
      </c>
      <c r="AD651" s="160" t="str">
        <f t="shared" si="189"/>
        <v/>
      </c>
      <c r="AE651" s="173" t="str">
        <f t="shared" si="190"/>
        <v/>
      </c>
      <c r="AF651" s="111" t="str">
        <f>IF(AND(C651="",SUM(F651:N651)=0),"",IF(AE651&lt;&gt;"●",IF(COUNTIF(D651:E651,"○")+COUNTIF(O651:P651,"○")=1,"OK","NG"),IF(INDEX('補足調査票 (記入例)'!$AF$21:$AF$720,MATCH(C651,'補足調査票 (記入例)'!$C$21:$C$29,0))="OK","OK","NG ")))</f>
        <v/>
      </c>
      <c r="AG651" s="180" t="str">
        <f t="shared" si="187"/>
        <v/>
      </c>
    </row>
    <row r="652" spans="1:33" s="110" customFormat="1" ht="34.5" customHeight="1" x14ac:dyDescent="0.4">
      <c r="A652" s="42" t="str">
        <f t="shared" si="172"/>
        <v>○○学園</v>
      </c>
      <c r="B652" s="43"/>
      <c r="C652" s="44"/>
      <c r="D652" s="103"/>
      <c r="E652" s="103"/>
      <c r="F652" s="95"/>
      <c r="G652" s="48"/>
      <c r="H652" s="48"/>
      <c r="I652" s="48"/>
      <c r="J652" s="49"/>
      <c r="K652" s="49"/>
      <c r="L652" s="49"/>
      <c r="M652" s="49"/>
      <c r="N652" s="50"/>
      <c r="O652" s="104" t="str">
        <f t="shared" si="173"/>
        <v/>
      </c>
      <c r="P652" s="105" t="str">
        <f t="shared" si="188"/>
        <v/>
      </c>
      <c r="Q652" s="106" t="str">
        <f t="shared" si="174"/>
        <v/>
      </c>
      <c r="R652" s="107" t="str">
        <f t="shared" si="175"/>
        <v/>
      </c>
      <c r="S652" s="107" t="str">
        <f t="shared" si="176"/>
        <v/>
      </c>
      <c r="T652" s="108" t="str">
        <f t="shared" si="177"/>
        <v/>
      </c>
      <c r="U652" s="105" t="str">
        <f t="shared" si="178"/>
        <v/>
      </c>
      <c r="V652" s="108" t="str">
        <f t="shared" si="179"/>
        <v/>
      </c>
      <c r="W652" s="108" t="str">
        <f t="shared" si="180"/>
        <v/>
      </c>
      <c r="X652" s="108" t="str">
        <f t="shared" si="181"/>
        <v/>
      </c>
      <c r="Y652" s="108" t="str">
        <f t="shared" si="182"/>
        <v/>
      </c>
      <c r="Z652" s="106" t="str">
        <f t="shared" si="183"/>
        <v/>
      </c>
      <c r="AA652" s="107" t="str">
        <f t="shared" si="184"/>
        <v/>
      </c>
      <c r="AB652" s="105" t="str">
        <f t="shared" si="185"/>
        <v/>
      </c>
      <c r="AC652" s="108" t="str">
        <f t="shared" si="186"/>
        <v/>
      </c>
      <c r="AD652" s="160" t="str">
        <f t="shared" si="189"/>
        <v/>
      </c>
      <c r="AE652" s="173" t="str">
        <f t="shared" si="190"/>
        <v/>
      </c>
      <c r="AF652" s="111" t="str">
        <f>IF(AND(C652="",SUM(F652:N652)=0),"",IF(AE652&lt;&gt;"●",IF(COUNTIF(D652:E652,"○")+COUNTIF(O652:P652,"○")=1,"OK","NG"),IF(INDEX('補足調査票 (記入例)'!$AF$21:$AF$720,MATCH(C652,'補足調査票 (記入例)'!$C$21:$C$29,0))="OK","OK","NG ")))</f>
        <v/>
      </c>
      <c r="AG652" s="180" t="str">
        <f t="shared" si="187"/>
        <v/>
      </c>
    </row>
    <row r="653" spans="1:33" s="110" customFormat="1" ht="34.5" customHeight="1" x14ac:dyDescent="0.4">
      <c r="A653" s="42" t="str">
        <f t="shared" si="172"/>
        <v>○○学園</v>
      </c>
      <c r="B653" s="43"/>
      <c r="C653" s="44"/>
      <c r="D653" s="103"/>
      <c r="E653" s="103"/>
      <c r="F653" s="95"/>
      <c r="G653" s="48"/>
      <c r="H653" s="48"/>
      <c r="I653" s="48"/>
      <c r="J653" s="49"/>
      <c r="K653" s="49"/>
      <c r="L653" s="49"/>
      <c r="M653" s="49"/>
      <c r="N653" s="50"/>
      <c r="O653" s="104" t="str">
        <f t="shared" si="173"/>
        <v/>
      </c>
      <c r="P653" s="105" t="str">
        <f t="shared" si="188"/>
        <v/>
      </c>
      <c r="Q653" s="106" t="str">
        <f t="shared" si="174"/>
        <v/>
      </c>
      <c r="R653" s="107" t="str">
        <f t="shared" si="175"/>
        <v/>
      </c>
      <c r="S653" s="107" t="str">
        <f t="shared" si="176"/>
        <v/>
      </c>
      <c r="T653" s="108" t="str">
        <f t="shared" si="177"/>
        <v/>
      </c>
      <c r="U653" s="105" t="str">
        <f t="shared" si="178"/>
        <v/>
      </c>
      <c r="V653" s="108" t="str">
        <f t="shared" si="179"/>
        <v/>
      </c>
      <c r="W653" s="108" t="str">
        <f t="shared" si="180"/>
        <v/>
      </c>
      <c r="X653" s="108" t="str">
        <f t="shared" si="181"/>
        <v/>
      </c>
      <c r="Y653" s="108" t="str">
        <f t="shared" si="182"/>
        <v/>
      </c>
      <c r="Z653" s="106" t="str">
        <f t="shared" si="183"/>
        <v/>
      </c>
      <c r="AA653" s="107" t="str">
        <f t="shared" si="184"/>
        <v/>
      </c>
      <c r="AB653" s="105" t="str">
        <f t="shared" si="185"/>
        <v/>
      </c>
      <c r="AC653" s="108" t="str">
        <f t="shared" si="186"/>
        <v/>
      </c>
      <c r="AD653" s="160" t="str">
        <f t="shared" si="189"/>
        <v/>
      </c>
      <c r="AE653" s="173" t="str">
        <f t="shared" si="190"/>
        <v/>
      </c>
      <c r="AF653" s="111" t="str">
        <f>IF(AND(C653="",SUM(F653:N653)=0),"",IF(AE653&lt;&gt;"●",IF(COUNTIF(D653:E653,"○")+COUNTIF(O653:P653,"○")=1,"OK","NG"),IF(INDEX('補足調査票 (記入例)'!$AF$21:$AF$720,MATCH(C653,'補足調査票 (記入例)'!$C$21:$C$29,0))="OK","OK","NG ")))</f>
        <v/>
      </c>
      <c r="AG653" s="180" t="str">
        <f t="shared" si="187"/>
        <v/>
      </c>
    </row>
    <row r="654" spans="1:33" s="110" customFormat="1" ht="34.5" customHeight="1" x14ac:dyDescent="0.4">
      <c r="A654" s="42" t="str">
        <f t="shared" si="172"/>
        <v>○○学園</v>
      </c>
      <c r="B654" s="43"/>
      <c r="C654" s="44"/>
      <c r="D654" s="103"/>
      <c r="E654" s="103"/>
      <c r="F654" s="95"/>
      <c r="G654" s="48"/>
      <c r="H654" s="48"/>
      <c r="I654" s="48"/>
      <c r="J654" s="49"/>
      <c r="K654" s="49"/>
      <c r="L654" s="49"/>
      <c r="M654" s="49"/>
      <c r="N654" s="50"/>
      <c r="O654" s="104" t="str">
        <f t="shared" si="173"/>
        <v/>
      </c>
      <c r="P654" s="105" t="str">
        <f t="shared" si="188"/>
        <v/>
      </c>
      <c r="Q654" s="106" t="str">
        <f t="shared" si="174"/>
        <v/>
      </c>
      <c r="R654" s="107" t="str">
        <f t="shared" si="175"/>
        <v/>
      </c>
      <c r="S654" s="107" t="str">
        <f t="shared" si="176"/>
        <v/>
      </c>
      <c r="T654" s="108" t="str">
        <f t="shared" si="177"/>
        <v/>
      </c>
      <c r="U654" s="105" t="str">
        <f t="shared" si="178"/>
        <v/>
      </c>
      <c r="V654" s="108" t="str">
        <f t="shared" si="179"/>
        <v/>
      </c>
      <c r="W654" s="108" t="str">
        <f t="shared" si="180"/>
        <v/>
      </c>
      <c r="X654" s="108" t="str">
        <f t="shared" si="181"/>
        <v/>
      </c>
      <c r="Y654" s="108" t="str">
        <f t="shared" si="182"/>
        <v/>
      </c>
      <c r="Z654" s="106" t="str">
        <f t="shared" si="183"/>
        <v/>
      </c>
      <c r="AA654" s="107" t="str">
        <f t="shared" si="184"/>
        <v/>
      </c>
      <c r="AB654" s="105" t="str">
        <f t="shared" si="185"/>
        <v/>
      </c>
      <c r="AC654" s="108" t="str">
        <f t="shared" si="186"/>
        <v/>
      </c>
      <c r="AD654" s="160" t="str">
        <f t="shared" si="189"/>
        <v/>
      </c>
      <c r="AE654" s="173" t="str">
        <f t="shared" si="190"/>
        <v/>
      </c>
      <c r="AF654" s="111" t="str">
        <f>IF(AND(C654="",SUM(F654:N654)=0),"",IF(AE654&lt;&gt;"●",IF(COUNTIF(D654:E654,"○")+COUNTIF(O654:P654,"○")=1,"OK","NG"),IF(INDEX('補足調査票 (記入例)'!$AF$21:$AF$720,MATCH(C654,'補足調査票 (記入例)'!$C$21:$C$29,0))="OK","OK","NG ")))</f>
        <v/>
      </c>
      <c r="AG654" s="180" t="str">
        <f t="shared" si="187"/>
        <v/>
      </c>
    </row>
    <row r="655" spans="1:33" s="110" customFormat="1" ht="34.5" customHeight="1" x14ac:dyDescent="0.4">
      <c r="A655" s="42" t="str">
        <f t="shared" si="172"/>
        <v>○○学園</v>
      </c>
      <c r="B655" s="43"/>
      <c r="C655" s="44"/>
      <c r="D655" s="103"/>
      <c r="E655" s="103"/>
      <c r="F655" s="95"/>
      <c r="G655" s="48"/>
      <c r="H655" s="48"/>
      <c r="I655" s="48"/>
      <c r="J655" s="49"/>
      <c r="K655" s="49"/>
      <c r="L655" s="49"/>
      <c r="M655" s="49"/>
      <c r="N655" s="50"/>
      <c r="O655" s="104" t="str">
        <f t="shared" si="173"/>
        <v/>
      </c>
      <c r="P655" s="105" t="str">
        <f t="shared" si="188"/>
        <v/>
      </c>
      <c r="Q655" s="106" t="str">
        <f t="shared" si="174"/>
        <v/>
      </c>
      <c r="R655" s="107" t="str">
        <f t="shared" si="175"/>
        <v/>
      </c>
      <c r="S655" s="107" t="str">
        <f t="shared" si="176"/>
        <v/>
      </c>
      <c r="T655" s="108" t="str">
        <f t="shared" si="177"/>
        <v/>
      </c>
      <c r="U655" s="105" t="str">
        <f t="shared" si="178"/>
        <v/>
      </c>
      <c r="V655" s="108" t="str">
        <f t="shared" si="179"/>
        <v/>
      </c>
      <c r="W655" s="108" t="str">
        <f t="shared" si="180"/>
        <v/>
      </c>
      <c r="X655" s="108" t="str">
        <f t="shared" si="181"/>
        <v/>
      </c>
      <c r="Y655" s="108" t="str">
        <f t="shared" si="182"/>
        <v/>
      </c>
      <c r="Z655" s="106" t="str">
        <f t="shared" si="183"/>
        <v/>
      </c>
      <c r="AA655" s="107" t="str">
        <f t="shared" si="184"/>
        <v/>
      </c>
      <c r="AB655" s="105" t="str">
        <f t="shared" si="185"/>
        <v/>
      </c>
      <c r="AC655" s="108" t="str">
        <f t="shared" si="186"/>
        <v/>
      </c>
      <c r="AD655" s="160" t="str">
        <f t="shared" si="189"/>
        <v/>
      </c>
      <c r="AE655" s="173" t="str">
        <f t="shared" si="190"/>
        <v/>
      </c>
      <c r="AF655" s="111" t="str">
        <f>IF(AND(C655="",SUM(F655:N655)=0),"",IF(AE655&lt;&gt;"●",IF(COUNTIF(D655:E655,"○")+COUNTIF(O655:P655,"○")=1,"OK","NG"),IF(INDEX('補足調査票 (記入例)'!$AF$21:$AF$720,MATCH(C655,'補足調査票 (記入例)'!$C$21:$C$29,0))="OK","OK","NG ")))</f>
        <v/>
      </c>
      <c r="AG655" s="180" t="str">
        <f t="shared" si="187"/>
        <v/>
      </c>
    </row>
    <row r="656" spans="1:33" s="110" customFormat="1" ht="34.5" customHeight="1" x14ac:dyDescent="0.4">
      <c r="A656" s="42" t="str">
        <f t="shared" si="172"/>
        <v>○○学園</v>
      </c>
      <c r="B656" s="43"/>
      <c r="C656" s="44"/>
      <c r="D656" s="103"/>
      <c r="E656" s="103"/>
      <c r="F656" s="95"/>
      <c r="G656" s="48"/>
      <c r="H656" s="48"/>
      <c r="I656" s="48"/>
      <c r="J656" s="49"/>
      <c r="K656" s="49"/>
      <c r="L656" s="49"/>
      <c r="M656" s="49"/>
      <c r="N656" s="50"/>
      <c r="O656" s="104" t="str">
        <f t="shared" si="173"/>
        <v/>
      </c>
      <c r="P656" s="105" t="str">
        <f t="shared" si="188"/>
        <v/>
      </c>
      <c r="Q656" s="106" t="str">
        <f t="shared" si="174"/>
        <v/>
      </c>
      <c r="R656" s="107" t="str">
        <f t="shared" si="175"/>
        <v/>
      </c>
      <c r="S656" s="107" t="str">
        <f t="shared" si="176"/>
        <v/>
      </c>
      <c r="T656" s="108" t="str">
        <f t="shared" si="177"/>
        <v/>
      </c>
      <c r="U656" s="105" t="str">
        <f t="shared" si="178"/>
        <v/>
      </c>
      <c r="V656" s="108" t="str">
        <f t="shared" si="179"/>
        <v/>
      </c>
      <c r="W656" s="108" t="str">
        <f t="shared" si="180"/>
        <v/>
      </c>
      <c r="X656" s="108" t="str">
        <f t="shared" si="181"/>
        <v/>
      </c>
      <c r="Y656" s="108" t="str">
        <f t="shared" si="182"/>
        <v/>
      </c>
      <c r="Z656" s="106" t="str">
        <f t="shared" si="183"/>
        <v/>
      </c>
      <c r="AA656" s="107" t="str">
        <f t="shared" si="184"/>
        <v/>
      </c>
      <c r="AB656" s="105" t="str">
        <f t="shared" si="185"/>
        <v/>
      </c>
      <c r="AC656" s="108" t="str">
        <f t="shared" si="186"/>
        <v/>
      </c>
      <c r="AD656" s="160" t="str">
        <f t="shared" si="189"/>
        <v/>
      </c>
      <c r="AE656" s="173" t="str">
        <f t="shared" si="190"/>
        <v/>
      </c>
      <c r="AF656" s="111" t="str">
        <f>IF(AND(C656="",SUM(F656:N656)=0),"",IF(AE656&lt;&gt;"●",IF(COUNTIF(D656:E656,"○")+COUNTIF(O656:P656,"○")=1,"OK","NG"),IF(INDEX('補足調査票 (記入例)'!$AF$21:$AF$720,MATCH(C656,'補足調査票 (記入例)'!$C$21:$C$29,0))="OK","OK","NG ")))</f>
        <v/>
      </c>
      <c r="AG656" s="180" t="str">
        <f t="shared" si="187"/>
        <v/>
      </c>
    </row>
    <row r="657" spans="1:33" s="110" customFormat="1" ht="34.5" customHeight="1" x14ac:dyDescent="0.4">
      <c r="A657" s="42" t="str">
        <f t="shared" si="172"/>
        <v>○○学園</v>
      </c>
      <c r="B657" s="43"/>
      <c r="C657" s="44"/>
      <c r="D657" s="103"/>
      <c r="E657" s="103"/>
      <c r="F657" s="95"/>
      <c r="G657" s="48"/>
      <c r="H657" s="48"/>
      <c r="I657" s="48"/>
      <c r="J657" s="49"/>
      <c r="K657" s="49"/>
      <c r="L657" s="49"/>
      <c r="M657" s="49"/>
      <c r="N657" s="50"/>
      <c r="O657" s="104" t="str">
        <f t="shared" si="173"/>
        <v/>
      </c>
      <c r="P657" s="105" t="str">
        <f t="shared" si="188"/>
        <v/>
      </c>
      <c r="Q657" s="106" t="str">
        <f t="shared" si="174"/>
        <v/>
      </c>
      <c r="R657" s="107" t="str">
        <f t="shared" si="175"/>
        <v/>
      </c>
      <c r="S657" s="107" t="str">
        <f t="shared" si="176"/>
        <v/>
      </c>
      <c r="T657" s="108" t="str">
        <f t="shared" si="177"/>
        <v/>
      </c>
      <c r="U657" s="105" t="str">
        <f t="shared" si="178"/>
        <v/>
      </c>
      <c r="V657" s="108" t="str">
        <f t="shared" si="179"/>
        <v/>
      </c>
      <c r="W657" s="108" t="str">
        <f t="shared" si="180"/>
        <v/>
      </c>
      <c r="X657" s="108" t="str">
        <f t="shared" si="181"/>
        <v/>
      </c>
      <c r="Y657" s="108" t="str">
        <f t="shared" si="182"/>
        <v/>
      </c>
      <c r="Z657" s="106" t="str">
        <f t="shared" si="183"/>
        <v/>
      </c>
      <c r="AA657" s="107" t="str">
        <f t="shared" si="184"/>
        <v/>
      </c>
      <c r="AB657" s="105" t="str">
        <f t="shared" si="185"/>
        <v/>
      </c>
      <c r="AC657" s="108" t="str">
        <f t="shared" si="186"/>
        <v/>
      </c>
      <c r="AD657" s="160" t="str">
        <f t="shared" si="189"/>
        <v/>
      </c>
      <c r="AE657" s="173" t="str">
        <f t="shared" si="190"/>
        <v/>
      </c>
      <c r="AF657" s="111" t="str">
        <f>IF(AND(C657="",SUM(F657:N657)=0),"",IF(AE657&lt;&gt;"●",IF(COUNTIF(D657:E657,"○")+COUNTIF(O657:P657,"○")=1,"OK","NG"),IF(INDEX('補足調査票 (記入例)'!$AF$21:$AF$720,MATCH(C657,'補足調査票 (記入例)'!$C$21:$C$29,0))="OK","OK","NG ")))</f>
        <v/>
      </c>
      <c r="AG657" s="180" t="str">
        <f t="shared" si="187"/>
        <v/>
      </c>
    </row>
    <row r="658" spans="1:33" s="110" customFormat="1" ht="34.5" customHeight="1" x14ac:dyDescent="0.4">
      <c r="A658" s="42" t="str">
        <f t="shared" si="172"/>
        <v>○○学園</v>
      </c>
      <c r="B658" s="43"/>
      <c r="C658" s="44"/>
      <c r="D658" s="103"/>
      <c r="E658" s="103"/>
      <c r="F658" s="95"/>
      <c r="G658" s="48"/>
      <c r="H658" s="48"/>
      <c r="I658" s="48"/>
      <c r="J658" s="49"/>
      <c r="K658" s="49"/>
      <c r="L658" s="49"/>
      <c r="M658" s="49"/>
      <c r="N658" s="50"/>
      <c r="O658" s="104" t="str">
        <f t="shared" si="173"/>
        <v/>
      </c>
      <c r="P658" s="105" t="str">
        <f t="shared" si="188"/>
        <v/>
      </c>
      <c r="Q658" s="106" t="str">
        <f t="shared" si="174"/>
        <v/>
      </c>
      <c r="R658" s="107" t="str">
        <f t="shared" si="175"/>
        <v/>
      </c>
      <c r="S658" s="107" t="str">
        <f t="shared" si="176"/>
        <v/>
      </c>
      <c r="T658" s="108" t="str">
        <f t="shared" si="177"/>
        <v/>
      </c>
      <c r="U658" s="105" t="str">
        <f t="shared" si="178"/>
        <v/>
      </c>
      <c r="V658" s="108" t="str">
        <f t="shared" si="179"/>
        <v/>
      </c>
      <c r="W658" s="108" t="str">
        <f t="shared" si="180"/>
        <v/>
      </c>
      <c r="X658" s="108" t="str">
        <f t="shared" si="181"/>
        <v/>
      </c>
      <c r="Y658" s="108" t="str">
        <f t="shared" si="182"/>
        <v/>
      </c>
      <c r="Z658" s="106" t="str">
        <f t="shared" si="183"/>
        <v/>
      </c>
      <c r="AA658" s="107" t="str">
        <f t="shared" si="184"/>
        <v/>
      </c>
      <c r="AB658" s="105" t="str">
        <f t="shared" si="185"/>
        <v/>
      </c>
      <c r="AC658" s="108" t="str">
        <f t="shared" si="186"/>
        <v/>
      </c>
      <c r="AD658" s="160" t="str">
        <f t="shared" si="189"/>
        <v/>
      </c>
      <c r="AE658" s="173" t="str">
        <f t="shared" si="190"/>
        <v/>
      </c>
      <c r="AF658" s="111" t="str">
        <f>IF(AND(C658="",SUM(F658:N658)=0),"",IF(AE658&lt;&gt;"●",IF(COUNTIF(D658:E658,"○")+COUNTIF(O658:P658,"○")=1,"OK","NG"),IF(INDEX('補足調査票 (記入例)'!$AF$21:$AF$720,MATCH(C658,'補足調査票 (記入例)'!$C$21:$C$29,0))="OK","OK","NG ")))</f>
        <v/>
      </c>
      <c r="AG658" s="180" t="str">
        <f t="shared" si="187"/>
        <v/>
      </c>
    </row>
    <row r="659" spans="1:33" s="110" customFormat="1" ht="34.5" customHeight="1" x14ac:dyDescent="0.4">
      <c r="A659" s="42" t="str">
        <f t="shared" ref="A659:A718" si="191">IF($A$11="","",$A$11)</f>
        <v>○○学園</v>
      </c>
      <c r="B659" s="43"/>
      <c r="C659" s="44"/>
      <c r="D659" s="103"/>
      <c r="E659" s="103"/>
      <c r="F659" s="95"/>
      <c r="G659" s="48"/>
      <c r="H659" s="48"/>
      <c r="I659" s="48"/>
      <c r="J659" s="49"/>
      <c r="K659" s="49"/>
      <c r="L659" s="49"/>
      <c r="M659" s="49"/>
      <c r="N659" s="50"/>
      <c r="O659" s="104" t="str">
        <f t="shared" si="173"/>
        <v/>
      </c>
      <c r="P659" s="105" t="str">
        <f t="shared" si="188"/>
        <v/>
      </c>
      <c r="Q659" s="106" t="str">
        <f t="shared" si="174"/>
        <v/>
      </c>
      <c r="R659" s="107" t="str">
        <f t="shared" si="175"/>
        <v/>
      </c>
      <c r="S659" s="107" t="str">
        <f t="shared" si="176"/>
        <v/>
      </c>
      <c r="T659" s="108" t="str">
        <f t="shared" si="177"/>
        <v/>
      </c>
      <c r="U659" s="105" t="str">
        <f t="shared" si="178"/>
        <v/>
      </c>
      <c r="V659" s="108" t="str">
        <f t="shared" si="179"/>
        <v/>
      </c>
      <c r="W659" s="108" t="str">
        <f t="shared" si="180"/>
        <v/>
      </c>
      <c r="X659" s="108" t="str">
        <f t="shared" si="181"/>
        <v/>
      </c>
      <c r="Y659" s="108" t="str">
        <f t="shared" si="182"/>
        <v/>
      </c>
      <c r="Z659" s="106" t="str">
        <f t="shared" si="183"/>
        <v/>
      </c>
      <c r="AA659" s="107" t="str">
        <f t="shared" si="184"/>
        <v/>
      </c>
      <c r="AB659" s="105" t="str">
        <f t="shared" si="185"/>
        <v/>
      </c>
      <c r="AC659" s="108" t="str">
        <f t="shared" si="186"/>
        <v/>
      </c>
      <c r="AD659" s="160" t="str">
        <f t="shared" si="189"/>
        <v/>
      </c>
      <c r="AE659" s="173" t="str">
        <f t="shared" si="190"/>
        <v/>
      </c>
      <c r="AF659" s="111" t="str">
        <f>IF(AND(C659="",SUM(F659:N659)=0),"",IF(AE659&lt;&gt;"●",IF(COUNTIF(D659:E659,"○")+COUNTIF(O659:P659,"○")=1,"OK","NG"),IF(INDEX('補足調査票 (記入例)'!$AF$21:$AF$720,MATCH(C659,'補足調査票 (記入例)'!$C$21:$C$29,0))="OK","OK","NG ")))</f>
        <v/>
      </c>
      <c r="AG659" s="180" t="str">
        <f t="shared" si="187"/>
        <v/>
      </c>
    </row>
    <row r="660" spans="1:33" s="110" customFormat="1" ht="34.5" customHeight="1" x14ac:dyDescent="0.4">
      <c r="A660" s="42" t="str">
        <f t="shared" si="191"/>
        <v>○○学園</v>
      </c>
      <c r="B660" s="43"/>
      <c r="C660" s="44"/>
      <c r="D660" s="103"/>
      <c r="E660" s="103"/>
      <c r="F660" s="95"/>
      <c r="G660" s="48"/>
      <c r="H660" s="48"/>
      <c r="I660" s="48"/>
      <c r="J660" s="49"/>
      <c r="K660" s="49"/>
      <c r="L660" s="49"/>
      <c r="M660" s="49"/>
      <c r="N660" s="50"/>
      <c r="O660" s="104" t="str">
        <f t="shared" ref="O660:O718" si="192">IF(OR(Q660="○",T660="○",W660="○"),"○","")</f>
        <v/>
      </c>
      <c r="P660" s="105" t="str">
        <f t="shared" si="188"/>
        <v/>
      </c>
      <c r="Q660" s="106" t="str">
        <f t="shared" ref="Q660:Q718" si="193">IF(OR(R660="○",S660="○"),"○","")</f>
        <v/>
      </c>
      <c r="R660" s="107" t="str">
        <f t="shared" ref="R660:R718" si="194">IF($AD660="E","○","")</f>
        <v/>
      </c>
      <c r="S660" s="107" t="str">
        <f t="shared" ref="S660:S718" si="195">IF($AD660="F","○","")</f>
        <v/>
      </c>
      <c r="T660" s="108" t="str">
        <f t="shared" ref="T660:T718" si="196">IF(OR(U660="○",V660="○"),"○","")</f>
        <v/>
      </c>
      <c r="U660" s="105" t="str">
        <f t="shared" ref="U660:U718" si="197">IF($AD660="H","○","")</f>
        <v/>
      </c>
      <c r="V660" s="108" t="str">
        <f t="shared" ref="V660:V718" si="198">IF($AD660="I","○","")</f>
        <v/>
      </c>
      <c r="W660" s="108" t="str">
        <f t="shared" ref="W660:W718" si="199">IF(OR(X660="○",Y660="○"),"○","")</f>
        <v/>
      </c>
      <c r="X660" s="108" t="str">
        <f t="shared" ref="X660:X718" si="200">IF($AD660="K","○","")</f>
        <v/>
      </c>
      <c r="Y660" s="108" t="str">
        <f t="shared" ref="Y660:Y718" si="201">IF($AD660="L","○","")</f>
        <v/>
      </c>
      <c r="Z660" s="106" t="str">
        <f t="shared" ref="Z660:Z718" si="202">IF($AD660="M","○","")</f>
        <v/>
      </c>
      <c r="AA660" s="107" t="str">
        <f t="shared" ref="AA660:AA718" si="203">IF(OR(AB660="○",AC660="○"),"○","")</f>
        <v/>
      </c>
      <c r="AB660" s="105" t="str">
        <f t="shared" ref="AB660:AB718" si="204">IF($AD660="O","○","")</f>
        <v/>
      </c>
      <c r="AC660" s="108" t="str">
        <f t="shared" ref="AC660:AC718" si="205">IF($AD660="P","○","")</f>
        <v/>
      </c>
      <c r="AD660" s="160" t="str">
        <f t="shared" si="189"/>
        <v/>
      </c>
      <c r="AE660" s="173" t="str">
        <f t="shared" si="190"/>
        <v/>
      </c>
      <c r="AF660" s="111" t="str">
        <f>IF(AND(C660="",SUM(F660:N660)=0),"",IF(AE660&lt;&gt;"●",IF(COUNTIF(D660:E660,"○")+COUNTIF(O660:P660,"○")=1,"OK","NG"),IF(INDEX('補足調査票 (記入例)'!$AF$21:$AF$720,MATCH(C660,'補足調査票 (記入例)'!$C$21:$C$29,0))="OK","OK","NG ")))</f>
        <v/>
      </c>
      <c r="AG660" s="180" t="str">
        <f t="shared" ref="AG660:AG718" si="206">IF(AF660="NG","※入力内容に誤りがあります",IF(AF660="NG ","※補足調査票を記入ください",""))</f>
        <v/>
      </c>
    </row>
    <row r="661" spans="1:33" s="110" customFormat="1" ht="34.5" customHeight="1" x14ac:dyDescent="0.4">
      <c r="A661" s="42" t="str">
        <f t="shared" si="191"/>
        <v>○○学園</v>
      </c>
      <c r="B661" s="43"/>
      <c r="C661" s="44"/>
      <c r="D661" s="103"/>
      <c r="E661" s="103"/>
      <c r="F661" s="95"/>
      <c r="G661" s="48"/>
      <c r="H661" s="48"/>
      <c r="I661" s="48"/>
      <c r="J661" s="49"/>
      <c r="K661" s="49"/>
      <c r="L661" s="49"/>
      <c r="M661" s="49"/>
      <c r="N661" s="50"/>
      <c r="O661" s="104" t="str">
        <f t="shared" si="192"/>
        <v/>
      </c>
      <c r="P661" s="105" t="str">
        <f t="shared" ref="P661:P718" si="207">IF(OR(Z661="○",AA661="○"),"○","")</f>
        <v/>
      </c>
      <c r="Q661" s="106" t="str">
        <f t="shared" si="193"/>
        <v/>
      </c>
      <c r="R661" s="107" t="str">
        <f t="shared" si="194"/>
        <v/>
      </c>
      <c r="S661" s="107" t="str">
        <f t="shared" si="195"/>
        <v/>
      </c>
      <c r="T661" s="108" t="str">
        <f t="shared" si="196"/>
        <v/>
      </c>
      <c r="U661" s="105" t="str">
        <f t="shared" si="197"/>
        <v/>
      </c>
      <c r="V661" s="108" t="str">
        <f t="shared" si="198"/>
        <v/>
      </c>
      <c r="W661" s="108" t="str">
        <f t="shared" si="199"/>
        <v/>
      </c>
      <c r="X661" s="108" t="str">
        <f t="shared" si="200"/>
        <v/>
      </c>
      <c r="Y661" s="108" t="str">
        <f t="shared" si="201"/>
        <v/>
      </c>
      <c r="Z661" s="106" t="str">
        <f t="shared" si="202"/>
        <v/>
      </c>
      <c r="AA661" s="107" t="str">
        <f t="shared" si="203"/>
        <v/>
      </c>
      <c r="AB661" s="105" t="str">
        <f t="shared" si="204"/>
        <v/>
      </c>
      <c r="AC661" s="108" t="str">
        <f t="shared" si="205"/>
        <v/>
      </c>
      <c r="AD661" s="160" t="str">
        <f t="shared" ref="AD661:AD718" si="208">IF(C661="","",IF(N661="",IF(M661="",IF(L661="",IF(K661="",IF(J661="",IF(AND(F661="",I661&lt;&gt;""),"P",IF(AND(F661="",H661&lt;&gt;""),"O",IF(AND(F661="",G661&lt;&gt;""),"M",IF(F661="","","E")))),"F"),"H"),"I"),"K"),"L"))</f>
        <v/>
      </c>
      <c r="AE661" s="173" t="str">
        <f t="shared" ref="AE661:AE718" si="209">IF(OR(D661="○",E661="○"),"",IF(OR(AD661="H",AD661="I",AD661="k",AD661="l"),"●",""))</f>
        <v/>
      </c>
      <c r="AF661" s="111" t="str">
        <f>IF(AND(C661="",SUM(F661:N661)=0),"",IF(AE661&lt;&gt;"●",IF(COUNTIF(D661:E661,"○")+COUNTIF(O661:P661,"○")=1,"OK","NG"),IF(INDEX('補足調査票 (記入例)'!$AF$21:$AF$720,MATCH(C661,'補足調査票 (記入例)'!$C$21:$C$29,0))="OK","OK","NG ")))</f>
        <v/>
      </c>
      <c r="AG661" s="180" t="str">
        <f t="shared" si="206"/>
        <v/>
      </c>
    </row>
    <row r="662" spans="1:33" s="110" customFormat="1" ht="34.5" customHeight="1" x14ac:dyDescent="0.4">
      <c r="A662" s="42" t="str">
        <f t="shared" si="191"/>
        <v>○○学園</v>
      </c>
      <c r="B662" s="43"/>
      <c r="C662" s="44"/>
      <c r="D662" s="103"/>
      <c r="E662" s="103"/>
      <c r="F662" s="95"/>
      <c r="G662" s="48"/>
      <c r="H662" s="48"/>
      <c r="I662" s="48"/>
      <c r="J662" s="49"/>
      <c r="K662" s="49"/>
      <c r="L662" s="49"/>
      <c r="M662" s="49"/>
      <c r="N662" s="50"/>
      <c r="O662" s="104" t="str">
        <f t="shared" si="192"/>
        <v/>
      </c>
      <c r="P662" s="105" t="str">
        <f t="shared" si="207"/>
        <v/>
      </c>
      <c r="Q662" s="106" t="str">
        <f t="shared" si="193"/>
        <v/>
      </c>
      <c r="R662" s="107" t="str">
        <f t="shared" si="194"/>
        <v/>
      </c>
      <c r="S662" s="107" t="str">
        <f t="shared" si="195"/>
        <v/>
      </c>
      <c r="T662" s="108" t="str">
        <f t="shared" si="196"/>
        <v/>
      </c>
      <c r="U662" s="105" t="str">
        <f t="shared" si="197"/>
        <v/>
      </c>
      <c r="V662" s="108" t="str">
        <f t="shared" si="198"/>
        <v/>
      </c>
      <c r="W662" s="108" t="str">
        <f t="shared" si="199"/>
        <v/>
      </c>
      <c r="X662" s="108" t="str">
        <f t="shared" si="200"/>
        <v/>
      </c>
      <c r="Y662" s="108" t="str">
        <f t="shared" si="201"/>
        <v/>
      </c>
      <c r="Z662" s="106" t="str">
        <f t="shared" si="202"/>
        <v/>
      </c>
      <c r="AA662" s="107" t="str">
        <f t="shared" si="203"/>
        <v/>
      </c>
      <c r="AB662" s="105" t="str">
        <f t="shared" si="204"/>
        <v/>
      </c>
      <c r="AC662" s="108" t="str">
        <f t="shared" si="205"/>
        <v/>
      </c>
      <c r="AD662" s="160" t="str">
        <f t="shared" si="208"/>
        <v/>
      </c>
      <c r="AE662" s="173" t="str">
        <f t="shared" si="209"/>
        <v/>
      </c>
      <c r="AF662" s="111" t="str">
        <f>IF(AND(C662="",SUM(F662:N662)=0),"",IF(AE662&lt;&gt;"●",IF(COUNTIF(D662:E662,"○")+COUNTIF(O662:P662,"○")=1,"OK","NG"),IF(INDEX('補足調査票 (記入例)'!$AF$21:$AF$720,MATCH(C662,'補足調査票 (記入例)'!$C$21:$C$29,0))="OK","OK","NG ")))</f>
        <v/>
      </c>
      <c r="AG662" s="180" t="str">
        <f t="shared" si="206"/>
        <v/>
      </c>
    </row>
    <row r="663" spans="1:33" s="110" customFormat="1" ht="34.5" customHeight="1" x14ac:dyDescent="0.4">
      <c r="A663" s="42" t="str">
        <f t="shared" si="191"/>
        <v>○○学園</v>
      </c>
      <c r="B663" s="43"/>
      <c r="C663" s="44"/>
      <c r="D663" s="103"/>
      <c r="E663" s="103"/>
      <c r="F663" s="95"/>
      <c r="G663" s="48"/>
      <c r="H663" s="48"/>
      <c r="I663" s="48"/>
      <c r="J663" s="49"/>
      <c r="K663" s="49"/>
      <c r="L663" s="49"/>
      <c r="M663" s="49"/>
      <c r="N663" s="50"/>
      <c r="O663" s="104" t="str">
        <f t="shared" si="192"/>
        <v/>
      </c>
      <c r="P663" s="105" t="str">
        <f t="shared" si="207"/>
        <v/>
      </c>
      <c r="Q663" s="106" t="str">
        <f t="shared" si="193"/>
        <v/>
      </c>
      <c r="R663" s="107" t="str">
        <f t="shared" si="194"/>
        <v/>
      </c>
      <c r="S663" s="107" t="str">
        <f t="shared" si="195"/>
        <v/>
      </c>
      <c r="T663" s="108" t="str">
        <f t="shared" si="196"/>
        <v/>
      </c>
      <c r="U663" s="105" t="str">
        <f t="shared" si="197"/>
        <v/>
      </c>
      <c r="V663" s="108" t="str">
        <f t="shared" si="198"/>
        <v/>
      </c>
      <c r="W663" s="108" t="str">
        <f t="shared" si="199"/>
        <v/>
      </c>
      <c r="X663" s="108" t="str">
        <f t="shared" si="200"/>
        <v/>
      </c>
      <c r="Y663" s="108" t="str">
        <f t="shared" si="201"/>
        <v/>
      </c>
      <c r="Z663" s="106" t="str">
        <f t="shared" si="202"/>
        <v/>
      </c>
      <c r="AA663" s="107" t="str">
        <f t="shared" si="203"/>
        <v/>
      </c>
      <c r="AB663" s="105" t="str">
        <f t="shared" si="204"/>
        <v/>
      </c>
      <c r="AC663" s="108" t="str">
        <f t="shared" si="205"/>
        <v/>
      </c>
      <c r="AD663" s="160" t="str">
        <f t="shared" si="208"/>
        <v/>
      </c>
      <c r="AE663" s="173" t="str">
        <f t="shared" si="209"/>
        <v/>
      </c>
      <c r="AF663" s="111" t="str">
        <f>IF(AND(C663="",SUM(F663:N663)=0),"",IF(AE663&lt;&gt;"●",IF(COUNTIF(D663:E663,"○")+COUNTIF(O663:P663,"○")=1,"OK","NG"),IF(INDEX('補足調査票 (記入例)'!$AF$21:$AF$720,MATCH(C663,'補足調査票 (記入例)'!$C$21:$C$29,0))="OK","OK","NG ")))</f>
        <v/>
      </c>
      <c r="AG663" s="180" t="str">
        <f t="shared" si="206"/>
        <v/>
      </c>
    </row>
    <row r="664" spans="1:33" s="110" customFormat="1" ht="34.5" customHeight="1" x14ac:dyDescent="0.4">
      <c r="A664" s="42" t="str">
        <f t="shared" si="191"/>
        <v>○○学園</v>
      </c>
      <c r="B664" s="43"/>
      <c r="C664" s="44"/>
      <c r="D664" s="103"/>
      <c r="E664" s="103"/>
      <c r="F664" s="95"/>
      <c r="G664" s="48"/>
      <c r="H664" s="48"/>
      <c r="I664" s="48"/>
      <c r="J664" s="49"/>
      <c r="K664" s="49"/>
      <c r="L664" s="49"/>
      <c r="M664" s="49"/>
      <c r="N664" s="50"/>
      <c r="O664" s="104" t="str">
        <f t="shared" si="192"/>
        <v/>
      </c>
      <c r="P664" s="105" t="str">
        <f t="shared" si="207"/>
        <v/>
      </c>
      <c r="Q664" s="106" t="str">
        <f t="shared" si="193"/>
        <v/>
      </c>
      <c r="R664" s="107" t="str">
        <f t="shared" si="194"/>
        <v/>
      </c>
      <c r="S664" s="107" t="str">
        <f t="shared" si="195"/>
        <v/>
      </c>
      <c r="T664" s="108" t="str">
        <f t="shared" si="196"/>
        <v/>
      </c>
      <c r="U664" s="105" t="str">
        <f t="shared" si="197"/>
        <v/>
      </c>
      <c r="V664" s="108" t="str">
        <f t="shared" si="198"/>
        <v/>
      </c>
      <c r="W664" s="108" t="str">
        <f t="shared" si="199"/>
        <v/>
      </c>
      <c r="X664" s="108" t="str">
        <f t="shared" si="200"/>
        <v/>
      </c>
      <c r="Y664" s="108" t="str">
        <f t="shared" si="201"/>
        <v/>
      </c>
      <c r="Z664" s="106" t="str">
        <f t="shared" si="202"/>
        <v/>
      </c>
      <c r="AA664" s="107" t="str">
        <f t="shared" si="203"/>
        <v/>
      </c>
      <c r="AB664" s="105" t="str">
        <f t="shared" si="204"/>
        <v/>
      </c>
      <c r="AC664" s="108" t="str">
        <f t="shared" si="205"/>
        <v/>
      </c>
      <c r="AD664" s="160" t="str">
        <f t="shared" si="208"/>
        <v/>
      </c>
      <c r="AE664" s="173" t="str">
        <f t="shared" si="209"/>
        <v/>
      </c>
      <c r="AF664" s="111" t="str">
        <f>IF(AND(C664="",SUM(F664:N664)=0),"",IF(AE664&lt;&gt;"●",IF(COUNTIF(D664:E664,"○")+COUNTIF(O664:P664,"○")=1,"OK","NG"),IF(INDEX('補足調査票 (記入例)'!$AF$21:$AF$720,MATCH(C664,'補足調査票 (記入例)'!$C$21:$C$29,0))="OK","OK","NG ")))</f>
        <v/>
      </c>
      <c r="AG664" s="180" t="str">
        <f t="shared" si="206"/>
        <v/>
      </c>
    </row>
    <row r="665" spans="1:33" s="110" customFormat="1" ht="34.5" customHeight="1" x14ac:dyDescent="0.4">
      <c r="A665" s="42" t="str">
        <f t="shared" si="191"/>
        <v>○○学園</v>
      </c>
      <c r="B665" s="43"/>
      <c r="C665" s="44"/>
      <c r="D665" s="103"/>
      <c r="E665" s="103"/>
      <c r="F665" s="95"/>
      <c r="G665" s="48"/>
      <c r="H665" s="48"/>
      <c r="I665" s="48"/>
      <c r="J665" s="49"/>
      <c r="K665" s="49"/>
      <c r="L665" s="49"/>
      <c r="M665" s="49"/>
      <c r="N665" s="50"/>
      <c r="O665" s="104" t="str">
        <f t="shared" si="192"/>
        <v/>
      </c>
      <c r="P665" s="105" t="str">
        <f t="shared" si="207"/>
        <v/>
      </c>
      <c r="Q665" s="106" t="str">
        <f t="shared" si="193"/>
        <v/>
      </c>
      <c r="R665" s="107" t="str">
        <f t="shared" si="194"/>
        <v/>
      </c>
      <c r="S665" s="107" t="str">
        <f t="shared" si="195"/>
        <v/>
      </c>
      <c r="T665" s="108" t="str">
        <f t="shared" si="196"/>
        <v/>
      </c>
      <c r="U665" s="105" t="str">
        <f t="shared" si="197"/>
        <v/>
      </c>
      <c r="V665" s="108" t="str">
        <f t="shared" si="198"/>
        <v/>
      </c>
      <c r="W665" s="108" t="str">
        <f t="shared" si="199"/>
        <v/>
      </c>
      <c r="X665" s="108" t="str">
        <f t="shared" si="200"/>
        <v/>
      </c>
      <c r="Y665" s="108" t="str">
        <f t="shared" si="201"/>
        <v/>
      </c>
      <c r="Z665" s="106" t="str">
        <f t="shared" si="202"/>
        <v/>
      </c>
      <c r="AA665" s="107" t="str">
        <f t="shared" si="203"/>
        <v/>
      </c>
      <c r="AB665" s="105" t="str">
        <f t="shared" si="204"/>
        <v/>
      </c>
      <c r="AC665" s="108" t="str">
        <f t="shared" si="205"/>
        <v/>
      </c>
      <c r="AD665" s="160" t="str">
        <f t="shared" si="208"/>
        <v/>
      </c>
      <c r="AE665" s="173" t="str">
        <f t="shared" si="209"/>
        <v/>
      </c>
      <c r="AF665" s="111" t="str">
        <f>IF(AND(C665="",SUM(F665:N665)=0),"",IF(AE665&lt;&gt;"●",IF(COUNTIF(D665:E665,"○")+COUNTIF(O665:P665,"○")=1,"OK","NG"),IF(INDEX('補足調査票 (記入例)'!$AF$21:$AF$720,MATCH(C665,'補足調査票 (記入例)'!$C$21:$C$29,0))="OK","OK","NG ")))</f>
        <v/>
      </c>
      <c r="AG665" s="180" t="str">
        <f t="shared" si="206"/>
        <v/>
      </c>
    </row>
    <row r="666" spans="1:33" s="110" customFormat="1" ht="34.5" customHeight="1" x14ac:dyDescent="0.4">
      <c r="A666" s="42" t="str">
        <f t="shared" si="191"/>
        <v>○○学園</v>
      </c>
      <c r="B666" s="43"/>
      <c r="C666" s="44"/>
      <c r="D666" s="103"/>
      <c r="E666" s="103"/>
      <c r="F666" s="95"/>
      <c r="G666" s="48"/>
      <c r="H666" s="48"/>
      <c r="I666" s="48"/>
      <c r="J666" s="49"/>
      <c r="K666" s="49"/>
      <c r="L666" s="49"/>
      <c r="M666" s="49"/>
      <c r="N666" s="50"/>
      <c r="O666" s="104" t="str">
        <f t="shared" si="192"/>
        <v/>
      </c>
      <c r="P666" s="105" t="str">
        <f t="shared" si="207"/>
        <v/>
      </c>
      <c r="Q666" s="106" t="str">
        <f t="shared" si="193"/>
        <v/>
      </c>
      <c r="R666" s="107" t="str">
        <f t="shared" si="194"/>
        <v/>
      </c>
      <c r="S666" s="107" t="str">
        <f t="shared" si="195"/>
        <v/>
      </c>
      <c r="T666" s="108" t="str">
        <f t="shared" si="196"/>
        <v/>
      </c>
      <c r="U666" s="105" t="str">
        <f t="shared" si="197"/>
        <v/>
      </c>
      <c r="V666" s="108" t="str">
        <f t="shared" si="198"/>
        <v/>
      </c>
      <c r="W666" s="108" t="str">
        <f t="shared" si="199"/>
        <v/>
      </c>
      <c r="X666" s="108" t="str">
        <f t="shared" si="200"/>
        <v/>
      </c>
      <c r="Y666" s="108" t="str">
        <f t="shared" si="201"/>
        <v/>
      </c>
      <c r="Z666" s="106" t="str">
        <f t="shared" si="202"/>
        <v/>
      </c>
      <c r="AA666" s="107" t="str">
        <f t="shared" si="203"/>
        <v/>
      </c>
      <c r="AB666" s="105" t="str">
        <f t="shared" si="204"/>
        <v/>
      </c>
      <c r="AC666" s="108" t="str">
        <f t="shared" si="205"/>
        <v/>
      </c>
      <c r="AD666" s="160" t="str">
        <f t="shared" si="208"/>
        <v/>
      </c>
      <c r="AE666" s="173" t="str">
        <f t="shared" si="209"/>
        <v/>
      </c>
      <c r="AF666" s="111" t="str">
        <f>IF(AND(C666="",SUM(F666:N666)=0),"",IF(AE666&lt;&gt;"●",IF(COUNTIF(D666:E666,"○")+COUNTIF(O666:P666,"○")=1,"OK","NG"),IF(INDEX('補足調査票 (記入例)'!$AF$21:$AF$720,MATCH(C666,'補足調査票 (記入例)'!$C$21:$C$29,0))="OK","OK","NG ")))</f>
        <v/>
      </c>
      <c r="AG666" s="180" t="str">
        <f t="shared" si="206"/>
        <v/>
      </c>
    </row>
    <row r="667" spans="1:33" s="110" customFormat="1" ht="34.5" customHeight="1" x14ac:dyDescent="0.4">
      <c r="A667" s="42" t="str">
        <f t="shared" si="191"/>
        <v>○○学園</v>
      </c>
      <c r="B667" s="43"/>
      <c r="C667" s="44"/>
      <c r="D667" s="103"/>
      <c r="E667" s="103"/>
      <c r="F667" s="95"/>
      <c r="G667" s="48"/>
      <c r="H667" s="48"/>
      <c r="I667" s="48"/>
      <c r="J667" s="49"/>
      <c r="K667" s="49"/>
      <c r="L667" s="49"/>
      <c r="M667" s="49"/>
      <c r="N667" s="50"/>
      <c r="O667" s="104" t="str">
        <f t="shared" si="192"/>
        <v/>
      </c>
      <c r="P667" s="105" t="str">
        <f t="shared" si="207"/>
        <v/>
      </c>
      <c r="Q667" s="106" t="str">
        <f t="shared" si="193"/>
        <v/>
      </c>
      <c r="R667" s="107" t="str">
        <f t="shared" si="194"/>
        <v/>
      </c>
      <c r="S667" s="107" t="str">
        <f t="shared" si="195"/>
        <v/>
      </c>
      <c r="T667" s="108" t="str">
        <f t="shared" si="196"/>
        <v/>
      </c>
      <c r="U667" s="105" t="str">
        <f t="shared" si="197"/>
        <v/>
      </c>
      <c r="V667" s="108" t="str">
        <f t="shared" si="198"/>
        <v/>
      </c>
      <c r="W667" s="108" t="str">
        <f t="shared" si="199"/>
        <v/>
      </c>
      <c r="X667" s="108" t="str">
        <f t="shared" si="200"/>
        <v/>
      </c>
      <c r="Y667" s="108" t="str">
        <f t="shared" si="201"/>
        <v/>
      </c>
      <c r="Z667" s="106" t="str">
        <f t="shared" si="202"/>
        <v/>
      </c>
      <c r="AA667" s="107" t="str">
        <f t="shared" si="203"/>
        <v/>
      </c>
      <c r="AB667" s="105" t="str">
        <f t="shared" si="204"/>
        <v/>
      </c>
      <c r="AC667" s="108" t="str">
        <f t="shared" si="205"/>
        <v/>
      </c>
      <c r="AD667" s="160" t="str">
        <f t="shared" si="208"/>
        <v/>
      </c>
      <c r="AE667" s="173" t="str">
        <f t="shared" si="209"/>
        <v/>
      </c>
      <c r="AF667" s="111" t="str">
        <f>IF(AND(C667="",SUM(F667:N667)=0),"",IF(AE667&lt;&gt;"●",IF(COUNTIF(D667:E667,"○")+COUNTIF(O667:P667,"○")=1,"OK","NG"),IF(INDEX('補足調査票 (記入例)'!$AF$21:$AF$720,MATCH(C667,'補足調査票 (記入例)'!$C$21:$C$29,0))="OK","OK","NG ")))</f>
        <v/>
      </c>
      <c r="AG667" s="180" t="str">
        <f t="shared" si="206"/>
        <v/>
      </c>
    </row>
    <row r="668" spans="1:33" s="110" customFormat="1" ht="34.5" customHeight="1" x14ac:dyDescent="0.4">
      <c r="A668" s="42" t="str">
        <f t="shared" si="191"/>
        <v>○○学園</v>
      </c>
      <c r="B668" s="43"/>
      <c r="C668" s="44"/>
      <c r="D668" s="103"/>
      <c r="E668" s="103"/>
      <c r="F668" s="95"/>
      <c r="G668" s="48"/>
      <c r="H668" s="48"/>
      <c r="I668" s="48"/>
      <c r="J668" s="49"/>
      <c r="K668" s="49"/>
      <c r="L668" s="49"/>
      <c r="M668" s="49"/>
      <c r="N668" s="50"/>
      <c r="O668" s="104" t="str">
        <f t="shared" si="192"/>
        <v/>
      </c>
      <c r="P668" s="105" t="str">
        <f t="shared" si="207"/>
        <v/>
      </c>
      <c r="Q668" s="106" t="str">
        <f t="shared" si="193"/>
        <v/>
      </c>
      <c r="R668" s="107" t="str">
        <f t="shared" si="194"/>
        <v/>
      </c>
      <c r="S668" s="107" t="str">
        <f t="shared" si="195"/>
        <v/>
      </c>
      <c r="T668" s="108" t="str">
        <f t="shared" si="196"/>
        <v/>
      </c>
      <c r="U668" s="105" t="str">
        <f t="shared" si="197"/>
        <v/>
      </c>
      <c r="V668" s="108" t="str">
        <f t="shared" si="198"/>
        <v/>
      </c>
      <c r="W668" s="108" t="str">
        <f t="shared" si="199"/>
        <v/>
      </c>
      <c r="X668" s="108" t="str">
        <f t="shared" si="200"/>
        <v/>
      </c>
      <c r="Y668" s="108" t="str">
        <f t="shared" si="201"/>
        <v/>
      </c>
      <c r="Z668" s="106" t="str">
        <f t="shared" si="202"/>
        <v/>
      </c>
      <c r="AA668" s="107" t="str">
        <f t="shared" si="203"/>
        <v/>
      </c>
      <c r="AB668" s="105" t="str">
        <f t="shared" si="204"/>
        <v/>
      </c>
      <c r="AC668" s="108" t="str">
        <f t="shared" si="205"/>
        <v/>
      </c>
      <c r="AD668" s="160" t="str">
        <f t="shared" si="208"/>
        <v/>
      </c>
      <c r="AE668" s="173" t="str">
        <f t="shared" si="209"/>
        <v/>
      </c>
      <c r="AF668" s="111" t="str">
        <f>IF(AND(C668="",SUM(F668:N668)=0),"",IF(AE668&lt;&gt;"●",IF(COUNTIF(D668:E668,"○")+COUNTIF(O668:P668,"○")=1,"OK","NG"),IF(INDEX('補足調査票 (記入例)'!$AF$21:$AF$720,MATCH(C668,'補足調査票 (記入例)'!$C$21:$C$29,0))="OK","OK","NG ")))</f>
        <v/>
      </c>
      <c r="AG668" s="180" t="str">
        <f t="shared" si="206"/>
        <v/>
      </c>
    </row>
    <row r="669" spans="1:33" s="110" customFormat="1" ht="34.5" customHeight="1" x14ac:dyDescent="0.4">
      <c r="A669" s="42" t="str">
        <f t="shared" si="191"/>
        <v>○○学園</v>
      </c>
      <c r="B669" s="43"/>
      <c r="C669" s="44"/>
      <c r="D669" s="103"/>
      <c r="E669" s="103"/>
      <c r="F669" s="95"/>
      <c r="G669" s="48"/>
      <c r="H669" s="48"/>
      <c r="I669" s="48"/>
      <c r="J669" s="49"/>
      <c r="K669" s="49"/>
      <c r="L669" s="49"/>
      <c r="M669" s="49"/>
      <c r="N669" s="50"/>
      <c r="O669" s="104" t="str">
        <f t="shared" si="192"/>
        <v/>
      </c>
      <c r="P669" s="105" t="str">
        <f t="shared" si="207"/>
        <v/>
      </c>
      <c r="Q669" s="106" t="str">
        <f t="shared" si="193"/>
        <v/>
      </c>
      <c r="R669" s="107" t="str">
        <f t="shared" si="194"/>
        <v/>
      </c>
      <c r="S669" s="107" t="str">
        <f t="shared" si="195"/>
        <v/>
      </c>
      <c r="T669" s="108" t="str">
        <f t="shared" si="196"/>
        <v/>
      </c>
      <c r="U669" s="105" t="str">
        <f t="shared" si="197"/>
        <v/>
      </c>
      <c r="V669" s="108" t="str">
        <f t="shared" si="198"/>
        <v/>
      </c>
      <c r="W669" s="108" t="str">
        <f t="shared" si="199"/>
        <v/>
      </c>
      <c r="X669" s="108" t="str">
        <f t="shared" si="200"/>
        <v/>
      </c>
      <c r="Y669" s="108" t="str">
        <f t="shared" si="201"/>
        <v/>
      </c>
      <c r="Z669" s="106" t="str">
        <f t="shared" si="202"/>
        <v/>
      </c>
      <c r="AA669" s="107" t="str">
        <f t="shared" si="203"/>
        <v/>
      </c>
      <c r="AB669" s="105" t="str">
        <f t="shared" si="204"/>
        <v/>
      </c>
      <c r="AC669" s="108" t="str">
        <f t="shared" si="205"/>
        <v/>
      </c>
      <c r="AD669" s="160" t="str">
        <f t="shared" si="208"/>
        <v/>
      </c>
      <c r="AE669" s="173" t="str">
        <f t="shared" si="209"/>
        <v/>
      </c>
      <c r="AF669" s="111" t="str">
        <f>IF(AND(C669="",SUM(F669:N669)=0),"",IF(AE669&lt;&gt;"●",IF(COUNTIF(D669:E669,"○")+COUNTIF(O669:P669,"○")=1,"OK","NG"),IF(INDEX('補足調査票 (記入例)'!$AF$21:$AF$720,MATCH(C669,'補足調査票 (記入例)'!$C$21:$C$29,0))="OK","OK","NG ")))</f>
        <v/>
      </c>
      <c r="AG669" s="180" t="str">
        <f t="shared" si="206"/>
        <v/>
      </c>
    </row>
    <row r="670" spans="1:33" s="110" customFormat="1" ht="34.5" customHeight="1" x14ac:dyDescent="0.4">
      <c r="A670" s="42" t="str">
        <f t="shared" si="191"/>
        <v>○○学園</v>
      </c>
      <c r="B670" s="43"/>
      <c r="C670" s="44"/>
      <c r="D670" s="103"/>
      <c r="E670" s="103"/>
      <c r="F670" s="95"/>
      <c r="G670" s="48"/>
      <c r="H670" s="48"/>
      <c r="I670" s="48"/>
      <c r="J670" s="49"/>
      <c r="K670" s="49"/>
      <c r="L670" s="49"/>
      <c r="M670" s="49"/>
      <c r="N670" s="50"/>
      <c r="O670" s="104" t="str">
        <f t="shared" si="192"/>
        <v/>
      </c>
      <c r="P670" s="105" t="str">
        <f t="shared" si="207"/>
        <v/>
      </c>
      <c r="Q670" s="106" t="str">
        <f t="shared" si="193"/>
        <v/>
      </c>
      <c r="R670" s="107" t="str">
        <f t="shared" si="194"/>
        <v/>
      </c>
      <c r="S670" s="107" t="str">
        <f t="shared" si="195"/>
        <v/>
      </c>
      <c r="T670" s="108" t="str">
        <f t="shared" si="196"/>
        <v/>
      </c>
      <c r="U670" s="105" t="str">
        <f t="shared" si="197"/>
        <v/>
      </c>
      <c r="V670" s="108" t="str">
        <f t="shared" si="198"/>
        <v/>
      </c>
      <c r="W670" s="108" t="str">
        <f t="shared" si="199"/>
        <v/>
      </c>
      <c r="X670" s="108" t="str">
        <f t="shared" si="200"/>
        <v/>
      </c>
      <c r="Y670" s="108" t="str">
        <f t="shared" si="201"/>
        <v/>
      </c>
      <c r="Z670" s="106" t="str">
        <f t="shared" si="202"/>
        <v/>
      </c>
      <c r="AA670" s="107" t="str">
        <f t="shared" si="203"/>
        <v/>
      </c>
      <c r="AB670" s="105" t="str">
        <f t="shared" si="204"/>
        <v/>
      </c>
      <c r="AC670" s="108" t="str">
        <f t="shared" si="205"/>
        <v/>
      </c>
      <c r="AD670" s="160" t="str">
        <f t="shared" si="208"/>
        <v/>
      </c>
      <c r="AE670" s="173" t="str">
        <f t="shared" si="209"/>
        <v/>
      </c>
      <c r="AF670" s="111" t="str">
        <f>IF(AND(C670="",SUM(F670:N670)=0),"",IF(AE670&lt;&gt;"●",IF(COUNTIF(D670:E670,"○")+COUNTIF(O670:P670,"○")=1,"OK","NG"),IF(INDEX('補足調査票 (記入例)'!$AF$21:$AF$720,MATCH(C670,'補足調査票 (記入例)'!$C$21:$C$29,0))="OK","OK","NG ")))</f>
        <v/>
      </c>
      <c r="AG670" s="180" t="str">
        <f t="shared" si="206"/>
        <v/>
      </c>
    </row>
    <row r="671" spans="1:33" s="110" customFormat="1" ht="34.5" customHeight="1" x14ac:dyDescent="0.4">
      <c r="A671" s="42" t="str">
        <f t="shared" si="191"/>
        <v>○○学園</v>
      </c>
      <c r="B671" s="43"/>
      <c r="C671" s="44"/>
      <c r="D671" s="103"/>
      <c r="E671" s="103"/>
      <c r="F671" s="95"/>
      <c r="G671" s="48"/>
      <c r="H671" s="48"/>
      <c r="I671" s="48"/>
      <c r="J671" s="49"/>
      <c r="K671" s="49"/>
      <c r="L671" s="49"/>
      <c r="M671" s="49"/>
      <c r="N671" s="50"/>
      <c r="O671" s="104" t="str">
        <f t="shared" si="192"/>
        <v/>
      </c>
      <c r="P671" s="105" t="str">
        <f t="shared" si="207"/>
        <v/>
      </c>
      <c r="Q671" s="106" t="str">
        <f t="shared" si="193"/>
        <v/>
      </c>
      <c r="R671" s="107" t="str">
        <f t="shared" si="194"/>
        <v/>
      </c>
      <c r="S671" s="107" t="str">
        <f t="shared" si="195"/>
        <v/>
      </c>
      <c r="T671" s="108" t="str">
        <f t="shared" si="196"/>
        <v/>
      </c>
      <c r="U671" s="105" t="str">
        <f t="shared" si="197"/>
        <v/>
      </c>
      <c r="V671" s="108" t="str">
        <f t="shared" si="198"/>
        <v/>
      </c>
      <c r="W671" s="108" t="str">
        <f t="shared" si="199"/>
        <v/>
      </c>
      <c r="X671" s="108" t="str">
        <f t="shared" si="200"/>
        <v/>
      </c>
      <c r="Y671" s="108" t="str">
        <f t="shared" si="201"/>
        <v/>
      </c>
      <c r="Z671" s="106" t="str">
        <f t="shared" si="202"/>
        <v/>
      </c>
      <c r="AA671" s="107" t="str">
        <f t="shared" si="203"/>
        <v/>
      </c>
      <c r="AB671" s="105" t="str">
        <f t="shared" si="204"/>
        <v/>
      </c>
      <c r="AC671" s="108" t="str">
        <f t="shared" si="205"/>
        <v/>
      </c>
      <c r="AD671" s="160" t="str">
        <f t="shared" si="208"/>
        <v/>
      </c>
      <c r="AE671" s="173" t="str">
        <f t="shared" si="209"/>
        <v/>
      </c>
      <c r="AF671" s="111" t="str">
        <f>IF(AND(C671="",SUM(F671:N671)=0),"",IF(AE671&lt;&gt;"●",IF(COUNTIF(D671:E671,"○")+COUNTIF(O671:P671,"○")=1,"OK","NG"),IF(INDEX('補足調査票 (記入例)'!$AF$21:$AF$720,MATCH(C671,'補足調査票 (記入例)'!$C$21:$C$29,0))="OK","OK","NG ")))</f>
        <v/>
      </c>
      <c r="AG671" s="180" t="str">
        <f t="shared" si="206"/>
        <v/>
      </c>
    </row>
    <row r="672" spans="1:33" s="110" customFormat="1" ht="34.5" customHeight="1" x14ac:dyDescent="0.4">
      <c r="A672" s="42" t="str">
        <f t="shared" si="191"/>
        <v>○○学園</v>
      </c>
      <c r="B672" s="43"/>
      <c r="C672" s="44"/>
      <c r="D672" s="103"/>
      <c r="E672" s="103"/>
      <c r="F672" s="95"/>
      <c r="G672" s="48"/>
      <c r="H672" s="48"/>
      <c r="I672" s="48"/>
      <c r="J672" s="49"/>
      <c r="K672" s="49"/>
      <c r="L672" s="49"/>
      <c r="M672" s="49"/>
      <c r="N672" s="50"/>
      <c r="O672" s="104" t="str">
        <f t="shared" si="192"/>
        <v/>
      </c>
      <c r="P672" s="105" t="str">
        <f t="shared" si="207"/>
        <v/>
      </c>
      <c r="Q672" s="106" t="str">
        <f t="shared" si="193"/>
        <v/>
      </c>
      <c r="R672" s="107" t="str">
        <f t="shared" si="194"/>
        <v/>
      </c>
      <c r="S672" s="107" t="str">
        <f t="shared" si="195"/>
        <v/>
      </c>
      <c r="T672" s="108" t="str">
        <f t="shared" si="196"/>
        <v/>
      </c>
      <c r="U672" s="105" t="str">
        <f t="shared" si="197"/>
        <v/>
      </c>
      <c r="V672" s="108" t="str">
        <f t="shared" si="198"/>
        <v/>
      </c>
      <c r="W672" s="108" t="str">
        <f t="shared" si="199"/>
        <v/>
      </c>
      <c r="X672" s="108" t="str">
        <f t="shared" si="200"/>
        <v/>
      </c>
      <c r="Y672" s="108" t="str">
        <f t="shared" si="201"/>
        <v/>
      </c>
      <c r="Z672" s="106" t="str">
        <f t="shared" si="202"/>
        <v/>
      </c>
      <c r="AA672" s="107" t="str">
        <f t="shared" si="203"/>
        <v/>
      </c>
      <c r="AB672" s="105" t="str">
        <f t="shared" si="204"/>
        <v/>
      </c>
      <c r="AC672" s="108" t="str">
        <f t="shared" si="205"/>
        <v/>
      </c>
      <c r="AD672" s="160" t="str">
        <f t="shared" si="208"/>
        <v/>
      </c>
      <c r="AE672" s="173" t="str">
        <f t="shared" si="209"/>
        <v/>
      </c>
      <c r="AF672" s="111" t="str">
        <f>IF(AND(C672="",SUM(F672:N672)=0),"",IF(AE672&lt;&gt;"●",IF(COUNTIF(D672:E672,"○")+COUNTIF(O672:P672,"○")=1,"OK","NG"),IF(INDEX('補足調査票 (記入例)'!$AF$21:$AF$720,MATCH(C672,'補足調査票 (記入例)'!$C$21:$C$29,0))="OK","OK","NG ")))</f>
        <v/>
      </c>
      <c r="AG672" s="180" t="str">
        <f t="shared" si="206"/>
        <v/>
      </c>
    </row>
    <row r="673" spans="1:33" s="110" customFormat="1" ht="34.5" customHeight="1" x14ac:dyDescent="0.4">
      <c r="A673" s="42" t="str">
        <f t="shared" si="191"/>
        <v>○○学園</v>
      </c>
      <c r="B673" s="43"/>
      <c r="C673" s="44"/>
      <c r="D673" s="103"/>
      <c r="E673" s="103"/>
      <c r="F673" s="95"/>
      <c r="G673" s="48"/>
      <c r="H673" s="48"/>
      <c r="I673" s="48"/>
      <c r="J673" s="49"/>
      <c r="K673" s="49"/>
      <c r="L673" s="49"/>
      <c r="M673" s="49"/>
      <c r="N673" s="50"/>
      <c r="O673" s="104" t="str">
        <f t="shared" si="192"/>
        <v/>
      </c>
      <c r="P673" s="105" t="str">
        <f t="shared" si="207"/>
        <v/>
      </c>
      <c r="Q673" s="106" t="str">
        <f t="shared" si="193"/>
        <v/>
      </c>
      <c r="R673" s="107" t="str">
        <f t="shared" si="194"/>
        <v/>
      </c>
      <c r="S673" s="107" t="str">
        <f t="shared" si="195"/>
        <v/>
      </c>
      <c r="T673" s="108" t="str">
        <f t="shared" si="196"/>
        <v/>
      </c>
      <c r="U673" s="105" t="str">
        <f t="shared" si="197"/>
        <v/>
      </c>
      <c r="V673" s="108" t="str">
        <f t="shared" si="198"/>
        <v/>
      </c>
      <c r="W673" s="108" t="str">
        <f t="shared" si="199"/>
        <v/>
      </c>
      <c r="X673" s="108" t="str">
        <f t="shared" si="200"/>
        <v/>
      </c>
      <c r="Y673" s="108" t="str">
        <f t="shared" si="201"/>
        <v/>
      </c>
      <c r="Z673" s="106" t="str">
        <f t="shared" si="202"/>
        <v/>
      </c>
      <c r="AA673" s="107" t="str">
        <f t="shared" si="203"/>
        <v/>
      </c>
      <c r="AB673" s="105" t="str">
        <f t="shared" si="204"/>
        <v/>
      </c>
      <c r="AC673" s="108" t="str">
        <f t="shared" si="205"/>
        <v/>
      </c>
      <c r="AD673" s="160" t="str">
        <f t="shared" si="208"/>
        <v/>
      </c>
      <c r="AE673" s="173" t="str">
        <f t="shared" si="209"/>
        <v/>
      </c>
      <c r="AF673" s="111" t="str">
        <f>IF(AND(C673="",SUM(F673:N673)=0),"",IF(AE673&lt;&gt;"●",IF(COUNTIF(D673:E673,"○")+COUNTIF(O673:P673,"○")=1,"OK","NG"),IF(INDEX('補足調査票 (記入例)'!$AF$21:$AF$720,MATCH(C673,'補足調査票 (記入例)'!$C$21:$C$29,0))="OK","OK","NG ")))</f>
        <v/>
      </c>
      <c r="AG673" s="180" t="str">
        <f t="shared" si="206"/>
        <v/>
      </c>
    </row>
    <row r="674" spans="1:33" s="110" customFormat="1" ht="34.5" customHeight="1" x14ac:dyDescent="0.4">
      <c r="A674" s="42" t="str">
        <f t="shared" si="191"/>
        <v>○○学園</v>
      </c>
      <c r="B674" s="43"/>
      <c r="C674" s="44"/>
      <c r="D674" s="103"/>
      <c r="E674" s="103"/>
      <c r="F674" s="95"/>
      <c r="G674" s="48"/>
      <c r="H674" s="48"/>
      <c r="I674" s="48"/>
      <c r="J674" s="49"/>
      <c r="K674" s="49"/>
      <c r="L674" s="49"/>
      <c r="M674" s="49"/>
      <c r="N674" s="50"/>
      <c r="O674" s="104" t="str">
        <f t="shared" si="192"/>
        <v/>
      </c>
      <c r="P674" s="105" t="str">
        <f t="shared" si="207"/>
        <v/>
      </c>
      <c r="Q674" s="106" t="str">
        <f t="shared" si="193"/>
        <v/>
      </c>
      <c r="R674" s="107" t="str">
        <f t="shared" si="194"/>
        <v/>
      </c>
      <c r="S674" s="107" t="str">
        <f t="shared" si="195"/>
        <v/>
      </c>
      <c r="T674" s="108" t="str">
        <f t="shared" si="196"/>
        <v/>
      </c>
      <c r="U674" s="105" t="str">
        <f t="shared" si="197"/>
        <v/>
      </c>
      <c r="V674" s="108" t="str">
        <f t="shared" si="198"/>
        <v/>
      </c>
      <c r="W674" s="108" t="str">
        <f t="shared" si="199"/>
        <v/>
      </c>
      <c r="X674" s="108" t="str">
        <f t="shared" si="200"/>
        <v/>
      </c>
      <c r="Y674" s="108" t="str">
        <f t="shared" si="201"/>
        <v/>
      </c>
      <c r="Z674" s="106" t="str">
        <f t="shared" si="202"/>
        <v/>
      </c>
      <c r="AA674" s="107" t="str">
        <f t="shared" si="203"/>
        <v/>
      </c>
      <c r="AB674" s="105" t="str">
        <f t="shared" si="204"/>
        <v/>
      </c>
      <c r="AC674" s="108" t="str">
        <f t="shared" si="205"/>
        <v/>
      </c>
      <c r="AD674" s="160" t="str">
        <f t="shared" si="208"/>
        <v/>
      </c>
      <c r="AE674" s="173" t="str">
        <f t="shared" si="209"/>
        <v/>
      </c>
      <c r="AF674" s="111" t="str">
        <f>IF(AND(C674="",SUM(F674:N674)=0),"",IF(AE674&lt;&gt;"●",IF(COUNTIF(D674:E674,"○")+COUNTIF(O674:P674,"○")=1,"OK","NG"),IF(INDEX('補足調査票 (記入例)'!$AF$21:$AF$720,MATCH(C674,'補足調査票 (記入例)'!$C$21:$C$29,0))="OK","OK","NG ")))</f>
        <v/>
      </c>
      <c r="AG674" s="180" t="str">
        <f t="shared" si="206"/>
        <v/>
      </c>
    </row>
    <row r="675" spans="1:33" s="110" customFormat="1" ht="34.5" customHeight="1" x14ac:dyDescent="0.4">
      <c r="A675" s="42" t="str">
        <f t="shared" si="191"/>
        <v>○○学園</v>
      </c>
      <c r="B675" s="43"/>
      <c r="C675" s="44"/>
      <c r="D675" s="103"/>
      <c r="E675" s="103"/>
      <c r="F675" s="95"/>
      <c r="G675" s="48"/>
      <c r="H675" s="48"/>
      <c r="I675" s="48"/>
      <c r="J675" s="49"/>
      <c r="K675" s="49"/>
      <c r="L675" s="49"/>
      <c r="M675" s="49"/>
      <c r="N675" s="50"/>
      <c r="O675" s="104" t="str">
        <f t="shared" si="192"/>
        <v/>
      </c>
      <c r="P675" s="105" t="str">
        <f t="shared" si="207"/>
        <v/>
      </c>
      <c r="Q675" s="106" t="str">
        <f t="shared" si="193"/>
        <v/>
      </c>
      <c r="R675" s="107" t="str">
        <f t="shared" si="194"/>
        <v/>
      </c>
      <c r="S675" s="107" t="str">
        <f t="shared" si="195"/>
        <v/>
      </c>
      <c r="T675" s="108" t="str">
        <f t="shared" si="196"/>
        <v/>
      </c>
      <c r="U675" s="105" t="str">
        <f t="shared" si="197"/>
        <v/>
      </c>
      <c r="V675" s="108" t="str">
        <f t="shared" si="198"/>
        <v/>
      </c>
      <c r="W675" s="108" t="str">
        <f t="shared" si="199"/>
        <v/>
      </c>
      <c r="X675" s="108" t="str">
        <f t="shared" si="200"/>
        <v/>
      </c>
      <c r="Y675" s="108" t="str">
        <f t="shared" si="201"/>
        <v/>
      </c>
      <c r="Z675" s="106" t="str">
        <f t="shared" si="202"/>
        <v/>
      </c>
      <c r="AA675" s="107" t="str">
        <f t="shared" si="203"/>
        <v/>
      </c>
      <c r="AB675" s="105" t="str">
        <f t="shared" si="204"/>
        <v/>
      </c>
      <c r="AC675" s="108" t="str">
        <f t="shared" si="205"/>
        <v/>
      </c>
      <c r="AD675" s="160" t="str">
        <f t="shared" si="208"/>
        <v/>
      </c>
      <c r="AE675" s="173" t="str">
        <f t="shared" si="209"/>
        <v/>
      </c>
      <c r="AF675" s="111" t="str">
        <f>IF(AND(C675="",SUM(F675:N675)=0),"",IF(AE675&lt;&gt;"●",IF(COUNTIF(D675:E675,"○")+COUNTIF(O675:P675,"○")=1,"OK","NG"),IF(INDEX('補足調査票 (記入例)'!$AF$21:$AF$720,MATCH(C675,'補足調査票 (記入例)'!$C$21:$C$29,0))="OK","OK","NG ")))</f>
        <v/>
      </c>
      <c r="AG675" s="180" t="str">
        <f t="shared" si="206"/>
        <v/>
      </c>
    </row>
    <row r="676" spans="1:33" s="110" customFormat="1" ht="34.5" customHeight="1" x14ac:dyDescent="0.4">
      <c r="A676" s="42" t="str">
        <f t="shared" si="191"/>
        <v>○○学園</v>
      </c>
      <c r="B676" s="43"/>
      <c r="C676" s="44"/>
      <c r="D676" s="103"/>
      <c r="E676" s="103"/>
      <c r="F676" s="95"/>
      <c r="G676" s="48"/>
      <c r="H676" s="48"/>
      <c r="I676" s="48"/>
      <c r="J676" s="49"/>
      <c r="K676" s="49"/>
      <c r="L676" s="49"/>
      <c r="M676" s="49"/>
      <c r="N676" s="50"/>
      <c r="O676" s="104" t="str">
        <f t="shared" si="192"/>
        <v/>
      </c>
      <c r="P676" s="105" t="str">
        <f t="shared" si="207"/>
        <v/>
      </c>
      <c r="Q676" s="106" t="str">
        <f t="shared" si="193"/>
        <v/>
      </c>
      <c r="R676" s="107" t="str">
        <f t="shared" si="194"/>
        <v/>
      </c>
      <c r="S676" s="107" t="str">
        <f t="shared" si="195"/>
        <v/>
      </c>
      <c r="T676" s="108" t="str">
        <f t="shared" si="196"/>
        <v/>
      </c>
      <c r="U676" s="105" t="str">
        <f t="shared" si="197"/>
        <v/>
      </c>
      <c r="V676" s="108" t="str">
        <f t="shared" si="198"/>
        <v/>
      </c>
      <c r="W676" s="108" t="str">
        <f t="shared" si="199"/>
        <v/>
      </c>
      <c r="X676" s="108" t="str">
        <f t="shared" si="200"/>
        <v/>
      </c>
      <c r="Y676" s="108" t="str">
        <f t="shared" si="201"/>
        <v/>
      </c>
      <c r="Z676" s="106" t="str">
        <f t="shared" si="202"/>
        <v/>
      </c>
      <c r="AA676" s="107" t="str">
        <f t="shared" si="203"/>
        <v/>
      </c>
      <c r="AB676" s="105" t="str">
        <f t="shared" si="204"/>
        <v/>
      </c>
      <c r="AC676" s="108" t="str">
        <f t="shared" si="205"/>
        <v/>
      </c>
      <c r="AD676" s="160" t="str">
        <f t="shared" si="208"/>
        <v/>
      </c>
      <c r="AE676" s="173" t="str">
        <f t="shared" si="209"/>
        <v/>
      </c>
      <c r="AF676" s="111" t="str">
        <f>IF(AND(C676="",SUM(F676:N676)=0),"",IF(AE676&lt;&gt;"●",IF(COUNTIF(D676:E676,"○")+COUNTIF(O676:P676,"○")=1,"OK","NG"),IF(INDEX('補足調査票 (記入例)'!$AF$21:$AF$720,MATCH(C676,'補足調査票 (記入例)'!$C$21:$C$29,0))="OK","OK","NG ")))</f>
        <v/>
      </c>
      <c r="AG676" s="180" t="str">
        <f t="shared" si="206"/>
        <v/>
      </c>
    </row>
    <row r="677" spans="1:33" s="110" customFormat="1" ht="34.5" customHeight="1" x14ac:dyDescent="0.4">
      <c r="A677" s="42" t="str">
        <f t="shared" si="191"/>
        <v>○○学園</v>
      </c>
      <c r="B677" s="43"/>
      <c r="C677" s="44"/>
      <c r="D677" s="103"/>
      <c r="E677" s="103"/>
      <c r="F677" s="95"/>
      <c r="G677" s="48"/>
      <c r="H677" s="48"/>
      <c r="I677" s="48"/>
      <c r="J677" s="49"/>
      <c r="K677" s="49"/>
      <c r="L677" s="49"/>
      <c r="M677" s="49"/>
      <c r="N677" s="50"/>
      <c r="O677" s="104" t="str">
        <f t="shared" si="192"/>
        <v/>
      </c>
      <c r="P677" s="105" t="str">
        <f t="shared" si="207"/>
        <v/>
      </c>
      <c r="Q677" s="106" t="str">
        <f t="shared" si="193"/>
        <v/>
      </c>
      <c r="R677" s="107" t="str">
        <f t="shared" si="194"/>
        <v/>
      </c>
      <c r="S677" s="107" t="str">
        <f t="shared" si="195"/>
        <v/>
      </c>
      <c r="T677" s="108" t="str">
        <f t="shared" si="196"/>
        <v/>
      </c>
      <c r="U677" s="105" t="str">
        <f t="shared" si="197"/>
        <v/>
      </c>
      <c r="V677" s="108" t="str">
        <f t="shared" si="198"/>
        <v/>
      </c>
      <c r="W677" s="108" t="str">
        <f t="shared" si="199"/>
        <v/>
      </c>
      <c r="X677" s="108" t="str">
        <f t="shared" si="200"/>
        <v/>
      </c>
      <c r="Y677" s="108" t="str">
        <f t="shared" si="201"/>
        <v/>
      </c>
      <c r="Z677" s="106" t="str">
        <f t="shared" si="202"/>
        <v/>
      </c>
      <c r="AA677" s="107" t="str">
        <f t="shared" si="203"/>
        <v/>
      </c>
      <c r="AB677" s="105" t="str">
        <f t="shared" si="204"/>
        <v/>
      </c>
      <c r="AC677" s="108" t="str">
        <f t="shared" si="205"/>
        <v/>
      </c>
      <c r="AD677" s="160" t="str">
        <f t="shared" si="208"/>
        <v/>
      </c>
      <c r="AE677" s="173" t="str">
        <f t="shared" si="209"/>
        <v/>
      </c>
      <c r="AF677" s="111" t="str">
        <f>IF(AND(C677="",SUM(F677:N677)=0),"",IF(AE677&lt;&gt;"●",IF(COUNTIF(D677:E677,"○")+COUNTIF(O677:P677,"○")=1,"OK","NG"),IF(INDEX('補足調査票 (記入例)'!$AF$21:$AF$720,MATCH(C677,'補足調査票 (記入例)'!$C$21:$C$29,0))="OK","OK","NG ")))</f>
        <v/>
      </c>
      <c r="AG677" s="180" t="str">
        <f t="shared" si="206"/>
        <v/>
      </c>
    </row>
    <row r="678" spans="1:33" s="110" customFormat="1" ht="34.5" customHeight="1" x14ac:dyDescent="0.4">
      <c r="A678" s="42" t="str">
        <f t="shared" si="191"/>
        <v>○○学園</v>
      </c>
      <c r="B678" s="43"/>
      <c r="C678" s="44"/>
      <c r="D678" s="103"/>
      <c r="E678" s="103"/>
      <c r="F678" s="95"/>
      <c r="G678" s="48"/>
      <c r="H678" s="48"/>
      <c r="I678" s="48"/>
      <c r="J678" s="49"/>
      <c r="K678" s="49"/>
      <c r="L678" s="49"/>
      <c r="M678" s="49"/>
      <c r="N678" s="50"/>
      <c r="O678" s="104" t="str">
        <f t="shared" si="192"/>
        <v/>
      </c>
      <c r="P678" s="105" t="str">
        <f t="shared" si="207"/>
        <v/>
      </c>
      <c r="Q678" s="106" t="str">
        <f t="shared" si="193"/>
        <v/>
      </c>
      <c r="R678" s="107" t="str">
        <f t="shared" si="194"/>
        <v/>
      </c>
      <c r="S678" s="107" t="str">
        <f t="shared" si="195"/>
        <v/>
      </c>
      <c r="T678" s="108" t="str">
        <f t="shared" si="196"/>
        <v/>
      </c>
      <c r="U678" s="105" t="str">
        <f t="shared" si="197"/>
        <v/>
      </c>
      <c r="V678" s="108" t="str">
        <f t="shared" si="198"/>
        <v/>
      </c>
      <c r="W678" s="108" t="str">
        <f t="shared" si="199"/>
        <v/>
      </c>
      <c r="X678" s="108" t="str">
        <f t="shared" si="200"/>
        <v/>
      </c>
      <c r="Y678" s="108" t="str">
        <f t="shared" si="201"/>
        <v/>
      </c>
      <c r="Z678" s="106" t="str">
        <f t="shared" si="202"/>
        <v/>
      </c>
      <c r="AA678" s="107" t="str">
        <f t="shared" si="203"/>
        <v/>
      </c>
      <c r="AB678" s="105" t="str">
        <f t="shared" si="204"/>
        <v/>
      </c>
      <c r="AC678" s="108" t="str">
        <f t="shared" si="205"/>
        <v/>
      </c>
      <c r="AD678" s="160" t="str">
        <f t="shared" si="208"/>
        <v/>
      </c>
      <c r="AE678" s="173" t="str">
        <f t="shared" si="209"/>
        <v/>
      </c>
      <c r="AF678" s="111" t="str">
        <f>IF(AND(C678="",SUM(F678:N678)=0),"",IF(AE678&lt;&gt;"●",IF(COUNTIF(D678:E678,"○")+COUNTIF(O678:P678,"○")=1,"OK","NG"),IF(INDEX('補足調査票 (記入例)'!$AF$21:$AF$720,MATCH(C678,'補足調査票 (記入例)'!$C$21:$C$29,0))="OK","OK","NG ")))</f>
        <v/>
      </c>
      <c r="AG678" s="180" t="str">
        <f t="shared" si="206"/>
        <v/>
      </c>
    </row>
    <row r="679" spans="1:33" s="110" customFormat="1" ht="34.5" customHeight="1" x14ac:dyDescent="0.4">
      <c r="A679" s="42" t="str">
        <f t="shared" si="191"/>
        <v>○○学園</v>
      </c>
      <c r="B679" s="43"/>
      <c r="C679" s="44"/>
      <c r="D679" s="103"/>
      <c r="E679" s="103"/>
      <c r="F679" s="95"/>
      <c r="G679" s="48"/>
      <c r="H679" s="48"/>
      <c r="I679" s="48"/>
      <c r="J679" s="49"/>
      <c r="K679" s="49"/>
      <c r="L679" s="49"/>
      <c r="M679" s="49"/>
      <c r="N679" s="50"/>
      <c r="O679" s="104" t="str">
        <f t="shared" si="192"/>
        <v/>
      </c>
      <c r="P679" s="105" t="str">
        <f t="shared" si="207"/>
        <v/>
      </c>
      <c r="Q679" s="106" t="str">
        <f t="shared" si="193"/>
        <v/>
      </c>
      <c r="R679" s="107" t="str">
        <f t="shared" si="194"/>
        <v/>
      </c>
      <c r="S679" s="107" t="str">
        <f t="shared" si="195"/>
        <v/>
      </c>
      <c r="T679" s="108" t="str">
        <f t="shared" si="196"/>
        <v/>
      </c>
      <c r="U679" s="105" t="str">
        <f t="shared" si="197"/>
        <v/>
      </c>
      <c r="V679" s="108" t="str">
        <f t="shared" si="198"/>
        <v/>
      </c>
      <c r="W679" s="108" t="str">
        <f t="shared" si="199"/>
        <v/>
      </c>
      <c r="X679" s="108" t="str">
        <f t="shared" si="200"/>
        <v/>
      </c>
      <c r="Y679" s="108" t="str">
        <f t="shared" si="201"/>
        <v/>
      </c>
      <c r="Z679" s="106" t="str">
        <f t="shared" si="202"/>
        <v/>
      </c>
      <c r="AA679" s="107" t="str">
        <f t="shared" si="203"/>
        <v/>
      </c>
      <c r="AB679" s="105" t="str">
        <f t="shared" si="204"/>
        <v/>
      </c>
      <c r="AC679" s="108" t="str">
        <f t="shared" si="205"/>
        <v/>
      </c>
      <c r="AD679" s="160" t="str">
        <f t="shared" si="208"/>
        <v/>
      </c>
      <c r="AE679" s="173" t="str">
        <f t="shared" si="209"/>
        <v/>
      </c>
      <c r="AF679" s="111" t="str">
        <f>IF(AND(C679="",SUM(F679:N679)=0),"",IF(AE679&lt;&gt;"●",IF(COUNTIF(D679:E679,"○")+COUNTIF(O679:P679,"○")=1,"OK","NG"),IF(INDEX('補足調査票 (記入例)'!$AF$21:$AF$720,MATCH(C679,'補足調査票 (記入例)'!$C$21:$C$29,0))="OK","OK","NG ")))</f>
        <v/>
      </c>
      <c r="AG679" s="180" t="str">
        <f t="shared" si="206"/>
        <v/>
      </c>
    </row>
    <row r="680" spans="1:33" s="110" customFormat="1" ht="34.5" customHeight="1" x14ac:dyDescent="0.4">
      <c r="A680" s="42" t="str">
        <f t="shared" si="191"/>
        <v>○○学園</v>
      </c>
      <c r="B680" s="43"/>
      <c r="C680" s="44"/>
      <c r="D680" s="103"/>
      <c r="E680" s="103"/>
      <c r="F680" s="95"/>
      <c r="G680" s="48"/>
      <c r="H680" s="48"/>
      <c r="I680" s="48"/>
      <c r="J680" s="49"/>
      <c r="K680" s="49"/>
      <c r="L680" s="49"/>
      <c r="M680" s="49"/>
      <c r="N680" s="50"/>
      <c r="O680" s="104" t="str">
        <f t="shared" si="192"/>
        <v/>
      </c>
      <c r="P680" s="105" t="str">
        <f t="shared" si="207"/>
        <v/>
      </c>
      <c r="Q680" s="106" t="str">
        <f t="shared" si="193"/>
        <v/>
      </c>
      <c r="R680" s="107" t="str">
        <f t="shared" si="194"/>
        <v/>
      </c>
      <c r="S680" s="107" t="str">
        <f t="shared" si="195"/>
        <v/>
      </c>
      <c r="T680" s="108" t="str">
        <f t="shared" si="196"/>
        <v/>
      </c>
      <c r="U680" s="105" t="str">
        <f t="shared" si="197"/>
        <v/>
      </c>
      <c r="V680" s="108" t="str">
        <f t="shared" si="198"/>
        <v/>
      </c>
      <c r="W680" s="108" t="str">
        <f t="shared" si="199"/>
        <v/>
      </c>
      <c r="X680" s="108" t="str">
        <f t="shared" si="200"/>
        <v/>
      </c>
      <c r="Y680" s="108" t="str">
        <f t="shared" si="201"/>
        <v/>
      </c>
      <c r="Z680" s="106" t="str">
        <f t="shared" si="202"/>
        <v/>
      </c>
      <c r="AA680" s="107" t="str">
        <f t="shared" si="203"/>
        <v/>
      </c>
      <c r="AB680" s="105" t="str">
        <f t="shared" si="204"/>
        <v/>
      </c>
      <c r="AC680" s="108" t="str">
        <f t="shared" si="205"/>
        <v/>
      </c>
      <c r="AD680" s="160" t="str">
        <f t="shared" si="208"/>
        <v/>
      </c>
      <c r="AE680" s="173" t="str">
        <f t="shared" si="209"/>
        <v/>
      </c>
      <c r="AF680" s="111" t="str">
        <f>IF(AND(C680="",SUM(F680:N680)=0),"",IF(AE680&lt;&gt;"●",IF(COUNTIF(D680:E680,"○")+COUNTIF(O680:P680,"○")=1,"OK","NG"),IF(INDEX('補足調査票 (記入例)'!$AF$21:$AF$720,MATCH(C680,'補足調査票 (記入例)'!$C$21:$C$29,0))="OK","OK","NG ")))</f>
        <v/>
      </c>
      <c r="AG680" s="180" t="str">
        <f t="shared" si="206"/>
        <v/>
      </c>
    </row>
    <row r="681" spans="1:33" s="110" customFormat="1" ht="34.5" customHeight="1" x14ac:dyDescent="0.4">
      <c r="A681" s="42" t="str">
        <f t="shared" si="191"/>
        <v>○○学園</v>
      </c>
      <c r="B681" s="43"/>
      <c r="C681" s="44"/>
      <c r="D681" s="103"/>
      <c r="E681" s="103"/>
      <c r="F681" s="95"/>
      <c r="G681" s="48"/>
      <c r="H681" s="48"/>
      <c r="I681" s="48"/>
      <c r="J681" s="49"/>
      <c r="K681" s="49"/>
      <c r="L681" s="49"/>
      <c r="M681" s="49"/>
      <c r="N681" s="50"/>
      <c r="O681" s="104" t="str">
        <f t="shared" si="192"/>
        <v/>
      </c>
      <c r="P681" s="105" t="str">
        <f t="shared" si="207"/>
        <v/>
      </c>
      <c r="Q681" s="106" t="str">
        <f t="shared" si="193"/>
        <v/>
      </c>
      <c r="R681" s="107" t="str">
        <f t="shared" si="194"/>
        <v/>
      </c>
      <c r="S681" s="107" t="str">
        <f t="shared" si="195"/>
        <v/>
      </c>
      <c r="T681" s="108" t="str">
        <f t="shared" si="196"/>
        <v/>
      </c>
      <c r="U681" s="105" t="str">
        <f t="shared" si="197"/>
        <v/>
      </c>
      <c r="V681" s="108" t="str">
        <f t="shared" si="198"/>
        <v/>
      </c>
      <c r="W681" s="108" t="str">
        <f t="shared" si="199"/>
        <v/>
      </c>
      <c r="X681" s="108" t="str">
        <f t="shared" si="200"/>
        <v/>
      </c>
      <c r="Y681" s="108" t="str">
        <f t="shared" si="201"/>
        <v/>
      </c>
      <c r="Z681" s="106" t="str">
        <f t="shared" si="202"/>
        <v/>
      </c>
      <c r="AA681" s="107" t="str">
        <f t="shared" si="203"/>
        <v/>
      </c>
      <c r="AB681" s="105" t="str">
        <f t="shared" si="204"/>
        <v/>
      </c>
      <c r="AC681" s="108" t="str">
        <f t="shared" si="205"/>
        <v/>
      </c>
      <c r="AD681" s="160" t="str">
        <f t="shared" si="208"/>
        <v/>
      </c>
      <c r="AE681" s="173" t="str">
        <f t="shared" si="209"/>
        <v/>
      </c>
      <c r="AF681" s="111" t="str">
        <f>IF(AND(C681="",SUM(F681:N681)=0),"",IF(AE681&lt;&gt;"●",IF(COUNTIF(D681:E681,"○")+COUNTIF(O681:P681,"○")=1,"OK","NG"),IF(INDEX('補足調査票 (記入例)'!$AF$21:$AF$720,MATCH(C681,'補足調査票 (記入例)'!$C$21:$C$29,0))="OK","OK","NG ")))</f>
        <v/>
      </c>
      <c r="AG681" s="180" t="str">
        <f t="shared" si="206"/>
        <v/>
      </c>
    </row>
    <row r="682" spans="1:33" s="110" customFormat="1" ht="34.5" customHeight="1" x14ac:dyDescent="0.4">
      <c r="A682" s="42" t="str">
        <f t="shared" si="191"/>
        <v>○○学園</v>
      </c>
      <c r="B682" s="43"/>
      <c r="C682" s="44"/>
      <c r="D682" s="103"/>
      <c r="E682" s="103"/>
      <c r="F682" s="95"/>
      <c r="G682" s="48"/>
      <c r="H682" s="48"/>
      <c r="I682" s="48"/>
      <c r="J682" s="49"/>
      <c r="K682" s="49"/>
      <c r="L682" s="49"/>
      <c r="M682" s="49"/>
      <c r="N682" s="50"/>
      <c r="O682" s="104" t="str">
        <f t="shared" si="192"/>
        <v/>
      </c>
      <c r="P682" s="105" t="str">
        <f t="shared" si="207"/>
        <v/>
      </c>
      <c r="Q682" s="106" t="str">
        <f t="shared" si="193"/>
        <v/>
      </c>
      <c r="R682" s="107" t="str">
        <f t="shared" si="194"/>
        <v/>
      </c>
      <c r="S682" s="107" t="str">
        <f t="shared" si="195"/>
        <v/>
      </c>
      <c r="T682" s="108" t="str">
        <f t="shared" si="196"/>
        <v/>
      </c>
      <c r="U682" s="105" t="str">
        <f t="shared" si="197"/>
        <v/>
      </c>
      <c r="V682" s="108" t="str">
        <f t="shared" si="198"/>
        <v/>
      </c>
      <c r="W682" s="108" t="str">
        <f t="shared" si="199"/>
        <v/>
      </c>
      <c r="X682" s="108" t="str">
        <f t="shared" si="200"/>
        <v/>
      </c>
      <c r="Y682" s="108" t="str">
        <f t="shared" si="201"/>
        <v/>
      </c>
      <c r="Z682" s="106" t="str">
        <f t="shared" si="202"/>
        <v/>
      </c>
      <c r="AA682" s="107" t="str">
        <f t="shared" si="203"/>
        <v/>
      </c>
      <c r="AB682" s="105" t="str">
        <f t="shared" si="204"/>
        <v/>
      </c>
      <c r="AC682" s="108" t="str">
        <f t="shared" si="205"/>
        <v/>
      </c>
      <c r="AD682" s="160" t="str">
        <f t="shared" si="208"/>
        <v/>
      </c>
      <c r="AE682" s="173" t="str">
        <f t="shared" si="209"/>
        <v/>
      </c>
      <c r="AF682" s="111" t="str">
        <f>IF(AND(C682="",SUM(F682:N682)=0),"",IF(AE682&lt;&gt;"●",IF(COUNTIF(D682:E682,"○")+COUNTIF(O682:P682,"○")=1,"OK","NG"),IF(INDEX('補足調査票 (記入例)'!$AF$21:$AF$720,MATCH(C682,'補足調査票 (記入例)'!$C$21:$C$29,0))="OK","OK","NG ")))</f>
        <v/>
      </c>
      <c r="AG682" s="180" t="str">
        <f t="shared" si="206"/>
        <v/>
      </c>
    </row>
    <row r="683" spans="1:33" s="110" customFormat="1" ht="34.5" customHeight="1" x14ac:dyDescent="0.4">
      <c r="A683" s="42" t="str">
        <f t="shared" si="191"/>
        <v>○○学園</v>
      </c>
      <c r="B683" s="43"/>
      <c r="C683" s="44"/>
      <c r="D683" s="103"/>
      <c r="E683" s="103"/>
      <c r="F683" s="95"/>
      <c r="G683" s="48"/>
      <c r="H683" s="48"/>
      <c r="I683" s="48"/>
      <c r="J683" s="49"/>
      <c r="K683" s="49"/>
      <c r="L683" s="49"/>
      <c r="M683" s="49"/>
      <c r="N683" s="50"/>
      <c r="O683" s="104" t="str">
        <f t="shared" si="192"/>
        <v/>
      </c>
      <c r="P683" s="105" t="str">
        <f t="shared" si="207"/>
        <v/>
      </c>
      <c r="Q683" s="106" t="str">
        <f t="shared" si="193"/>
        <v/>
      </c>
      <c r="R683" s="107" t="str">
        <f t="shared" si="194"/>
        <v/>
      </c>
      <c r="S683" s="107" t="str">
        <f t="shared" si="195"/>
        <v/>
      </c>
      <c r="T683" s="108" t="str">
        <f t="shared" si="196"/>
        <v/>
      </c>
      <c r="U683" s="105" t="str">
        <f t="shared" si="197"/>
        <v/>
      </c>
      <c r="V683" s="108" t="str">
        <f t="shared" si="198"/>
        <v/>
      </c>
      <c r="W683" s="108" t="str">
        <f t="shared" si="199"/>
        <v/>
      </c>
      <c r="X683" s="108" t="str">
        <f t="shared" si="200"/>
        <v/>
      </c>
      <c r="Y683" s="108" t="str">
        <f t="shared" si="201"/>
        <v/>
      </c>
      <c r="Z683" s="106" t="str">
        <f t="shared" si="202"/>
        <v/>
      </c>
      <c r="AA683" s="107" t="str">
        <f t="shared" si="203"/>
        <v/>
      </c>
      <c r="AB683" s="105" t="str">
        <f t="shared" si="204"/>
        <v/>
      </c>
      <c r="AC683" s="108" t="str">
        <f t="shared" si="205"/>
        <v/>
      </c>
      <c r="AD683" s="160" t="str">
        <f t="shared" si="208"/>
        <v/>
      </c>
      <c r="AE683" s="173" t="str">
        <f t="shared" si="209"/>
        <v/>
      </c>
      <c r="AF683" s="111" t="str">
        <f>IF(AND(C683="",SUM(F683:N683)=0),"",IF(AE683&lt;&gt;"●",IF(COUNTIF(D683:E683,"○")+COUNTIF(O683:P683,"○")=1,"OK","NG"),IF(INDEX('補足調査票 (記入例)'!$AF$21:$AF$720,MATCH(C683,'補足調査票 (記入例)'!$C$21:$C$29,0))="OK","OK","NG ")))</f>
        <v/>
      </c>
      <c r="AG683" s="180" t="str">
        <f t="shared" si="206"/>
        <v/>
      </c>
    </row>
    <row r="684" spans="1:33" s="110" customFormat="1" ht="34.5" customHeight="1" x14ac:dyDescent="0.4">
      <c r="A684" s="42" t="str">
        <f t="shared" si="191"/>
        <v>○○学園</v>
      </c>
      <c r="B684" s="43"/>
      <c r="C684" s="44"/>
      <c r="D684" s="103"/>
      <c r="E684" s="103"/>
      <c r="F684" s="95"/>
      <c r="G684" s="48"/>
      <c r="H684" s="48"/>
      <c r="I684" s="48"/>
      <c r="J684" s="49"/>
      <c r="K684" s="49"/>
      <c r="L684" s="49"/>
      <c r="M684" s="49"/>
      <c r="N684" s="50"/>
      <c r="O684" s="104" t="str">
        <f t="shared" si="192"/>
        <v/>
      </c>
      <c r="P684" s="105" t="str">
        <f t="shared" si="207"/>
        <v/>
      </c>
      <c r="Q684" s="106" t="str">
        <f t="shared" si="193"/>
        <v/>
      </c>
      <c r="R684" s="107" t="str">
        <f t="shared" si="194"/>
        <v/>
      </c>
      <c r="S684" s="107" t="str">
        <f t="shared" si="195"/>
        <v/>
      </c>
      <c r="T684" s="108" t="str">
        <f t="shared" si="196"/>
        <v/>
      </c>
      <c r="U684" s="105" t="str">
        <f t="shared" si="197"/>
        <v/>
      </c>
      <c r="V684" s="108" t="str">
        <f t="shared" si="198"/>
        <v/>
      </c>
      <c r="W684" s="108" t="str">
        <f t="shared" si="199"/>
        <v/>
      </c>
      <c r="X684" s="108" t="str">
        <f t="shared" si="200"/>
        <v/>
      </c>
      <c r="Y684" s="108" t="str">
        <f t="shared" si="201"/>
        <v/>
      </c>
      <c r="Z684" s="106" t="str">
        <f t="shared" si="202"/>
        <v/>
      </c>
      <c r="AA684" s="107" t="str">
        <f t="shared" si="203"/>
        <v/>
      </c>
      <c r="AB684" s="105" t="str">
        <f t="shared" si="204"/>
        <v/>
      </c>
      <c r="AC684" s="108" t="str">
        <f t="shared" si="205"/>
        <v/>
      </c>
      <c r="AD684" s="160" t="str">
        <f t="shared" si="208"/>
        <v/>
      </c>
      <c r="AE684" s="173" t="str">
        <f t="shared" si="209"/>
        <v/>
      </c>
      <c r="AF684" s="111" t="str">
        <f>IF(AND(C684="",SUM(F684:N684)=0),"",IF(AE684&lt;&gt;"●",IF(COUNTIF(D684:E684,"○")+COUNTIF(O684:P684,"○")=1,"OK","NG"),IF(INDEX('補足調査票 (記入例)'!$AF$21:$AF$720,MATCH(C684,'補足調査票 (記入例)'!$C$21:$C$29,0))="OK","OK","NG ")))</f>
        <v/>
      </c>
      <c r="AG684" s="180" t="str">
        <f t="shared" si="206"/>
        <v/>
      </c>
    </row>
    <row r="685" spans="1:33" s="110" customFormat="1" ht="34.5" customHeight="1" x14ac:dyDescent="0.4">
      <c r="A685" s="42" t="str">
        <f t="shared" si="191"/>
        <v>○○学園</v>
      </c>
      <c r="B685" s="43"/>
      <c r="C685" s="44"/>
      <c r="D685" s="103"/>
      <c r="E685" s="103"/>
      <c r="F685" s="95"/>
      <c r="G685" s="48"/>
      <c r="H685" s="48"/>
      <c r="I685" s="48"/>
      <c r="J685" s="49"/>
      <c r="K685" s="49"/>
      <c r="L685" s="49"/>
      <c r="M685" s="49"/>
      <c r="N685" s="50"/>
      <c r="O685" s="104" t="str">
        <f t="shared" si="192"/>
        <v/>
      </c>
      <c r="P685" s="105" t="str">
        <f t="shared" si="207"/>
        <v/>
      </c>
      <c r="Q685" s="106" t="str">
        <f t="shared" si="193"/>
        <v/>
      </c>
      <c r="R685" s="107" t="str">
        <f t="shared" si="194"/>
        <v/>
      </c>
      <c r="S685" s="107" t="str">
        <f t="shared" si="195"/>
        <v/>
      </c>
      <c r="T685" s="108" t="str">
        <f t="shared" si="196"/>
        <v/>
      </c>
      <c r="U685" s="105" t="str">
        <f t="shared" si="197"/>
        <v/>
      </c>
      <c r="V685" s="108" t="str">
        <f t="shared" si="198"/>
        <v/>
      </c>
      <c r="W685" s="108" t="str">
        <f t="shared" si="199"/>
        <v/>
      </c>
      <c r="X685" s="108" t="str">
        <f t="shared" si="200"/>
        <v/>
      </c>
      <c r="Y685" s="108" t="str">
        <f t="shared" si="201"/>
        <v/>
      </c>
      <c r="Z685" s="106" t="str">
        <f t="shared" si="202"/>
        <v/>
      </c>
      <c r="AA685" s="107" t="str">
        <f t="shared" si="203"/>
        <v/>
      </c>
      <c r="AB685" s="105" t="str">
        <f t="shared" si="204"/>
        <v/>
      </c>
      <c r="AC685" s="108" t="str">
        <f t="shared" si="205"/>
        <v/>
      </c>
      <c r="AD685" s="160" t="str">
        <f t="shared" si="208"/>
        <v/>
      </c>
      <c r="AE685" s="173" t="str">
        <f t="shared" si="209"/>
        <v/>
      </c>
      <c r="AF685" s="111" t="str">
        <f>IF(AND(C685="",SUM(F685:N685)=0),"",IF(AE685&lt;&gt;"●",IF(COUNTIF(D685:E685,"○")+COUNTIF(O685:P685,"○")=1,"OK","NG"),IF(INDEX('補足調査票 (記入例)'!$AF$21:$AF$720,MATCH(C685,'補足調査票 (記入例)'!$C$21:$C$29,0))="OK","OK","NG ")))</f>
        <v/>
      </c>
      <c r="AG685" s="180" t="str">
        <f t="shared" si="206"/>
        <v/>
      </c>
    </row>
    <row r="686" spans="1:33" s="110" customFormat="1" ht="34.5" customHeight="1" x14ac:dyDescent="0.4">
      <c r="A686" s="42" t="str">
        <f t="shared" si="191"/>
        <v>○○学園</v>
      </c>
      <c r="B686" s="43"/>
      <c r="C686" s="44"/>
      <c r="D686" s="103"/>
      <c r="E686" s="103"/>
      <c r="F686" s="95"/>
      <c r="G686" s="48"/>
      <c r="H686" s="48"/>
      <c r="I686" s="48"/>
      <c r="J686" s="49"/>
      <c r="K686" s="49"/>
      <c r="L686" s="49"/>
      <c r="M686" s="49"/>
      <c r="N686" s="50"/>
      <c r="O686" s="104" t="str">
        <f t="shared" si="192"/>
        <v/>
      </c>
      <c r="P686" s="105" t="str">
        <f t="shared" si="207"/>
        <v/>
      </c>
      <c r="Q686" s="106" t="str">
        <f t="shared" si="193"/>
        <v/>
      </c>
      <c r="R686" s="107" t="str">
        <f t="shared" si="194"/>
        <v/>
      </c>
      <c r="S686" s="107" t="str">
        <f t="shared" si="195"/>
        <v/>
      </c>
      <c r="T686" s="108" t="str">
        <f t="shared" si="196"/>
        <v/>
      </c>
      <c r="U686" s="105" t="str">
        <f t="shared" si="197"/>
        <v/>
      </c>
      <c r="V686" s="108" t="str">
        <f t="shared" si="198"/>
        <v/>
      </c>
      <c r="W686" s="108" t="str">
        <f t="shared" si="199"/>
        <v/>
      </c>
      <c r="X686" s="108" t="str">
        <f t="shared" si="200"/>
        <v/>
      </c>
      <c r="Y686" s="108" t="str">
        <f t="shared" si="201"/>
        <v/>
      </c>
      <c r="Z686" s="106" t="str">
        <f t="shared" si="202"/>
        <v/>
      </c>
      <c r="AA686" s="107" t="str">
        <f t="shared" si="203"/>
        <v/>
      </c>
      <c r="AB686" s="105" t="str">
        <f t="shared" si="204"/>
        <v/>
      </c>
      <c r="AC686" s="108" t="str">
        <f t="shared" si="205"/>
        <v/>
      </c>
      <c r="AD686" s="160" t="str">
        <f t="shared" si="208"/>
        <v/>
      </c>
      <c r="AE686" s="173" t="str">
        <f t="shared" si="209"/>
        <v/>
      </c>
      <c r="AF686" s="111" t="str">
        <f>IF(AND(C686="",SUM(F686:N686)=0),"",IF(AE686&lt;&gt;"●",IF(COUNTIF(D686:E686,"○")+COUNTIF(O686:P686,"○")=1,"OK","NG"),IF(INDEX('補足調査票 (記入例)'!$AF$21:$AF$720,MATCH(C686,'補足調査票 (記入例)'!$C$21:$C$29,0))="OK","OK","NG ")))</f>
        <v/>
      </c>
      <c r="AG686" s="180" t="str">
        <f t="shared" si="206"/>
        <v/>
      </c>
    </row>
    <row r="687" spans="1:33" s="110" customFormat="1" ht="34.5" customHeight="1" x14ac:dyDescent="0.4">
      <c r="A687" s="42" t="str">
        <f t="shared" si="191"/>
        <v>○○学園</v>
      </c>
      <c r="B687" s="43"/>
      <c r="C687" s="44"/>
      <c r="D687" s="103"/>
      <c r="E687" s="103"/>
      <c r="F687" s="95"/>
      <c r="G687" s="48"/>
      <c r="H687" s="48"/>
      <c r="I687" s="48"/>
      <c r="J687" s="49"/>
      <c r="K687" s="49"/>
      <c r="L687" s="49"/>
      <c r="M687" s="49"/>
      <c r="N687" s="50"/>
      <c r="O687" s="104" t="str">
        <f t="shared" si="192"/>
        <v/>
      </c>
      <c r="P687" s="105" t="str">
        <f t="shared" si="207"/>
        <v/>
      </c>
      <c r="Q687" s="106" t="str">
        <f t="shared" si="193"/>
        <v/>
      </c>
      <c r="R687" s="107" t="str">
        <f t="shared" si="194"/>
        <v/>
      </c>
      <c r="S687" s="107" t="str">
        <f t="shared" si="195"/>
        <v/>
      </c>
      <c r="T687" s="108" t="str">
        <f t="shared" si="196"/>
        <v/>
      </c>
      <c r="U687" s="105" t="str">
        <f t="shared" si="197"/>
        <v/>
      </c>
      <c r="V687" s="108" t="str">
        <f t="shared" si="198"/>
        <v/>
      </c>
      <c r="W687" s="108" t="str">
        <f t="shared" si="199"/>
        <v/>
      </c>
      <c r="X687" s="108" t="str">
        <f t="shared" si="200"/>
        <v/>
      </c>
      <c r="Y687" s="108" t="str">
        <f t="shared" si="201"/>
        <v/>
      </c>
      <c r="Z687" s="106" t="str">
        <f t="shared" si="202"/>
        <v/>
      </c>
      <c r="AA687" s="107" t="str">
        <f t="shared" si="203"/>
        <v/>
      </c>
      <c r="AB687" s="105" t="str">
        <f t="shared" si="204"/>
        <v/>
      </c>
      <c r="AC687" s="108" t="str">
        <f t="shared" si="205"/>
        <v/>
      </c>
      <c r="AD687" s="160" t="str">
        <f t="shared" si="208"/>
        <v/>
      </c>
      <c r="AE687" s="173" t="str">
        <f t="shared" si="209"/>
        <v/>
      </c>
      <c r="AF687" s="111" t="str">
        <f>IF(AND(C687="",SUM(F687:N687)=0),"",IF(AE687&lt;&gt;"●",IF(COUNTIF(D687:E687,"○")+COUNTIF(O687:P687,"○")=1,"OK","NG"),IF(INDEX('補足調査票 (記入例)'!$AF$21:$AF$720,MATCH(C687,'補足調査票 (記入例)'!$C$21:$C$29,0))="OK","OK","NG ")))</f>
        <v/>
      </c>
      <c r="AG687" s="180" t="str">
        <f t="shared" si="206"/>
        <v/>
      </c>
    </row>
    <row r="688" spans="1:33" s="110" customFormat="1" ht="34.5" customHeight="1" x14ac:dyDescent="0.4">
      <c r="A688" s="42" t="str">
        <f t="shared" si="191"/>
        <v>○○学園</v>
      </c>
      <c r="B688" s="43"/>
      <c r="C688" s="44"/>
      <c r="D688" s="103"/>
      <c r="E688" s="103"/>
      <c r="F688" s="95"/>
      <c r="G688" s="48"/>
      <c r="H688" s="48"/>
      <c r="I688" s="48"/>
      <c r="J688" s="49"/>
      <c r="K688" s="49"/>
      <c r="L688" s="49"/>
      <c r="M688" s="49"/>
      <c r="N688" s="50"/>
      <c r="O688" s="104" t="str">
        <f t="shared" si="192"/>
        <v/>
      </c>
      <c r="P688" s="105" t="str">
        <f t="shared" si="207"/>
        <v/>
      </c>
      <c r="Q688" s="106" t="str">
        <f t="shared" si="193"/>
        <v/>
      </c>
      <c r="R688" s="107" t="str">
        <f t="shared" si="194"/>
        <v/>
      </c>
      <c r="S688" s="107" t="str">
        <f t="shared" si="195"/>
        <v/>
      </c>
      <c r="T688" s="108" t="str">
        <f t="shared" si="196"/>
        <v/>
      </c>
      <c r="U688" s="105" t="str">
        <f t="shared" si="197"/>
        <v/>
      </c>
      <c r="V688" s="108" t="str">
        <f t="shared" si="198"/>
        <v/>
      </c>
      <c r="W688" s="108" t="str">
        <f t="shared" si="199"/>
        <v/>
      </c>
      <c r="X688" s="108" t="str">
        <f t="shared" si="200"/>
        <v/>
      </c>
      <c r="Y688" s="108" t="str">
        <f t="shared" si="201"/>
        <v/>
      </c>
      <c r="Z688" s="106" t="str">
        <f t="shared" si="202"/>
        <v/>
      </c>
      <c r="AA688" s="107" t="str">
        <f t="shared" si="203"/>
        <v/>
      </c>
      <c r="AB688" s="105" t="str">
        <f t="shared" si="204"/>
        <v/>
      </c>
      <c r="AC688" s="108" t="str">
        <f t="shared" si="205"/>
        <v/>
      </c>
      <c r="AD688" s="160" t="str">
        <f t="shared" si="208"/>
        <v/>
      </c>
      <c r="AE688" s="173" t="str">
        <f t="shared" si="209"/>
        <v/>
      </c>
      <c r="AF688" s="111" t="str">
        <f>IF(AND(C688="",SUM(F688:N688)=0),"",IF(AE688&lt;&gt;"●",IF(COUNTIF(D688:E688,"○")+COUNTIF(O688:P688,"○")=1,"OK","NG"),IF(INDEX('補足調査票 (記入例)'!$AF$21:$AF$720,MATCH(C688,'補足調査票 (記入例)'!$C$21:$C$29,0))="OK","OK","NG ")))</f>
        <v/>
      </c>
      <c r="AG688" s="180" t="str">
        <f t="shared" si="206"/>
        <v/>
      </c>
    </row>
    <row r="689" spans="1:33" s="110" customFormat="1" ht="34.5" customHeight="1" x14ac:dyDescent="0.4">
      <c r="A689" s="42" t="str">
        <f t="shared" si="191"/>
        <v>○○学園</v>
      </c>
      <c r="B689" s="43"/>
      <c r="C689" s="44"/>
      <c r="D689" s="103"/>
      <c r="E689" s="103"/>
      <c r="F689" s="95"/>
      <c r="G689" s="48"/>
      <c r="H689" s="48"/>
      <c r="I689" s="48"/>
      <c r="J689" s="49"/>
      <c r="K689" s="49"/>
      <c r="L689" s="49"/>
      <c r="M689" s="49"/>
      <c r="N689" s="50"/>
      <c r="O689" s="104" t="str">
        <f t="shared" si="192"/>
        <v/>
      </c>
      <c r="P689" s="105" t="str">
        <f t="shared" si="207"/>
        <v/>
      </c>
      <c r="Q689" s="106" t="str">
        <f t="shared" si="193"/>
        <v/>
      </c>
      <c r="R689" s="107" t="str">
        <f t="shared" si="194"/>
        <v/>
      </c>
      <c r="S689" s="107" t="str">
        <f t="shared" si="195"/>
        <v/>
      </c>
      <c r="T689" s="108" t="str">
        <f t="shared" si="196"/>
        <v/>
      </c>
      <c r="U689" s="105" t="str">
        <f t="shared" si="197"/>
        <v/>
      </c>
      <c r="V689" s="108" t="str">
        <f t="shared" si="198"/>
        <v/>
      </c>
      <c r="W689" s="108" t="str">
        <f t="shared" si="199"/>
        <v/>
      </c>
      <c r="X689" s="108" t="str">
        <f t="shared" si="200"/>
        <v/>
      </c>
      <c r="Y689" s="108" t="str">
        <f t="shared" si="201"/>
        <v/>
      </c>
      <c r="Z689" s="106" t="str">
        <f t="shared" si="202"/>
        <v/>
      </c>
      <c r="AA689" s="107" t="str">
        <f t="shared" si="203"/>
        <v/>
      </c>
      <c r="AB689" s="105" t="str">
        <f t="shared" si="204"/>
        <v/>
      </c>
      <c r="AC689" s="108" t="str">
        <f t="shared" si="205"/>
        <v/>
      </c>
      <c r="AD689" s="160" t="str">
        <f t="shared" si="208"/>
        <v/>
      </c>
      <c r="AE689" s="173" t="str">
        <f t="shared" si="209"/>
        <v/>
      </c>
      <c r="AF689" s="111" t="str">
        <f>IF(AND(C689="",SUM(F689:N689)=0),"",IF(AE689&lt;&gt;"●",IF(COUNTIF(D689:E689,"○")+COUNTIF(O689:P689,"○")=1,"OK","NG"),IF(INDEX('補足調査票 (記入例)'!$AF$21:$AF$720,MATCH(C689,'補足調査票 (記入例)'!$C$21:$C$29,0))="OK","OK","NG ")))</f>
        <v/>
      </c>
      <c r="AG689" s="180" t="str">
        <f t="shared" si="206"/>
        <v/>
      </c>
    </row>
    <row r="690" spans="1:33" s="110" customFormat="1" ht="34.5" customHeight="1" x14ac:dyDescent="0.4">
      <c r="A690" s="42" t="str">
        <f t="shared" si="191"/>
        <v>○○学園</v>
      </c>
      <c r="B690" s="43"/>
      <c r="C690" s="44"/>
      <c r="D690" s="103"/>
      <c r="E690" s="103"/>
      <c r="F690" s="95"/>
      <c r="G690" s="48"/>
      <c r="H690" s="48"/>
      <c r="I690" s="48"/>
      <c r="J690" s="49"/>
      <c r="K690" s="49"/>
      <c r="L690" s="49"/>
      <c r="M690" s="49"/>
      <c r="N690" s="50"/>
      <c r="O690" s="104" t="str">
        <f t="shared" si="192"/>
        <v/>
      </c>
      <c r="P690" s="105" t="str">
        <f t="shared" si="207"/>
        <v/>
      </c>
      <c r="Q690" s="106" t="str">
        <f t="shared" si="193"/>
        <v/>
      </c>
      <c r="R690" s="107" t="str">
        <f t="shared" si="194"/>
        <v/>
      </c>
      <c r="S690" s="107" t="str">
        <f t="shared" si="195"/>
        <v/>
      </c>
      <c r="T690" s="108" t="str">
        <f t="shared" si="196"/>
        <v/>
      </c>
      <c r="U690" s="105" t="str">
        <f t="shared" si="197"/>
        <v/>
      </c>
      <c r="V690" s="108" t="str">
        <f t="shared" si="198"/>
        <v/>
      </c>
      <c r="W690" s="108" t="str">
        <f t="shared" si="199"/>
        <v/>
      </c>
      <c r="X690" s="108" t="str">
        <f t="shared" si="200"/>
        <v/>
      </c>
      <c r="Y690" s="108" t="str">
        <f t="shared" si="201"/>
        <v/>
      </c>
      <c r="Z690" s="106" t="str">
        <f t="shared" si="202"/>
        <v/>
      </c>
      <c r="AA690" s="107" t="str">
        <f t="shared" si="203"/>
        <v/>
      </c>
      <c r="AB690" s="105" t="str">
        <f t="shared" si="204"/>
        <v/>
      </c>
      <c r="AC690" s="108" t="str">
        <f t="shared" si="205"/>
        <v/>
      </c>
      <c r="AD690" s="160" t="str">
        <f t="shared" si="208"/>
        <v/>
      </c>
      <c r="AE690" s="173" t="str">
        <f t="shared" si="209"/>
        <v/>
      </c>
      <c r="AF690" s="111" t="str">
        <f>IF(AND(C690="",SUM(F690:N690)=0),"",IF(AE690&lt;&gt;"●",IF(COUNTIF(D690:E690,"○")+COUNTIF(O690:P690,"○")=1,"OK","NG"),IF(INDEX('補足調査票 (記入例)'!$AF$21:$AF$720,MATCH(C690,'補足調査票 (記入例)'!$C$21:$C$29,0))="OK","OK","NG ")))</f>
        <v/>
      </c>
      <c r="AG690" s="180" t="str">
        <f t="shared" si="206"/>
        <v/>
      </c>
    </row>
    <row r="691" spans="1:33" s="110" customFormat="1" ht="34.5" customHeight="1" x14ac:dyDescent="0.4">
      <c r="A691" s="42" t="str">
        <f t="shared" si="191"/>
        <v>○○学園</v>
      </c>
      <c r="B691" s="43"/>
      <c r="C691" s="44"/>
      <c r="D691" s="103"/>
      <c r="E691" s="103"/>
      <c r="F691" s="95"/>
      <c r="G691" s="48"/>
      <c r="H691" s="48"/>
      <c r="I691" s="48"/>
      <c r="J691" s="49"/>
      <c r="K691" s="49"/>
      <c r="L691" s="49"/>
      <c r="M691" s="49"/>
      <c r="N691" s="50"/>
      <c r="O691" s="104" t="str">
        <f t="shared" si="192"/>
        <v/>
      </c>
      <c r="P691" s="105" t="str">
        <f t="shared" si="207"/>
        <v/>
      </c>
      <c r="Q691" s="106" t="str">
        <f t="shared" si="193"/>
        <v/>
      </c>
      <c r="R691" s="107" t="str">
        <f t="shared" si="194"/>
        <v/>
      </c>
      <c r="S691" s="107" t="str">
        <f t="shared" si="195"/>
        <v/>
      </c>
      <c r="T691" s="108" t="str">
        <f t="shared" si="196"/>
        <v/>
      </c>
      <c r="U691" s="105" t="str">
        <f t="shared" si="197"/>
        <v/>
      </c>
      <c r="V691" s="108" t="str">
        <f t="shared" si="198"/>
        <v/>
      </c>
      <c r="W691" s="108" t="str">
        <f t="shared" si="199"/>
        <v/>
      </c>
      <c r="X691" s="108" t="str">
        <f t="shared" si="200"/>
        <v/>
      </c>
      <c r="Y691" s="108" t="str">
        <f t="shared" si="201"/>
        <v/>
      </c>
      <c r="Z691" s="106" t="str">
        <f t="shared" si="202"/>
        <v/>
      </c>
      <c r="AA691" s="107" t="str">
        <f t="shared" si="203"/>
        <v/>
      </c>
      <c r="AB691" s="105" t="str">
        <f t="shared" si="204"/>
        <v/>
      </c>
      <c r="AC691" s="108" t="str">
        <f t="shared" si="205"/>
        <v/>
      </c>
      <c r="AD691" s="160" t="str">
        <f t="shared" si="208"/>
        <v/>
      </c>
      <c r="AE691" s="173" t="str">
        <f t="shared" si="209"/>
        <v/>
      </c>
      <c r="AF691" s="111" t="str">
        <f>IF(AND(C691="",SUM(F691:N691)=0),"",IF(AE691&lt;&gt;"●",IF(COUNTIF(D691:E691,"○")+COUNTIF(O691:P691,"○")=1,"OK","NG"),IF(INDEX('補足調査票 (記入例)'!$AF$21:$AF$720,MATCH(C691,'補足調査票 (記入例)'!$C$21:$C$29,0))="OK","OK","NG ")))</f>
        <v/>
      </c>
      <c r="AG691" s="180" t="str">
        <f t="shared" si="206"/>
        <v/>
      </c>
    </row>
    <row r="692" spans="1:33" s="110" customFormat="1" ht="34.5" customHeight="1" x14ac:dyDescent="0.4">
      <c r="A692" s="42" t="str">
        <f t="shared" si="191"/>
        <v>○○学園</v>
      </c>
      <c r="B692" s="43"/>
      <c r="C692" s="44"/>
      <c r="D692" s="103"/>
      <c r="E692" s="103"/>
      <c r="F692" s="95"/>
      <c r="G692" s="48"/>
      <c r="H692" s="48"/>
      <c r="I692" s="48"/>
      <c r="J692" s="49"/>
      <c r="K692" s="49"/>
      <c r="L692" s="49"/>
      <c r="M692" s="49"/>
      <c r="N692" s="50"/>
      <c r="O692" s="104" t="str">
        <f t="shared" si="192"/>
        <v/>
      </c>
      <c r="P692" s="105" t="str">
        <f t="shared" si="207"/>
        <v/>
      </c>
      <c r="Q692" s="106" t="str">
        <f t="shared" si="193"/>
        <v/>
      </c>
      <c r="R692" s="107" t="str">
        <f t="shared" si="194"/>
        <v/>
      </c>
      <c r="S692" s="107" t="str">
        <f t="shared" si="195"/>
        <v/>
      </c>
      <c r="T692" s="108" t="str">
        <f t="shared" si="196"/>
        <v/>
      </c>
      <c r="U692" s="105" t="str">
        <f t="shared" si="197"/>
        <v/>
      </c>
      <c r="V692" s="108" t="str">
        <f t="shared" si="198"/>
        <v/>
      </c>
      <c r="W692" s="108" t="str">
        <f t="shared" si="199"/>
        <v/>
      </c>
      <c r="X692" s="108" t="str">
        <f t="shared" si="200"/>
        <v/>
      </c>
      <c r="Y692" s="108" t="str">
        <f t="shared" si="201"/>
        <v/>
      </c>
      <c r="Z692" s="106" t="str">
        <f t="shared" si="202"/>
        <v/>
      </c>
      <c r="AA692" s="107" t="str">
        <f t="shared" si="203"/>
        <v/>
      </c>
      <c r="AB692" s="105" t="str">
        <f t="shared" si="204"/>
        <v/>
      </c>
      <c r="AC692" s="108" t="str">
        <f t="shared" si="205"/>
        <v/>
      </c>
      <c r="AD692" s="160" t="str">
        <f t="shared" si="208"/>
        <v/>
      </c>
      <c r="AE692" s="173" t="str">
        <f t="shared" si="209"/>
        <v/>
      </c>
      <c r="AF692" s="111" t="str">
        <f>IF(AND(C692="",SUM(F692:N692)=0),"",IF(AE692&lt;&gt;"●",IF(COUNTIF(D692:E692,"○")+COUNTIF(O692:P692,"○")=1,"OK","NG"),IF(INDEX('補足調査票 (記入例)'!$AF$21:$AF$720,MATCH(C692,'補足調査票 (記入例)'!$C$21:$C$29,0))="OK","OK","NG ")))</f>
        <v/>
      </c>
      <c r="AG692" s="180" t="str">
        <f t="shared" si="206"/>
        <v/>
      </c>
    </row>
    <row r="693" spans="1:33" s="110" customFormat="1" ht="34.5" customHeight="1" x14ac:dyDescent="0.4">
      <c r="A693" s="42" t="str">
        <f t="shared" si="191"/>
        <v>○○学園</v>
      </c>
      <c r="B693" s="43"/>
      <c r="C693" s="44"/>
      <c r="D693" s="103"/>
      <c r="E693" s="103"/>
      <c r="F693" s="95"/>
      <c r="G693" s="48"/>
      <c r="H693" s="48"/>
      <c r="I693" s="48"/>
      <c r="J693" s="49"/>
      <c r="K693" s="49"/>
      <c r="L693" s="49"/>
      <c r="M693" s="49"/>
      <c r="N693" s="50"/>
      <c r="O693" s="104" t="str">
        <f t="shared" si="192"/>
        <v/>
      </c>
      <c r="P693" s="105" t="str">
        <f t="shared" si="207"/>
        <v/>
      </c>
      <c r="Q693" s="106" t="str">
        <f t="shared" si="193"/>
        <v/>
      </c>
      <c r="R693" s="107" t="str">
        <f t="shared" si="194"/>
        <v/>
      </c>
      <c r="S693" s="107" t="str">
        <f t="shared" si="195"/>
        <v/>
      </c>
      <c r="T693" s="108" t="str">
        <f t="shared" si="196"/>
        <v/>
      </c>
      <c r="U693" s="105" t="str">
        <f t="shared" si="197"/>
        <v/>
      </c>
      <c r="V693" s="108" t="str">
        <f t="shared" si="198"/>
        <v/>
      </c>
      <c r="W693" s="108" t="str">
        <f t="shared" si="199"/>
        <v/>
      </c>
      <c r="X693" s="108" t="str">
        <f t="shared" si="200"/>
        <v/>
      </c>
      <c r="Y693" s="108" t="str">
        <f t="shared" si="201"/>
        <v/>
      </c>
      <c r="Z693" s="106" t="str">
        <f t="shared" si="202"/>
        <v/>
      </c>
      <c r="AA693" s="107" t="str">
        <f t="shared" si="203"/>
        <v/>
      </c>
      <c r="AB693" s="105" t="str">
        <f t="shared" si="204"/>
        <v/>
      </c>
      <c r="AC693" s="108" t="str">
        <f t="shared" si="205"/>
        <v/>
      </c>
      <c r="AD693" s="160" t="str">
        <f t="shared" si="208"/>
        <v/>
      </c>
      <c r="AE693" s="173" t="str">
        <f t="shared" si="209"/>
        <v/>
      </c>
      <c r="AF693" s="111" t="str">
        <f>IF(AND(C693="",SUM(F693:N693)=0),"",IF(AE693&lt;&gt;"●",IF(COUNTIF(D693:E693,"○")+COUNTIF(O693:P693,"○")=1,"OK","NG"),IF(INDEX('補足調査票 (記入例)'!$AF$21:$AF$720,MATCH(C693,'補足調査票 (記入例)'!$C$21:$C$29,0))="OK","OK","NG ")))</f>
        <v/>
      </c>
      <c r="AG693" s="180" t="str">
        <f t="shared" si="206"/>
        <v/>
      </c>
    </row>
    <row r="694" spans="1:33" s="110" customFormat="1" ht="34.5" customHeight="1" x14ac:dyDescent="0.4">
      <c r="A694" s="42" t="str">
        <f t="shared" si="191"/>
        <v>○○学園</v>
      </c>
      <c r="B694" s="43"/>
      <c r="C694" s="44"/>
      <c r="D694" s="103"/>
      <c r="E694" s="103"/>
      <c r="F694" s="95"/>
      <c r="G694" s="48"/>
      <c r="H694" s="48"/>
      <c r="I694" s="48"/>
      <c r="J694" s="49"/>
      <c r="K694" s="49"/>
      <c r="L694" s="49"/>
      <c r="M694" s="49"/>
      <c r="N694" s="50"/>
      <c r="O694" s="104" t="str">
        <f t="shared" si="192"/>
        <v/>
      </c>
      <c r="P694" s="105" t="str">
        <f t="shared" si="207"/>
        <v/>
      </c>
      <c r="Q694" s="106" t="str">
        <f t="shared" si="193"/>
        <v/>
      </c>
      <c r="R694" s="107" t="str">
        <f t="shared" si="194"/>
        <v/>
      </c>
      <c r="S694" s="107" t="str">
        <f t="shared" si="195"/>
        <v/>
      </c>
      <c r="T694" s="108" t="str">
        <f t="shared" si="196"/>
        <v/>
      </c>
      <c r="U694" s="105" t="str">
        <f t="shared" si="197"/>
        <v/>
      </c>
      <c r="V694" s="108" t="str">
        <f t="shared" si="198"/>
        <v/>
      </c>
      <c r="W694" s="108" t="str">
        <f t="shared" si="199"/>
        <v/>
      </c>
      <c r="X694" s="108" t="str">
        <f t="shared" si="200"/>
        <v/>
      </c>
      <c r="Y694" s="108" t="str">
        <f t="shared" si="201"/>
        <v/>
      </c>
      <c r="Z694" s="106" t="str">
        <f t="shared" si="202"/>
        <v/>
      </c>
      <c r="AA694" s="107" t="str">
        <f t="shared" si="203"/>
        <v/>
      </c>
      <c r="AB694" s="105" t="str">
        <f t="shared" si="204"/>
        <v/>
      </c>
      <c r="AC694" s="108" t="str">
        <f t="shared" si="205"/>
        <v/>
      </c>
      <c r="AD694" s="160" t="str">
        <f t="shared" si="208"/>
        <v/>
      </c>
      <c r="AE694" s="173" t="str">
        <f t="shared" si="209"/>
        <v/>
      </c>
      <c r="AF694" s="111" t="str">
        <f>IF(AND(C694="",SUM(F694:N694)=0),"",IF(AE694&lt;&gt;"●",IF(COUNTIF(D694:E694,"○")+COUNTIF(O694:P694,"○")=1,"OK","NG"),IF(INDEX('補足調査票 (記入例)'!$AF$21:$AF$720,MATCH(C694,'補足調査票 (記入例)'!$C$21:$C$29,0))="OK","OK","NG ")))</f>
        <v/>
      </c>
      <c r="AG694" s="180" t="str">
        <f t="shared" si="206"/>
        <v/>
      </c>
    </row>
    <row r="695" spans="1:33" s="110" customFormat="1" ht="34.5" customHeight="1" x14ac:dyDescent="0.4">
      <c r="A695" s="42" t="str">
        <f t="shared" si="191"/>
        <v>○○学園</v>
      </c>
      <c r="B695" s="43"/>
      <c r="C695" s="44"/>
      <c r="D695" s="103"/>
      <c r="E695" s="103"/>
      <c r="F695" s="95"/>
      <c r="G695" s="48"/>
      <c r="H695" s="48"/>
      <c r="I695" s="48"/>
      <c r="J695" s="49"/>
      <c r="K695" s="49"/>
      <c r="L695" s="49"/>
      <c r="M695" s="49"/>
      <c r="N695" s="50"/>
      <c r="O695" s="104" t="str">
        <f t="shared" si="192"/>
        <v/>
      </c>
      <c r="P695" s="105" t="str">
        <f t="shared" si="207"/>
        <v/>
      </c>
      <c r="Q695" s="106" t="str">
        <f t="shared" si="193"/>
        <v/>
      </c>
      <c r="R695" s="107" t="str">
        <f t="shared" si="194"/>
        <v/>
      </c>
      <c r="S695" s="107" t="str">
        <f t="shared" si="195"/>
        <v/>
      </c>
      <c r="T695" s="108" t="str">
        <f t="shared" si="196"/>
        <v/>
      </c>
      <c r="U695" s="105" t="str">
        <f t="shared" si="197"/>
        <v/>
      </c>
      <c r="V695" s="108" t="str">
        <f t="shared" si="198"/>
        <v/>
      </c>
      <c r="W695" s="108" t="str">
        <f t="shared" si="199"/>
        <v/>
      </c>
      <c r="X695" s="108" t="str">
        <f t="shared" si="200"/>
        <v/>
      </c>
      <c r="Y695" s="108" t="str">
        <f t="shared" si="201"/>
        <v/>
      </c>
      <c r="Z695" s="106" t="str">
        <f t="shared" si="202"/>
        <v/>
      </c>
      <c r="AA695" s="107" t="str">
        <f t="shared" si="203"/>
        <v/>
      </c>
      <c r="AB695" s="105" t="str">
        <f t="shared" si="204"/>
        <v/>
      </c>
      <c r="AC695" s="108" t="str">
        <f t="shared" si="205"/>
        <v/>
      </c>
      <c r="AD695" s="160" t="str">
        <f t="shared" si="208"/>
        <v/>
      </c>
      <c r="AE695" s="173" t="str">
        <f t="shared" si="209"/>
        <v/>
      </c>
      <c r="AF695" s="111" t="str">
        <f>IF(AND(C695="",SUM(F695:N695)=0),"",IF(AE695&lt;&gt;"●",IF(COUNTIF(D695:E695,"○")+COUNTIF(O695:P695,"○")=1,"OK","NG"),IF(INDEX('補足調査票 (記入例)'!$AF$21:$AF$720,MATCH(C695,'補足調査票 (記入例)'!$C$21:$C$29,0))="OK","OK","NG ")))</f>
        <v/>
      </c>
      <c r="AG695" s="180" t="str">
        <f t="shared" si="206"/>
        <v/>
      </c>
    </row>
    <row r="696" spans="1:33" s="110" customFormat="1" ht="34.5" customHeight="1" x14ac:dyDescent="0.4">
      <c r="A696" s="42" t="str">
        <f t="shared" si="191"/>
        <v>○○学園</v>
      </c>
      <c r="B696" s="43"/>
      <c r="C696" s="44"/>
      <c r="D696" s="103"/>
      <c r="E696" s="103"/>
      <c r="F696" s="95"/>
      <c r="G696" s="48"/>
      <c r="H696" s="48"/>
      <c r="I696" s="48"/>
      <c r="J696" s="49"/>
      <c r="K696" s="49"/>
      <c r="L696" s="49"/>
      <c r="M696" s="49"/>
      <c r="N696" s="50"/>
      <c r="O696" s="104" t="str">
        <f t="shared" si="192"/>
        <v/>
      </c>
      <c r="P696" s="105" t="str">
        <f t="shared" si="207"/>
        <v/>
      </c>
      <c r="Q696" s="106" t="str">
        <f t="shared" si="193"/>
        <v/>
      </c>
      <c r="R696" s="107" t="str">
        <f t="shared" si="194"/>
        <v/>
      </c>
      <c r="S696" s="107" t="str">
        <f t="shared" si="195"/>
        <v/>
      </c>
      <c r="T696" s="108" t="str">
        <f t="shared" si="196"/>
        <v/>
      </c>
      <c r="U696" s="105" t="str">
        <f t="shared" si="197"/>
        <v/>
      </c>
      <c r="V696" s="108" t="str">
        <f t="shared" si="198"/>
        <v/>
      </c>
      <c r="W696" s="108" t="str">
        <f t="shared" si="199"/>
        <v/>
      </c>
      <c r="X696" s="108" t="str">
        <f t="shared" si="200"/>
        <v/>
      </c>
      <c r="Y696" s="108" t="str">
        <f t="shared" si="201"/>
        <v/>
      </c>
      <c r="Z696" s="106" t="str">
        <f t="shared" si="202"/>
        <v/>
      </c>
      <c r="AA696" s="107" t="str">
        <f t="shared" si="203"/>
        <v/>
      </c>
      <c r="AB696" s="105" t="str">
        <f t="shared" si="204"/>
        <v/>
      </c>
      <c r="AC696" s="108" t="str">
        <f t="shared" si="205"/>
        <v/>
      </c>
      <c r="AD696" s="160" t="str">
        <f t="shared" si="208"/>
        <v/>
      </c>
      <c r="AE696" s="173" t="str">
        <f t="shared" si="209"/>
        <v/>
      </c>
      <c r="AF696" s="111" t="str">
        <f>IF(AND(C696="",SUM(F696:N696)=0),"",IF(AE696&lt;&gt;"●",IF(COUNTIF(D696:E696,"○")+COUNTIF(O696:P696,"○")=1,"OK","NG"),IF(INDEX('補足調査票 (記入例)'!$AF$21:$AF$720,MATCH(C696,'補足調査票 (記入例)'!$C$21:$C$29,0))="OK","OK","NG ")))</f>
        <v/>
      </c>
      <c r="AG696" s="180" t="str">
        <f t="shared" si="206"/>
        <v/>
      </c>
    </row>
    <row r="697" spans="1:33" s="110" customFormat="1" ht="34.5" customHeight="1" x14ac:dyDescent="0.4">
      <c r="A697" s="42" t="str">
        <f t="shared" si="191"/>
        <v>○○学園</v>
      </c>
      <c r="B697" s="43"/>
      <c r="C697" s="44"/>
      <c r="D697" s="103"/>
      <c r="E697" s="103"/>
      <c r="F697" s="95"/>
      <c r="G697" s="48"/>
      <c r="H697" s="48"/>
      <c r="I697" s="48"/>
      <c r="J697" s="49"/>
      <c r="K697" s="49"/>
      <c r="L697" s="49"/>
      <c r="M697" s="49"/>
      <c r="N697" s="50"/>
      <c r="O697" s="104" t="str">
        <f t="shared" si="192"/>
        <v/>
      </c>
      <c r="P697" s="105" t="str">
        <f t="shared" si="207"/>
        <v/>
      </c>
      <c r="Q697" s="106" t="str">
        <f t="shared" si="193"/>
        <v/>
      </c>
      <c r="R697" s="107" t="str">
        <f t="shared" si="194"/>
        <v/>
      </c>
      <c r="S697" s="107" t="str">
        <f t="shared" si="195"/>
        <v/>
      </c>
      <c r="T697" s="108" t="str">
        <f t="shared" si="196"/>
        <v/>
      </c>
      <c r="U697" s="105" t="str">
        <f t="shared" si="197"/>
        <v/>
      </c>
      <c r="V697" s="108" t="str">
        <f t="shared" si="198"/>
        <v/>
      </c>
      <c r="W697" s="108" t="str">
        <f t="shared" si="199"/>
        <v/>
      </c>
      <c r="X697" s="108" t="str">
        <f t="shared" si="200"/>
        <v/>
      </c>
      <c r="Y697" s="108" t="str">
        <f t="shared" si="201"/>
        <v/>
      </c>
      <c r="Z697" s="106" t="str">
        <f t="shared" si="202"/>
        <v/>
      </c>
      <c r="AA697" s="107" t="str">
        <f t="shared" si="203"/>
        <v/>
      </c>
      <c r="AB697" s="105" t="str">
        <f t="shared" si="204"/>
        <v/>
      </c>
      <c r="AC697" s="108" t="str">
        <f t="shared" si="205"/>
        <v/>
      </c>
      <c r="AD697" s="160" t="str">
        <f t="shared" si="208"/>
        <v/>
      </c>
      <c r="AE697" s="173" t="str">
        <f t="shared" si="209"/>
        <v/>
      </c>
      <c r="AF697" s="111" t="str">
        <f>IF(AND(C697="",SUM(F697:N697)=0),"",IF(AE697&lt;&gt;"●",IF(COUNTIF(D697:E697,"○")+COUNTIF(O697:P697,"○")=1,"OK","NG"),IF(INDEX('補足調査票 (記入例)'!$AF$21:$AF$720,MATCH(C697,'補足調査票 (記入例)'!$C$21:$C$29,0))="OK","OK","NG ")))</f>
        <v/>
      </c>
      <c r="AG697" s="180" t="str">
        <f t="shared" si="206"/>
        <v/>
      </c>
    </row>
    <row r="698" spans="1:33" s="110" customFormat="1" ht="34.5" customHeight="1" x14ac:dyDescent="0.4">
      <c r="A698" s="42" t="str">
        <f t="shared" si="191"/>
        <v>○○学園</v>
      </c>
      <c r="B698" s="43"/>
      <c r="C698" s="44"/>
      <c r="D698" s="103"/>
      <c r="E698" s="103"/>
      <c r="F698" s="95"/>
      <c r="G698" s="48"/>
      <c r="H698" s="48"/>
      <c r="I698" s="48"/>
      <c r="J698" s="49"/>
      <c r="K698" s="49"/>
      <c r="L698" s="49"/>
      <c r="M698" s="49"/>
      <c r="N698" s="50"/>
      <c r="O698" s="104" t="str">
        <f t="shared" si="192"/>
        <v/>
      </c>
      <c r="P698" s="105" t="str">
        <f t="shared" si="207"/>
        <v/>
      </c>
      <c r="Q698" s="106" t="str">
        <f t="shared" si="193"/>
        <v/>
      </c>
      <c r="R698" s="107" t="str">
        <f t="shared" si="194"/>
        <v/>
      </c>
      <c r="S698" s="107" t="str">
        <f t="shared" si="195"/>
        <v/>
      </c>
      <c r="T698" s="108" t="str">
        <f t="shared" si="196"/>
        <v/>
      </c>
      <c r="U698" s="105" t="str">
        <f t="shared" si="197"/>
        <v/>
      </c>
      <c r="V698" s="108" t="str">
        <f t="shared" si="198"/>
        <v/>
      </c>
      <c r="W698" s="108" t="str">
        <f t="shared" si="199"/>
        <v/>
      </c>
      <c r="X698" s="108" t="str">
        <f t="shared" si="200"/>
        <v/>
      </c>
      <c r="Y698" s="108" t="str">
        <f t="shared" si="201"/>
        <v/>
      </c>
      <c r="Z698" s="106" t="str">
        <f t="shared" si="202"/>
        <v/>
      </c>
      <c r="AA698" s="107" t="str">
        <f t="shared" si="203"/>
        <v/>
      </c>
      <c r="AB698" s="105" t="str">
        <f t="shared" si="204"/>
        <v/>
      </c>
      <c r="AC698" s="108" t="str">
        <f t="shared" si="205"/>
        <v/>
      </c>
      <c r="AD698" s="160" t="str">
        <f t="shared" si="208"/>
        <v/>
      </c>
      <c r="AE698" s="173" t="str">
        <f t="shared" si="209"/>
        <v/>
      </c>
      <c r="AF698" s="111" t="str">
        <f>IF(AND(C698="",SUM(F698:N698)=0),"",IF(AE698&lt;&gt;"●",IF(COUNTIF(D698:E698,"○")+COUNTIF(O698:P698,"○")=1,"OK","NG"),IF(INDEX('補足調査票 (記入例)'!$AF$21:$AF$720,MATCH(C698,'補足調査票 (記入例)'!$C$21:$C$29,0))="OK","OK","NG ")))</f>
        <v/>
      </c>
      <c r="AG698" s="180" t="str">
        <f t="shared" si="206"/>
        <v/>
      </c>
    </row>
    <row r="699" spans="1:33" s="110" customFormat="1" ht="34.5" customHeight="1" x14ac:dyDescent="0.4">
      <c r="A699" s="42" t="str">
        <f t="shared" si="191"/>
        <v>○○学園</v>
      </c>
      <c r="B699" s="43"/>
      <c r="C699" s="44"/>
      <c r="D699" s="103"/>
      <c r="E699" s="103"/>
      <c r="F699" s="95"/>
      <c r="G699" s="48"/>
      <c r="H699" s="48"/>
      <c r="I699" s="48"/>
      <c r="J699" s="49"/>
      <c r="K699" s="49"/>
      <c r="L699" s="49"/>
      <c r="M699" s="49"/>
      <c r="N699" s="50"/>
      <c r="O699" s="104" t="str">
        <f t="shared" si="192"/>
        <v/>
      </c>
      <c r="P699" s="105" t="str">
        <f t="shared" si="207"/>
        <v/>
      </c>
      <c r="Q699" s="106" t="str">
        <f t="shared" si="193"/>
        <v/>
      </c>
      <c r="R699" s="107" t="str">
        <f t="shared" si="194"/>
        <v/>
      </c>
      <c r="S699" s="107" t="str">
        <f t="shared" si="195"/>
        <v/>
      </c>
      <c r="T699" s="108" t="str">
        <f t="shared" si="196"/>
        <v/>
      </c>
      <c r="U699" s="105" t="str">
        <f t="shared" si="197"/>
        <v/>
      </c>
      <c r="V699" s="108" t="str">
        <f t="shared" si="198"/>
        <v/>
      </c>
      <c r="W699" s="108" t="str">
        <f t="shared" si="199"/>
        <v/>
      </c>
      <c r="X699" s="108" t="str">
        <f t="shared" si="200"/>
        <v/>
      </c>
      <c r="Y699" s="108" t="str">
        <f t="shared" si="201"/>
        <v/>
      </c>
      <c r="Z699" s="106" t="str">
        <f t="shared" si="202"/>
        <v/>
      </c>
      <c r="AA699" s="107" t="str">
        <f t="shared" si="203"/>
        <v/>
      </c>
      <c r="AB699" s="105" t="str">
        <f t="shared" si="204"/>
        <v/>
      </c>
      <c r="AC699" s="108" t="str">
        <f t="shared" si="205"/>
        <v/>
      </c>
      <c r="AD699" s="160" t="str">
        <f t="shared" si="208"/>
        <v/>
      </c>
      <c r="AE699" s="173" t="str">
        <f t="shared" si="209"/>
        <v/>
      </c>
      <c r="AF699" s="111" t="str">
        <f>IF(AND(C699="",SUM(F699:N699)=0),"",IF(AE699&lt;&gt;"●",IF(COUNTIF(D699:E699,"○")+COUNTIF(O699:P699,"○")=1,"OK","NG"),IF(INDEX('補足調査票 (記入例)'!$AF$21:$AF$720,MATCH(C699,'補足調査票 (記入例)'!$C$21:$C$29,0))="OK","OK","NG ")))</f>
        <v/>
      </c>
      <c r="AG699" s="180" t="str">
        <f t="shared" si="206"/>
        <v/>
      </c>
    </row>
    <row r="700" spans="1:33" s="110" customFormat="1" ht="34.5" customHeight="1" x14ac:dyDescent="0.4">
      <c r="A700" s="42" t="str">
        <f t="shared" si="191"/>
        <v>○○学園</v>
      </c>
      <c r="B700" s="43"/>
      <c r="C700" s="44"/>
      <c r="D700" s="103"/>
      <c r="E700" s="103"/>
      <c r="F700" s="95"/>
      <c r="G700" s="48"/>
      <c r="H700" s="48"/>
      <c r="I700" s="48"/>
      <c r="J700" s="49"/>
      <c r="K700" s="49"/>
      <c r="L700" s="49"/>
      <c r="M700" s="49"/>
      <c r="N700" s="50"/>
      <c r="O700" s="104" t="str">
        <f t="shared" si="192"/>
        <v/>
      </c>
      <c r="P700" s="105" t="str">
        <f t="shared" si="207"/>
        <v/>
      </c>
      <c r="Q700" s="106" t="str">
        <f t="shared" si="193"/>
        <v/>
      </c>
      <c r="R700" s="107" t="str">
        <f t="shared" si="194"/>
        <v/>
      </c>
      <c r="S700" s="107" t="str">
        <f t="shared" si="195"/>
        <v/>
      </c>
      <c r="T700" s="108" t="str">
        <f t="shared" si="196"/>
        <v/>
      </c>
      <c r="U700" s="105" t="str">
        <f t="shared" si="197"/>
        <v/>
      </c>
      <c r="V700" s="108" t="str">
        <f t="shared" si="198"/>
        <v/>
      </c>
      <c r="W700" s="108" t="str">
        <f t="shared" si="199"/>
        <v/>
      </c>
      <c r="X700" s="108" t="str">
        <f t="shared" si="200"/>
        <v/>
      </c>
      <c r="Y700" s="108" t="str">
        <f t="shared" si="201"/>
        <v/>
      </c>
      <c r="Z700" s="106" t="str">
        <f t="shared" si="202"/>
        <v/>
      </c>
      <c r="AA700" s="107" t="str">
        <f t="shared" si="203"/>
        <v/>
      </c>
      <c r="AB700" s="105" t="str">
        <f t="shared" si="204"/>
        <v/>
      </c>
      <c r="AC700" s="108" t="str">
        <f t="shared" si="205"/>
        <v/>
      </c>
      <c r="AD700" s="160" t="str">
        <f t="shared" si="208"/>
        <v/>
      </c>
      <c r="AE700" s="173" t="str">
        <f t="shared" si="209"/>
        <v/>
      </c>
      <c r="AF700" s="111" t="str">
        <f>IF(AND(C700="",SUM(F700:N700)=0),"",IF(AE700&lt;&gt;"●",IF(COUNTIF(D700:E700,"○")+COUNTIF(O700:P700,"○")=1,"OK","NG"),IF(INDEX('補足調査票 (記入例)'!$AF$21:$AF$720,MATCH(C700,'補足調査票 (記入例)'!$C$21:$C$29,0))="OK","OK","NG ")))</f>
        <v/>
      </c>
      <c r="AG700" s="180" t="str">
        <f t="shared" si="206"/>
        <v/>
      </c>
    </row>
    <row r="701" spans="1:33" s="110" customFormat="1" ht="34.5" customHeight="1" x14ac:dyDescent="0.4">
      <c r="A701" s="42" t="str">
        <f t="shared" si="191"/>
        <v>○○学園</v>
      </c>
      <c r="B701" s="43"/>
      <c r="C701" s="44"/>
      <c r="D701" s="103"/>
      <c r="E701" s="103"/>
      <c r="F701" s="95"/>
      <c r="G701" s="48"/>
      <c r="H701" s="48"/>
      <c r="I701" s="48"/>
      <c r="J701" s="49"/>
      <c r="K701" s="49"/>
      <c r="L701" s="49"/>
      <c r="M701" s="49"/>
      <c r="N701" s="50"/>
      <c r="O701" s="104" t="str">
        <f t="shared" si="192"/>
        <v/>
      </c>
      <c r="P701" s="105" t="str">
        <f t="shared" si="207"/>
        <v/>
      </c>
      <c r="Q701" s="106" t="str">
        <f t="shared" si="193"/>
        <v/>
      </c>
      <c r="R701" s="107" t="str">
        <f t="shared" si="194"/>
        <v/>
      </c>
      <c r="S701" s="107" t="str">
        <f t="shared" si="195"/>
        <v/>
      </c>
      <c r="T701" s="108" t="str">
        <f t="shared" si="196"/>
        <v/>
      </c>
      <c r="U701" s="105" t="str">
        <f t="shared" si="197"/>
        <v/>
      </c>
      <c r="V701" s="108" t="str">
        <f t="shared" si="198"/>
        <v/>
      </c>
      <c r="W701" s="108" t="str">
        <f t="shared" si="199"/>
        <v/>
      </c>
      <c r="X701" s="108" t="str">
        <f t="shared" si="200"/>
        <v/>
      </c>
      <c r="Y701" s="108" t="str">
        <f t="shared" si="201"/>
        <v/>
      </c>
      <c r="Z701" s="106" t="str">
        <f t="shared" si="202"/>
        <v/>
      </c>
      <c r="AA701" s="107" t="str">
        <f t="shared" si="203"/>
        <v/>
      </c>
      <c r="AB701" s="105" t="str">
        <f t="shared" si="204"/>
        <v/>
      </c>
      <c r="AC701" s="108" t="str">
        <f t="shared" si="205"/>
        <v/>
      </c>
      <c r="AD701" s="160" t="str">
        <f t="shared" si="208"/>
        <v/>
      </c>
      <c r="AE701" s="173" t="str">
        <f t="shared" si="209"/>
        <v/>
      </c>
      <c r="AF701" s="111" t="str">
        <f>IF(AND(C701="",SUM(F701:N701)=0),"",IF(AE701&lt;&gt;"●",IF(COUNTIF(D701:E701,"○")+COUNTIF(O701:P701,"○")=1,"OK","NG"),IF(INDEX('補足調査票 (記入例)'!$AF$21:$AF$720,MATCH(C701,'補足調査票 (記入例)'!$C$21:$C$29,0))="OK","OK","NG ")))</f>
        <v/>
      </c>
      <c r="AG701" s="180" t="str">
        <f t="shared" si="206"/>
        <v/>
      </c>
    </row>
    <row r="702" spans="1:33" s="110" customFormat="1" ht="34.5" customHeight="1" x14ac:dyDescent="0.4">
      <c r="A702" s="42" t="str">
        <f t="shared" si="191"/>
        <v>○○学園</v>
      </c>
      <c r="B702" s="43"/>
      <c r="C702" s="44"/>
      <c r="D702" s="103"/>
      <c r="E702" s="103"/>
      <c r="F702" s="95"/>
      <c r="G702" s="48"/>
      <c r="H702" s="48"/>
      <c r="I702" s="48"/>
      <c r="J702" s="49"/>
      <c r="K702" s="49"/>
      <c r="L702" s="49"/>
      <c r="M702" s="49"/>
      <c r="N702" s="50"/>
      <c r="O702" s="104" t="str">
        <f t="shared" si="192"/>
        <v/>
      </c>
      <c r="P702" s="105" t="str">
        <f t="shared" si="207"/>
        <v/>
      </c>
      <c r="Q702" s="106" t="str">
        <f t="shared" si="193"/>
        <v/>
      </c>
      <c r="R702" s="107" t="str">
        <f t="shared" si="194"/>
        <v/>
      </c>
      <c r="S702" s="107" t="str">
        <f t="shared" si="195"/>
        <v/>
      </c>
      <c r="T702" s="108" t="str">
        <f t="shared" si="196"/>
        <v/>
      </c>
      <c r="U702" s="105" t="str">
        <f t="shared" si="197"/>
        <v/>
      </c>
      <c r="V702" s="108" t="str">
        <f t="shared" si="198"/>
        <v/>
      </c>
      <c r="W702" s="108" t="str">
        <f t="shared" si="199"/>
        <v/>
      </c>
      <c r="X702" s="108" t="str">
        <f t="shared" si="200"/>
        <v/>
      </c>
      <c r="Y702" s="108" t="str">
        <f t="shared" si="201"/>
        <v/>
      </c>
      <c r="Z702" s="106" t="str">
        <f t="shared" si="202"/>
        <v/>
      </c>
      <c r="AA702" s="107" t="str">
        <f t="shared" si="203"/>
        <v/>
      </c>
      <c r="AB702" s="105" t="str">
        <f t="shared" si="204"/>
        <v/>
      </c>
      <c r="AC702" s="108" t="str">
        <f t="shared" si="205"/>
        <v/>
      </c>
      <c r="AD702" s="160" t="str">
        <f t="shared" si="208"/>
        <v/>
      </c>
      <c r="AE702" s="173" t="str">
        <f t="shared" si="209"/>
        <v/>
      </c>
      <c r="AF702" s="111" t="str">
        <f>IF(AND(C702="",SUM(F702:N702)=0),"",IF(AE702&lt;&gt;"●",IF(COUNTIF(D702:E702,"○")+COUNTIF(O702:P702,"○")=1,"OK","NG"),IF(INDEX('補足調査票 (記入例)'!$AF$21:$AF$720,MATCH(C702,'補足調査票 (記入例)'!$C$21:$C$29,0))="OK","OK","NG ")))</f>
        <v/>
      </c>
      <c r="AG702" s="180" t="str">
        <f t="shared" si="206"/>
        <v/>
      </c>
    </row>
    <row r="703" spans="1:33" s="110" customFormat="1" ht="34.5" customHeight="1" x14ac:dyDescent="0.4">
      <c r="A703" s="42" t="str">
        <f t="shared" si="191"/>
        <v>○○学園</v>
      </c>
      <c r="B703" s="43"/>
      <c r="C703" s="44"/>
      <c r="D703" s="103"/>
      <c r="E703" s="103"/>
      <c r="F703" s="95"/>
      <c r="G703" s="48"/>
      <c r="H703" s="48"/>
      <c r="I703" s="48"/>
      <c r="J703" s="49"/>
      <c r="K703" s="49"/>
      <c r="L703" s="49"/>
      <c r="M703" s="49"/>
      <c r="N703" s="50"/>
      <c r="O703" s="104" t="str">
        <f t="shared" si="192"/>
        <v/>
      </c>
      <c r="P703" s="105" t="str">
        <f t="shared" si="207"/>
        <v/>
      </c>
      <c r="Q703" s="106" t="str">
        <f t="shared" si="193"/>
        <v/>
      </c>
      <c r="R703" s="107" t="str">
        <f t="shared" si="194"/>
        <v/>
      </c>
      <c r="S703" s="107" t="str">
        <f t="shared" si="195"/>
        <v/>
      </c>
      <c r="T703" s="108" t="str">
        <f t="shared" si="196"/>
        <v/>
      </c>
      <c r="U703" s="105" t="str">
        <f t="shared" si="197"/>
        <v/>
      </c>
      <c r="V703" s="108" t="str">
        <f t="shared" si="198"/>
        <v/>
      </c>
      <c r="W703" s="108" t="str">
        <f t="shared" si="199"/>
        <v/>
      </c>
      <c r="X703" s="108" t="str">
        <f t="shared" si="200"/>
        <v/>
      </c>
      <c r="Y703" s="108" t="str">
        <f t="shared" si="201"/>
        <v/>
      </c>
      <c r="Z703" s="106" t="str">
        <f t="shared" si="202"/>
        <v/>
      </c>
      <c r="AA703" s="107" t="str">
        <f t="shared" si="203"/>
        <v/>
      </c>
      <c r="AB703" s="105" t="str">
        <f t="shared" si="204"/>
        <v/>
      </c>
      <c r="AC703" s="108" t="str">
        <f t="shared" si="205"/>
        <v/>
      </c>
      <c r="AD703" s="160" t="str">
        <f t="shared" si="208"/>
        <v/>
      </c>
      <c r="AE703" s="173" t="str">
        <f t="shared" si="209"/>
        <v/>
      </c>
      <c r="AF703" s="111" t="str">
        <f>IF(AND(C703="",SUM(F703:N703)=0),"",IF(AE703&lt;&gt;"●",IF(COUNTIF(D703:E703,"○")+COUNTIF(O703:P703,"○")=1,"OK","NG"),IF(INDEX('補足調査票 (記入例)'!$AF$21:$AF$720,MATCH(C703,'補足調査票 (記入例)'!$C$21:$C$29,0))="OK","OK","NG ")))</f>
        <v/>
      </c>
      <c r="AG703" s="180" t="str">
        <f t="shared" si="206"/>
        <v/>
      </c>
    </row>
    <row r="704" spans="1:33" s="110" customFormat="1" ht="34.5" customHeight="1" x14ac:dyDescent="0.4">
      <c r="A704" s="42" t="str">
        <f t="shared" si="191"/>
        <v>○○学園</v>
      </c>
      <c r="B704" s="43"/>
      <c r="C704" s="44"/>
      <c r="D704" s="103"/>
      <c r="E704" s="103"/>
      <c r="F704" s="95"/>
      <c r="G704" s="48"/>
      <c r="H704" s="48"/>
      <c r="I704" s="48"/>
      <c r="J704" s="49"/>
      <c r="K704" s="49"/>
      <c r="L704" s="49"/>
      <c r="M704" s="49"/>
      <c r="N704" s="50"/>
      <c r="O704" s="104" t="str">
        <f t="shared" si="192"/>
        <v/>
      </c>
      <c r="P704" s="105" t="str">
        <f t="shared" si="207"/>
        <v/>
      </c>
      <c r="Q704" s="106" t="str">
        <f t="shared" si="193"/>
        <v/>
      </c>
      <c r="R704" s="107" t="str">
        <f t="shared" si="194"/>
        <v/>
      </c>
      <c r="S704" s="107" t="str">
        <f t="shared" si="195"/>
        <v/>
      </c>
      <c r="T704" s="108" t="str">
        <f t="shared" si="196"/>
        <v/>
      </c>
      <c r="U704" s="105" t="str">
        <f t="shared" si="197"/>
        <v/>
      </c>
      <c r="V704" s="108" t="str">
        <f t="shared" si="198"/>
        <v/>
      </c>
      <c r="W704" s="108" t="str">
        <f t="shared" si="199"/>
        <v/>
      </c>
      <c r="X704" s="108" t="str">
        <f t="shared" si="200"/>
        <v/>
      </c>
      <c r="Y704" s="108" t="str">
        <f t="shared" si="201"/>
        <v/>
      </c>
      <c r="Z704" s="106" t="str">
        <f t="shared" si="202"/>
        <v/>
      </c>
      <c r="AA704" s="107" t="str">
        <f t="shared" si="203"/>
        <v/>
      </c>
      <c r="AB704" s="105" t="str">
        <f t="shared" si="204"/>
        <v/>
      </c>
      <c r="AC704" s="108" t="str">
        <f t="shared" si="205"/>
        <v/>
      </c>
      <c r="AD704" s="160" t="str">
        <f t="shared" si="208"/>
        <v/>
      </c>
      <c r="AE704" s="173" t="str">
        <f t="shared" si="209"/>
        <v/>
      </c>
      <c r="AF704" s="111" t="str">
        <f>IF(AND(C704="",SUM(F704:N704)=0),"",IF(AE704&lt;&gt;"●",IF(COUNTIF(D704:E704,"○")+COUNTIF(O704:P704,"○")=1,"OK","NG"),IF(INDEX('補足調査票 (記入例)'!$AF$21:$AF$720,MATCH(C704,'補足調査票 (記入例)'!$C$21:$C$29,0))="OK","OK","NG ")))</f>
        <v/>
      </c>
      <c r="AG704" s="180" t="str">
        <f t="shared" si="206"/>
        <v/>
      </c>
    </row>
    <row r="705" spans="1:33" s="110" customFormat="1" ht="34.5" customHeight="1" x14ac:dyDescent="0.4">
      <c r="A705" s="42" t="str">
        <f t="shared" si="191"/>
        <v>○○学園</v>
      </c>
      <c r="B705" s="43"/>
      <c r="C705" s="44"/>
      <c r="D705" s="103"/>
      <c r="E705" s="103"/>
      <c r="F705" s="95"/>
      <c r="G705" s="48"/>
      <c r="H705" s="48"/>
      <c r="I705" s="48"/>
      <c r="J705" s="49"/>
      <c r="K705" s="49"/>
      <c r="L705" s="49"/>
      <c r="M705" s="49"/>
      <c r="N705" s="50"/>
      <c r="O705" s="104" t="str">
        <f t="shared" si="192"/>
        <v/>
      </c>
      <c r="P705" s="105" t="str">
        <f t="shared" si="207"/>
        <v/>
      </c>
      <c r="Q705" s="106" t="str">
        <f t="shared" si="193"/>
        <v/>
      </c>
      <c r="R705" s="107" t="str">
        <f t="shared" si="194"/>
        <v/>
      </c>
      <c r="S705" s="107" t="str">
        <f t="shared" si="195"/>
        <v/>
      </c>
      <c r="T705" s="108" t="str">
        <f t="shared" si="196"/>
        <v/>
      </c>
      <c r="U705" s="105" t="str">
        <f t="shared" si="197"/>
        <v/>
      </c>
      <c r="V705" s="108" t="str">
        <f t="shared" si="198"/>
        <v/>
      </c>
      <c r="W705" s="108" t="str">
        <f t="shared" si="199"/>
        <v/>
      </c>
      <c r="X705" s="108" t="str">
        <f t="shared" si="200"/>
        <v/>
      </c>
      <c r="Y705" s="108" t="str">
        <f t="shared" si="201"/>
        <v/>
      </c>
      <c r="Z705" s="106" t="str">
        <f t="shared" si="202"/>
        <v/>
      </c>
      <c r="AA705" s="107" t="str">
        <f t="shared" si="203"/>
        <v/>
      </c>
      <c r="AB705" s="105" t="str">
        <f t="shared" si="204"/>
        <v/>
      </c>
      <c r="AC705" s="108" t="str">
        <f t="shared" si="205"/>
        <v/>
      </c>
      <c r="AD705" s="160" t="str">
        <f t="shared" si="208"/>
        <v/>
      </c>
      <c r="AE705" s="173" t="str">
        <f t="shared" si="209"/>
        <v/>
      </c>
      <c r="AF705" s="111" t="str">
        <f>IF(AND(C705="",SUM(F705:N705)=0),"",IF(AE705&lt;&gt;"●",IF(COUNTIF(D705:E705,"○")+COUNTIF(O705:P705,"○")=1,"OK","NG"),IF(INDEX('補足調査票 (記入例)'!$AF$21:$AF$720,MATCH(C705,'補足調査票 (記入例)'!$C$21:$C$29,0))="OK","OK","NG ")))</f>
        <v/>
      </c>
      <c r="AG705" s="180" t="str">
        <f t="shared" si="206"/>
        <v/>
      </c>
    </row>
    <row r="706" spans="1:33" s="110" customFormat="1" ht="34.5" customHeight="1" x14ac:dyDescent="0.4">
      <c r="A706" s="42" t="str">
        <f t="shared" si="191"/>
        <v>○○学園</v>
      </c>
      <c r="B706" s="43"/>
      <c r="C706" s="44"/>
      <c r="D706" s="103"/>
      <c r="E706" s="103"/>
      <c r="F706" s="95"/>
      <c r="G706" s="48"/>
      <c r="H706" s="48"/>
      <c r="I706" s="48"/>
      <c r="J706" s="49"/>
      <c r="K706" s="49"/>
      <c r="L706" s="49"/>
      <c r="M706" s="49"/>
      <c r="N706" s="50"/>
      <c r="O706" s="104" t="str">
        <f t="shared" si="192"/>
        <v/>
      </c>
      <c r="P706" s="105" t="str">
        <f t="shared" si="207"/>
        <v/>
      </c>
      <c r="Q706" s="106" t="str">
        <f t="shared" si="193"/>
        <v/>
      </c>
      <c r="R706" s="107" t="str">
        <f t="shared" si="194"/>
        <v/>
      </c>
      <c r="S706" s="107" t="str">
        <f t="shared" si="195"/>
        <v/>
      </c>
      <c r="T706" s="108" t="str">
        <f t="shared" si="196"/>
        <v/>
      </c>
      <c r="U706" s="105" t="str">
        <f t="shared" si="197"/>
        <v/>
      </c>
      <c r="V706" s="108" t="str">
        <f t="shared" si="198"/>
        <v/>
      </c>
      <c r="W706" s="108" t="str">
        <f t="shared" si="199"/>
        <v/>
      </c>
      <c r="X706" s="108" t="str">
        <f t="shared" si="200"/>
        <v/>
      </c>
      <c r="Y706" s="108" t="str">
        <f t="shared" si="201"/>
        <v/>
      </c>
      <c r="Z706" s="106" t="str">
        <f t="shared" si="202"/>
        <v/>
      </c>
      <c r="AA706" s="107" t="str">
        <f t="shared" si="203"/>
        <v/>
      </c>
      <c r="AB706" s="105" t="str">
        <f t="shared" si="204"/>
        <v/>
      </c>
      <c r="AC706" s="108" t="str">
        <f t="shared" si="205"/>
        <v/>
      </c>
      <c r="AD706" s="160" t="str">
        <f t="shared" si="208"/>
        <v/>
      </c>
      <c r="AE706" s="173" t="str">
        <f t="shared" si="209"/>
        <v/>
      </c>
      <c r="AF706" s="111" t="str">
        <f>IF(AND(C706="",SUM(F706:N706)=0),"",IF(AE706&lt;&gt;"●",IF(COUNTIF(D706:E706,"○")+COUNTIF(O706:P706,"○")=1,"OK","NG"),IF(INDEX('補足調査票 (記入例)'!$AF$21:$AF$720,MATCH(C706,'補足調査票 (記入例)'!$C$21:$C$29,0))="OK","OK","NG ")))</f>
        <v/>
      </c>
      <c r="AG706" s="180" t="str">
        <f t="shared" si="206"/>
        <v/>
      </c>
    </row>
    <row r="707" spans="1:33" s="110" customFormat="1" ht="34.5" customHeight="1" x14ac:dyDescent="0.4">
      <c r="A707" s="42" t="str">
        <f t="shared" si="191"/>
        <v>○○学園</v>
      </c>
      <c r="B707" s="43"/>
      <c r="C707" s="44"/>
      <c r="D707" s="103"/>
      <c r="E707" s="103"/>
      <c r="F707" s="95"/>
      <c r="G707" s="48"/>
      <c r="H707" s="48"/>
      <c r="I707" s="48"/>
      <c r="J707" s="49"/>
      <c r="K707" s="49"/>
      <c r="L707" s="49"/>
      <c r="M707" s="49"/>
      <c r="N707" s="50"/>
      <c r="O707" s="104" t="str">
        <f t="shared" si="192"/>
        <v/>
      </c>
      <c r="P707" s="105" t="str">
        <f t="shared" si="207"/>
        <v/>
      </c>
      <c r="Q707" s="106" t="str">
        <f t="shared" si="193"/>
        <v/>
      </c>
      <c r="R707" s="107" t="str">
        <f t="shared" si="194"/>
        <v/>
      </c>
      <c r="S707" s="107" t="str">
        <f t="shared" si="195"/>
        <v/>
      </c>
      <c r="T707" s="108" t="str">
        <f t="shared" si="196"/>
        <v/>
      </c>
      <c r="U707" s="105" t="str">
        <f t="shared" si="197"/>
        <v/>
      </c>
      <c r="V707" s="108" t="str">
        <f t="shared" si="198"/>
        <v/>
      </c>
      <c r="W707" s="108" t="str">
        <f t="shared" si="199"/>
        <v/>
      </c>
      <c r="X707" s="108" t="str">
        <f t="shared" si="200"/>
        <v/>
      </c>
      <c r="Y707" s="108" t="str">
        <f t="shared" si="201"/>
        <v/>
      </c>
      <c r="Z707" s="106" t="str">
        <f t="shared" si="202"/>
        <v/>
      </c>
      <c r="AA707" s="107" t="str">
        <f t="shared" si="203"/>
        <v/>
      </c>
      <c r="AB707" s="105" t="str">
        <f t="shared" si="204"/>
        <v/>
      </c>
      <c r="AC707" s="108" t="str">
        <f t="shared" si="205"/>
        <v/>
      </c>
      <c r="AD707" s="160" t="str">
        <f t="shared" si="208"/>
        <v/>
      </c>
      <c r="AE707" s="173" t="str">
        <f t="shared" si="209"/>
        <v/>
      </c>
      <c r="AF707" s="111" t="str">
        <f>IF(AND(C707="",SUM(F707:N707)=0),"",IF(AE707&lt;&gt;"●",IF(COUNTIF(D707:E707,"○")+COUNTIF(O707:P707,"○")=1,"OK","NG"),IF(INDEX('補足調査票 (記入例)'!$AF$21:$AF$720,MATCH(C707,'補足調査票 (記入例)'!$C$21:$C$29,0))="OK","OK","NG ")))</f>
        <v/>
      </c>
      <c r="AG707" s="180" t="str">
        <f t="shared" si="206"/>
        <v/>
      </c>
    </row>
    <row r="708" spans="1:33" s="110" customFormat="1" ht="34.5" customHeight="1" x14ac:dyDescent="0.4">
      <c r="A708" s="42" t="str">
        <f t="shared" si="191"/>
        <v>○○学園</v>
      </c>
      <c r="B708" s="43"/>
      <c r="C708" s="44"/>
      <c r="D708" s="103"/>
      <c r="E708" s="103"/>
      <c r="F708" s="95"/>
      <c r="G708" s="48"/>
      <c r="H708" s="48"/>
      <c r="I708" s="48"/>
      <c r="J708" s="49"/>
      <c r="K708" s="49"/>
      <c r="L708" s="49"/>
      <c r="M708" s="49"/>
      <c r="N708" s="50"/>
      <c r="O708" s="104" t="str">
        <f t="shared" si="192"/>
        <v/>
      </c>
      <c r="P708" s="105" t="str">
        <f t="shared" si="207"/>
        <v/>
      </c>
      <c r="Q708" s="106" t="str">
        <f t="shared" si="193"/>
        <v/>
      </c>
      <c r="R708" s="107" t="str">
        <f t="shared" si="194"/>
        <v/>
      </c>
      <c r="S708" s="107" t="str">
        <f t="shared" si="195"/>
        <v/>
      </c>
      <c r="T708" s="108" t="str">
        <f t="shared" si="196"/>
        <v/>
      </c>
      <c r="U708" s="105" t="str">
        <f t="shared" si="197"/>
        <v/>
      </c>
      <c r="V708" s="108" t="str">
        <f t="shared" si="198"/>
        <v/>
      </c>
      <c r="W708" s="108" t="str">
        <f t="shared" si="199"/>
        <v/>
      </c>
      <c r="X708" s="108" t="str">
        <f t="shared" si="200"/>
        <v/>
      </c>
      <c r="Y708" s="108" t="str">
        <f t="shared" si="201"/>
        <v/>
      </c>
      <c r="Z708" s="106" t="str">
        <f t="shared" si="202"/>
        <v/>
      </c>
      <c r="AA708" s="107" t="str">
        <f t="shared" si="203"/>
        <v/>
      </c>
      <c r="AB708" s="105" t="str">
        <f t="shared" si="204"/>
        <v/>
      </c>
      <c r="AC708" s="108" t="str">
        <f t="shared" si="205"/>
        <v/>
      </c>
      <c r="AD708" s="160" t="str">
        <f t="shared" si="208"/>
        <v/>
      </c>
      <c r="AE708" s="173" t="str">
        <f t="shared" si="209"/>
        <v/>
      </c>
      <c r="AF708" s="111" t="str">
        <f>IF(AND(C708="",SUM(F708:N708)=0),"",IF(AE708&lt;&gt;"●",IF(COUNTIF(D708:E708,"○")+COUNTIF(O708:P708,"○")=1,"OK","NG"),IF(INDEX('補足調査票 (記入例)'!$AF$21:$AF$720,MATCH(C708,'補足調査票 (記入例)'!$C$21:$C$29,0))="OK","OK","NG ")))</f>
        <v/>
      </c>
      <c r="AG708" s="180" t="str">
        <f t="shared" si="206"/>
        <v/>
      </c>
    </row>
    <row r="709" spans="1:33" s="110" customFormat="1" ht="34.5" customHeight="1" x14ac:dyDescent="0.4">
      <c r="A709" s="42" t="str">
        <f t="shared" si="191"/>
        <v>○○学園</v>
      </c>
      <c r="B709" s="43"/>
      <c r="C709" s="44"/>
      <c r="D709" s="103"/>
      <c r="E709" s="103"/>
      <c r="F709" s="95"/>
      <c r="G709" s="48"/>
      <c r="H709" s="48"/>
      <c r="I709" s="48"/>
      <c r="J709" s="49"/>
      <c r="K709" s="49"/>
      <c r="L709" s="49"/>
      <c r="M709" s="49"/>
      <c r="N709" s="50"/>
      <c r="O709" s="104" t="str">
        <f t="shared" si="192"/>
        <v/>
      </c>
      <c r="P709" s="105" t="str">
        <f t="shared" si="207"/>
        <v/>
      </c>
      <c r="Q709" s="106" t="str">
        <f t="shared" si="193"/>
        <v/>
      </c>
      <c r="R709" s="107" t="str">
        <f t="shared" si="194"/>
        <v/>
      </c>
      <c r="S709" s="107" t="str">
        <f t="shared" si="195"/>
        <v/>
      </c>
      <c r="T709" s="108" t="str">
        <f t="shared" si="196"/>
        <v/>
      </c>
      <c r="U709" s="105" t="str">
        <f t="shared" si="197"/>
        <v/>
      </c>
      <c r="V709" s="108" t="str">
        <f t="shared" si="198"/>
        <v/>
      </c>
      <c r="W709" s="108" t="str">
        <f t="shared" si="199"/>
        <v/>
      </c>
      <c r="X709" s="108" t="str">
        <f t="shared" si="200"/>
        <v/>
      </c>
      <c r="Y709" s="108" t="str">
        <f t="shared" si="201"/>
        <v/>
      </c>
      <c r="Z709" s="106" t="str">
        <f t="shared" si="202"/>
        <v/>
      </c>
      <c r="AA709" s="107" t="str">
        <f t="shared" si="203"/>
        <v/>
      </c>
      <c r="AB709" s="105" t="str">
        <f t="shared" si="204"/>
        <v/>
      </c>
      <c r="AC709" s="108" t="str">
        <f t="shared" si="205"/>
        <v/>
      </c>
      <c r="AD709" s="160" t="str">
        <f t="shared" si="208"/>
        <v/>
      </c>
      <c r="AE709" s="173" t="str">
        <f t="shared" si="209"/>
        <v/>
      </c>
      <c r="AF709" s="111" t="str">
        <f>IF(AND(C709="",SUM(F709:N709)=0),"",IF(AE709&lt;&gt;"●",IF(COUNTIF(D709:E709,"○")+COUNTIF(O709:P709,"○")=1,"OK","NG"),IF(INDEX('補足調査票 (記入例)'!$AF$21:$AF$720,MATCH(C709,'補足調査票 (記入例)'!$C$21:$C$29,0))="OK","OK","NG ")))</f>
        <v/>
      </c>
      <c r="AG709" s="180" t="str">
        <f t="shared" si="206"/>
        <v/>
      </c>
    </row>
    <row r="710" spans="1:33" s="110" customFormat="1" ht="34.5" customHeight="1" x14ac:dyDescent="0.4">
      <c r="A710" s="42" t="str">
        <f t="shared" si="191"/>
        <v>○○学園</v>
      </c>
      <c r="B710" s="43"/>
      <c r="C710" s="44"/>
      <c r="D710" s="103"/>
      <c r="E710" s="103"/>
      <c r="F710" s="95"/>
      <c r="G710" s="48"/>
      <c r="H710" s="48"/>
      <c r="I710" s="48"/>
      <c r="J710" s="49"/>
      <c r="K710" s="49"/>
      <c r="L710" s="49"/>
      <c r="M710" s="49"/>
      <c r="N710" s="50"/>
      <c r="O710" s="104" t="str">
        <f t="shared" si="192"/>
        <v/>
      </c>
      <c r="P710" s="105" t="str">
        <f t="shared" si="207"/>
        <v/>
      </c>
      <c r="Q710" s="106" t="str">
        <f t="shared" si="193"/>
        <v/>
      </c>
      <c r="R710" s="107" t="str">
        <f t="shared" si="194"/>
        <v/>
      </c>
      <c r="S710" s="107" t="str">
        <f t="shared" si="195"/>
        <v/>
      </c>
      <c r="T710" s="108" t="str">
        <f t="shared" si="196"/>
        <v/>
      </c>
      <c r="U710" s="105" t="str">
        <f t="shared" si="197"/>
        <v/>
      </c>
      <c r="V710" s="108" t="str">
        <f t="shared" si="198"/>
        <v/>
      </c>
      <c r="W710" s="108" t="str">
        <f t="shared" si="199"/>
        <v/>
      </c>
      <c r="X710" s="108" t="str">
        <f t="shared" si="200"/>
        <v/>
      </c>
      <c r="Y710" s="108" t="str">
        <f t="shared" si="201"/>
        <v/>
      </c>
      <c r="Z710" s="106" t="str">
        <f t="shared" si="202"/>
        <v/>
      </c>
      <c r="AA710" s="107" t="str">
        <f t="shared" si="203"/>
        <v/>
      </c>
      <c r="AB710" s="105" t="str">
        <f t="shared" si="204"/>
        <v/>
      </c>
      <c r="AC710" s="108" t="str">
        <f t="shared" si="205"/>
        <v/>
      </c>
      <c r="AD710" s="160" t="str">
        <f t="shared" si="208"/>
        <v/>
      </c>
      <c r="AE710" s="173" t="str">
        <f t="shared" si="209"/>
        <v/>
      </c>
      <c r="AF710" s="111" t="str">
        <f>IF(AND(C710="",SUM(F710:N710)=0),"",IF(AE710&lt;&gt;"●",IF(COUNTIF(D710:E710,"○")+COUNTIF(O710:P710,"○")=1,"OK","NG"),IF(INDEX('補足調査票 (記入例)'!$AF$21:$AF$720,MATCH(C710,'補足調査票 (記入例)'!$C$21:$C$29,0))="OK","OK","NG ")))</f>
        <v/>
      </c>
      <c r="AG710" s="180" t="str">
        <f t="shared" si="206"/>
        <v/>
      </c>
    </row>
    <row r="711" spans="1:33" s="110" customFormat="1" ht="34.5" customHeight="1" x14ac:dyDescent="0.4">
      <c r="A711" s="42" t="str">
        <f t="shared" si="191"/>
        <v>○○学園</v>
      </c>
      <c r="B711" s="43"/>
      <c r="C711" s="44"/>
      <c r="D711" s="103"/>
      <c r="E711" s="103"/>
      <c r="F711" s="95"/>
      <c r="G711" s="48"/>
      <c r="H711" s="48"/>
      <c r="I711" s="48"/>
      <c r="J711" s="49"/>
      <c r="K711" s="49"/>
      <c r="L711" s="49"/>
      <c r="M711" s="49"/>
      <c r="N711" s="50"/>
      <c r="O711" s="104" t="str">
        <f t="shared" si="192"/>
        <v/>
      </c>
      <c r="P711" s="105" t="str">
        <f t="shared" si="207"/>
        <v/>
      </c>
      <c r="Q711" s="106" t="str">
        <f t="shared" si="193"/>
        <v/>
      </c>
      <c r="R711" s="107" t="str">
        <f t="shared" si="194"/>
        <v/>
      </c>
      <c r="S711" s="107" t="str">
        <f t="shared" si="195"/>
        <v/>
      </c>
      <c r="T711" s="108" t="str">
        <f t="shared" si="196"/>
        <v/>
      </c>
      <c r="U711" s="105" t="str">
        <f t="shared" si="197"/>
        <v/>
      </c>
      <c r="V711" s="108" t="str">
        <f t="shared" si="198"/>
        <v/>
      </c>
      <c r="W711" s="108" t="str">
        <f t="shared" si="199"/>
        <v/>
      </c>
      <c r="X711" s="108" t="str">
        <f t="shared" si="200"/>
        <v/>
      </c>
      <c r="Y711" s="108" t="str">
        <f t="shared" si="201"/>
        <v/>
      </c>
      <c r="Z711" s="106" t="str">
        <f t="shared" si="202"/>
        <v/>
      </c>
      <c r="AA711" s="107" t="str">
        <f t="shared" si="203"/>
        <v/>
      </c>
      <c r="AB711" s="105" t="str">
        <f t="shared" si="204"/>
        <v/>
      </c>
      <c r="AC711" s="108" t="str">
        <f t="shared" si="205"/>
        <v/>
      </c>
      <c r="AD711" s="160" t="str">
        <f t="shared" si="208"/>
        <v/>
      </c>
      <c r="AE711" s="173" t="str">
        <f t="shared" si="209"/>
        <v/>
      </c>
      <c r="AF711" s="111" t="str">
        <f>IF(AND(C711="",SUM(F711:N711)=0),"",IF(AE711&lt;&gt;"●",IF(COUNTIF(D711:E711,"○")+COUNTIF(O711:P711,"○")=1,"OK","NG"),IF(INDEX('補足調査票 (記入例)'!$AF$21:$AF$720,MATCH(C711,'補足調査票 (記入例)'!$C$21:$C$29,0))="OK","OK","NG ")))</f>
        <v/>
      </c>
      <c r="AG711" s="180" t="str">
        <f t="shared" si="206"/>
        <v/>
      </c>
    </row>
    <row r="712" spans="1:33" s="110" customFormat="1" ht="34.5" customHeight="1" x14ac:dyDescent="0.4">
      <c r="A712" s="42" t="str">
        <f t="shared" si="191"/>
        <v>○○学園</v>
      </c>
      <c r="B712" s="43"/>
      <c r="C712" s="44"/>
      <c r="D712" s="103"/>
      <c r="E712" s="103"/>
      <c r="F712" s="95"/>
      <c r="G712" s="48"/>
      <c r="H712" s="48"/>
      <c r="I712" s="48"/>
      <c r="J712" s="49"/>
      <c r="K712" s="49"/>
      <c r="L712" s="49"/>
      <c r="M712" s="49"/>
      <c r="N712" s="50"/>
      <c r="O712" s="104" t="str">
        <f t="shared" si="192"/>
        <v/>
      </c>
      <c r="P712" s="105" t="str">
        <f t="shared" si="207"/>
        <v/>
      </c>
      <c r="Q712" s="106" t="str">
        <f t="shared" si="193"/>
        <v/>
      </c>
      <c r="R712" s="107" t="str">
        <f t="shared" si="194"/>
        <v/>
      </c>
      <c r="S712" s="107" t="str">
        <f t="shared" si="195"/>
        <v/>
      </c>
      <c r="T712" s="108" t="str">
        <f t="shared" si="196"/>
        <v/>
      </c>
      <c r="U712" s="105" t="str">
        <f t="shared" si="197"/>
        <v/>
      </c>
      <c r="V712" s="108" t="str">
        <f t="shared" si="198"/>
        <v/>
      </c>
      <c r="W712" s="108" t="str">
        <f t="shared" si="199"/>
        <v/>
      </c>
      <c r="X712" s="108" t="str">
        <f t="shared" si="200"/>
        <v/>
      </c>
      <c r="Y712" s="108" t="str">
        <f t="shared" si="201"/>
        <v/>
      </c>
      <c r="Z712" s="106" t="str">
        <f t="shared" si="202"/>
        <v/>
      </c>
      <c r="AA712" s="107" t="str">
        <f t="shared" si="203"/>
        <v/>
      </c>
      <c r="AB712" s="105" t="str">
        <f t="shared" si="204"/>
        <v/>
      </c>
      <c r="AC712" s="108" t="str">
        <f t="shared" si="205"/>
        <v/>
      </c>
      <c r="AD712" s="160" t="str">
        <f t="shared" si="208"/>
        <v/>
      </c>
      <c r="AE712" s="173" t="str">
        <f t="shared" si="209"/>
        <v/>
      </c>
      <c r="AF712" s="111" t="str">
        <f>IF(AND(C712="",SUM(F712:N712)=0),"",IF(AE712&lt;&gt;"●",IF(COUNTIF(D712:E712,"○")+COUNTIF(O712:P712,"○")=1,"OK","NG"),IF(INDEX('補足調査票 (記入例)'!$AF$21:$AF$720,MATCH(C712,'補足調査票 (記入例)'!$C$21:$C$29,0))="OK","OK","NG ")))</f>
        <v/>
      </c>
      <c r="AG712" s="180" t="str">
        <f t="shared" si="206"/>
        <v/>
      </c>
    </row>
    <row r="713" spans="1:33" s="110" customFormat="1" ht="34.5" customHeight="1" x14ac:dyDescent="0.4">
      <c r="A713" s="42" t="str">
        <f t="shared" si="191"/>
        <v>○○学園</v>
      </c>
      <c r="B713" s="43"/>
      <c r="C713" s="44"/>
      <c r="D713" s="103"/>
      <c r="E713" s="103"/>
      <c r="F713" s="95"/>
      <c r="G713" s="48"/>
      <c r="H713" s="48"/>
      <c r="I713" s="48"/>
      <c r="J713" s="49"/>
      <c r="K713" s="49"/>
      <c r="L713" s="49"/>
      <c r="M713" s="49"/>
      <c r="N713" s="50"/>
      <c r="O713" s="104" t="str">
        <f t="shared" si="192"/>
        <v/>
      </c>
      <c r="P713" s="105" t="str">
        <f t="shared" si="207"/>
        <v/>
      </c>
      <c r="Q713" s="106" t="str">
        <f t="shared" si="193"/>
        <v/>
      </c>
      <c r="R713" s="107" t="str">
        <f t="shared" si="194"/>
        <v/>
      </c>
      <c r="S713" s="107" t="str">
        <f t="shared" si="195"/>
        <v/>
      </c>
      <c r="T713" s="108" t="str">
        <f t="shared" si="196"/>
        <v/>
      </c>
      <c r="U713" s="105" t="str">
        <f t="shared" si="197"/>
        <v/>
      </c>
      <c r="V713" s="108" t="str">
        <f t="shared" si="198"/>
        <v/>
      </c>
      <c r="W713" s="108" t="str">
        <f t="shared" si="199"/>
        <v/>
      </c>
      <c r="X713" s="108" t="str">
        <f t="shared" si="200"/>
        <v/>
      </c>
      <c r="Y713" s="108" t="str">
        <f t="shared" si="201"/>
        <v/>
      </c>
      <c r="Z713" s="106" t="str">
        <f t="shared" si="202"/>
        <v/>
      </c>
      <c r="AA713" s="107" t="str">
        <f t="shared" si="203"/>
        <v/>
      </c>
      <c r="AB713" s="105" t="str">
        <f t="shared" si="204"/>
        <v/>
      </c>
      <c r="AC713" s="108" t="str">
        <f t="shared" si="205"/>
        <v/>
      </c>
      <c r="AD713" s="160" t="str">
        <f t="shared" si="208"/>
        <v/>
      </c>
      <c r="AE713" s="173" t="str">
        <f t="shared" si="209"/>
        <v/>
      </c>
      <c r="AF713" s="111" t="str">
        <f>IF(AND(C713="",SUM(F713:N713)=0),"",IF(AE713&lt;&gt;"●",IF(COUNTIF(D713:E713,"○")+COUNTIF(O713:P713,"○")=1,"OK","NG"),IF(INDEX('補足調査票 (記入例)'!$AF$21:$AF$720,MATCH(C713,'補足調査票 (記入例)'!$C$21:$C$29,0))="OK","OK","NG ")))</f>
        <v/>
      </c>
      <c r="AG713" s="180" t="str">
        <f t="shared" si="206"/>
        <v/>
      </c>
    </row>
    <row r="714" spans="1:33" s="110" customFormat="1" ht="34.5" customHeight="1" x14ac:dyDescent="0.4">
      <c r="A714" s="42" t="str">
        <f t="shared" si="191"/>
        <v>○○学園</v>
      </c>
      <c r="B714" s="43"/>
      <c r="C714" s="44"/>
      <c r="D714" s="103"/>
      <c r="E714" s="103"/>
      <c r="F714" s="95"/>
      <c r="G714" s="48"/>
      <c r="H714" s="48"/>
      <c r="I714" s="48"/>
      <c r="J714" s="49"/>
      <c r="K714" s="49"/>
      <c r="L714" s="49"/>
      <c r="M714" s="49"/>
      <c r="N714" s="50"/>
      <c r="O714" s="104" t="str">
        <f t="shared" si="192"/>
        <v/>
      </c>
      <c r="P714" s="105" t="str">
        <f t="shared" si="207"/>
        <v/>
      </c>
      <c r="Q714" s="106" t="str">
        <f t="shared" si="193"/>
        <v/>
      </c>
      <c r="R714" s="107" t="str">
        <f t="shared" si="194"/>
        <v/>
      </c>
      <c r="S714" s="107" t="str">
        <f t="shared" si="195"/>
        <v/>
      </c>
      <c r="T714" s="108" t="str">
        <f t="shared" si="196"/>
        <v/>
      </c>
      <c r="U714" s="105" t="str">
        <f t="shared" si="197"/>
        <v/>
      </c>
      <c r="V714" s="108" t="str">
        <f t="shared" si="198"/>
        <v/>
      </c>
      <c r="W714" s="108" t="str">
        <f t="shared" si="199"/>
        <v/>
      </c>
      <c r="X714" s="108" t="str">
        <f t="shared" si="200"/>
        <v/>
      </c>
      <c r="Y714" s="108" t="str">
        <f t="shared" si="201"/>
        <v/>
      </c>
      <c r="Z714" s="106" t="str">
        <f t="shared" si="202"/>
        <v/>
      </c>
      <c r="AA714" s="107" t="str">
        <f t="shared" si="203"/>
        <v/>
      </c>
      <c r="AB714" s="105" t="str">
        <f t="shared" si="204"/>
        <v/>
      </c>
      <c r="AC714" s="108" t="str">
        <f t="shared" si="205"/>
        <v/>
      </c>
      <c r="AD714" s="160" t="str">
        <f t="shared" si="208"/>
        <v/>
      </c>
      <c r="AE714" s="173" t="str">
        <f t="shared" si="209"/>
        <v/>
      </c>
      <c r="AF714" s="111" t="str">
        <f>IF(AND(C714="",SUM(F714:N714)=0),"",IF(AE714&lt;&gt;"●",IF(COUNTIF(D714:E714,"○")+COUNTIF(O714:P714,"○")=1,"OK","NG"),IF(INDEX('補足調査票 (記入例)'!$AF$21:$AF$720,MATCH(C714,'補足調査票 (記入例)'!$C$21:$C$29,0))="OK","OK","NG ")))</f>
        <v/>
      </c>
      <c r="AG714" s="180" t="str">
        <f t="shared" si="206"/>
        <v/>
      </c>
    </row>
    <row r="715" spans="1:33" s="110" customFormat="1" ht="34.5" customHeight="1" x14ac:dyDescent="0.4">
      <c r="A715" s="42" t="str">
        <f t="shared" si="191"/>
        <v>○○学園</v>
      </c>
      <c r="B715" s="43"/>
      <c r="C715" s="44"/>
      <c r="D715" s="103"/>
      <c r="E715" s="103"/>
      <c r="F715" s="95"/>
      <c r="G715" s="48"/>
      <c r="H715" s="48"/>
      <c r="I715" s="48"/>
      <c r="J715" s="49"/>
      <c r="K715" s="49"/>
      <c r="L715" s="49"/>
      <c r="M715" s="49"/>
      <c r="N715" s="50"/>
      <c r="O715" s="104" t="str">
        <f t="shared" si="192"/>
        <v/>
      </c>
      <c r="P715" s="105" t="str">
        <f t="shared" si="207"/>
        <v/>
      </c>
      <c r="Q715" s="106" t="str">
        <f t="shared" si="193"/>
        <v/>
      </c>
      <c r="R715" s="107" t="str">
        <f t="shared" si="194"/>
        <v/>
      </c>
      <c r="S715" s="107" t="str">
        <f t="shared" si="195"/>
        <v/>
      </c>
      <c r="T715" s="108" t="str">
        <f t="shared" si="196"/>
        <v/>
      </c>
      <c r="U715" s="105" t="str">
        <f t="shared" si="197"/>
        <v/>
      </c>
      <c r="V715" s="108" t="str">
        <f t="shared" si="198"/>
        <v/>
      </c>
      <c r="W715" s="108" t="str">
        <f t="shared" si="199"/>
        <v/>
      </c>
      <c r="X715" s="108" t="str">
        <f t="shared" si="200"/>
        <v/>
      </c>
      <c r="Y715" s="108" t="str">
        <f t="shared" si="201"/>
        <v/>
      </c>
      <c r="Z715" s="106" t="str">
        <f t="shared" si="202"/>
        <v/>
      </c>
      <c r="AA715" s="107" t="str">
        <f t="shared" si="203"/>
        <v/>
      </c>
      <c r="AB715" s="105" t="str">
        <f t="shared" si="204"/>
        <v/>
      </c>
      <c r="AC715" s="108" t="str">
        <f t="shared" si="205"/>
        <v/>
      </c>
      <c r="AD715" s="160" t="str">
        <f t="shared" si="208"/>
        <v/>
      </c>
      <c r="AE715" s="173" t="str">
        <f t="shared" si="209"/>
        <v/>
      </c>
      <c r="AF715" s="111" t="str">
        <f>IF(AND(C715="",SUM(F715:N715)=0),"",IF(AE715&lt;&gt;"●",IF(COUNTIF(D715:E715,"○")+COUNTIF(O715:P715,"○")=1,"OK","NG"),IF(INDEX('補足調査票 (記入例)'!$AF$21:$AF$720,MATCH(C715,'補足調査票 (記入例)'!$C$21:$C$29,0))="OK","OK","NG ")))</f>
        <v/>
      </c>
      <c r="AG715" s="180" t="str">
        <f t="shared" si="206"/>
        <v/>
      </c>
    </row>
    <row r="716" spans="1:33" s="110" customFormat="1" ht="34.5" customHeight="1" x14ac:dyDescent="0.4">
      <c r="A716" s="42" t="str">
        <f t="shared" si="191"/>
        <v>○○学園</v>
      </c>
      <c r="B716" s="43"/>
      <c r="C716" s="44"/>
      <c r="D716" s="103"/>
      <c r="E716" s="103"/>
      <c r="F716" s="95"/>
      <c r="G716" s="48"/>
      <c r="H716" s="48"/>
      <c r="I716" s="48"/>
      <c r="J716" s="49"/>
      <c r="K716" s="49"/>
      <c r="L716" s="49"/>
      <c r="M716" s="49"/>
      <c r="N716" s="50"/>
      <c r="O716" s="104" t="str">
        <f t="shared" si="192"/>
        <v/>
      </c>
      <c r="P716" s="105" t="str">
        <f t="shared" si="207"/>
        <v/>
      </c>
      <c r="Q716" s="106" t="str">
        <f t="shared" si="193"/>
        <v/>
      </c>
      <c r="R716" s="107" t="str">
        <f t="shared" si="194"/>
        <v/>
      </c>
      <c r="S716" s="107" t="str">
        <f t="shared" si="195"/>
        <v/>
      </c>
      <c r="T716" s="108" t="str">
        <f t="shared" si="196"/>
        <v/>
      </c>
      <c r="U716" s="105" t="str">
        <f t="shared" si="197"/>
        <v/>
      </c>
      <c r="V716" s="108" t="str">
        <f t="shared" si="198"/>
        <v/>
      </c>
      <c r="W716" s="108" t="str">
        <f t="shared" si="199"/>
        <v/>
      </c>
      <c r="X716" s="108" t="str">
        <f t="shared" si="200"/>
        <v/>
      </c>
      <c r="Y716" s="108" t="str">
        <f t="shared" si="201"/>
        <v/>
      </c>
      <c r="Z716" s="106" t="str">
        <f t="shared" si="202"/>
        <v/>
      </c>
      <c r="AA716" s="107" t="str">
        <f t="shared" si="203"/>
        <v/>
      </c>
      <c r="AB716" s="105" t="str">
        <f t="shared" si="204"/>
        <v/>
      </c>
      <c r="AC716" s="108" t="str">
        <f t="shared" si="205"/>
        <v/>
      </c>
      <c r="AD716" s="160" t="str">
        <f t="shared" si="208"/>
        <v/>
      </c>
      <c r="AE716" s="173" t="str">
        <f t="shared" si="209"/>
        <v/>
      </c>
      <c r="AF716" s="111" t="str">
        <f>IF(AND(C716="",SUM(F716:N716)=0),"",IF(AE716&lt;&gt;"●",IF(COUNTIF(D716:E716,"○")+COUNTIF(O716:P716,"○")=1,"OK","NG"),IF(INDEX('補足調査票 (記入例)'!$AF$21:$AF$720,MATCH(C716,'補足調査票 (記入例)'!$C$21:$C$29,0))="OK","OK","NG ")))</f>
        <v/>
      </c>
      <c r="AG716" s="180" t="str">
        <f t="shared" si="206"/>
        <v/>
      </c>
    </row>
    <row r="717" spans="1:33" s="110" customFormat="1" ht="34.5" customHeight="1" x14ac:dyDescent="0.4">
      <c r="A717" s="42" t="str">
        <f t="shared" si="191"/>
        <v>○○学園</v>
      </c>
      <c r="B717" s="43"/>
      <c r="C717" s="44"/>
      <c r="D717" s="103"/>
      <c r="E717" s="103"/>
      <c r="F717" s="95"/>
      <c r="G717" s="48"/>
      <c r="H717" s="48"/>
      <c r="I717" s="48"/>
      <c r="J717" s="49"/>
      <c r="K717" s="49"/>
      <c r="L717" s="49"/>
      <c r="M717" s="49"/>
      <c r="N717" s="50"/>
      <c r="O717" s="104" t="str">
        <f t="shared" si="192"/>
        <v/>
      </c>
      <c r="P717" s="105" t="str">
        <f t="shared" si="207"/>
        <v/>
      </c>
      <c r="Q717" s="106" t="str">
        <f t="shared" si="193"/>
        <v/>
      </c>
      <c r="R717" s="107" t="str">
        <f t="shared" si="194"/>
        <v/>
      </c>
      <c r="S717" s="107" t="str">
        <f t="shared" si="195"/>
        <v/>
      </c>
      <c r="T717" s="108" t="str">
        <f t="shared" si="196"/>
        <v/>
      </c>
      <c r="U717" s="105" t="str">
        <f t="shared" si="197"/>
        <v/>
      </c>
      <c r="V717" s="108" t="str">
        <f t="shared" si="198"/>
        <v/>
      </c>
      <c r="W717" s="108" t="str">
        <f t="shared" si="199"/>
        <v/>
      </c>
      <c r="X717" s="108" t="str">
        <f t="shared" si="200"/>
        <v/>
      </c>
      <c r="Y717" s="108" t="str">
        <f t="shared" si="201"/>
        <v/>
      </c>
      <c r="Z717" s="106" t="str">
        <f t="shared" si="202"/>
        <v/>
      </c>
      <c r="AA717" s="107" t="str">
        <f t="shared" si="203"/>
        <v/>
      </c>
      <c r="AB717" s="105" t="str">
        <f t="shared" si="204"/>
        <v/>
      </c>
      <c r="AC717" s="108" t="str">
        <f t="shared" si="205"/>
        <v/>
      </c>
      <c r="AD717" s="160" t="str">
        <f t="shared" si="208"/>
        <v/>
      </c>
      <c r="AE717" s="173" t="str">
        <f t="shared" si="209"/>
        <v/>
      </c>
      <c r="AF717" s="111" t="str">
        <f>IF(AND(C717="",SUM(F717:N717)=0),"",IF(AE717&lt;&gt;"●",IF(COUNTIF(D717:E717,"○")+COUNTIF(O717:P717,"○")=1,"OK","NG"),IF(INDEX('補足調査票 (記入例)'!$AF$21:$AF$720,MATCH(C717,'補足調査票 (記入例)'!$C$21:$C$29,0))="OK","OK","NG ")))</f>
        <v/>
      </c>
      <c r="AG717" s="180" t="str">
        <f t="shared" si="206"/>
        <v/>
      </c>
    </row>
    <row r="718" spans="1:33" s="110" customFormat="1" ht="34.5" customHeight="1" x14ac:dyDescent="0.4">
      <c r="A718" s="310" t="str">
        <f t="shared" si="191"/>
        <v>○○学園</v>
      </c>
      <c r="B718" s="311"/>
      <c r="C718" s="312"/>
      <c r="D718" s="313"/>
      <c r="E718" s="313"/>
      <c r="F718" s="314"/>
      <c r="G718" s="315"/>
      <c r="H718" s="315"/>
      <c r="I718" s="315"/>
      <c r="J718" s="316"/>
      <c r="K718" s="316"/>
      <c r="L718" s="316"/>
      <c r="M718" s="316"/>
      <c r="N718" s="317"/>
      <c r="O718" s="318" t="str">
        <f t="shared" si="192"/>
        <v/>
      </c>
      <c r="P718" s="319" t="str">
        <f t="shared" si="207"/>
        <v/>
      </c>
      <c r="Q718" s="320" t="str">
        <f t="shared" si="193"/>
        <v/>
      </c>
      <c r="R718" s="321" t="str">
        <f t="shared" si="194"/>
        <v/>
      </c>
      <c r="S718" s="321" t="str">
        <f t="shared" si="195"/>
        <v/>
      </c>
      <c r="T718" s="322" t="str">
        <f t="shared" si="196"/>
        <v/>
      </c>
      <c r="U718" s="319" t="str">
        <f t="shared" si="197"/>
        <v/>
      </c>
      <c r="V718" s="322" t="str">
        <f t="shared" si="198"/>
        <v/>
      </c>
      <c r="W718" s="322" t="str">
        <f t="shared" si="199"/>
        <v/>
      </c>
      <c r="X718" s="322" t="str">
        <f t="shared" si="200"/>
        <v/>
      </c>
      <c r="Y718" s="322" t="str">
        <f t="shared" si="201"/>
        <v/>
      </c>
      <c r="Z718" s="320" t="str">
        <f t="shared" si="202"/>
        <v/>
      </c>
      <c r="AA718" s="321" t="str">
        <f t="shared" si="203"/>
        <v/>
      </c>
      <c r="AB718" s="319" t="str">
        <f t="shared" si="204"/>
        <v/>
      </c>
      <c r="AC718" s="322" t="str">
        <f t="shared" si="205"/>
        <v/>
      </c>
      <c r="AD718" s="323" t="str">
        <f t="shared" si="208"/>
        <v/>
      </c>
      <c r="AE718" s="324" t="str">
        <f t="shared" si="209"/>
        <v/>
      </c>
      <c r="AF718" s="325" t="str">
        <f>IF(AND(C718="",SUM(F718:N718)=0),"",IF(AE718&lt;&gt;"●",IF(COUNTIF(D718:E718,"○")+COUNTIF(O718:P718,"○")=1,"OK","NG"),IF(INDEX('補足調査票 (記入例)'!$AF$21:$AF$720,MATCH(C718,'補足調査票 (記入例)'!$C$21:$C$29,0))="OK","OK","NG ")))</f>
        <v/>
      </c>
      <c r="AG718" s="331" t="str">
        <f t="shared" si="206"/>
        <v/>
      </c>
    </row>
    <row r="719" spans="1:33" s="188" customFormat="1" ht="16.5" customHeight="1" x14ac:dyDescent="0.4">
      <c r="A719" s="326"/>
      <c r="B719" s="327"/>
      <c r="C719" s="326"/>
      <c r="D719" s="327"/>
      <c r="E719" s="326"/>
      <c r="F719" s="326"/>
      <c r="G719" s="327"/>
      <c r="H719" s="326"/>
      <c r="I719" s="327"/>
      <c r="J719" s="326"/>
      <c r="K719" s="327"/>
      <c r="L719" s="326"/>
      <c r="M719" s="327"/>
      <c r="N719" s="326"/>
      <c r="O719" s="327"/>
      <c r="P719" s="326"/>
      <c r="Q719" s="327"/>
      <c r="R719" s="326"/>
      <c r="S719" s="327"/>
      <c r="T719" s="326"/>
      <c r="U719" s="327"/>
      <c r="V719" s="326"/>
      <c r="W719" s="327"/>
      <c r="X719" s="326"/>
      <c r="Y719" s="327"/>
      <c r="Z719" s="326"/>
      <c r="AA719" s="327"/>
      <c r="AB719" s="326"/>
      <c r="AC719" s="327"/>
      <c r="AD719" s="328"/>
      <c r="AE719" s="329"/>
      <c r="AF719" s="328"/>
      <c r="AG719" s="330"/>
    </row>
    <row r="720" spans="1:33" ht="16.5" customHeight="1" x14ac:dyDescent="0.35">
      <c r="B720" s="84"/>
      <c r="C720" s="84"/>
      <c r="F720" s="84"/>
      <c r="O720" s="84"/>
      <c r="P720" s="84"/>
      <c r="Q720" s="84"/>
      <c r="R720" s="84"/>
      <c r="S720" s="84"/>
      <c r="T720" s="84"/>
      <c r="U720" s="84"/>
      <c r="V720" s="84"/>
      <c r="W720" s="84"/>
      <c r="X720" s="84"/>
      <c r="Y720" s="84"/>
      <c r="Z720" s="84"/>
      <c r="AA720" s="84"/>
      <c r="AB720" s="84"/>
      <c r="AC720" s="84"/>
    </row>
    <row r="721" spans="2:29" ht="16.5" customHeight="1" x14ac:dyDescent="0.35">
      <c r="B721" s="231"/>
      <c r="F721" s="132"/>
      <c r="X721" s="132"/>
      <c r="Y721" s="132"/>
      <c r="Z721" s="132"/>
      <c r="AA721" s="132"/>
      <c r="AB721" s="132"/>
      <c r="AC721" s="132"/>
    </row>
    <row r="722" spans="2:29" ht="16.5" customHeight="1" x14ac:dyDescent="0.35">
      <c r="B722" s="86"/>
      <c r="C722" s="86"/>
      <c r="F722" s="86"/>
      <c r="O722" s="86"/>
      <c r="P722" s="86"/>
      <c r="Q722" s="86"/>
      <c r="R722" s="86"/>
      <c r="S722" s="86"/>
      <c r="T722" s="86"/>
      <c r="U722" s="86"/>
      <c r="V722" s="86"/>
      <c r="W722" s="86"/>
      <c r="X722" s="86"/>
      <c r="Y722" s="86"/>
      <c r="Z722" s="86"/>
      <c r="AA722" s="86"/>
      <c r="AB722" s="86"/>
      <c r="AC722" s="86"/>
    </row>
    <row r="725" spans="2:29" x14ac:dyDescent="0.15">
      <c r="F725" s="238"/>
      <c r="T725" s="189"/>
      <c r="U725" s="189"/>
      <c r="V725" s="189"/>
      <c r="W725" s="238"/>
      <c r="X725" s="238"/>
      <c r="Y725" s="238"/>
      <c r="Z725" s="238"/>
      <c r="AA725" s="238"/>
      <c r="AB725" s="238"/>
      <c r="AC725" s="238"/>
    </row>
    <row r="727" spans="2:29" x14ac:dyDescent="0.15">
      <c r="B727" s="238"/>
      <c r="C727" s="238"/>
      <c r="D727" s="238"/>
      <c r="E727" s="238"/>
      <c r="O727" s="238"/>
      <c r="P727" s="238"/>
      <c r="Q727" s="238"/>
      <c r="R727" s="238"/>
      <c r="S727" s="238"/>
      <c r="T727" s="238"/>
      <c r="U727" s="238"/>
    </row>
    <row r="736" spans="2:29" x14ac:dyDescent="0.4">
      <c r="F736" s="19"/>
      <c r="G736" s="87"/>
      <c r="H736" s="87"/>
      <c r="I736" s="87"/>
      <c r="J736" s="87"/>
      <c r="K736" s="87"/>
      <c r="L736" s="87"/>
      <c r="O736" s="19"/>
      <c r="P736" s="19"/>
      <c r="Q736" s="19"/>
      <c r="R736" s="19"/>
      <c r="S736" s="19"/>
      <c r="T736" s="19"/>
      <c r="U736" s="19"/>
      <c r="V736" s="19"/>
      <c r="W736" s="19"/>
      <c r="X736" s="19"/>
      <c r="Y736" s="19"/>
      <c r="Z736" s="19"/>
      <c r="AA736" s="19"/>
      <c r="AB736" s="19"/>
      <c r="AC736" s="19"/>
    </row>
    <row r="737" spans="6:29" x14ac:dyDescent="0.4">
      <c r="F737" s="19"/>
      <c r="G737" s="87"/>
      <c r="H737" s="87"/>
      <c r="I737" s="87"/>
      <c r="J737" s="87"/>
      <c r="K737" s="87"/>
      <c r="L737" s="87"/>
      <c r="O737" s="19"/>
      <c r="P737" s="19"/>
      <c r="Q737" s="19"/>
      <c r="R737" s="19"/>
      <c r="S737" s="19"/>
      <c r="T737" s="19"/>
      <c r="U737" s="19"/>
      <c r="V737" s="19"/>
      <c r="W737" s="19"/>
      <c r="X737" s="19"/>
      <c r="Y737" s="19"/>
      <c r="Z737" s="19"/>
      <c r="AA737" s="19"/>
      <c r="AB737" s="19"/>
      <c r="AC737" s="19"/>
    </row>
    <row r="738" spans="6:29" x14ac:dyDescent="0.4">
      <c r="F738" s="19"/>
      <c r="G738" s="87"/>
      <c r="H738" s="87"/>
      <c r="I738" s="87"/>
      <c r="J738" s="87"/>
      <c r="K738" s="87"/>
      <c r="L738" s="87"/>
      <c r="O738" s="19"/>
      <c r="P738" s="19"/>
      <c r="Q738" s="19"/>
      <c r="R738" s="19"/>
      <c r="S738" s="19"/>
      <c r="T738" s="19"/>
      <c r="U738" s="19"/>
      <c r="V738" s="19"/>
      <c r="W738" s="19"/>
      <c r="X738" s="19"/>
      <c r="Y738" s="19"/>
      <c r="Z738" s="19"/>
      <c r="AA738" s="19"/>
      <c r="AB738" s="19"/>
      <c r="AC738" s="19"/>
    </row>
    <row r="739" spans="6:29" x14ac:dyDescent="0.4">
      <c r="F739" s="19"/>
      <c r="G739" s="87"/>
      <c r="H739" s="87"/>
      <c r="I739" s="87"/>
      <c r="J739" s="87"/>
      <c r="K739" s="87"/>
      <c r="L739" s="87"/>
      <c r="O739" s="19"/>
      <c r="P739" s="19"/>
      <c r="Q739" s="19"/>
      <c r="R739" s="19"/>
      <c r="S739" s="19"/>
      <c r="T739" s="19"/>
      <c r="U739" s="19"/>
      <c r="V739" s="19"/>
      <c r="W739" s="19"/>
      <c r="X739" s="19"/>
      <c r="Y739" s="19"/>
      <c r="Z739" s="19"/>
      <c r="AA739" s="19"/>
      <c r="AB739" s="19"/>
      <c r="AC739" s="19"/>
    </row>
    <row r="740" spans="6:29" x14ac:dyDescent="0.4">
      <c r="F740" s="19"/>
      <c r="G740" s="87"/>
      <c r="H740" s="87"/>
      <c r="I740" s="87"/>
      <c r="J740" s="87"/>
      <c r="K740" s="87"/>
      <c r="L740" s="87"/>
      <c r="O740" s="19"/>
      <c r="P740" s="19"/>
      <c r="Q740" s="19"/>
      <c r="R740" s="19"/>
      <c r="S740" s="19"/>
      <c r="T740" s="19"/>
      <c r="U740" s="19"/>
      <c r="V740" s="19"/>
      <c r="W740" s="19"/>
      <c r="X740" s="19"/>
      <c r="Y740" s="19"/>
      <c r="Z740" s="19"/>
      <c r="AA740" s="19"/>
      <c r="AB740" s="19"/>
      <c r="AC740" s="19"/>
    </row>
    <row r="741" spans="6:29" x14ac:dyDescent="0.4">
      <c r="F741" s="19"/>
      <c r="G741" s="87"/>
      <c r="H741" s="87"/>
      <c r="I741" s="87"/>
      <c r="J741" s="87"/>
      <c r="K741" s="87"/>
      <c r="L741" s="87"/>
      <c r="O741" s="19"/>
      <c r="P741" s="19"/>
      <c r="Q741" s="19"/>
      <c r="R741" s="19"/>
      <c r="S741" s="19"/>
      <c r="T741" s="19"/>
      <c r="U741" s="19"/>
      <c r="V741" s="19"/>
      <c r="W741" s="19"/>
      <c r="X741" s="19"/>
      <c r="Y741" s="19"/>
      <c r="Z741" s="19"/>
      <c r="AA741" s="19"/>
      <c r="AB741" s="19"/>
      <c r="AC741" s="19"/>
    </row>
    <row r="742" spans="6:29" x14ac:dyDescent="0.4">
      <c r="F742" s="19"/>
      <c r="G742" s="87"/>
      <c r="H742" s="87"/>
      <c r="I742" s="87"/>
      <c r="J742" s="87"/>
      <c r="K742" s="87"/>
      <c r="L742" s="87"/>
      <c r="O742" s="19"/>
      <c r="P742" s="19"/>
      <c r="Q742" s="19"/>
      <c r="R742" s="19"/>
      <c r="S742" s="19"/>
      <c r="T742" s="19"/>
      <c r="U742" s="19"/>
      <c r="V742" s="19"/>
      <c r="W742" s="19"/>
      <c r="X742" s="19"/>
      <c r="Y742" s="19"/>
      <c r="Z742" s="19"/>
      <c r="AA742" s="19"/>
      <c r="AB742" s="19"/>
      <c r="AC742" s="19"/>
    </row>
    <row r="743" spans="6:29" x14ac:dyDescent="0.4">
      <c r="F743" s="19"/>
      <c r="G743" s="87"/>
      <c r="H743" s="87"/>
      <c r="I743" s="87"/>
      <c r="J743" s="87"/>
      <c r="K743" s="87"/>
      <c r="L743" s="87"/>
      <c r="O743" s="19"/>
      <c r="P743" s="19"/>
      <c r="Q743" s="19"/>
      <c r="R743" s="19"/>
      <c r="S743" s="19"/>
      <c r="T743" s="19"/>
      <c r="U743" s="19"/>
      <c r="V743" s="19"/>
      <c r="W743" s="19"/>
      <c r="X743" s="19"/>
      <c r="Y743" s="19"/>
      <c r="Z743" s="19"/>
      <c r="AA743" s="19"/>
      <c r="AB743" s="19"/>
      <c r="AC743" s="19"/>
    </row>
    <row r="744" spans="6:29" x14ac:dyDescent="0.4">
      <c r="F744" s="19"/>
      <c r="G744" s="87"/>
      <c r="H744" s="87"/>
      <c r="I744" s="87"/>
      <c r="J744" s="87"/>
      <c r="K744" s="87"/>
      <c r="L744" s="87"/>
      <c r="O744" s="19"/>
      <c r="P744" s="19"/>
      <c r="Q744" s="19"/>
      <c r="R744" s="19"/>
      <c r="S744" s="19"/>
      <c r="T744" s="19"/>
      <c r="U744" s="19"/>
      <c r="V744" s="19"/>
      <c r="W744" s="19"/>
      <c r="X744" s="19"/>
      <c r="Y744" s="19"/>
      <c r="Z744" s="19"/>
      <c r="AA744" s="19"/>
      <c r="AB744" s="19"/>
      <c r="AC744" s="19"/>
    </row>
    <row r="745" spans="6:29" x14ac:dyDescent="0.4">
      <c r="F745" s="19"/>
      <c r="G745" s="87"/>
      <c r="H745" s="87"/>
      <c r="I745" s="87"/>
      <c r="J745" s="87"/>
      <c r="K745" s="87"/>
      <c r="L745" s="87"/>
      <c r="O745" s="19"/>
      <c r="P745" s="19"/>
      <c r="Q745" s="19"/>
      <c r="R745" s="19"/>
      <c r="S745" s="19"/>
      <c r="T745" s="19"/>
      <c r="U745" s="19"/>
      <c r="V745" s="19"/>
      <c r="W745" s="19"/>
      <c r="X745" s="19"/>
      <c r="Y745" s="19"/>
      <c r="Z745" s="19"/>
      <c r="AA745" s="19"/>
      <c r="AB745" s="19"/>
      <c r="AC745" s="19"/>
    </row>
    <row r="746" spans="6:29" x14ac:dyDescent="0.4">
      <c r="F746" s="19"/>
      <c r="G746" s="87"/>
      <c r="H746" s="87"/>
      <c r="I746" s="87"/>
      <c r="J746" s="87"/>
      <c r="K746" s="87"/>
      <c r="L746" s="87"/>
      <c r="O746" s="19"/>
      <c r="P746" s="19"/>
      <c r="Q746" s="19"/>
      <c r="R746" s="19"/>
      <c r="S746" s="19"/>
      <c r="T746" s="19"/>
      <c r="U746" s="19"/>
      <c r="V746" s="19"/>
      <c r="W746" s="19"/>
      <c r="X746" s="19"/>
      <c r="Y746" s="19"/>
      <c r="Z746" s="19"/>
      <c r="AA746" s="19"/>
      <c r="AB746" s="19"/>
      <c r="AC746" s="19"/>
    </row>
    <row r="747" spans="6:29" x14ac:dyDescent="0.4">
      <c r="F747" s="19"/>
      <c r="G747" s="87"/>
      <c r="H747" s="87"/>
      <c r="I747" s="87"/>
      <c r="J747" s="87"/>
      <c r="K747" s="87"/>
      <c r="L747" s="87"/>
      <c r="O747" s="19"/>
      <c r="P747" s="19"/>
      <c r="Q747" s="19"/>
      <c r="R747" s="19"/>
      <c r="S747" s="19"/>
      <c r="T747" s="19"/>
      <c r="U747" s="19"/>
      <c r="V747" s="19"/>
      <c r="W747" s="19"/>
      <c r="X747" s="19"/>
      <c r="Y747" s="19"/>
      <c r="Z747" s="19"/>
      <c r="AA747" s="19"/>
      <c r="AB747" s="19"/>
      <c r="AC747" s="19"/>
    </row>
    <row r="748" spans="6:29" x14ac:dyDescent="0.4">
      <c r="F748" s="19"/>
      <c r="G748" s="87"/>
      <c r="H748" s="87"/>
      <c r="I748" s="87"/>
      <c r="J748" s="87"/>
      <c r="K748" s="87"/>
      <c r="L748" s="87"/>
      <c r="O748" s="19"/>
      <c r="P748" s="19"/>
      <c r="Q748" s="19"/>
      <c r="R748" s="19"/>
      <c r="S748" s="19"/>
      <c r="T748" s="19"/>
      <c r="U748" s="19"/>
      <c r="V748" s="19"/>
      <c r="W748" s="19"/>
      <c r="X748" s="19"/>
      <c r="Y748" s="19"/>
      <c r="Z748" s="19"/>
      <c r="AA748" s="19"/>
      <c r="AB748" s="19"/>
      <c r="AC748" s="19"/>
    </row>
    <row r="749" spans="6:29" ht="15.75" customHeight="1" x14ac:dyDescent="0.4">
      <c r="F749" s="89"/>
      <c r="G749" s="90"/>
      <c r="H749" s="90"/>
      <c r="I749" s="90"/>
      <c r="J749" s="87"/>
      <c r="K749" s="87"/>
      <c r="L749" s="87"/>
      <c r="O749" s="19"/>
      <c r="P749" s="19"/>
      <c r="Q749" s="19"/>
      <c r="R749" s="19"/>
      <c r="S749" s="19"/>
      <c r="T749" s="88"/>
      <c r="U749" s="19"/>
      <c r="V749" s="19"/>
      <c r="W749" s="89"/>
      <c r="X749" s="89"/>
      <c r="Y749" s="89"/>
      <c r="Z749" s="89"/>
      <c r="AA749" s="89"/>
      <c r="AB749" s="89"/>
      <c r="AC749" s="89"/>
    </row>
    <row r="750" spans="6:29" x14ac:dyDescent="0.4">
      <c r="F750" s="89"/>
      <c r="G750" s="91"/>
      <c r="H750" s="91"/>
      <c r="I750" s="91"/>
      <c r="J750" s="87"/>
      <c r="K750" s="87"/>
      <c r="L750" s="87"/>
      <c r="O750" s="19"/>
      <c r="P750" s="19"/>
      <c r="Q750" s="19"/>
      <c r="R750" s="19"/>
      <c r="S750" s="19"/>
      <c r="T750" s="88"/>
      <c r="U750" s="19"/>
      <c r="V750" s="19"/>
      <c r="W750" s="89"/>
      <c r="X750" s="89"/>
      <c r="Y750" s="89"/>
      <c r="Z750" s="89"/>
      <c r="AA750" s="89"/>
      <c r="AB750" s="89"/>
      <c r="AC750" s="89"/>
    </row>
    <row r="751" spans="6:29" x14ac:dyDescent="0.4">
      <c r="F751" s="92"/>
      <c r="G751" s="91"/>
      <c r="H751" s="91"/>
      <c r="I751" s="91"/>
      <c r="J751" s="87"/>
      <c r="K751" s="87"/>
      <c r="L751" s="87"/>
      <c r="O751" s="19"/>
      <c r="P751" s="19"/>
      <c r="Q751" s="19"/>
      <c r="R751" s="19"/>
      <c r="S751" s="19"/>
      <c r="T751" s="92"/>
      <c r="U751" s="19"/>
      <c r="V751" s="19"/>
      <c r="W751" s="92"/>
      <c r="X751" s="92"/>
      <c r="Y751" s="92"/>
      <c r="Z751" s="92"/>
      <c r="AA751" s="92"/>
      <c r="AB751" s="92"/>
      <c r="AC751" s="92"/>
    </row>
    <row r="752" spans="6:29" x14ac:dyDescent="0.4">
      <c r="F752" s="19"/>
      <c r="G752" s="93"/>
      <c r="H752" s="93"/>
      <c r="I752" s="93"/>
      <c r="J752" s="87"/>
      <c r="K752" s="87"/>
      <c r="L752" s="87"/>
      <c r="O752" s="19"/>
      <c r="P752" s="19"/>
      <c r="Q752" s="19"/>
      <c r="R752" s="19"/>
      <c r="S752" s="19"/>
      <c r="T752" s="19"/>
      <c r="U752" s="19"/>
      <c r="V752" s="19"/>
      <c r="W752" s="19"/>
      <c r="X752" s="19"/>
      <c r="Y752" s="19"/>
      <c r="Z752" s="19"/>
      <c r="AA752" s="19"/>
      <c r="AB752" s="19"/>
      <c r="AC752" s="19"/>
    </row>
    <row r="753" spans="6:29" x14ac:dyDescent="0.4">
      <c r="F753" s="19"/>
      <c r="G753" s="87"/>
      <c r="H753" s="87"/>
      <c r="I753" s="87"/>
      <c r="J753" s="87"/>
      <c r="K753" s="87"/>
      <c r="L753" s="87"/>
      <c r="O753" s="19"/>
      <c r="P753" s="19"/>
      <c r="Q753" s="19"/>
      <c r="R753" s="19"/>
      <c r="S753" s="19"/>
      <c r="T753" s="19"/>
      <c r="U753" s="19"/>
      <c r="V753" s="19"/>
      <c r="W753" s="19"/>
      <c r="X753" s="19"/>
      <c r="Y753" s="19"/>
      <c r="Z753" s="19"/>
      <c r="AA753" s="19"/>
      <c r="AB753" s="19"/>
      <c r="AC753" s="19"/>
    </row>
    <row r="754" spans="6:29" x14ac:dyDescent="0.4">
      <c r="F754" s="19"/>
      <c r="G754" s="87"/>
      <c r="H754" s="87"/>
      <c r="I754" s="87"/>
      <c r="J754" s="87"/>
      <c r="K754" s="87"/>
      <c r="L754" s="87"/>
      <c r="O754" s="19"/>
      <c r="P754" s="19"/>
      <c r="Q754" s="19"/>
      <c r="R754" s="19"/>
      <c r="S754" s="19"/>
      <c r="T754" s="19"/>
      <c r="U754" s="19"/>
      <c r="V754" s="19"/>
      <c r="W754" s="19"/>
      <c r="X754" s="19"/>
      <c r="Y754" s="19"/>
      <c r="Z754" s="19"/>
      <c r="AA754" s="19"/>
      <c r="AB754" s="19"/>
      <c r="AC754" s="19"/>
    </row>
    <row r="755" spans="6:29" x14ac:dyDescent="0.4">
      <c r="F755" s="19"/>
      <c r="G755" s="87"/>
      <c r="H755" s="87"/>
      <c r="I755" s="87"/>
      <c r="J755" s="87"/>
      <c r="K755" s="87"/>
      <c r="L755" s="87"/>
      <c r="O755" s="19"/>
      <c r="P755" s="19"/>
      <c r="Q755" s="19"/>
      <c r="R755" s="19"/>
      <c r="S755" s="19"/>
      <c r="T755" s="19"/>
      <c r="U755" s="19"/>
      <c r="V755" s="19"/>
      <c r="W755" s="19"/>
      <c r="X755" s="19"/>
      <c r="Y755" s="19"/>
      <c r="Z755" s="19"/>
      <c r="AA755" s="19"/>
      <c r="AB755" s="19"/>
      <c r="AC755" s="19"/>
    </row>
    <row r="756" spans="6:29" x14ac:dyDescent="0.4">
      <c r="F756" s="19"/>
      <c r="G756" s="87"/>
      <c r="H756" s="87"/>
      <c r="I756" s="87"/>
      <c r="J756" s="87"/>
      <c r="K756" s="87"/>
      <c r="L756" s="87"/>
      <c r="O756" s="19"/>
      <c r="P756" s="19"/>
      <c r="Q756" s="19"/>
      <c r="R756" s="19"/>
      <c r="S756" s="19"/>
      <c r="T756" s="19"/>
      <c r="U756" s="19"/>
      <c r="V756" s="19"/>
      <c r="W756" s="19"/>
      <c r="X756" s="19"/>
      <c r="Y756" s="19"/>
      <c r="Z756" s="19"/>
      <c r="AA756" s="19"/>
      <c r="AB756" s="19"/>
      <c r="AC756" s="19"/>
    </row>
    <row r="757" spans="6:29" x14ac:dyDescent="0.4">
      <c r="F757" s="19"/>
      <c r="G757" s="87"/>
      <c r="H757" s="87"/>
      <c r="I757" s="87"/>
      <c r="J757" s="87"/>
      <c r="K757" s="87"/>
      <c r="L757" s="87"/>
      <c r="O757" s="19"/>
      <c r="P757" s="19"/>
      <c r="Q757" s="19"/>
      <c r="R757" s="19"/>
      <c r="S757" s="19"/>
      <c r="T757" s="19"/>
      <c r="U757" s="19"/>
      <c r="V757" s="19"/>
      <c r="W757" s="19"/>
      <c r="X757" s="19"/>
      <c r="Y757" s="19"/>
      <c r="Z757" s="19"/>
      <c r="AA757" s="19"/>
      <c r="AB757" s="19"/>
      <c r="AC757" s="19"/>
    </row>
  </sheetData>
  <sheetProtection sheet="1" selectLockedCells="1"/>
  <autoFilter ref="A18:AF718"/>
  <mergeCells count="33">
    <mergeCell ref="AE7:AE8"/>
    <mergeCell ref="S6:S8"/>
    <mergeCell ref="U6:U8"/>
    <mergeCell ref="V6:V8"/>
    <mergeCell ref="X6:X8"/>
    <mergeCell ref="Y6:Y8"/>
    <mergeCell ref="AC6:AC8"/>
    <mergeCell ref="AD7:AD8"/>
    <mergeCell ref="AB6:AB8"/>
    <mergeCell ref="O5:O8"/>
    <mergeCell ref="P5:P8"/>
    <mergeCell ref="W5:W8"/>
    <mergeCell ref="Z5:Z8"/>
    <mergeCell ref="AA5:AA8"/>
    <mergeCell ref="R6:R8"/>
    <mergeCell ref="Q5:Q8"/>
    <mergeCell ref="T5:T8"/>
    <mergeCell ref="AF7:AF8"/>
    <mergeCell ref="AE1:AF1"/>
    <mergeCell ref="A2:AF2"/>
    <mergeCell ref="A4:A8"/>
    <mergeCell ref="B4:B8"/>
    <mergeCell ref="C4:C8"/>
    <mergeCell ref="D4:D8"/>
    <mergeCell ref="E4:E8"/>
    <mergeCell ref="F4:N6"/>
    <mergeCell ref="O4:P4"/>
    <mergeCell ref="Q4:Y4"/>
    <mergeCell ref="Z4:AC4"/>
    <mergeCell ref="AD4:AF6"/>
    <mergeCell ref="G7:J7"/>
    <mergeCell ref="K7:L7"/>
    <mergeCell ref="M7:N7"/>
  </mergeCells>
  <phoneticPr fontId="1"/>
  <conditionalFormatting sqref="AF19:AF719">
    <cfRule type="cellIs" dxfId="20" priority="11" operator="equal">
      <formula>"NG "</formula>
    </cfRule>
    <cfRule type="cellIs" dxfId="19" priority="12" operator="equal">
      <formula>"NG"</formula>
    </cfRule>
  </conditionalFormatting>
  <conditionalFormatting sqref="M19:M718">
    <cfRule type="expression" dxfId="18" priority="10">
      <formula>AND(OR($D19="○",$E19="○"),$M19&lt;&gt;"")</formula>
    </cfRule>
  </conditionalFormatting>
  <conditionalFormatting sqref="N19:N718">
    <cfRule type="expression" dxfId="17" priority="9">
      <formula>AND(OR($D19="○",$E19="○"),$N19&lt;&gt;"")</formula>
    </cfRule>
  </conditionalFormatting>
  <conditionalFormatting sqref="L19:L718">
    <cfRule type="expression" dxfId="16" priority="8">
      <formula>AND(OR($D19="○",$E19="○"),$L19&lt;&gt;"")</formula>
    </cfRule>
  </conditionalFormatting>
  <conditionalFormatting sqref="K19:K718">
    <cfRule type="expression" dxfId="15" priority="7">
      <formula>AND(OR($D19="○",$E19="○"),$K19&lt;&gt;"")</formula>
    </cfRule>
  </conditionalFormatting>
  <conditionalFormatting sqref="J19:J718">
    <cfRule type="expression" dxfId="14" priority="6">
      <formula>AND(OR($D19="○",$E19="○"),$J19&lt;&gt;"")</formula>
    </cfRule>
  </conditionalFormatting>
  <conditionalFormatting sqref="I19:I718">
    <cfRule type="expression" dxfId="13" priority="5">
      <formula>AND(OR($D19="○",$E19="○"),$I19&lt;&gt;"")</formula>
    </cfRule>
  </conditionalFormatting>
  <conditionalFormatting sqref="H19:H718">
    <cfRule type="expression" dxfId="12" priority="4">
      <formula>AND(OR($D19="○",$E19="○"),$H19&lt;&gt;"")</formula>
    </cfRule>
  </conditionalFormatting>
  <conditionalFormatting sqref="G19:G718">
    <cfRule type="expression" dxfId="11" priority="3">
      <formula>AND(OR($D19="○",$E19="○"),$G19&lt;&gt;"")</formula>
    </cfRule>
  </conditionalFormatting>
  <conditionalFormatting sqref="F19:F718">
    <cfRule type="expression" dxfId="10" priority="2">
      <formula>AND(OR($D19="○",$E19="○"),$F19&lt;&gt;"")</formula>
    </cfRule>
  </conditionalFormatting>
  <dataValidations count="2">
    <dataValidation type="whole" allowBlank="1" showInputMessage="1" showErrorMessage="1" sqref="G11:N11">
      <formula1>0</formula1>
      <formula2>10000000</formula2>
    </dataValidation>
    <dataValidation type="whole" operator="greaterThanOrEqual" allowBlank="1" showInputMessage="1" showErrorMessage="1" error="「１」以上の整数を入力してください。" prompt="「１」以上の整数を入力してください。_x000a_小数点以下の数字は入力できません。_x000a_「０」は入力しないでください。" sqref="F19:N718">
      <formula1>1</formula1>
    </dataValidation>
  </dataValidations>
  <printOptions horizontalCentered="1"/>
  <pageMargins left="0.39370078740157483" right="0.39370078740157483" top="0.23622047244094491" bottom="0.23622047244094491" header="0.31496062992125984" footer="0.31496062992125984"/>
  <pageSetup paperSize="8" scale="56" fitToHeight="0" orientation="landscape" cellComments="asDisplayed" r:id="rId1"/>
  <headerFooter>
    <oddHeader>&amp;L【調査票１】</oddHeader>
  </headerFooter>
  <drawing r:id="rId2"/>
  <extLst>
    <ext xmlns:x14="http://schemas.microsoft.com/office/spreadsheetml/2009/9/main" uri="{CCE6A557-97BC-4b89-ADB6-D9C93CAAB3DF}">
      <x14:dataValidations xmlns:xm="http://schemas.microsoft.com/office/excel/2006/main" count="3">
        <x14:dataValidation type="list" showInputMessage="1" showErrorMessage="1" prompt="プルダウンリストから学校種別を選択">
          <x14:formula1>
            <xm:f>リスト!$A$2:$A$10</xm:f>
          </x14:formula1>
          <xm:sqref>B19:B718</xm:sqref>
        </x14:dataValidation>
        <x14:dataValidation type="list" allowBlank="1" showInputMessage="1" showErrorMessage="1" prompt="前回の調査以降に廃校した学校は「○」を選択">
          <x14:formula1>
            <xm:f>リスト!$B$2:$B$3</xm:f>
          </x14:formula1>
          <xm:sqref>D19:D718</xm:sqref>
        </x14:dataValidation>
        <x14:dataValidation type="list" allowBlank="1" showInputMessage="1" showErrorMessage="1" prompt="前回の調査以降に調査対象外となった学校は「○」を選択">
          <x14:formula1>
            <xm:f>リスト!$B$2:$B$3</xm:f>
          </x14:formula1>
          <xm:sqref>E19:E718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I759"/>
  <sheetViews>
    <sheetView tabSelected="1" view="pageBreakPreview" topLeftCell="A10" zoomScale="85" zoomScaleNormal="100" zoomScaleSheetLayoutView="85" workbookViewId="0">
      <selection activeCell="L21" sqref="L21"/>
    </sheetView>
  </sheetViews>
  <sheetFormatPr defaultRowHeight="15.75" x14ac:dyDescent="0.4"/>
  <cols>
    <col min="1" max="1" width="12" style="15" customWidth="1"/>
    <col min="2" max="2" width="13.25" style="85" customWidth="1"/>
    <col min="3" max="3" width="17.75" style="85" customWidth="1"/>
    <col min="4" max="27" width="8.125" style="15" customWidth="1"/>
    <col min="28" max="30" width="9" style="15"/>
    <col min="31" max="31" width="10.875" style="15" bestFit="1" customWidth="1"/>
    <col min="32" max="16384" width="9" style="15"/>
  </cols>
  <sheetData>
    <row r="1" spans="1:32" ht="29.25" customHeight="1" x14ac:dyDescent="0.4">
      <c r="B1" s="16"/>
      <c r="C1" s="16"/>
      <c r="AB1" s="96"/>
      <c r="AE1" s="345" t="s">
        <v>262</v>
      </c>
      <c r="AF1" s="346"/>
    </row>
    <row r="2" spans="1:32" ht="22.5" customHeight="1" x14ac:dyDescent="0.4">
      <c r="A2" s="347" t="s">
        <v>261</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row>
    <row r="3" spans="1:32" ht="10.5" customHeight="1" thickBot="1" x14ac:dyDescent="0.45">
      <c r="B3" s="22"/>
      <c r="C3" s="22"/>
    </row>
    <row r="4" spans="1:32" s="82" customFormat="1" ht="27" customHeight="1" x14ac:dyDescent="0.4">
      <c r="A4" s="408" t="s">
        <v>18</v>
      </c>
      <c r="B4" s="350" t="s">
        <v>0</v>
      </c>
      <c r="C4" s="350" t="s">
        <v>69</v>
      </c>
      <c r="D4" s="348" t="s">
        <v>263</v>
      </c>
      <c r="E4" s="378"/>
      <c r="F4" s="378"/>
      <c r="G4" s="378"/>
      <c r="H4" s="378"/>
      <c r="I4" s="378"/>
      <c r="J4" s="378"/>
      <c r="K4" s="378"/>
      <c r="L4" s="378"/>
      <c r="M4" s="378"/>
      <c r="N4" s="378"/>
      <c r="O4" s="378"/>
      <c r="P4" s="378"/>
      <c r="Q4" s="378"/>
      <c r="R4" s="378"/>
      <c r="S4" s="378"/>
      <c r="T4" s="378"/>
      <c r="U4" s="378"/>
      <c r="V4" s="378"/>
      <c r="W4" s="378"/>
      <c r="X4" s="378"/>
      <c r="Y4" s="378"/>
      <c r="Z4" s="378"/>
      <c r="AA4" s="379"/>
      <c r="AB4" s="352" t="s">
        <v>264</v>
      </c>
      <c r="AC4" s="348" t="s">
        <v>8</v>
      </c>
      <c r="AD4" s="378"/>
      <c r="AE4" s="378"/>
      <c r="AF4" s="379"/>
    </row>
    <row r="5" spans="1:32" s="82" customFormat="1" ht="20.25" customHeight="1" x14ac:dyDescent="0.4">
      <c r="A5" s="409"/>
      <c r="B5" s="351"/>
      <c r="C5" s="351"/>
      <c r="D5" s="349"/>
      <c r="E5" s="410"/>
      <c r="F5" s="410"/>
      <c r="G5" s="410"/>
      <c r="H5" s="410"/>
      <c r="I5" s="410"/>
      <c r="J5" s="410"/>
      <c r="K5" s="421"/>
      <c r="L5" s="423" t="s">
        <v>289</v>
      </c>
      <c r="M5" s="424"/>
      <c r="N5" s="424"/>
      <c r="O5" s="424"/>
      <c r="P5" s="424"/>
      <c r="Q5" s="424"/>
      <c r="R5" s="424"/>
      <c r="S5" s="424"/>
      <c r="T5" s="424"/>
      <c r="U5" s="424"/>
      <c r="V5" s="424"/>
      <c r="W5" s="424"/>
      <c r="X5" s="424"/>
      <c r="Y5" s="424"/>
      <c r="Z5" s="424"/>
      <c r="AA5" s="425"/>
      <c r="AB5" s="353"/>
      <c r="AC5" s="349"/>
      <c r="AD5" s="410"/>
      <c r="AE5" s="410"/>
      <c r="AF5" s="411"/>
    </row>
    <row r="6" spans="1:32" s="83" customFormat="1" ht="20.25" customHeight="1" x14ac:dyDescent="0.4">
      <c r="A6" s="409"/>
      <c r="B6" s="351"/>
      <c r="C6" s="351"/>
      <c r="D6" s="412"/>
      <c r="E6" s="413"/>
      <c r="F6" s="413"/>
      <c r="G6" s="413"/>
      <c r="H6" s="413"/>
      <c r="I6" s="413"/>
      <c r="J6" s="413"/>
      <c r="K6" s="417"/>
      <c r="L6" s="426"/>
      <c r="M6" s="413"/>
      <c r="N6" s="413"/>
      <c r="O6" s="413"/>
      <c r="P6" s="413"/>
      <c r="Q6" s="413"/>
      <c r="R6" s="413"/>
      <c r="S6" s="413"/>
      <c r="T6" s="413"/>
      <c r="U6" s="413"/>
      <c r="V6" s="413"/>
      <c r="W6" s="413"/>
      <c r="X6" s="413"/>
      <c r="Y6" s="413"/>
      <c r="Z6" s="413"/>
      <c r="AA6" s="414"/>
      <c r="AB6" s="422"/>
      <c r="AC6" s="412"/>
      <c r="AD6" s="413"/>
      <c r="AE6" s="413"/>
      <c r="AF6" s="414"/>
    </row>
    <row r="7" spans="1:32" s="83" customFormat="1" ht="20.25" customHeight="1" x14ac:dyDescent="0.4">
      <c r="A7" s="409"/>
      <c r="B7" s="351"/>
      <c r="C7" s="351"/>
      <c r="D7" s="396" t="s">
        <v>204</v>
      </c>
      <c r="E7" s="388"/>
      <c r="F7" s="388"/>
      <c r="G7" s="389"/>
      <c r="H7" s="388" t="s">
        <v>209</v>
      </c>
      <c r="I7" s="388"/>
      <c r="J7" s="388"/>
      <c r="K7" s="389"/>
      <c r="L7" s="392" t="s">
        <v>204</v>
      </c>
      <c r="M7" s="388"/>
      <c r="N7" s="388"/>
      <c r="O7" s="388"/>
      <c r="P7" s="388"/>
      <c r="Q7" s="388"/>
      <c r="R7" s="388"/>
      <c r="S7" s="389"/>
      <c r="T7" s="392" t="s">
        <v>209</v>
      </c>
      <c r="U7" s="388"/>
      <c r="V7" s="388"/>
      <c r="W7" s="388"/>
      <c r="X7" s="388"/>
      <c r="Y7" s="388"/>
      <c r="Z7" s="388"/>
      <c r="AA7" s="393"/>
      <c r="AB7" s="407" t="s">
        <v>150</v>
      </c>
      <c r="AC7" s="407" t="s">
        <v>140</v>
      </c>
      <c r="AD7" s="407" t="s">
        <v>210</v>
      </c>
      <c r="AE7" s="407" t="s">
        <v>211</v>
      </c>
      <c r="AF7" s="407" t="s">
        <v>1</v>
      </c>
    </row>
    <row r="8" spans="1:32" s="83" customFormat="1" ht="45" customHeight="1" x14ac:dyDescent="0.4">
      <c r="A8" s="409"/>
      <c r="B8" s="351"/>
      <c r="C8" s="351"/>
      <c r="D8" s="390" t="s">
        <v>221</v>
      </c>
      <c r="E8" s="391"/>
      <c r="F8" s="394" t="s">
        <v>222</v>
      </c>
      <c r="G8" s="391"/>
      <c r="H8" s="394" t="s">
        <v>223</v>
      </c>
      <c r="I8" s="391"/>
      <c r="J8" s="394" t="s">
        <v>224</v>
      </c>
      <c r="K8" s="391"/>
      <c r="L8" s="394" t="s">
        <v>212</v>
      </c>
      <c r="M8" s="395"/>
      <c r="N8" s="395"/>
      <c r="O8" s="391"/>
      <c r="P8" s="394" t="s">
        <v>213</v>
      </c>
      <c r="Q8" s="395"/>
      <c r="R8" s="395"/>
      <c r="S8" s="391"/>
      <c r="T8" s="394" t="s">
        <v>214</v>
      </c>
      <c r="U8" s="395"/>
      <c r="V8" s="395"/>
      <c r="W8" s="391"/>
      <c r="X8" s="394" t="s">
        <v>215</v>
      </c>
      <c r="Y8" s="395"/>
      <c r="Z8" s="395"/>
      <c r="AA8" s="401"/>
      <c r="AB8" s="353"/>
      <c r="AC8" s="353"/>
      <c r="AD8" s="353"/>
      <c r="AE8" s="353"/>
      <c r="AF8" s="353"/>
    </row>
    <row r="9" spans="1:32" s="83" customFormat="1" ht="45" customHeight="1" x14ac:dyDescent="0.4">
      <c r="A9" s="233"/>
      <c r="B9" s="161"/>
      <c r="C9" s="234"/>
      <c r="D9" s="402" t="s">
        <v>218</v>
      </c>
      <c r="E9" s="427"/>
      <c r="F9" s="402" t="s">
        <v>218</v>
      </c>
      <c r="G9" s="427"/>
      <c r="H9" s="402" t="s">
        <v>218</v>
      </c>
      <c r="I9" s="427"/>
      <c r="J9" s="402" t="s">
        <v>218</v>
      </c>
      <c r="K9" s="358"/>
      <c r="L9" s="403" t="s">
        <v>216</v>
      </c>
      <c r="M9" s="430"/>
      <c r="N9" s="429" t="s">
        <v>217</v>
      </c>
      <c r="O9" s="430"/>
      <c r="P9" s="403" t="s">
        <v>216</v>
      </c>
      <c r="Q9" s="430"/>
      <c r="R9" s="429" t="s">
        <v>217</v>
      </c>
      <c r="S9" s="430"/>
      <c r="T9" s="403" t="s">
        <v>216</v>
      </c>
      <c r="U9" s="430"/>
      <c r="V9" s="429" t="s">
        <v>217</v>
      </c>
      <c r="W9" s="430"/>
      <c r="X9" s="403" t="s">
        <v>216</v>
      </c>
      <c r="Y9" s="430"/>
      <c r="Z9" s="429" t="s">
        <v>217</v>
      </c>
      <c r="AA9" s="430"/>
      <c r="AB9" s="353"/>
      <c r="AC9" s="353"/>
      <c r="AD9" s="353"/>
      <c r="AE9" s="353"/>
      <c r="AF9" s="353"/>
    </row>
    <row r="10" spans="1:32" s="83" customFormat="1" ht="82.5" customHeight="1" x14ac:dyDescent="0.4">
      <c r="A10" s="233"/>
      <c r="B10" s="161"/>
      <c r="C10" s="234"/>
      <c r="D10" s="218"/>
      <c r="E10" s="140" t="s">
        <v>219</v>
      </c>
      <c r="F10" s="218"/>
      <c r="G10" s="140" t="s">
        <v>219</v>
      </c>
      <c r="H10" s="218"/>
      <c r="I10" s="140" t="s">
        <v>219</v>
      </c>
      <c r="J10" s="218"/>
      <c r="K10" s="140" t="s">
        <v>219</v>
      </c>
      <c r="L10" s="226"/>
      <c r="M10" s="140" t="s">
        <v>219</v>
      </c>
      <c r="N10" s="218"/>
      <c r="O10" s="140" t="s">
        <v>219</v>
      </c>
      <c r="P10" s="226"/>
      <c r="Q10" s="140" t="s">
        <v>219</v>
      </c>
      <c r="R10" s="218"/>
      <c r="S10" s="140" t="s">
        <v>219</v>
      </c>
      <c r="T10" s="226"/>
      <c r="U10" s="140" t="s">
        <v>219</v>
      </c>
      <c r="V10" s="218"/>
      <c r="W10" s="140" t="s">
        <v>219</v>
      </c>
      <c r="X10" s="226"/>
      <c r="Y10" s="140" t="s">
        <v>219</v>
      </c>
      <c r="Z10" s="218"/>
      <c r="AA10" s="140" t="s">
        <v>219</v>
      </c>
      <c r="AB10" s="353"/>
      <c r="AC10" s="353"/>
      <c r="AD10" s="353"/>
      <c r="AE10" s="353"/>
      <c r="AF10" s="353"/>
    </row>
    <row r="11" spans="1:32" s="83" customFormat="1" ht="23.25" customHeight="1" x14ac:dyDescent="0.4">
      <c r="A11" s="233"/>
      <c r="B11" s="56"/>
      <c r="C11" s="234" t="s">
        <v>124</v>
      </c>
      <c r="D11" s="218" t="s">
        <v>233</v>
      </c>
      <c r="E11" s="141" t="s">
        <v>270</v>
      </c>
      <c r="F11" s="218" t="s">
        <v>234</v>
      </c>
      <c r="G11" s="141" t="s">
        <v>271</v>
      </c>
      <c r="H11" s="226" t="s">
        <v>235</v>
      </c>
      <c r="I11" s="141" t="s">
        <v>272</v>
      </c>
      <c r="J11" s="226" t="s">
        <v>236</v>
      </c>
      <c r="K11" s="142" t="s">
        <v>273</v>
      </c>
      <c r="L11" s="226" t="s">
        <v>246</v>
      </c>
      <c r="M11" s="141" t="s">
        <v>278</v>
      </c>
      <c r="N11" s="218" t="s">
        <v>248</v>
      </c>
      <c r="O11" s="141" t="s">
        <v>279</v>
      </c>
      <c r="P11" s="226" t="s">
        <v>250</v>
      </c>
      <c r="Q11" s="141" t="s">
        <v>280</v>
      </c>
      <c r="R11" s="218" t="s">
        <v>252</v>
      </c>
      <c r="S11" s="141" t="s">
        <v>281</v>
      </c>
      <c r="T11" s="226" t="s">
        <v>254</v>
      </c>
      <c r="U11" s="141" t="s">
        <v>282</v>
      </c>
      <c r="V11" s="218" t="s">
        <v>256</v>
      </c>
      <c r="W11" s="141" t="s">
        <v>283</v>
      </c>
      <c r="X11" s="226" t="s">
        <v>258</v>
      </c>
      <c r="Y11" s="141" t="s">
        <v>284</v>
      </c>
      <c r="Z11" s="218" t="s">
        <v>260</v>
      </c>
      <c r="AA11" s="141" t="s">
        <v>285</v>
      </c>
      <c r="AB11" s="232"/>
      <c r="AC11" s="79"/>
      <c r="AD11" s="79"/>
      <c r="AE11" s="79"/>
      <c r="AF11" s="79"/>
    </row>
    <row r="12" spans="1:32" s="83" customFormat="1" ht="23.25" customHeight="1" x14ac:dyDescent="0.4">
      <c r="A12" s="241"/>
      <c r="B12" s="58"/>
      <c r="C12" s="59"/>
      <c r="D12" s="219" t="s">
        <v>78</v>
      </c>
      <c r="E12" s="215" t="s">
        <v>274</v>
      </c>
      <c r="F12" s="219" t="s">
        <v>79</v>
      </c>
      <c r="G12" s="215" t="s">
        <v>275</v>
      </c>
      <c r="H12" s="131" t="s">
        <v>195</v>
      </c>
      <c r="I12" s="215" t="s">
        <v>276</v>
      </c>
      <c r="J12" s="131" t="s">
        <v>196</v>
      </c>
      <c r="K12" s="215" t="s">
        <v>277</v>
      </c>
      <c r="L12" s="131"/>
      <c r="M12" s="162"/>
      <c r="N12" s="219"/>
      <c r="O12" s="162"/>
      <c r="P12" s="131"/>
      <c r="Q12" s="162"/>
      <c r="R12" s="219"/>
      <c r="S12" s="162"/>
      <c r="T12" s="131"/>
      <c r="U12" s="162"/>
      <c r="V12" s="219"/>
      <c r="W12" s="162"/>
      <c r="X12" s="131"/>
      <c r="Y12" s="162"/>
      <c r="Z12" s="219"/>
      <c r="AA12" s="162"/>
      <c r="AB12" s="237"/>
      <c r="AC12" s="80"/>
      <c r="AD12" s="80"/>
      <c r="AE12" s="80"/>
      <c r="AF12" s="80"/>
    </row>
    <row r="13" spans="1:32" s="83" customFormat="1" ht="34.5" customHeight="1" thickBot="1" x14ac:dyDescent="0.45">
      <c r="A13" s="342" t="str">
        <f>IF('調査票 (記入例)'!$A$11="","",'調査票 (記入例)'!$A$11)</f>
        <v>○○学園</v>
      </c>
      <c r="B13" s="65" t="s">
        <v>21</v>
      </c>
      <c r="C13" s="66">
        <f ca="1">'調査票 (記入例)'!AE11</f>
        <v>8</v>
      </c>
      <c r="D13" s="165">
        <f t="shared" ref="D13:AA13" si="0">SUBTOTAL(9,D21:D720)</f>
        <v>52</v>
      </c>
      <c r="E13" s="164">
        <f t="shared" si="0"/>
        <v>63</v>
      </c>
      <c r="F13" s="165">
        <f t="shared" si="0"/>
        <v>238</v>
      </c>
      <c r="G13" s="164">
        <f t="shared" si="0"/>
        <v>232</v>
      </c>
      <c r="H13" s="165">
        <f t="shared" si="0"/>
        <v>42</v>
      </c>
      <c r="I13" s="164">
        <f t="shared" si="0"/>
        <v>42</v>
      </c>
      <c r="J13" s="165">
        <f t="shared" si="0"/>
        <v>25</v>
      </c>
      <c r="K13" s="166">
        <f t="shared" si="0"/>
        <v>18</v>
      </c>
      <c r="L13" s="163">
        <f t="shared" si="0"/>
        <v>23</v>
      </c>
      <c r="M13" s="164">
        <f t="shared" si="0"/>
        <v>23</v>
      </c>
      <c r="N13" s="165">
        <f t="shared" si="0"/>
        <v>40</v>
      </c>
      <c r="O13" s="164">
        <f t="shared" si="0"/>
        <v>40</v>
      </c>
      <c r="P13" s="163">
        <f t="shared" si="0"/>
        <v>37</v>
      </c>
      <c r="Q13" s="164">
        <f t="shared" si="0"/>
        <v>37</v>
      </c>
      <c r="R13" s="165">
        <f t="shared" si="0"/>
        <v>201</v>
      </c>
      <c r="S13" s="164">
        <f t="shared" si="0"/>
        <v>195</v>
      </c>
      <c r="T13" s="163">
        <f t="shared" si="0"/>
        <v>10</v>
      </c>
      <c r="U13" s="164">
        <f t="shared" si="0"/>
        <v>10</v>
      </c>
      <c r="V13" s="165">
        <f t="shared" si="0"/>
        <v>32</v>
      </c>
      <c r="W13" s="164">
        <f t="shared" si="0"/>
        <v>32</v>
      </c>
      <c r="X13" s="163">
        <f t="shared" si="0"/>
        <v>2</v>
      </c>
      <c r="Y13" s="164">
        <f t="shared" si="0"/>
        <v>2</v>
      </c>
      <c r="Z13" s="165">
        <f t="shared" si="0"/>
        <v>16</v>
      </c>
      <c r="AA13" s="164">
        <f t="shared" si="0"/>
        <v>16</v>
      </c>
      <c r="AB13" s="167" t="s">
        <v>22</v>
      </c>
      <c r="AC13" s="81" t="s">
        <v>22</v>
      </c>
      <c r="AD13" s="81">
        <f ca="1">SUMPRODUCT((AD21:AD720="有")*(SUBTOTAL(3,INDIRECT("B"&amp;ROW($B21:$B720)))))</f>
        <v>4</v>
      </c>
      <c r="AE13" s="81">
        <f ca="1">SUMPRODUCT((AE21:AE720="○")*(SUBTOTAL(3,INDIRECT("B"&amp;ROW($B21:$B720)))))</f>
        <v>5</v>
      </c>
      <c r="AF13" s="81" t="s">
        <v>22</v>
      </c>
    </row>
    <row r="14" spans="1:32" s="24" customFormat="1" ht="16.5" customHeight="1" x14ac:dyDescent="0.35">
      <c r="A14" s="206" t="s">
        <v>292</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row>
    <row r="15" spans="1:32" ht="16.5" customHeight="1" x14ac:dyDescent="0.35">
      <c r="A15" s="207" t="s">
        <v>293</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row>
    <row r="16" spans="1:32" ht="16.5" customHeight="1" x14ac:dyDescent="0.35">
      <c r="A16" s="132" t="s">
        <v>290</v>
      </c>
      <c r="B16" s="207"/>
      <c r="C16" s="132"/>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row>
    <row r="17" spans="1:35" ht="16.5" customHeight="1" x14ac:dyDescent="0.35">
      <c r="A17" s="301" t="s">
        <v>291</v>
      </c>
      <c r="B17" s="207"/>
      <c r="C17" s="132"/>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row>
    <row r="18" spans="1:35" ht="16.5" customHeight="1" x14ac:dyDescent="0.35">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row>
    <row r="19" spans="1:35" s="83" customFormat="1" ht="17.25" customHeight="1" thickBot="1" x14ac:dyDescent="0.4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row>
    <row r="20" spans="1:35" s="83" customFormat="1" ht="24.75" customHeight="1" thickBot="1" x14ac:dyDescent="0.45">
      <c r="A20" s="35" t="s">
        <v>18</v>
      </c>
      <c r="B20" s="169" t="s">
        <v>0</v>
      </c>
      <c r="C20" s="170" t="s">
        <v>26</v>
      </c>
      <c r="D20" s="146" t="s">
        <v>233</v>
      </c>
      <c r="E20" s="147" t="s">
        <v>270</v>
      </c>
      <c r="F20" s="146" t="s">
        <v>234</v>
      </c>
      <c r="G20" s="147" t="s">
        <v>271</v>
      </c>
      <c r="H20" s="146" t="s">
        <v>235</v>
      </c>
      <c r="I20" s="147" t="s">
        <v>272</v>
      </c>
      <c r="J20" s="146" t="s">
        <v>236</v>
      </c>
      <c r="K20" s="147" t="s">
        <v>273</v>
      </c>
      <c r="L20" s="143" t="s">
        <v>245</v>
      </c>
      <c r="M20" s="144" t="s">
        <v>278</v>
      </c>
      <c r="N20" s="145" t="s">
        <v>247</v>
      </c>
      <c r="O20" s="144" t="s">
        <v>279</v>
      </c>
      <c r="P20" s="143" t="s">
        <v>249</v>
      </c>
      <c r="Q20" s="144" t="s">
        <v>280</v>
      </c>
      <c r="R20" s="145" t="s">
        <v>251</v>
      </c>
      <c r="S20" s="144" t="s">
        <v>281</v>
      </c>
      <c r="T20" s="143" t="s">
        <v>253</v>
      </c>
      <c r="U20" s="144" t="s">
        <v>282</v>
      </c>
      <c r="V20" s="145" t="s">
        <v>255</v>
      </c>
      <c r="W20" s="144" t="s">
        <v>283</v>
      </c>
      <c r="X20" s="143" t="s">
        <v>257</v>
      </c>
      <c r="Y20" s="144" t="s">
        <v>284</v>
      </c>
      <c r="Z20" s="145" t="s">
        <v>259</v>
      </c>
      <c r="AA20" s="144" t="s">
        <v>285</v>
      </c>
      <c r="AB20" s="148" t="s">
        <v>142</v>
      </c>
      <c r="AC20" s="146" t="s">
        <v>23</v>
      </c>
      <c r="AD20" s="35" t="s">
        <v>208</v>
      </c>
      <c r="AE20" s="146" t="s">
        <v>220</v>
      </c>
      <c r="AF20" s="35" t="s">
        <v>24</v>
      </c>
    </row>
    <row r="21" spans="1:35" s="110" customFormat="1" ht="34.5" customHeight="1" thickTop="1" x14ac:dyDescent="0.4">
      <c r="A21" s="168" t="str">
        <f t="shared" ref="A21:A84" si="1">IF($A$13="","",$A$13)</f>
        <v>○○学園</v>
      </c>
      <c r="B21" s="174" t="str">
        <f t="array" ref="B21">IFERROR(INDEX('調査票 (記入例)'!$B$1:$B$718,SMALL(IF('調査票 (記入例)'!$AE$19:$AE$718="●",ROW('調査票 (記入例)'!$AE$19:$AE$718)),ROW(B1))),"")</f>
        <v>小学校</v>
      </c>
      <c r="C21" s="175" t="str">
        <f t="array" ref="C21">IFERROR(INDEX('調査票 (記入例)'!$C$1:$C$718,SMALL(IF('調査票 (記入例)'!$AE$19:$AE$718="●",ROW('調査票 (記入例)'!$AE$19:$AE$718)),ROW(C1))),"")</f>
        <v>あ小学校</v>
      </c>
      <c r="D21" s="186">
        <f t="array" ref="D21">IFERROR(INDEX('調査票 (記入例)'!$K$1:$K$718,SMALL(IF('調査票 (記入例)'!$AE$19:$AE$718="●",ROW('調査票 (記入例)'!$AE$19:$AE$718)),ROW(D1))),"")</f>
        <v>10</v>
      </c>
      <c r="E21" s="185">
        <f t="shared" ref="E21:E84" si="2">M21+O21</f>
        <v>10</v>
      </c>
      <c r="F21" s="186">
        <f t="array" ref="F21">IFERROR(INDEX('調査票 (記入例)'!$L$1:$L$718,SMALL(IF('調査票 (記入例)'!$AE$19:$AE$718="●",ROW('調査票 (記入例)'!$AE$19:$AE$718)),ROW(F1))),"")</f>
        <v>0</v>
      </c>
      <c r="G21" s="179">
        <f t="shared" ref="G21:G84" si="3">Q21+S21</f>
        <v>0</v>
      </c>
      <c r="H21" s="183">
        <f t="array" ref="H21">IFERROR(INDEX('調査票 (記入例)'!$M$1:$M$718,SMALL(IF('調査票 (記入例)'!$AE$19:$AE$718="●",ROW('調査票 (記入例)'!$AE$19:$AE$718)),ROW(H1))),"")</f>
        <v>0</v>
      </c>
      <c r="I21" s="179">
        <f t="shared" ref="I21:I84" si="4">U21+W21</f>
        <v>0</v>
      </c>
      <c r="J21" s="183">
        <f t="array" ref="J21">IFERROR(INDEX('調査票 (記入例)'!$N$1:$N$718,SMALL(IF('調査票 (記入例)'!$AE$19:$AE$718="●",ROW('調査票 (記入例)'!$AE$19:$AE$718)),ROW(J1))),"")</f>
        <v>0</v>
      </c>
      <c r="K21" s="179">
        <f t="shared" ref="K21:K84" si="5">Y21+AA21</f>
        <v>0</v>
      </c>
      <c r="L21" s="149"/>
      <c r="M21" s="150"/>
      <c r="N21" s="151">
        <v>10</v>
      </c>
      <c r="O21" s="150">
        <v>10</v>
      </c>
      <c r="P21" s="149"/>
      <c r="Q21" s="150"/>
      <c r="R21" s="151"/>
      <c r="S21" s="150"/>
      <c r="T21" s="149"/>
      <c r="U21" s="150"/>
      <c r="V21" s="151"/>
      <c r="W21" s="150"/>
      <c r="X21" s="149"/>
      <c r="Y21" s="150"/>
      <c r="Z21" s="151"/>
      <c r="AA21" s="150"/>
      <c r="AB21" s="152" t="s">
        <v>151</v>
      </c>
      <c r="AC21" s="153" t="str">
        <f t="array" ref="AC21">IFERROR(INDEX('調査票 (記入例)'!$AD$1:$AD$718,SMALL(IF('調査票 (記入例)'!$AE$19:$AE$718="●",ROW('調査票 (記入例)'!$AE$19:$AE$718)),ROW(AC1)))&amp;"","")</f>
        <v>H</v>
      </c>
      <c r="AD21" s="154" t="str">
        <f t="shared" ref="AD21:AD84" si="6">IF(AC21&lt;&gt;"",IF(OR(L21&lt;&gt;"",P21&lt;&gt;"",T21&lt;&gt;"",X21&lt;&gt;""),"有","無"),"")</f>
        <v>無</v>
      </c>
      <c r="AE21" s="216" t="str">
        <f>IF(AC21&lt;&gt;"",IF(AND(D21=E21,F21=G21,H21=I21,J21=K21),"○",""),"")</f>
        <v>○</v>
      </c>
      <c r="AF21" s="154" t="str">
        <f t="shared" ref="AF21:AF84" si="7">IF(C21="","",IF(AND(NOT(AB21=""),AND($L21+$N21=$D21,$P21+$R21=$F21,$T21+$V21=$H21,$X21+$Z21=$J21)),"OK","NG"))</f>
        <v>OK</v>
      </c>
      <c r="AH21" s="178"/>
      <c r="AI21" s="178"/>
    </row>
    <row r="22" spans="1:35" s="110" customFormat="1" ht="34.5" customHeight="1" x14ac:dyDescent="0.4">
      <c r="A22" s="42" t="str">
        <f t="shared" si="1"/>
        <v>○○学園</v>
      </c>
      <c r="B22" s="176" t="str">
        <f t="array" ref="B22">IFERROR(INDEX('調査票 (記入例)'!$B$1:$B$718,SMALL(IF('調査票 (記入例)'!$AE$19:$AE$718="●",ROW('調査票 (記入例)'!$AE$19:$AE$718)),ROW(B2))),"")</f>
        <v>中学校</v>
      </c>
      <c r="C22" s="177" t="str">
        <f t="array" ref="C22">IFERROR(INDEX('調査票 (記入例)'!$C$1:$C$718,SMALL(IF('調査票 (記入例)'!$AE$19:$AE$718="●",ROW('調査票 (記入例)'!$AE$19:$AE$718)),ROW(C2))),"")</f>
        <v>え中学校</v>
      </c>
      <c r="D22" s="181">
        <f t="array" ref="D22">IFERROR(INDEX('調査票 (記入例)'!$K$1:$K$718,SMALL(IF('調査票 (記入例)'!$AE$19:$AE$718="●",ROW('調査票 (記入例)'!$AE$19:$AE$718)),ROW(D2))),"")</f>
        <v>0</v>
      </c>
      <c r="E22" s="184">
        <f t="shared" si="2"/>
        <v>0</v>
      </c>
      <c r="F22" s="181">
        <f t="array" ref="F22">IFERROR(INDEX('調査票 (記入例)'!$L$1:$L$718,SMALL(IF('調査票 (記入例)'!$AE$19:$AE$718="●",ROW('調査票 (記入例)'!$AE$19:$AE$718)),ROW(F2))),"")</f>
        <v>36</v>
      </c>
      <c r="G22" s="182">
        <f t="shared" si="3"/>
        <v>30</v>
      </c>
      <c r="H22" s="181">
        <f t="array" ref="H22">IFERROR(INDEX('調査票 (記入例)'!$M$1:$M$718,SMALL(IF('調査票 (記入例)'!$AE$19:$AE$718="●",ROW('調査票 (記入例)'!$AE$19:$AE$718)),ROW(H2))),"")</f>
        <v>15</v>
      </c>
      <c r="I22" s="182">
        <f t="shared" si="4"/>
        <v>15</v>
      </c>
      <c r="J22" s="181">
        <f t="array" ref="J22">IFERROR(INDEX('調査票 (記入例)'!$N$1:$N$718,SMALL(IF('調査票 (記入例)'!$AE$19:$AE$718="●",ROW('調査票 (記入例)'!$AE$19:$AE$718)),ROW(J2))),"")</f>
        <v>0</v>
      </c>
      <c r="K22" s="182">
        <f t="shared" si="5"/>
        <v>0</v>
      </c>
      <c r="L22" s="155"/>
      <c r="M22" s="156"/>
      <c r="N22" s="157"/>
      <c r="O22" s="156"/>
      <c r="P22" s="155"/>
      <c r="Q22" s="156"/>
      <c r="R22" s="157">
        <v>36</v>
      </c>
      <c r="S22" s="156">
        <v>30</v>
      </c>
      <c r="T22" s="155"/>
      <c r="U22" s="156"/>
      <c r="V22" s="157">
        <v>15</v>
      </c>
      <c r="W22" s="156">
        <v>15</v>
      </c>
      <c r="X22" s="155"/>
      <c r="Y22" s="156"/>
      <c r="Z22" s="157"/>
      <c r="AA22" s="156"/>
      <c r="AB22" s="158" t="s">
        <v>152</v>
      </c>
      <c r="AC22" s="159" t="str">
        <f t="array" ref="AC22">IFERROR(INDEX('調査票 (記入例)'!$AD$1:$AD$718,SMALL(IF('調査票 (記入例)'!$AE$19:$AE$718="●",ROW('調査票 (記入例)'!$AE$19:$AE$718)),ROW(AC2)))&amp;"","")</f>
        <v>K</v>
      </c>
      <c r="AD22" s="160" t="str">
        <f t="shared" si="6"/>
        <v>無</v>
      </c>
      <c r="AE22" s="159" t="str">
        <f>IF(AC22&lt;&gt;"",IF(AND(D22=E22,F22=G22,H22=I22,J22=K22),"○",""),"")</f>
        <v/>
      </c>
      <c r="AF22" s="160" t="str">
        <f t="shared" si="7"/>
        <v>OK</v>
      </c>
    </row>
    <row r="23" spans="1:35" s="110" customFormat="1" ht="34.5" customHeight="1" x14ac:dyDescent="0.4">
      <c r="A23" s="42" t="str">
        <f t="shared" si="1"/>
        <v>○○学園</v>
      </c>
      <c r="B23" s="176" t="str">
        <f t="array" ref="B23">IFERROR(INDEX('調査票 (記入例)'!$B$1:$B$718,SMALL(IF('調査票 (記入例)'!$AE$19:$AE$718="●",ROW('調査票 (記入例)'!$AE$19:$AE$718)),ROW(B3))),"")</f>
        <v>義務教育学校</v>
      </c>
      <c r="C23" s="177" t="str">
        <f t="array" ref="C23">IFERROR(INDEX('調査票 (記入例)'!$C$1:$C$718,SMALL(IF('調査票 (記入例)'!$AE$19:$AE$718="●",ROW('調査票 (記入例)'!$AE$19:$AE$718)),ROW(C3))),"")</f>
        <v>お義務教育学校</v>
      </c>
      <c r="D23" s="181">
        <f t="array" ref="D23">IFERROR(INDEX('調査票 (記入例)'!$K$1:$K$718,SMALL(IF('調査票 (記入例)'!$AE$19:$AE$718="●",ROW('調査票 (記入例)'!$AE$19:$AE$718)),ROW(D3))),"")</f>
        <v>0</v>
      </c>
      <c r="E23" s="184">
        <f t="shared" si="2"/>
        <v>0</v>
      </c>
      <c r="F23" s="181">
        <f t="array" ref="F23">IFERROR(INDEX('調査票 (記入例)'!$L$1:$L$718,SMALL(IF('調査票 (記入例)'!$AE$19:$AE$718="●",ROW('調査票 (記入例)'!$AE$19:$AE$718)),ROW(F3))),"")</f>
        <v>0</v>
      </c>
      <c r="G23" s="182">
        <f t="shared" si="3"/>
        <v>0</v>
      </c>
      <c r="H23" s="181">
        <f t="array" ref="H23">IFERROR(INDEX('調査票 (記入例)'!$M$1:$M$718,SMALL(IF('調査票 (記入例)'!$AE$19:$AE$718="●",ROW('調査票 (記入例)'!$AE$19:$AE$718)),ROW(H3))),"")</f>
        <v>0</v>
      </c>
      <c r="I23" s="182">
        <f t="shared" si="4"/>
        <v>0</v>
      </c>
      <c r="J23" s="181">
        <f t="array" ref="J23">IFERROR(INDEX('調査票 (記入例)'!$N$1:$N$718,SMALL(IF('調査票 (記入例)'!$AE$19:$AE$718="●",ROW('調査票 (記入例)'!$AE$19:$AE$718)),ROW(J3))),"")</f>
        <v>8</v>
      </c>
      <c r="K23" s="182">
        <f t="shared" si="5"/>
        <v>8</v>
      </c>
      <c r="L23" s="155"/>
      <c r="M23" s="156"/>
      <c r="N23" s="157"/>
      <c r="O23" s="156"/>
      <c r="P23" s="155"/>
      <c r="Q23" s="156"/>
      <c r="R23" s="157"/>
      <c r="S23" s="156"/>
      <c r="T23" s="155"/>
      <c r="U23" s="156"/>
      <c r="V23" s="157"/>
      <c r="W23" s="156"/>
      <c r="X23" s="155">
        <v>2</v>
      </c>
      <c r="Y23" s="156">
        <v>2</v>
      </c>
      <c r="Z23" s="157">
        <v>6</v>
      </c>
      <c r="AA23" s="156">
        <v>6</v>
      </c>
      <c r="AB23" s="158" t="s">
        <v>151</v>
      </c>
      <c r="AC23" s="159" t="str">
        <f t="array" ref="AC23">IFERROR(INDEX('調査票 (記入例)'!$AD$1:$AD$718,SMALL(IF('調査票 (記入例)'!$AE$19:$AE$718="●",ROW('調査票 (記入例)'!$AE$19:$AE$718)),ROW(AC3)))&amp;"","")</f>
        <v>L</v>
      </c>
      <c r="AD23" s="160" t="str">
        <f t="shared" si="6"/>
        <v>有</v>
      </c>
      <c r="AE23" s="159" t="str">
        <f t="shared" ref="AE23:AE86" si="8">IF(AC23&lt;&gt;"",IF(AND(D23=E23,F23=G23,H23=I23,J23=K23),"○",""),"")</f>
        <v>○</v>
      </c>
      <c r="AF23" s="160" t="str">
        <f t="shared" si="7"/>
        <v>OK</v>
      </c>
    </row>
    <row r="24" spans="1:35" s="110" customFormat="1" ht="34.5" customHeight="1" x14ac:dyDescent="0.4">
      <c r="A24" s="42" t="str">
        <f t="shared" si="1"/>
        <v>○○学園</v>
      </c>
      <c r="B24" s="176" t="str">
        <f t="array" ref="B24">IFERROR(INDEX('調査票 (記入例)'!$B$1:$B$718,SMALL(IF('調査票 (記入例)'!$AE$19:$AE$718="●",ROW('調査票 (記入例)'!$AE$19:$AE$718)),ROW(B4))),"")</f>
        <v>特別支援学校</v>
      </c>
      <c r="C24" s="177" t="str">
        <f t="array" ref="C24">IFERROR(INDEX('調査票 (記入例)'!$C$1:$C$718,SMALL(IF('調査票 (記入例)'!$AE$19:$AE$718="●",ROW('調査票 (記入例)'!$AE$19:$AE$718)),ROW(C4))),"")</f>
        <v>く特別支援学校</v>
      </c>
      <c r="D24" s="181">
        <f t="array" ref="D24">IFERROR(INDEX('調査票 (記入例)'!$K$1:$K$718,SMALL(IF('調査票 (記入例)'!$AE$19:$AE$718="●",ROW('調査票 (記入例)'!$AE$19:$AE$718)),ROW(D4))),"")</f>
        <v>0</v>
      </c>
      <c r="E24" s="184">
        <f t="shared" si="2"/>
        <v>0</v>
      </c>
      <c r="F24" s="181">
        <f t="array" ref="F24">IFERROR(INDEX('調査票 (記入例)'!$L$1:$L$718,SMALL(IF('調査票 (記入例)'!$AE$19:$AE$718="●",ROW('調査票 (記入例)'!$AE$19:$AE$718)),ROW(F4))),"")</f>
        <v>37</v>
      </c>
      <c r="G24" s="182">
        <f t="shared" si="3"/>
        <v>37</v>
      </c>
      <c r="H24" s="181">
        <f t="array" ref="H24">IFERROR(INDEX('調査票 (記入例)'!$M$1:$M$718,SMALL(IF('調査票 (記入例)'!$AE$19:$AE$718="●",ROW('調査票 (記入例)'!$AE$19:$AE$718)),ROW(H4))),"")</f>
        <v>0</v>
      </c>
      <c r="I24" s="182">
        <f t="shared" si="4"/>
        <v>0</v>
      </c>
      <c r="J24" s="181">
        <f t="array" ref="J24">IFERROR(INDEX('調査票 (記入例)'!$N$1:$N$718,SMALL(IF('調査票 (記入例)'!$AE$19:$AE$718="●",ROW('調査票 (記入例)'!$AE$19:$AE$718)),ROW(J4))),"")</f>
        <v>0</v>
      </c>
      <c r="K24" s="182">
        <f t="shared" si="5"/>
        <v>0</v>
      </c>
      <c r="L24" s="155"/>
      <c r="M24" s="156"/>
      <c r="N24" s="157"/>
      <c r="O24" s="156"/>
      <c r="P24" s="155">
        <v>37</v>
      </c>
      <c r="Q24" s="156">
        <v>37</v>
      </c>
      <c r="R24" s="157"/>
      <c r="S24" s="156"/>
      <c r="T24" s="155"/>
      <c r="U24" s="156"/>
      <c r="V24" s="157"/>
      <c r="W24" s="156"/>
      <c r="X24" s="155"/>
      <c r="Y24" s="156"/>
      <c r="Z24" s="157"/>
      <c r="AA24" s="156"/>
      <c r="AB24" s="158" t="s">
        <v>145</v>
      </c>
      <c r="AC24" s="159" t="str">
        <f t="array" ref="AC24">IFERROR(INDEX('調査票 (記入例)'!$AD$1:$AD$718,SMALL(IF('調査票 (記入例)'!$AE$19:$AE$718="●",ROW('調査票 (記入例)'!$AE$19:$AE$718)),ROW(AC4)))&amp;"","")</f>
        <v>I</v>
      </c>
      <c r="AD24" s="160" t="str">
        <f t="shared" si="6"/>
        <v>有</v>
      </c>
      <c r="AE24" s="159" t="str">
        <f t="shared" si="8"/>
        <v>○</v>
      </c>
      <c r="AF24" s="160" t="str">
        <f t="shared" si="7"/>
        <v>OK</v>
      </c>
    </row>
    <row r="25" spans="1:35" s="110" customFormat="1" ht="34.5" customHeight="1" x14ac:dyDescent="0.4">
      <c r="A25" s="42" t="str">
        <f t="shared" si="1"/>
        <v>○○学園</v>
      </c>
      <c r="B25" s="176" t="str">
        <f t="array" ref="B25">IFERROR(INDEX('調査票 (記入例)'!$B$1:$B$718,SMALL(IF('調査票 (記入例)'!$AE$19:$AE$718="●",ROW('調査票 (記入例)'!$AE$19:$AE$718)),ROW(B5))),"")</f>
        <v>幼稚園</v>
      </c>
      <c r="C25" s="177" t="str">
        <f t="array" ref="C25">IFERROR(INDEX('調査票 (記入例)'!$C$1:$C$718,SMALL(IF('調査票 (記入例)'!$AE$19:$AE$718="●",ROW('調査票 (記入例)'!$AE$19:$AE$718)),ROW(C5))),"")</f>
        <v>す幼稚園</v>
      </c>
      <c r="D25" s="181">
        <f t="array" ref="D25">IFERROR(INDEX('調査票 (記入例)'!$K$1:$K$718,SMALL(IF('調査票 (記入例)'!$AE$19:$AE$718="●",ROW('調査票 (記入例)'!$AE$19:$AE$718)),ROW(D5))),"")</f>
        <v>0</v>
      </c>
      <c r="E25" s="184">
        <f t="shared" si="2"/>
        <v>0</v>
      </c>
      <c r="F25" s="181">
        <f t="array" ref="F25">IFERROR(INDEX('調査票 (記入例)'!$L$1:$L$718,SMALL(IF('調査票 (記入例)'!$AE$19:$AE$718="●",ROW('調査票 (記入例)'!$AE$19:$AE$718)),ROW(F5))),"")</f>
        <v>82</v>
      </c>
      <c r="G25" s="182">
        <f t="shared" si="3"/>
        <v>82</v>
      </c>
      <c r="H25" s="181">
        <f t="array" ref="H25">IFERROR(INDEX('調査票 (記入例)'!$M$1:$M$718,SMALL(IF('調査票 (記入例)'!$AE$19:$AE$718="●",ROW('調査票 (記入例)'!$AE$19:$AE$718)),ROW(H5))),"")</f>
        <v>0</v>
      </c>
      <c r="I25" s="182">
        <f t="shared" si="4"/>
        <v>0</v>
      </c>
      <c r="J25" s="181">
        <f t="array" ref="J25">IFERROR(INDEX('調査票 (記入例)'!$N$1:$N$718,SMALL(IF('調査票 (記入例)'!$AE$19:$AE$718="●",ROW('調査票 (記入例)'!$AE$19:$AE$718)),ROW(J5))),"")</f>
        <v>17</v>
      </c>
      <c r="K25" s="182">
        <f t="shared" si="5"/>
        <v>10</v>
      </c>
      <c r="L25" s="155"/>
      <c r="M25" s="156"/>
      <c r="N25" s="157"/>
      <c r="O25" s="156"/>
      <c r="P25" s="155"/>
      <c r="Q25" s="156"/>
      <c r="R25" s="157">
        <v>82</v>
      </c>
      <c r="S25" s="156">
        <v>82</v>
      </c>
      <c r="T25" s="155"/>
      <c r="U25" s="156"/>
      <c r="V25" s="157"/>
      <c r="W25" s="156"/>
      <c r="X25" s="155"/>
      <c r="Y25" s="156"/>
      <c r="Z25" s="157">
        <v>10</v>
      </c>
      <c r="AA25" s="156">
        <v>10</v>
      </c>
      <c r="AB25" s="158" t="s">
        <v>148</v>
      </c>
      <c r="AC25" s="159" t="str">
        <f t="array" ref="AC25">IFERROR(INDEX('調査票 (記入例)'!$AD$1:$AD$718,SMALL(IF('調査票 (記入例)'!$AE$19:$AE$718="●",ROW('調査票 (記入例)'!$AE$19:$AE$718)),ROW(AC5)))&amp;"","")</f>
        <v>L</v>
      </c>
      <c r="AD25" s="160" t="str">
        <f t="shared" si="6"/>
        <v>無</v>
      </c>
      <c r="AE25" s="159" t="str">
        <f t="shared" si="8"/>
        <v/>
      </c>
      <c r="AF25" s="160" t="str">
        <f t="shared" si="7"/>
        <v>NG</v>
      </c>
    </row>
    <row r="26" spans="1:35" s="110" customFormat="1" ht="34.5" customHeight="1" x14ac:dyDescent="0.4">
      <c r="A26" s="42" t="str">
        <f t="shared" si="1"/>
        <v>○○学園</v>
      </c>
      <c r="B26" s="176" t="str">
        <f t="array" ref="B26">IFERROR(INDEX('調査票 (記入例)'!$B$1:$B$718,SMALL(IF('調査票 (記入例)'!$AE$19:$AE$718="●",ROW('調査票 (記入例)'!$AE$19:$AE$718)),ROW(B6))),"")</f>
        <v>中学校</v>
      </c>
      <c r="C26" s="177" t="str">
        <f t="array" ref="C26">IFERROR(INDEX('調査票 (記入例)'!$C$1:$C$718,SMALL(IF('調査票 (記入例)'!$AE$19:$AE$718="●",ROW('調査票 (記入例)'!$AE$19:$AE$718)),ROW(C6))),"")</f>
        <v>せ中学校</v>
      </c>
      <c r="D26" s="181">
        <f t="array" ref="D26">IFERROR(INDEX('調査票 (記入例)'!$K$1:$K$718,SMALL(IF('調査票 (記入例)'!$AE$19:$AE$718="●",ROW('調査票 (記入例)'!$AE$19:$AE$718)),ROW(D6))),"")</f>
        <v>42</v>
      </c>
      <c r="E26" s="184">
        <f t="shared" si="2"/>
        <v>42</v>
      </c>
      <c r="F26" s="181">
        <f t="array" ref="F26">IFERROR(INDEX('調査票 (記入例)'!$L$1:$L$718,SMALL(IF('調査票 (記入例)'!$AE$19:$AE$718="●",ROW('調査票 (記入例)'!$AE$19:$AE$718)),ROW(F6))),"")</f>
        <v>0</v>
      </c>
      <c r="G26" s="182">
        <f t="shared" si="3"/>
        <v>0</v>
      </c>
      <c r="H26" s="181">
        <f t="array" ref="H26">IFERROR(INDEX('調査票 (記入例)'!$M$1:$M$718,SMALL(IF('調査票 (記入例)'!$AE$19:$AE$718="●",ROW('調査票 (記入例)'!$AE$19:$AE$718)),ROW(H6))),"")</f>
        <v>0</v>
      </c>
      <c r="I26" s="182">
        <f t="shared" si="4"/>
        <v>0</v>
      </c>
      <c r="J26" s="181">
        <f t="array" ref="J26">IFERROR(INDEX('調査票 (記入例)'!$N$1:$N$718,SMALL(IF('調査票 (記入例)'!$AE$19:$AE$718="●",ROW('調査票 (記入例)'!$AE$19:$AE$718)),ROW(J6))),"")</f>
        <v>0</v>
      </c>
      <c r="K26" s="182">
        <f t="shared" si="5"/>
        <v>0</v>
      </c>
      <c r="L26" s="155">
        <v>12</v>
      </c>
      <c r="M26" s="156">
        <v>12</v>
      </c>
      <c r="N26" s="157">
        <v>30</v>
      </c>
      <c r="O26" s="156">
        <v>30</v>
      </c>
      <c r="P26" s="155"/>
      <c r="Q26" s="156"/>
      <c r="R26" s="157"/>
      <c r="S26" s="156"/>
      <c r="T26" s="155"/>
      <c r="U26" s="156"/>
      <c r="V26" s="157"/>
      <c r="W26" s="156"/>
      <c r="X26" s="155"/>
      <c r="Y26" s="156"/>
      <c r="Z26" s="157"/>
      <c r="AA26" s="156"/>
      <c r="AB26" s="158" t="s">
        <v>145</v>
      </c>
      <c r="AC26" s="159" t="str">
        <f t="array" ref="AC26">IFERROR(INDEX('調査票 (記入例)'!$AD$1:$AD$718,SMALL(IF('調査票 (記入例)'!$AE$19:$AE$718="●",ROW('調査票 (記入例)'!$AE$19:$AE$718)),ROW(AC6)))&amp;"","")</f>
        <v>H</v>
      </c>
      <c r="AD26" s="160" t="str">
        <f t="shared" si="6"/>
        <v>有</v>
      </c>
      <c r="AE26" s="159" t="str">
        <f t="shared" si="8"/>
        <v>○</v>
      </c>
      <c r="AF26" s="160" t="str">
        <f t="shared" si="7"/>
        <v>OK</v>
      </c>
    </row>
    <row r="27" spans="1:35" s="110" customFormat="1" ht="34.5" customHeight="1" x14ac:dyDescent="0.4">
      <c r="A27" s="42" t="str">
        <f t="shared" si="1"/>
        <v>○○学園</v>
      </c>
      <c r="B27" s="176" t="str">
        <f t="array" ref="B27">IFERROR(INDEX('調査票 (記入例)'!$B$1:$B$718,SMALL(IF('調査票 (記入例)'!$AE$19:$AE$718="●",ROW('調査票 (記入例)'!$AE$19:$AE$718)),ROW(B7))),"")</f>
        <v>中学校</v>
      </c>
      <c r="C27" s="177" t="str">
        <f t="array" ref="C27">IFERROR(INDEX('調査票 (記入例)'!$C$1:$C$718,SMALL(IF('調査票 (記入例)'!$AE$19:$AE$718="●",ROW('調査票 (記入例)'!$AE$19:$AE$718)),ROW(C7))),"")</f>
        <v>た中学校</v>
      </c>
      <c r="D27" s="181">
        <f t="array" ref="D27">IFERROR(INDEX('調査票 (記入例)'!$K$1:$K$718,SMALL(IF('調査票 (記入例)'!$AE$19:$AE$718="●",ROW('調査票 (記入例)'!$AE$19:$AE$718)),ROW(D7))),"")</f>
        <v>0</v>
      </c>
      <c r="E27" s="184">
        <f t="shared" si="2"/>
        <v>11</v>
      </c>
      <c r="F27" s="181">
        <f t="array" ref="F27">IFERROR(INDEX('調査票 (記入例)'!$L$1:$L$718,SMALL(IF('調査票 (記入例)'!$AE$19:$AE$718="●",ROW('調査票 (記入例)'!$AE$19:$AE$718)),ROW(F7))),"")</f>
        <v>0</v>
      </c>
      <c r="G27" s="182">
        <f t="shared" si="3"/>
        <v>0</v>
      </c>
      <c r="H27" s="181">
        <f t="array" ref="H27">IFERROR(INDEX('調査票 (記入例)'!$M$1:$M$718,SMALL(IF('調査票 (記入例)'!$AE$19:$AE$718="●",ROW('調査票 (記入例)'!$AE$19:$AE$718)),ROW(H7))),"")</f>
        <v>27</v>
      </c>
      <c r="I27" s="182">
        <f t="shared" si="4"/>
        <v>27</v>
      </c>
      <c r="J27" s="181">
        <f t="array" ref="J27">IFERROR(INDEX('調査票 (記入例)'!$N$1:$N$718,SMALL(IF('調査票 (記入例)'!$AE$19:$AE$718="●",ROW('調査票 (記入例)'!$AE$19:$AE$718)),ROW(J7))),"")</f>
        <v>0</v>
      </c>
      <c r="K27" s="182">
        <f t="shared" si="5"/>
        <v>0</v>
      </c>
      <c r="L27" s="155">
        <v>11</v>
      </c>
      <c r="M27" s="156">
        <v>11</v>
      </c>
      <c r="N27" s="157"/>
      <c r="O27" s="156"/>
      <c r="P27" s="155"/>
      <c r="Q27" s="156"/>
      <c r="R27" s="157"/>
      <c r="S27" s="156"/>
      <c r="T27" s="155">
        <v>10</v>
      </c>
      <c r="U27" s="156">
        <v>10</v>
      </c>
      <c r="V27" s="157">
        <v>17</v>
      </c>
      <c r="W27" s="156">
        <v>17</v>
      </c>
      <c r="X27" s="155"/>
      <c r="Y27" s="156"/>
      <c r="Z27" s="157"/>
      <c r="AA27" s="156"/>
      <c r="AB27" s="158" t="s">
        <v>152</v>
      </c>
      <c r="AC27" s="159" t="str">
        <f t="array" ref="AC27">IFERROR(INDEX('調査票 (記入例)'!$AD$1:$AD$718,SMALL(IF('調査票 (記入例)'!$AE$19:$AE$718="●",ROW('調査票 (記入例)'!$AE$19:$AE$718)),ROW(AC7)))&amp;"","")</f>
        <v>K</v>
      </c>
      <c r="AD27" s="160" t="str">
        <f t="shared" si="6"/>
        <v>有</v>
      </c>
      <c r="AE27" s="159" t="str">
        <f t="shared" si="8"/>
        <v/>
      </c>
      <c r="AF27" s="160" t="str">
        <f t="shared" si="7"/>
        <v>NG</v>
      </c>
    </row>
    <row r="28" spans="1:35" s="110" customFormat="1" ht="34.5" customHeight="1" x14ac:dyDescent="0.4">
      <c r="A28" s="42" t="str">
        <f t="shared" si="1"/>
        <v>○○学園</v>
      </c>
      <c r="B28" s="176" t="str">
        <f t="array" ref="B28">IFERROR(INDEX('調査票 (記入例)'!$B$1:$B$718,SMALL(IF('調査票 (記入例)'!$AE$19:$AE$718="●",ROW('調査票 (記入例)'!$AE$19:$AE$718)),ROW(B8))),"")</f>
        <v>高等学校</v>
      </c>
      <c r="C28" s="177" t="str">
        <f t="array" ref="C28">IFERROR(INDEX('調査票 (記入例)'!$C$1:$C$718,SMALL(IF('調査票 (記入例)'!$AE$19:$AE$718="●",ROW('調査票 (記入例)'!$AE$19:$AE$718)),ROW(C8))),"")</f>
        <v>ち高等学校</v>
      </c>
      <c r="D28" s="181">
        <f t="array" ref="D28">IFERROR(INDEX('調査票 (記入例)'!$K$1:$K$718,SMALL(IF('調査票 (記入例)'!$AE$19:$AE$718="●",ROW('調査票 (記入例)'!$AE$19:$AE$718)),ROW(D8))),"")</f>
        <v>0</v>
      </c>
      <c r="E28" s="184">
        <f t="shared" si="2"/>
        <v>0</v>
      </c>
      <c r="F28" s="181">
        <f t="array" ref="F28">IFERROR(INDEX('調査票 (記入例)'!$L$1:$L$718,SMALL(IF('調査票 (記入例)'!$AE$19:$AE$718="●",ROW('調査票 (記入例)'!$AE$19:$AE$718)),ROW(F8))),"")</f>
        <v>83</v>
      </c>
      <c r="G28" s="182">
        <f t="shared" si="3"/>
        <v>83</v>
      </c>
      <c r="H28" s="181">
        <f t="array" ref="H28">IFERROR(INDEX('調査票 (記入例)'!$M$1:$M$718,SMALL(IF('調査票 (記入例)'!$AE$19:$AE$718="●",ROW('調査票 (記入例)'!$AE$19:$AE$718)),ROW(H8))),"")</f>
        <v>0</v>
      </c>
      <c r="I28" s="182">
        <f t="shared" si="4"/>
        <v>0</v>
      </c>
      <c r="J28" s="181">
        <f t="array" ref="J28">IFERROR(INDEX('調査票 (記入例)'!$N$1:$N$718,SMALL(IF('調査票 (記入例)'!$AE$19:$AE$718="●",ROW('調査票 (記入例)'!$AE$19:$AE$718)),ROW(J8))),"")</f>
        <v>0</v>
      </c>
      <c r="K28" s="182">
        <f t="shared" si="5"/>
        <v>0</v>
      </c>
      <c r="L28" s="155"/>
      <c r="M28" s="156"/>
      <c r="N28" s="157"/>
      <c r="O28" s="156"/>
      <c r="P28" s="155"/>
      <c r="Q28" s="156"/>
      <c r="R28" s="157">
        <v>83</v>
      </c>
      <c r="S28" s="156">
        <v>83</v>
      </c>
      <c r="T28" s="155"/>
      <c r="U28" s="156"/>
      <c r="V28" s="157"/>
      <c r="W28" s="156"/>
      <c r="X28" s="155"/>
      <c r="Y28" s="156"/>
      <c r="Z28" s="157"/>
      <c r="AA28" s="156"/>
      <c r="AB28" s="158"/>
      <c r="AC28" s="159" t="str">
        <f t="array" ref="AC28">IFERROR(INDEX('調査票 (記入例)'!$AD$1:$AD$718,SMALL(IF('調査票 (記入例)'!$AE$19:$AE$718="●",ROW('調査票 (記入例)'!$AE$19:$AE$718)),ROW(AC8)))&amp;"","")</f>
        <v>I</v>
      </c>
      <c r="AD28" s="160" t="str">
        <f t="shared" si="6"/>
        <v>無</v>
      </c>
      <c r="AE28" s="159" t="str">
        <f t="shared" si="8"/>
        <v>○</v>
      </c>
      <c r="AF28" s="160" t="str">
        <f t="shared" si="7"/>
        <v>NG</v>
      </c>
    </row>
    <row r="29" spans="1:35" s="110" customFormat="1" ht="34.5" customHeight="1" x14ac:dyDescent="0.4">
      <c r="A29" s="42" t="str">
        <f t="shared" si="1"/>
        <v>○○学園</v>
      </c>
      <c r="B29" s="176" t="str">
        <f t="array" ref="B29">IFERROR(INDEX('調査票 (記入例)'!$B$1:$B$718,SMALL(IF('調査票 (記入例)'!$AE$19:$AE$718="●",ROW('調査票 (記入例)'!$AE$19:$AE$718)),ROW(B9))),"")</f>
        <v/>
      </c>
      <c r="C29" s="177" t="str">
        <f t="array" ref="C29">IFERROR(INDEX('調査票 (記入例)'!$C$1:$C$718,SMALL(IF('調査票 (記入例)'!$AE$19:$AE$718="●",ROW('調査票 (記入例)'!$AE$19:$AE$718)),ROW(C9))),"")</f>
        <v/>
      </c>
      <c r="D29" s="181" t="str">
        <f t="array" ref="D29">IFERROR(INDEX('調査票 (記入例)'!$K$1:$K$718,SMALL(IF('調査票 (記入例)'!$AE$19:$AE$718="●",ROW('調査票 (記入例)'!$AE$19:$AE$718)),ROW(D9))),"")</f>
        <v/>
      </c>
      <c r="E29" s="184">
        <f t="shared" si="2"/>
        <v>0</v>
      </c>
      <c r="F29" s="181" t="str">
        <f t="array" ref="F29">IFERROR(INDEX('調査票 (記入例)'!$L$1:$L$718,SMALL(IF('調査票 (記入例)'!$AE$19:$AE$718="●",ROW('調査票 (記入例)'!$AE$19:$AE$718)),ROW(F9))),"")</f>
        <v/>
      </c>
      <c r="G29" s="182">
        <f t="shared" si="3"/>
        <v>0</v>
      </c>
      <c r="H29" s="181" t="str">
        <f t="array" ref="H29">IFERROR(INDEX('調査票 (記入例)'!$M$1:$M$718,SMALL(IF('調査票 (記入例)'!$AE$19:$AE$718="●",ROW('調査票 (記入例)'!$AE$19:$AE$718)),ROW(H9))),"")</f>
        <v/>
      </c>
      <c r="I29" s="182">
        <f t="shared" si="4"/>
        <v>0</v>
      </c>
      <c r="J29" s="181" t="str">
        <f t="array" ref="J29">IFERROR(INDEX('調査票 (記入例)'!$N$1:$N$718,SMALL(IF('調査票 (記入例)'!$AE$19:$AE$718="●",ROW('調査票 (記入例)'!$AE$19:$AE$718)),ROW(J9))),"")</f>
        <v/>
      </c>
      <c r="K29" s="182">
        <f t="shared" si="5"/>
        <v>0</v>
      </c>
      <c r="L29" s="155"/>
      <c r="M29" s="156"/>
      <c r="N29" s="157"/>
      <c r="O29" s="156"/>
      <c r="P29" s="155"/>
      <c r="Q29" s="156"/>
      <c r="R29" s="157"/>
      <c r="S29" s="156"/>
      <c r="T29" s="155"/>
      <c r="U29" s="156"/>
      <c r="V29" s="157"/>
      <c r="W29" s="156"/>
      <c r="X29" s="155"/>
      <c r="Y29" s="156"/>
      <c r="Z29" s="157"/>
      <c r="AA29" s="156"/>
      <c r="AB29" s="158"/>
      <c r="AC29" s="159" t="str">
        <f t="array" ref="AC29">IFERROR(INDEX('調査票 (記入例)'!$AD$1:$AD$718,SMALL(IF('調査票 (記入例)'!$AE$19:$AE$718="●",ROW('調査票 (記入例)'!$AE$19:$AE$718)),ROW(AC9)))&amp;"","")</f>
        <v/>
      </c>
      <c r="AD29" s="160" t="str">
        <f t="shared" si="6"/>
        <v/>
      </c>
      <c r="AE29" s="159" t="str">
        <f t="shared" si="8"/>
        <v/>
      </c>
      <c r="AF29" s="160" t="str">
        <f t="shared" si="7"/>
        <v/>
      </c>
    </row>
    <row r="30" spans="1:35" s="110" customFormat="1" ht="34.5" customHeight="1" x14ac:dyDescent="0.4">
      <c r="A30" s="42" t="str">
        <f t="shared" si="1"/>
        <v>○○学園</v>
      </c>
      <c r="B30" s="176" t="str">
        <f t="array" ref="B30">IFERROR(INDEX('調査票 (記入例)'!$B$1:$B$718,SMALL(IF('調査票 (記入例)'!$AE$19:$AE$718="●",ROW('調査票 (記入例)'!$AE$19:$AE$718)),ROW(B10))),"")</f>
        <v/>
      </c>
      <c r="C30" s="177" t="str">
        <f t="array" ref="C30">IFERROR(INDEX('調査票 (記入例)'!$C$1:$C$718,SMALL(IF('調査票 (記入例)'!$AE$19:$AE$718="●",ROW('調査票 (記入例)'!$AE$19:$AE$718)),ROW(C10))),"")</f>
        <v/>
      </c>
      <c r="D30" s="181" t="str">
        <f t="array" ref="D30">IFERROR(INDEX('調査票 (記入例)'!$K$1:$K$718,SMALL(IF('調査票 (記入例)'!$AE$19:$AE$718="●",ROW('調査票 (記入例)'!$AE$19:$AE$718)),ROW(D10))),"")</f>
        <v/>
      </c>
      <c r="E30" s="184">
        <f t="shared" si="2"/>
        <v>0</v>
      </c>
      <c r="F30" s="181" t="str">
        <f t="array" ref="F30">IFERROR(INDEX('調査票 (記入例)'!$L$1:$L$718,SMALL(IF('調査票 (記入例)'!$AE$19:$AE$718="●",ROW('調査票 (記入例)'!$AE$19:$AE$718)),ROW(F10))),"")</f>
        <v/>
      </c>
      <c r="G30" s="182">
        <f t="shared" si="3"/>
        <v>0</v>
      </c>
      <c r="H30" s="181" t="str">
        <f t="array" ref="H30">IFERROR(INDEX('調査票 (記入例)'!$M$1:$M$718,SMALL(IF('調査票 (記入例)'!$AE$19:$AE$718="●",ROW('調査票 (記入例)'!$AE$19:$AE$718)),ROW(H10))),"")</f>
        <v/>
      </c>
      <c r="I30" s="182">
        <f t="shared" si="4"/>
        <v>0</v>
      </c>
      <c r="J30" s="181" t="str">
        <f t="array" ref="J30">IFERROR(INDEX('調査票 (記入例)'!$N$1:$N$718,SMALL(IF('調査票 (記入例)'!$AE$19:$AE$718="●",ROW('調査票 (記入例)'!$AE$19:$AE$718)),ROW(J10))),"")</f>
        <v/>
      </c>
      <c r="K30" s="182">
        <f t="shared" si="5"/>
        <v>0</v>
      </c>
      <c r="L30" s="155"/>
      <c r="M30" s="156"/>
      <c r="N30" s="157"/>
      <c r="O30" s="156"/>
      <c r="P30" s="155"/>
      <c r="Q30" s="156"/>
      <c r="R30" s="157"/>
      <c r="S30" s="156"/>
      <c r="T30" s="155"/>
      <c r="U30" s="156"/>
      <c r="V30" s="157"/>
      <c r="W30" s="156"/>
      <c r="X30" s="155"/>
      <c r="Y30" s="156"/>
      <c r="Z30" s="157"/>
      <c r="AA30" s="156"/>
      <c r="AB30" s="158"/>
      <c r="AC30" s="159" t="str">
        <f t="array" ref="AC30">IFERROR(INDEX('調査票 (記入例)'!$AD$1:$AD$718,SMALL(IF('調査票 (記入例)'!$AE$19:$AE$718="●",ROW('調査票 (記入例)'!$AE$19:$AE$718)),ROW(AC10)))&amp;"","")</f>
        <v/>
      </c>
      <c r="AD30" s="160" t="str">
        <f t="shared" si="6"/>
        <v/>
      </c>
      <c r="AE30" s="159" t="str">
        <f t="shared" si="8"/>
        <v/>
      </c>
      <c r="AF30" s="160" t="str">
        <f t="shared" si="7"/>
        <v/>
      </c>
    </row>
    <row r="31" spans="1:35" s="110" customFormat="1" ht="34.5" customHeight="1" x14ac:dyDescent="0.4">
      <c r="A31" s="42" t="str">
        <f t="shared" si="1"/>
        <v>○○学園</v>
      </c>
      <c r="B31" s="176" t="str">
        <f t="array" ref="B31">IFERROR(INDEX('調査票 (記入例)'!$B$1:$B$718,SMALL(IF('調査票 (記入例)'!$AE$19:$AE$718="●",ROW('調査票 (記入例)'!$AE$19:$AE$718)),ROW(B11))),"")</f>
        <v/>
      </c>
      <c r="C31" s="177" t="str">
        <f t="array" ref="C31">IFERROR(INDEX('調査票 (記入例)'!$C$1:$C$718,SMALL(IF('調査票 (記入例)'!$AE$19:$AE$718="●",ROW('調査票 (記入例)'!$AE$19:$AE$718)),ROW(C11))),"")</f>
        <v/>
      </c>
      <c r="D31" s="181" t="str">
        <f t="array" ref="D31">IFERROR(INDEX('調査票 (記入例)'!$K$1:$K$718,SMALL(IF('調査票 (記入例)'!$AE$19:$AE$718="●",ROW('調査票 (記入例)'!$AE$19:$AE$718)),ROW(D11))),"")</f>
        <v/>
      </c>
      <c r="E31" s="184">
        <f t="shared" si="2"/>
        <v>0</v>
      </c>
      <c r="F31" s="181" t="str">
        <f t="array" ref="F31">IFERROR(INDEX('調査票 (記入例)'!$L$1:$L$718,SMALL(IF('調査票 (記入例)'!$AE$19:$AE$718="●",ROW('調査票 (記入例)'!$AE$19:$AE$718)),ROW(F11))),"")</f>
        <v/>
      </c>
      <c r="G31" s="182">
        <f t="shared" si="3"/>
        <v>0</v>
      </c>
      <c r="H31" s="181" t="str">
        <f t="array" ref="H31">IFERROR(INDEX('調査票 (記入例)'!$M$1:$M$718,SMALL(IF('調査票 (記入例)'!$AE$19:$AE$718="●",ROW('調査票 (記入例)'!$AE$19:$AE$718)),ROW(H11))),"")</f>
        <v/>
      </c>
      <c r="I31" s="182">
        <f t="shared" si="4"/>
        <v>0</v>
      </c>
      <c r="J31" s="181" t="str">
        <f t="array" ref="J31">IFERROR(INDEX('調査票 (記入例)'!$N$1:$N$718,SMALL(IF('調査票 (記入例)'!$AE$19:$AE$718="●",ROW('調査票 (記入例)'!$AE$19:$AE$718)),ROW(J11))),"")</f>
        <v/>
      </c>
      <c r="K31" s="182">
        <f t="shared" si="5"/>
        <v>0</v>
      </c>
      <c r="L31" s="155"/>
      <c r="M31" s="156"/>
      <c r="N31" s="157"/>
      <c r="O31" s="156"/>
      <c r="P31" s="155"/>
      <c r="Q31" s="156"/>
      <c r="R31" s="157"/>
      <c r="S31" s="156"/>
      <c r="T31" s="155"/>
      <c r="U31" s="156"/>
      <c r="V31" s="157"/>
      <c r="W31" s="156"/>
      <c r="X31" s="155"/>
      <c r="Y31" s="156"/>
      <c r="Z31" s="157"/>
      <c r="AA31" s="156"/>
      <c r="AB31" s="158"/>
      <c r="AC31" s="159" t="str">
        <f t="array" ref="AC31">IFERROR(INDEX('調査票 (記入例)'!$AD$1:$AD$718,SMALL(IF('調査票 (記入例)'!$AE$19:$AE$718="●",ROW('調査票 (記入例)'!$AE$19:$AE$718)),ROW(AC11)))&amp;"","")</f>
        <v/>
      </c>
      <c r="AD31" s="160" t="str">
        <f t="shared" si="6"/>
        <v/>
      </c>
      <c r="AE31" s="159" t="str">
        <f t="shared" si="8"/>
        <v/>
      </c>
      <c r="AF31" s="160" t="str">
        <f t="shared" si="7"/>
        <v/>
      </c>
    </row>
    <row r="32" spans="1:35" s="110" customFormat="1" ht="34.5" customHeight="1" x14ac:dyDescent="0.4">
      <c r="A32" s="42" t="str">
        <f t="shared" si="1"/>
        <v>○○学園</v>
      </c>
      <c r="B32" s="176" t="str">
        <f t="array" ref="B32">IFERROR(INDEX('調査票 (記入例)'!$B$1:$B$718,SMALL(IF('調査票 (記入例)'!$AE$19:$AE$718="●",ROW('調査票 (記入例)'!$AE$19:$AE$718)),ROW(B12))),"")</f>
        <v/>
      </c>
      <c r="C32" s="177" t="str">
        <f t="array" ref="C32">IFERROR(INDEX('調査票 (記入例)'!$C$1:$C$718,SMALL(IF('調査票 (記入例)'!$AE$19:$AE$718="●",ROW('調査票 (記入例)'!$AE$19:$AE$718)),ROW(C12))),"")</f>
        <v/>
      </c>
      <c r="D32" s="181" t="str">
        <f t="array" ref="D32">IFERROR(INDEX('調査票 (記入例)'!$K$1:$K$718,SMALL(IF('調査票 (記入例)'!$AE$19:$AE$718="●",ROW('調査票 (記入例)'!$AE$19:$AE$718)),ROW(D12))),"")</f>
        <v/>
      </c>
      <c r="E32" s="184">
        <f t="shared" si="2"/>
        <v>0</v>
      </c>
      <c r="F32" s="181" t="str">
        <f t="array" ref="F32">IFERROR(INDEX('調査票 (記入例)'!$L$1:$L$718,SMALL(IF('調査票 (記入例)'!$AE$19:$AE$718="●",ROW('調査票 (記入例)'!$AE$19:$AE$718)),ROW(F12))),"")</f>
        <v/>
      </c>
      <c r="G32" s="182">
        <f t="shared" si="3"/>
        <v>0</v>
      </c>
      <c r="H32" s="181" t="str">
        <f t="array" ref="H32">IFERROR(INDEX('調査票 (記入例)'!$M$1:$M$718,SMALL(IF('調査票 (記入例)'!$AE$19:$AE$718="●",ROW('調査票 (記入例)'!$AE$19:$AE$718)),ROW(H12))),"")</f>
        <v/>
      </c>
      <c r="I32" s="182">
        <f t="shared" si="4"/>
        <v>0</v>
      </c>
      <c r="J32" s="181" t="str">
        <f t="array" ref="J32">IFERROR(INDEX('調査票 (記入例)'!$N$1:$N$718,SMALL(IF('調査票 (記入例)'!$AE$19:$AE$718="●",ROW('調査票 (記入例)'!$AE$19:$AE$718)),ROW(J12))),"")</f>
        <v/>
      </c>
      <c r="K32" s="182">
        <f t="shared" si="5"/>
        <v>0</v>
      </c>
      <c r="L32" s="155"/>
      <c r="M32" s="156"/>
      <c r="N32" s="157"/>
      <c r="O32" s="156"/>
      <c r="P32" s="155"/>
      <c r="Q32" s="156"/>
      <c r="R32" s="157"/>
      <c r="S32" s="156"/>
      <c r="T32" s="155"/>
      <c r="U32" s="156"/>
      <c r="V32" s="157"/>
      <c r="W32" s="156"/>
      <c r="X32" s="155"/>
      <c r="Y32" s="156"/>
      <c r="Z32" s="157"/>
      <c r="AA32" s="156"/>
      <c r="AB32" s="158"/>
      <c r="AC32" s="159" t="str">
        <f t="array" ref="AC32">IFERROR(INDEX('調査票 (記入例)'!$AD$1:$AD$718,SMALL(IF('調査票 (記入例)'!$AE$19:$AE$718="●",ROW('調査票 (記入例)'!$AE$19:$AE$718)),ROW(AC12)))&amp;"","")</f>
        <v/>
      </c>
      <c r="AD32" s="160" t="str">
        <f t="shared" si="6"/>
        <v/>
      </c>
      <c r="AE32" s="159" t="str">
        <f t="shared" si="8"/>
        <v/>
      </c>
      <c r="AF32" s="160" t="str">
        <f t="shared" si="7"/>
        <v/>
      </c>
    </row>
    <row r="33" spans="1:32" s="110" customFormat="1" ht="34.5" customHeight="1" x14ac:dyDescent="0.4">
      <c r="A33" s="42" t="str">
        <f t="shared" si="1"/>
        <v>○○学園</v>
      </c>
      <c r="B33" s="176" t="str">
        <f t="array" ref="B33">IFERROR(INDEX('調査票 (記入例)'!$B$1:$B$718,SMALL(IF('調査票 (記入例)'!$AE$19:$AE$718="●",ROW('調査票 (記入例)'!$AE$19:$AE$718)),ROW(B13))),"")</f>
        <v/>
      </c>
      <c r="C33" s="177" t="str">
        <f t="array" ref="C33">IFERROR(INDEX('調査票 (記入例)'!$C$1:$C$718,SMALL(IF('調査票 (記入例)'!$AE$19:$AE$718="●",ROW('調査票 (記入例)'!$AE$19:$AE$718)),ROW(C13))),"")</f>
        <v/>
      </c>
      <c r="D33" s="181" t="str">
        <f t="array" ref="D33">IFERROR(INDEX('調査票 (記入例)'!$K$1:$K$718,SMALL(IF('調査票 (記入例)'!$AE$19:$AE$718="●",ROW('調査票 (記入例)'!$AE$19:$AE$718)),ROW(D13))),"")</f>
        <v/>
      </c>
      <c r="E33" s="184">
        <f t="shared" si="2"/>
        <v>0</v>
      </c>
      <c r="F33" s="181" t="str">
        <f t="array" ref="F33">IFERROR(INDEX('調査票 (記入例)'!$L$1:$L$718,SMALL(IF('調査票 (記入例)'!$AE$19:$AE$718="●",ROW('調査票 (記入例)'!$AE$19:$AE$718)),ROW(F13))),"")</f>
        <v/>
      </c>
      <c r="G33" s="182">
        <f t="shared" si="3"/>
        <v>0</v>
      </c>
      <c r="H33" s="181" t="str">
        <f t="array" ref="H33">IFERROR(INDEX('調査票 (記入例)'!$M$1:$M$718,SMALL(IF('調査票 (記入例)'!$AE$19:$AE$718="●",ROW('調査票 (記入例)'!$AE$19:$AE$718)),ROW(H13))),"")</f>
        <v/>
      </c>
      <c r="I33" s="182">
        <f t="shared" si="4"/>
        <v>0</v>
      </c>
      <c r="J33" s="181" t="str">
        <f t="array" ref="J33">IFERROR(INDEX('調査票 (記入例)'!$N$1:$N$718,SMALL(IF('調査票 (記入例)'!$AE$19:$AE$718="●",ROW('調査票 (記入例)'!$AE$19:$AE$718)),ROW(J13))),"")</f>
        <v/>
      </c>
      <c r="K33" s="182">
        <f t="shared" si="5"/>
        <v>0</v>
      </c>
      <c r="L33" s="155"/>
      <c r="M33" s="156"/>
      <c r="N33" s="157"/>
      <c r="O33" s="156"/>
      <c r="P33" s="155"/>
      <c r="Q33" s="156"/>
      <c r="R33" s="157"/>
      <c r="S33" s="156"/>
      <c r="T33" s="155"/>
      <c r="U33" s="156"/>
      <c r="V33" s="157"/>
      <c r="W33" s="156"/>
      <c r="X33" s="155"/>
      <c r="Y33" s="156"/>
      <c r="Z33" s="157"/>
      <c r="AA33" s="156"/>
      <c r="AB33" s="158"/>
      <c r="AC33" s="159" t="str">
        <f t="array" ref="AC33">IFERROR(INDEX('調査票 (記入例)'!$AD$1:$AD$718,SMALL(IF('調査票 (記入例)'!$AE$19:$AE$718="●",ROW('調査票 (記入例)'!$AE$19:$AE$718)),ROW(AC13)))&amp;"","")</f>
        <v/>
      </c>
      <c r="AD33" s="160" t="str">
        <f t="shared" si="6"/>
        <v/>
      </c>
      <c r="AE33" s="159" t="str">
        <f t="shared" si="8"/>
        <v/>
      </c>
      <c r="AF33" s="160" t="str">
        <f t="shared" si="7"/>
        <v/>
      </c>
    </row>
    <row r="34" spans="1:32" s="110" customFormat="1" ht="34.5" customHeight="1" x14ac:dyDescent="0.4">
      <c r="A34" s="42" t="str">
        <f t="shared" si="1"/>
        <v>○○学園</v>
      </c>
      <c r="B34" s="176" t="str">
        <f t="array" ref="B34">IFERROR(INDEX('調査票 (記入例)'!$B$1:$B$718,SMALL(IF('調査票 (記入例)'!$AE$19:$AE$718="●",ROW('調査票 (記入例)'!$AE$19:$AE$718)),ROW(B14))),"")</f>
        <v/>
      </c>
      <c r="C34" s="177" t="str">
        <f t="array" ref="C34">IFERROR(INDEX('調査票 (記入例)'!$C$1:$C$718,SMALL(IF('調査票 (記入例)'!$AE$19:$AE$718="●",ROW('調査票 (記入例)'!$AE$19:$AE$718)),ROW(C14))),"")</f>
        <v/>
      </c>
      <c r="D34" s="181" t="str">
        <f t="array" ref="D34">IFERROR(INDEX('調査票 (記入例)'!$K$1:$K$718,SMALL(IF('調査票 (記入例)'!$AE$19:$AE$718="●",ROW('調査票 (記入例)'!$AE$19:$AE$718)),ROW(D14))),"")</f>
        <v/>
      </c>
      <c r="E34" s="184">
        <f t="shared" si="2"/>
        <v>0</v>
      </c>
      <c r="F34" s="181" t="str">
        <f t="array" ref="F34">IFERROR(INDEX('調査票 (記入例)'!$L$1:$L$718,SMALL(IF('調査票 (記入例)'!$AE$19:$AE$718="●",ROW('調査票 (記入例)'!$AE$19:$AE$718)),ROW(F14))),"")</f>
        <v/>
      </c>
      <c r="G34" s="182">
        <f t="shared" si="3"/>
        <v>0</v>
      </c>
      <c r="H34" s="181" t="str">
        <f t="array" ref="H34">IFERROR(INDEX('調査票 (記入例)'!$M$1:$M$718,SMALL(IF('調査票 (記入例)'!$AE$19:$AE$718="●",ROW('調査票 (記入例)'!$AE$19:$AE$718)),ROW(H14))),"")</f>
        <v/>
      </c>
      <c r="I34" s="182">
        <f t="shared" si="4"/>
        <v>0</v>
      </c>
      <c r="J34" s="181" t="str">
        <f t="array" ref="J34">IFERROR(INDEX('調査票 (記入例)'!$N$1:$N$718,SMALL(IF('調査票 (記入例)'!$AE$19:$AE$718="●",ROW('調査票 (記入例)'!$AE$19:$AE$718)),ROW(J14))),"")</f>
        <v/>
      </c>
      <c r="K34" s="182">
        <f t="shared" si="5"/>
        <v>0</v>
      </c>
      <c r="L34" s="155"/>
      <c r="M34" s="156"/>
      <c r="N34" s="157"/>
      <c r="O34" s="156"/>
      <c r="P34" s="155"/>
      <c r="Q34" s="156"/>
      <c r="R34" s="157"/>
      <c r="S34" s="156"/>
      <c r="T34" s="155"/>
      <c r="U34" s="156"/>
      <c r="V34" s="157"/>
      <c r="W34" s="156"/>
      <c r="X34" s="155"/>
      <c r="Y34" s="156"/>
      <c r="Z34" s="157"/>
      <c r="AA34" s="156"/>
      <c r="AB34" s="158"/>
      <c r="AC34" s="159" t="str">
        <f t="array" ref="AC34">IFERROR(INDEX('調査票 (記入例)'!$AD$1:$AD$718,SMALL(IF('調査票 (記入例)'!$AE$19:$AE$718="●",ROW('調査票 (記入例)'!$AE$19:$AE$718)),ROW(AC14)))&amp;"","")</f>
        <v/>
      </c>
      <c r="AD34" s="160" t="str">
        <f t="shared" si="6"/>
        <v/>
      </c>
      <c r="AE34" s="159" t="str">
        <f t="shared" si="8"/>
        <v/>
      </c>
      <c r="AF34" s="160" t="str">
        <f t="shared" si="7"/>
        <v/>
      </c>
    </row>
    <row r="35" spans="1:32" s="110" customFormat="1" ht="34.5" customHeight="1" x14ac:dyDescent="0.4">
      <c r="A35" s="42" t="str">
        <f t="shared" si="1"/>
        <v>○○学園</v>
      </c>
      <c r="B35" s="176" t="str">
        <f t="array" ref="B35">IFERROR(INDEX('調査票 (記入例)'!$B$1:$B$718,SMALL(IF('調査票 (記入例)'!$AE$19:$AE$718="●",ROW('調査票 (記入例)'!$AE$19:$AE$718)),ROW(B15))),"")</f>
        <v/>
      </c>
      <c r="C35" s="177" t="str">
        <f t="array" ref="C35">IFERROR(INDEX('調査票 (記入例)'!$C$1:$C$718,SMALL(IF('調査票 (記入例)'!$AE$19:$AE$718="●",ROW('調査票 (記入例)'!$AE$19:$AE$718)),ROW(C15))),"")</f>
        <v/>
      </c>
      <c r="D35" s="181" t="str">
        <f t="array" ref="D35">IFERROR(INDEX('調査票 (記入例)'!$K$1:$K$718,SMALL(IF('調査票 (記入例)'!$AE$19:$AE$718="●",ROW('調査票 (記入例)'!$AE$19:$AE$718)),ROW(D15))),"")</f>
        <v/>
      </c>
      <c r="E35" s="184">
        <f t="shared" si="2"/>
        <v>0</v>
      </c>
      <c r="F35" s="181" t="str">
        <f t="array" ref="F35">IFERROR(INDEX('調査票 (記入例)'!$L$1:$L$718,SMALL(IF('調査票 (記入例)'!$AE$19:$AE$718="●",ROW('調査票 (記入例)'!$AE$19:$AE$718)),ROW(F15))),"")</f>
        <v/>
      </c>
      <c r="G35" s="182">
        <f t="shared" si="3"/>
        <v>0</v>
      </c>
      <c r="H35" s="181" t="str">
        <f t="array" ref="H35">IFERROR(INDEX('調査票 (記入例)'!$M$1:$M$718,SMALL(IF('調査票 (記入例)'!$AE$19:$AE$718="●",ROW('調査票 (記入例)'!$AE$19:$AE$718)),ROW(H15))),"")</f>
        <v/>
      </c>
      <c r="I35" s="182">
        <f t="shared" si="4"/>
        <v>0</v>
      </c>
      <c r="J35" s="181" t="str">
        <f t="array" ref="J35">IFERROR(INDEX('調査票 (記入例)'!$N$1:$N$718,SMALL(IF('調査票 (記入例)'!$AE$19:$AE$718="●",ROW('調査票 (記入例)'!$AE$19:$AE$718)),ROW(J15))),"")</f>
        <v/>
      </c>
      <c r="K35" s="182">
        <f t="shared" si="5"/>
        <v>0</v>
      </c>
      <c r="L35" s="155"/>
      <c r="M35" s="156"/>
      <c r="N35" s="157"/>
      <c r="O35" s="156"/>
      <c r="P35" s="155"/>
      <c r="Q35" s="156"/>
      <c r="R35" s="157"/>
      <c r="S35" s="156"/>
      <c r="T35" s="155"/>
      <c r="U35" s="156"/>
      <c r="V35" s="157"/>
      <c r="W35" s="156"/>
      <c r="X35" s="155"/>
      <c r="Y35" s="156"/>
      <c r="Z35" s="157"/>
      <c r="AA35" s="156"/>
      <c r="AB35" s="158"/>
      <c r="AC35" s="159" t="str">
        <f t="array" ref="AC35">IFERROR(INDEX('調査票 (記入例)'!$AD$1:$AD$718,SMALL(IF('調査票 (記入例)'!$AE$19:$AE$718="●",ROW('調査票 (記入例)'!$AE$19:$AE$718)),ROW(AC15)))&amp;"","")</f>
        <v/>
      </c>
      <c r="AD35" s="160" t="str">
        <f t="shared" si="6"/>
        <v/>
      </c>
      <c r="AE35" s="159" t="str">
        <f t="shared" si="8"/>
        <v/>
      </c>
      <c r="AF35" s="160" t="str">
        <f t="shared" si="7"/>
        <v/>
      </c>
    </row>
    <row r="36" spans="1:32" s="110" customFormat="1" ht="34.5" customHeight="1" x14ac:dyDescent="0.4">
      <c r="A36" s="42" t="str">
        <f t="shared" si="1"/>
        <v>○○学園</v>
      </c>
      <c r="B36" s="176" t="str">
        <f t="array" ref="B36">IFERROR(INDEX('調査票 (記入例)'!$B$1:$B$718,SMALL(IF('調査票 (記入例)'!$AE$19:$AE$718="●",ROW('調査票 (記入例)'!$AE$19:$AE$718)),ROW(B16))),"")</f>
        <v/>
      </c>
      <c r="C36" s="177" t="str">
        <f t="array" ref="C36">IFERROR(INDEX('調査票 (記入例)'!$C$1:$C$718,SMALL(IF('調査票 (記入例)'!$AE$19:$AE$718="●",ROW('調査票 (記入例)'!$AE$19:$AE$718)),ROW(C16))),"")</f>
        <v/>
      </c>
      <c r="D36" s="181" t="str">
        <f t="array" ref="D36">IFERROR(INDEX('調査票 (記入例)'!$K$1:$K$718,SMALL(IF('調査票 (記入例)'!$AE$19:$AE$718="●",ROW('調査票 (記入例)'!$AE$19:$AE$718)),ROW(D16))),"")</f>
        <v/>
      </c>
      <c r="E36" s="184">
        <f t="shared" si="2"/>
        <v>0</v>
      </c>
      <c r="F36" s="181" t="str">
        <f t="array" ref="F36">IFERROR(INDEX('調査票 (記入例)'!$L$1:$L$718,SMALL(IF('調査票 (記入例)'!$AE$19:$AE$718="●",ROW('調査票 (記入例)'!$AE$19:$AE$718)),ROW(F16))),"")</f>
        <v/>
      </c>
      <c r="G36" s="182">
        <f t="shared" si="3"/>
        <v>0</v>
      </c>
      <c r="H36" s="181" t="str">
        <f t="array" ref="H36">IFERROR(INDEX('調査票 (記入例)'!$M$1:$M$718,SMALL(IF('調査票 (記入例)'!$AE$19:$AE$718="●",ROW('調査票 (記入例)'!$AE$19:$AE$718)),ROW(H16))),"")</f>
        <v/>
      </c>
      <c r="I36" s="182">
        <f t="shared" si="4"/>
        <v>0</v>
      </c>
      <c r="J36" s="181" t="str">
        <f t="array" ref="J36">IFERROR(INDEX('調査票 (記入例)'!$N$1:$N$718,SMALL(IF('調査票 (記入例)'!$AE$19:$AE$718="●",ROW('調査票 (記入例)'!$AE$19:$AE$718)),ROW(J16))),"")</f>
        <v/>
      </c>
      <c r="K36" s="182">
        <f t="shared" si="5"/>
        <v>0</v>
      </c>
      <c r="L36" s="155"/>
      <c r="M36" s="156"/>
      <c r="N36" s="157"/>
      <c r="O36" s="156"/>
      <c r="P36" s="155"/>
      <c r="Q36" s="156"/>
      <c r="R36" s="157"/>
      <c r="S36" s="156"/>
      <c r="T36" s="155"/>
      <c r="U36" s="156"/>
      <c r="V36" s="157"/>
      <c r="W36" s="156"/>
      <c r="X36" s="155"/>
      <c r="Y36" s="156"/>
      <c r="Z36" s="157"/>
      <c r="AA36" s="156"/>
      <c r="AB36" s="158"/>
      <c r="AC36" s="159" t="str">
        <f t="array" ref="AC36">IFERROR(INDEX('調査票 (記入例)'!$AD$1:$AD$718,SMALL(IF('調査票 (記入例)'!$AE$19:$AE$718="●",ROW('調査票 (記入例)'!$AE$19:$AE$718)),ROW(AC16)))&amp;"","")</f>
        <v/>
      </c>
      <c r="AD36" s="160" t="str">
        <f t="shared" si="6"/>
        <v/>
      </c>
      <c r="AE36" s="159" t="str">
        <f t="shared" si="8"/>
        <v/>
      </c>
      <c r="AF36" s="160" t="str">
        <f t="shared" si="7"/>
        <v/>
      </c>
    </row>
    <row r="37" spans="1:32" s="110" customFormat="1" ht="34.5" customHeight="1" x14ac:dyDescent="0.4">
      <c r="A37" s="42" t="str">
        <f t="shared" si="1"/>
        <v>○○学園</v>
      </c>
      <c r="B37" s="176" t="str">
        <f t="array" ref="B37">IFERROR(INDEX('調査票 (記入例)'!$B$1:$B$718,SMALL(IF('調査票 (記入例)'!$AE$19:$AE$718="●",ROW('調査票 (記入例)'!$AE$19:$AE$718)),ROW(B17))),"")</f>
        <v/>
      </c>
      <c r="C37" s="177" t="str">
        <f t="array" ref="C37">IFERROR(INDEX('調査票 (記入例)'!$C$1:$C$718,SMALL(IF('調査票 (記入例)'!$AE$19:$AE$718="●",ROW('調査票 (記入例)'!$AE$19:$AE$718)),ROW(C17))),"")</f>
        <v/>
      </c>
      <c r="D37" s="181" t="str">
        <f t="array" ref="D37">IFERROR(INDEX('調査票 (記入例)'!$K$1:$K$718,SMALL(IF('調査票 (記入例)'!$AE$19:$AE$718="●",ROW('調査票 (記入例)'!$AE$19:$AE$718)),ROW(D17))),"")</f>
        <v/>
      </c>
      <c r="E37" s="184">
        <f t="shared" si="2"/>
        <v>0</v>
      </c>
      <c r="F37" s="181" t="str">
        <f t="array" ref="F37">IFERROR(INDEX('調査票 (記入例)'!$L$1:$L$718,SMALL(IF('調査票 (記入例)'!$AE$19:$AE$718="●",ROW('調査票 (記入例)'!$AE$19:$AE$718)),ROW(F17))),"")</f>
        <v/>
      </c>
      <c r="G37" s="182">
        <f t="shared" si="3"/>
        <v>0</v>
      </c>
      <c r="H37" s="181" t="str">
        <f t="array" ref="H37">IFERROR(INDEX('調査票 (記入例)'!$M$1:$M$718,SMALL(IF('調査票 (記入例)'!$AE$19:$AE$718="●",ROW('調査票 (記入例)'!$AE$19:$AE$718)),ROW(H17))),"")</f>
        <v/>
      </c>
      <c r="I37" s="182">
        <f t="shared" si="4"/>
        <v>0</v>
      </c>
      <c r="J37" s="181" t="str">
        <f t="array" ref="J37">IFERROR(INDEX('調査票 (記入例)'!$N$1:$N$718,SMALL(IF('調査票 (記入例)'!$AE$19:$AE$718="●",ROW('調査票 (記入例)'!$AE$19:$AE$718)),ROW(J17))),"")</f>
        <v/>
      </c>
      <c r="K37" s="182">
        <f t="shared" si="5"/>
        <v>0</v>
      </c>
      <c r="L37" s="155"/>
      <c r="M37" s="156"/>
      <c r="N37" s="157"/>
      <c r="O37" s="156"/>
      <c r="P37" s="155"/>
      <c r="Q37" s="156"/>
      <c r="R37" s="157"/>
      <c r="S37" s="156"/>
      <c r="T37" s="155"/>
      <c r="U37" s="156"/>
      <c r="V37" s="157"/>
      <c r="W37" s="156"/>
      <c r="X37" s="155"/>
      <c r="Y37" s="156"/>
      <c r="Z37" s="157"/>
      <c r="AA37" s="156"/>
      <c r="AB37" s="158"/>
      <c r="AC37" s="159" t="str">
        <f t="array" ref="AC37">IFERROR(INDEX('調査票 (記入例)'!$AD$1:$AD$718,SMALL(IF('調査票 (記入例)'!$AE$19:$AE$718="●",ROW('調査票 (記入例)'!$AE$19:$AE$718)),ROW(AC17)))&amp;"","")</f>
        <v/>
      </c>
      <c r="AD37" s="160" t="str">
        <f t="shared" si="6"/>
        <v/>
      </c>
      <c r="AE37" s="159" t="str">
        <f t="shared" si="8"/>
        <v/>
      </c>
      <c r="AF37" s="160" t="str">
        <f t="shared" si="7"/>
        <v/>
      </c>
    </row>
    <row r="38" spans="1:32" s="110" customFormat="1" ht="34.5" customHeight="1" x14ac:dyDescent="0.4">
      <c r="A38" s="42" t="str">
        <f t="shared" si="1"/>
        <v>○○学園</v>
      </c>
      <c r="B38" s="176" t="str">
        <f t="array" ref="B38">IFERROR(INDEX('調査票 (記入例)'!$B$1:$B$718,SMALL(IF('調査票 (記入例)'!$AE$19:$AE$718="●",ROW('調査票 (記入例)'!$AE$19:$AE$718)),ROW(B18))),"")</f>
        <v/>
      </c>
      <c r="C38" s="177" t="str">
        <f t="array" ref="C38">IFERROR(INDEX('調査票 (記入例)'!$C$1:$C$718,SMALL(IF('調査票 (記入例)'!$AE$19:$AE$718="●",ROW('調査票 (記入例)'!$AE$19:$AE$718)),ROW(C18))),"")</f>
        <v/>
      </c>
      <c r="D38" s="181" t="str">
        <f t="array" ref="D38">IFERROR(INDEX('調査票 (記入例)'!$K$1:$K$718,SMALL(IF('調査票 (記入例)'!$AE$19:$AE$718="●",ROW('調査票 (記入例)'!$AE$19:$AE$718)),ROW(D18))),"")</f>
        <v/>
      </c>
      <c r="E38" s="184">
        <f t="shared" si="2"/>
        <v>0</v>
      </c>
      <c r="F38" s="181" t="str">
        <f t="array" ref="F38">IFERROR(INDEX('調査票 (記入例)'!$L$1:$L$718,SMALL(IF('調査票 (記入例)'!$AE$19:$AE$718="●",ROW('調査票 (記入例)'!$AE$19:$AE$718)),ROW(F18))),"")</f>
        <v/>
      </c>
      <c r="G38" s="182">
        <f t="shared" si="3"/>
        <v>0</v>
      </c>
      <c r="H38" s="181" t="str">
        <f t="array" ref="H38">IFERROR(INDEX('調査票 (記入例)'!$M$1:$M$718,SMALL(IF('調査票 (記入例)'!$AE$19:$AE$718="●",ROW('調査票 (記入例)'!$AE$19:$AE$718)),ROW(H18))),"")</f>
        <v/>
      </c>
      <c r="I38" s="182">
        <f t="shared" si="4"/>
        <v>0</v>
      </c>
      <c r="J38" s="181" t="str">
        <f t="array" ref="J38">IFERROR(INDEX('調査票 (記入例)'!$N$1:$N$718,SMALL(IF('調査票 (記入例)'!$AE$19:$AE$718="●",ROW('調査票 (記入例)'!$AE$19:$AE$718)),ROW(J18))),"")</f>
        <v/>
      </c>
      <c r="K38" s="182">
        <f t="shared" si="5"/>
        <v>0</v>
      </c>
      <c r="L38" s="155"/>
      <c r="M38" s="156"/>
      <c r="N38" s="157"/>
      <c r="O38" s="156"/>
      <c r="P38" s="155"/>
      <c r="Q38" s="156"/>
      <c r="R38" s="157"/>
      <c r="S38" s="156"/>
      <c r="T38" s="155"/>
      <c r="U38" s="156"/>
      <c r="V38" s="157"/>
      <c r="W38" s="156"/>
      <c r="X38" s="155"/>
      <c r="Y38" s="156"/>
      <c r="Z38" s="157"/>
      <c r="AA38" s="156"/>
      <c r="AB38" s="158"/>
      <c r="AC38" s="159" t="str">
        <f t="array" ref="AC38">IFERROR(INDEX('調査票 (記入例)'!$AD$1:$AD$718,SMALL(IF('調査票 (記入例)'!$AE$19:$AE$718="●",ROW('調査票 (記入例)'!$AE$19:$AE$718)),ROW(AC18)))&amp;"","")</f>
        <v/>
      </c>
      <c r="AD38" s="160" t="str">
        <f t="shared" si="6"/>
        <v/>
      </c>
      <c r="AE38" s="159" t="str">
        <f t="shared" si="8"/>
        <v/>
      </c>
      <c r="AF38" s="160" t="str">
        <f t="shared" si="7"/>
        <v/>
      </c>
    </row>
    <row r="39" spans="1:32" s="110" customFormat="1" ht="34.5" customHeight="1" x14ac:dyDescent="0.4">
      <c r="A39" s="42" t="str">
        <f t="shared" si="1"/>
        <v>○○学園</v>
      </c>
      <c r="B39" s="176" t="str">
        <f t="array" ref="B39">IFERROR(INDEX('調査票 (記入例)'!$B$1:$B$718,SMALL(IF('調査票 (記入例)'!$AE$19:$AE$718="●",ROW('調査票 (記入例)'!$AE$19:$AE$718)),ROW(B19))),"")</f>
        <v/>
      </c>
      <c r="C39" s="177" t="str">
        <f t="array" ref="C39">IFERROR(INDEX('調査票 (記入例)'!$C$1:$C$718,SMALL(IF('調査票 (記入例)'!$AE$19:$AE$718="●",ROW('調査票 (記入例)'!$AE$19:$AE$718)),ROW(C19))),"")</f>
        <v/>
      </c>
      <c r="D39" s="181" t="str">
        <f t="array" ref="D39">IFERROR(INDEX('調査票 (記入例)'!$K$1:$K$718,SMALL(IF('調査票 (記入例)'!$AE$19:$AE$718="●",ROW('調査票 (記入例)'!$AE$19:$AE$718)),ROW(D19))),"")</f>
        <v/>
      </c>
      <c r="E39" s="184">
        <f t="shared" si="2"/>
        <v>0</v>
      </c>
      <c r="F39" s="181" t="str">
        <f t="array" ref="F39">IFERROR(INDEX('調査票 (記入例)'!$L$1:$L$718,SMALL(IF('調査票 (記入例)'!$AE$19:$AE$718="●",ROW('調査票 (記入例)'!$AE$19:$AE$718)),ROW(F19))),"")</f>
        <v/>
      </c>
      <c r="G39" s="182">
        <f t="shared" si="3"/>
        <v>0</v>
      </c>
      <c r="H39" s="181" t="str">
        <f t="array" ref="H39">IFERROR(INDEX('調査票 (記入例)'!$M$1:$M$718,SMALL(IF('調査票 (記入例)'!$AE$19:$AE$718="●",ROW('調査票 (記入例)'!$AE$19:$AE$718)),ROW(H19))),"")</f>
        <v/>
      </c>
      <c r="I39" s="182">
        <f t="shared" si="4"/>
        <v>0</v>
      </c>
      <c r="J39" s="181" t="str">
        <f t="array" ref="J39">IFERROR(INDEX('調査票 (記入例)'!$N$1:$N$718,SMALL(IF('調査票 (記入例)'!$AE$19:$AE$718="●",ROW('調査票 (記入例)'!$AE$19:$AE$718)),ROW(J19))),"")</f>
        <v/>
      </c>
      <c r="K39" s="182">
        <f t="shared" si="5"/>
        <v>0</v>
      </c>
      <c r="L39" s="155"/>
      <c r="M39" s="156"/>
      <c r="N39" s="157"/>
      <c r="O39" s="156"/>
      <c r="P39" s="155"/>
      <c r="Q39" s="156"/>
      <c r="R39" s="157"/>
      <c r="S39" s="156"/>
      <c r="T39" s="155"/>
      <c r="U39" s="156"/>
      <c r="V39" s="157"/>
      <c r="W39" s="156"/>
      <c r="X39" s="155"/>
      <c r="Y39" s="156"/>
      <c r="Z39" s="157"/>
      <c r="AA39" s="156"/>
      <c r="AB39" s="158"/>
      <c r="AC39" s="159" t="str">
        <f t="array" ref="AC39">IFERROR(INDEX('調査票 (記入例)'!$AD$1:$AD$718,SMALL(IF('調査票 (記入例)'!$AE$19:$AE$718="●",ROW('調査票 (記入例)'!$AE$19:$AE$718)),ROW(AC19)))&amp;"","")</f>
        <v/>
      </c>
      <c r="AD39" s="160" t="str">
        <f t="shared" si="6"/>
        <v/>
      </c>
      <c r="AE39" s="159" t="str">
        <f t="shared" si="8"/>
        <v/>
      </c>
      <c r="AF39" s="160" t="str">
        <f t="shared" si="7"/>
        <v/>
      </c>
    </row>
    <row r="40" spans="1:32" s="110" customFormat="1" ht="34.5" customHeight="1" x14ac:dyDescent="0.4">
      <c r="A40" s="42" t="str">
        <f t="shared" si="1"/>
        <v>○○学園</v>
      </c>
      <c r="B40" s="176" t="str">
        <f t="array" ref="B40">IFERROR(INDEX('調査票 (記入例)'!$B$1:$B$718,SMALL(IF('調査票 (記入例)'!$AE$19:$AE$718="●",ROW('調査票 (記入例)'!$AE$19:$AE$718)),ROW(B20))),"")</f>
        <v/>
      </c>
      <c r="C40" s="177" t="str">
        <f t="array" ref="C40">IFERROR(INDEX('調査票 (記入例)'!$C$1:$C$718,SMALL(IF('調査票 (記入例)'!$AE$19:$AE$718="●",ROW('調査票 (記入例)'!$AE$19:$AE$718)),ROW(C20))),"")</f>
        <v/>
      </c>
      <c r="D40" s="181" t="str">
        <f t="array" ref="D40">IFERROR(INDEX('調査票 (記入例)'!$K$1:$K$718,SMALL(IF('調査票 (記入例)'!$AE$19:$AE$718="●",ROW('調査票 (記入例)'!$AE$19:$AE$718)),ROW(D20))),"")</f>
        <v/>
      </c>
      <c r="E40" s="184">
        <f t="shared" si="2"/>
        <v>0</v>
      </c>
      <c r="F40" s="181" t="str">
        <f t="array" ref="F40">IFERROR(INDEX('調査票 (記入例)'!$L$1:$L$718,SMALL(IF('調査票 (記入例)'!$AE$19:$AE$718="●",ROW('調査票 (記入例)'!$AE$19:$AE$718)),ROW(F20))),"")</f>
        <v/>
      </c>
      <c r="G40" s="182">
        <f t="shared" si="3"/>
        <v>0</v>
      </c>
      <c r="H40" s="181" t="str">
        <f t="array" ref="H40">IFERROR(INDEX('調査票 (記入例)'!$M$1:$M$718,SMALL(IF('調査票 (記入例)'!$AE$19:$AE$718="●",ROW('調査票 (記入例)'!$AE$19:$AE$718)),ROW(H20))),"")</f>
        <v/>
      </c>
      <c r="I40" s="182">
        <f t="shared" si="4"/>
        <v>0</v>
      </c>
      <c r="J40" s="181" t="str">
        <f t="array" ref="J40">IFERROR(INDEX('調査票 (記入例)'!$N$1:$N$718,SMALL(IF('調査票 (記入例)'!$AE$19:$AE$718="●",ROW('調査票 (記入例)'!$AE$19:$AE$718)),ROW(J20))),"")</f>
        <v/>
      </c>
      <c r="K40" s="182">
        <f t="shared" si="5"/>
        <v>0</v>
      </c>
      <c r="L40" s="155"/>
      <c r="M40" s="156"/>
      <c r="N40" s="157"/>
      <c r="O40" s="156"/>
      <c r="P40" s="155"/>
      <c r="Q40" s="156"/>
      <c r="R40" s="157"/>
      <c r="S40" s="156"/>
      <c r="T40" s="155"/>
      <c r="U40" s="156"/>
      <c r="V40" s="157"/>
      <c r="W40" s="156"/>
      <c r="X40" s="155"/>
      <c r="Y40" s="156"/>
      <c r="Z40" s="157"/>
      <c r="AA40" s="156"/>
      <c r="AB40" s="158"/>
      <c r="AC40" s="159" t="str">
        <f t="array" ref="AC40">IFERROR(INDEX('調査票 (記入例)'!$AD$1:$AD$718,SMALL(IF('調査票 (記入例)'!$AE$19:$AE$718="●",ROW('調査票 (記入例)'!$AE$19:$AE$718)),ROW(AC20)))&amp;"","")</f>
        <v/>
      </c>
      <c r="AD40" s="160" t="str">
        <f t="shared" si="6"/>
        <v/>
      </c>
      <c r="AE40" s="159" t="str">
        <f t="shared" si="8"/>
        <v/>
      </c>
      <c r="AF40" s="160" t="str">
        <f t="shared" si="7"/>
        <v/>
      </c>
    </row>
    <row r="41" spans="1:32" s="110" customFormat="1" ht="34.5" customHeight="1" x14ac:dyDescent="0.4">
      <c r="A41" s="42" t="str">
        <f t="shared" si="1"/>
        <v>○○学園</v>
      </c>
      <c r="B41" s="176" t="str">
        <f t="array" ref="B41">IFERROR(INDEX('調査票 (記入例)'!$B$1:$B$718,SMALL(IF('調査票 (記入例)'!$AE$19:$AE$718="●",ROW('調査票 (記入例)'!$AE$19:$AE$718)),ROW(B21))),"")</f>
        <v/>
      </c>
      <c r="C41" s="177" t="str">
        <f t="array" ref="C41">IFERROR(INDEX('調査票 (記入例)'!$C$1:$C$718,SMALL(IF('調査票 (記入例)'!$AE$19:$AE$718="●",ROW('調査票 (記入例)'!$AE$19:$AE$718)),ROW(C21))),"")</f>
        <v/>
      </c>
      <c r="D41" s="181" t="str">
        <f t="array" ref="D41">IFERROR(INDEX('調査票 (記入例)'!$K$1:$K$718,SMALL(IF('調査票 (記入例)'!$AE$19:$AE$718="●",ROW('調査票 (記入例)'!$AE$19:$AE$718)),ROW(D21))),"")</f>
        <v/>
      </c>
      <c r="E41" s="184">
        <f t="shared" si="2"/>
        <v>0</v>
      </c>
      <c r="F41" s="181" t="str">
        <f t="array" ref="F41">IFERROR(INDEX('調査票 (記入例)'!$L$1:$L$718,SMALL(IF('調査票 (記入例)'!$AE$19:$AE$718="●",ROW('調査票 (記入例)'!$AE$19:$AE$718)),ROW(F21))),"")</f>
        <v/>
      </c>
      <c r="G41" s="182">
        <f t="shared" si="3"/>
        <v>0</v>
      </c>
      <c r="H41" s="181" t="str">
        <f t="array" ref="H41">IFERROR(INDEX('調査票 (記入例)'!$M$1:$M$718,SMALL(IF('調査票 (記入例)'!$AE$19:$AE$718="●",ROW('調査票 (記入例)'!$AE$19:$AE$718)),ROW(H21))),"")</f>
        <v/>
      </c>
      <c r="I41" s="182">
        <f t="shared" si="4"/>
        <v>0</v>
      </c>
      <c r="J41" s="181" t="str">
        <f t="array" ref="J41">IFERROR(INDEX('調査票 (記入例)'!$N$1:$N$718,SMALL(IF('調査票 (記入例)'!$AE$19:$AE$718="●",ROW('調査票 (記入例)'!$AE$19:$AE$718)),ROW(J21))),"")</f>
        <v/>
      </c>
      <c r="K41" s="182">
        <f t="shared" si="5"/>
        <v>0</v>
      </c>
      <c r="L41" s="155"/>
      <c r="M41" s="156"/>
      <c r="N41" s="157"/>
      <c r="O41" s="156"/>
      <c r="P41" s="155"/>
      <c r="Q41" s="156"/>
      <c r="R41" s="157"/>
      <c r="S41" s="156"/>
      <c r="T41" s="155"/>
      <c r="U41" s="156"/>
      <c r="V41" s="157"/>
      <c r="W41" s="156"/>
      <c r="X41" s="155"/>
      <c r="Y41" s="156"/>
      <c r="Z41" s="157"/>
      <c r="AA41" s="156"/>
      <c r="AB41" s="158"/>
      <c r="AC41" s="159" t="str">
        <f t="array" ref="AC41">IFERROR(INDEX('調査票 (記入例)'!$AD$1:$AD$718,SMALL(IF('調査票 (記入例)'!$AE$19:$AE$718="●",ROW('調査票 (記入例)'!$AE$19:$AE$718)),ROW(AC21)))&amp;"","")</f>
        <v/>
      </c>
      <c r="AD41" s="160" t="str">
        <f t="shared" si="6"/>
        <v/>
      </c>
      <c r="AE41" s="159" t="str">
        <f t="shared" si="8"/>
        <v/>
      </c>
      <c r="AF41" s="160" t="str">
        <f t="shared" si="7"/>
        <v/>
      </c>
    </row>
    <row r="42" spans="1:32" s="110" customFormat="1" ht="34.5" customHeight="1" x14ac:dyDescent="0.4">
      <c r="A42" s="42" t="str">
        <f t="shared" si="1"/>
        <v>○○学園</v>
      </c>
      <c r="B42" s="176" t="str">
        <f t="array" ref="B42">IFERROR(INDEX('調査票 (記入例)'!$B$1:$B$718,SMALL(IF('調査票 (記入例)'!$AE$19:$AE$718="●",ROW('調査票 (記入例)'!$AE$19:$AE$718)),ROW(B22))),"")</f>
        <v/>
      </c>
      <c r="C42" s="177" t="str">
        <f t="array" ref="C42">IFERROR(INDEX('調査票 (記入例)'!$C$1:$C$718,SMALL(IF('調査票 (記入例)'!$AE$19:$AE$718="●",ROW('調査票 (記入例)'!$AE$19:$AE$718)),ROW(C22))),"")</f>
        <v/>
      </c>
      <c r="D42" s="181" t="str">
        <f t="array" ref="D42">IFERROR(INDEX('調査票 (記入例)'!$K$1:$K$718,SMALL(IF('調査票 (記入例)'!$AE$19:$AE$718="●",ROW('調査票 (記入例)'!$AE$19:$AE$718)),ROW(D22))),"")</f>
        <v/>
      </c>
      <c r="E42" s="184">
        <f t="shared" si="2"/>
        <v>0</v>
      </c>
      <c r="F42" s="181" t="str">
        <f t="array" ref="F42">IFERROR(INDEX('調査票 (記入例)'!$L$1:$L$718,SMALL(IF('調査票 (記入例)'!$AE$19:$AE$718="●",ROW('調査票 (記入例)'!$AE$19:$AE$718)),ROW(F22))),"")</f>
        <v/>
      </c>
      <c r="G42" s="182">
        <f t="shared" si="3"/>
        <v>0</v>
      </c>
      <c r="H42" s="181" t="str">
        <f t="array" ref="H42">IFERROR(INDEX('調査票 (記入例)'!$M$1:$M$718,SMALL(IF('調査票 (記入例)'!$AE$19:$AE$718="●",ROW('調査票 (記入例)'!$AE$19:$AE$718)),ROW(H22))),"")</f>
        <v/>
      </c>
      <c r="I42" s="182">
        <f t="shared" si="4"/>
        <v>0</v>
      </c>
      <c r="J42" s="181" t="str">
        <f t="array" ref="J42">IFERROR(INDEX('調査票 (記入例)'!$N$1:$N$718,SMALL(IF('調査票 (記入例)'!$AE$19:$AE$718="●",ROW('調査票 (記入例)'!$AE$19:$AE$718)),ROW(J22))),"")</f>
        <v/>
      </c>
      <c r="K42" s="182">
        <f t="shared" si="5"/>
        <v>0</v>
      </c>
      <c r="L42" s="155"/>
      <c r="M42" s="156"/>
      <c r="N42" s="157"/>
      <c r="O42" s="156"/>
      <c r="P42" s="155"/>
      <c r="Q42" s="156"/>
      <c r="R42" s="157"/>
      <c r="S42" s="156"/>
      <c r="T42" s="155"/>
      <c r="U42" s="156"/>
      <c r="V42" s="157"/>
      <c r="W42" s="156"/>
      <c r="X42" s="155"/>
      <c r="Y42" s="156"/>
      <c r="Z42" s="157"/>
      <c r="AA42" s="156"/>
      <c r="AB42" s="158"/>
      <c r="AC42" s="159" t="str">
        <f t="array" ref="AC42">IFERROR(INDEX('調査票 (記入例)'!$AD$1:$AD$718,SMALL(IF('調査票 (記入例)'!$AE$19:$AE$718="●",ROW('調査票 (記入例)'!$AE$19:$AE$718)),ROW(AC22)))&amp;"","")</f>
        <v/>
      </c>
      <c r="AD42" s="160" t="str">
        <f t="shared" si="6"/>
        <v/>
      </c>
      <c r="AE42" s="159" t="str">
        <f t="shared" si="8"/>
        <v/>
      </c>
      <c r="AF42" s="160" t="str">
        <f t="shared" si="7"/>
        <v/>
      </c>
    </row>
    <row r="43" spans="1:32" s="110" customFormat="1" ht="34.5" customHeight="1" x14ac:dyDescent="0.4">
      <c r="A43" s="42" t="str">
        <f t="shared" si="1"/>
        <v>○○学園</v>
      </c>
      <c r="B43" s="176" t="str">
        <f t="array" ref="B43">IFERROR(INDEX('調査票 (記入例)'!$B$1:$B$718,SMALL(IF('調査票 (記入例)'!$AE$19:$AE$718="●",ROW('調査票 (記入例)'!$AE$19:$AE$718)),ROW(B23))),"")</f>
        <v/>
      </c>
      <c r="C43" s="177" t="str">
        <f t="array" ref="C43">IFERROR(INDEX('調査票 (記入例)'!$C$1:$C$718,SMALL(IF('調査票 (記入例)'!$AE$19:$AE$718="●",ROW('調査票 (記入例)'!$AE$19:$AE$718)),ROW(C23))),"")</f>
        <v/>
      </c>
      <c r="D43" s="181" t="str">
        <f t="array" ref="D43">IFERROR(INDEX('調査票 (記入例)'!$K$1:$K$718,SMALL(IF('調査票 (記入例)'!$AE$19:$AE$718="●",ROW('調査票 (記入例)'!$AE$19:$AE$718)),ROW(D23))),"")</f>
        <v/>
      </c>
      <c r="E43" s="184">
        <f t="shared" si="2"/>
        <v>0</v>
      </c>
      <c r="F43" s="181" t="str">
        <f t="array" ref="F43">IFERROR(INDEX('調査票 (記入例)'!$L$1:$L$718,SMALL(IF('調査票 (記入例)'!$AE$19:$AE$718="●",ROW('調査票 (記入例)'!$AE$19:$AE$718)),ROW(F23))),"")</f>
        <v/>
      </c>
      <c r="G43" s="182">
        <f t="shared" si="3"/>
        <v>0</v>
      </c>
      <c r="H43" s="181" t="str">
        <f t="array" ref="H43">IFERROR(INDEX('調査票 (記入例)'!$M$1:$M$718,SMALL(IF('調査票 (記入例)'!$AE$19:$AE$718="●",ROW('調査票 (記入例)'!$AE$19:$AE$718)),ROW(H23))),"")</f>
        <v/>
      </c>
      <c r="I43" s="182">
        <f t="shared" si="4"/>
        <v>0</v>
      </c>
      <c r="J43" s="181" t="str">
        <f t="array" ref="J43">IFERROR(INDEX('調査票 (記入例)'!$N$1:$N$718,SMALL(IF('調査票 (記入例)'!$AE$19:$AE$718="●",ROW('調査票 (記入例)'!$AE$19:$AE$718)),ROW(J23))),"")</f>
        <v/>
      </c>
      <c r="K43" s="182">
        <f t="shared" si="5"/>
        <v>0</v>
      </c>
      <c r="L43" s="155"/>
      <c r="M43" s="156"/>
      <c r="N43" s="157"/>
      <c r="O43" s="156"/>
      <c r="P43" s="155"/>
      <c r="Q43" s="156"/>
      <c r="R43" s="157"/>
      <c r="S43" s="156"/>
      <c r="T43" s="155"/>
      <c r="U43" s="156"/>
      <c r="V43" s="157"/>
      <c r="W43" s="156"/>
      <c r="X43" s="155"/>
      <c r="Y43" s="156"/>
      <c r="Z43" s="157"/>
      <c r="AA43" s="156"/>
      <c r="AB43" s="158"/>
      <c r="AC43" s="159" t="str">
        <f t="array" ref="AC43">IFERROR(INDEX('調査票 (記入例)'!$AD$1:$AD$718,SMALL(IF('調査票 (記入例)'!$AE$19:$AE$718="●",ROW('調査票 (記入例)'!$AE$19:$AE$718)),ROW(AC23)))&amp;"","")</f>
        <v/>
      </c>
      <c r="AD43" s="160" t="str">
        <f t="shared" si="6"/>
        <v/>
      </c>
      <c r="AE43" s="159" t="str">
        <f t="shared" si="8"/>
        <v/>
      </c>
      <c r="AF43" s="160" t="str">
        <f t="shared" si="7"/>
        <v/>
      </c>
    </row>
    <row r="44" spans="1:32" s="110" customFormat="1" ht="34.5" customHeight="1" x14ac:dyDescent="0.4">
      <c r="A44" s="42" t="str">
        <f t="shared" si="1"/>
        <v>○○学園</v>
      </c>
      <c r="B44" s="176" t="str">
        <f t="array" ref="B44">IFERROR(INDEX('調査票 (記入例)'!$B$1:$B$718,SMALL(IF('調査票 (記入例)'!$AE$19:$AE$718="●",ROW('調査票 (記入例)'!$AE$19:$AE$718)),ROW(B24))),"")</f>
        <v/>
      </c>
      <c r="C44" s="177" t="str">
        <f t="array" ref="C44">IFERROR(INDEX('調査票 (記入例)'!$C$1:$C$718,SMALL(IF('調査票 (記入例)'!$AE$19:$AE$718="●",ROW('調査票 (記入例)'!$AE$19:$AE$718)),ROW(C24))),"")</f>
        <v/>
      </c>
      <c r="D44" s="181" t="str">
        <f t="array" ref="D44">IFERROR(INDEX('調査票 (記入例)'!$K$1:$K$718,SMALL(IF('調査票 (記入例)'!$AE$19:$AE$718="●",ROW('調査票 (記入例)'!$AE$19:$AE$718)),ROW(D24))),"")</f>
        <v/>
      </c>
      <c r="E44" s="184">
        <f t="shared" si="2"/>
        <v>0</v>
      </c>
      <c r="F44" s="181" t="str">
        <f t="array" ref="F44">IFERROR(INDEX('調査票 (記入例)'!$L$1:$L$718,SMALL(IF('調査票 (記入例)'!$AE$19:$AE$718="●",ROW('調査票 (記入例)'!$AE$19:$AE$718)),ROW(F24))),"")</f>
        <v/>
      </c>
      <c r="G44" s="182">
        <f t="shared" si="3"/>
        <v>0</v>
      </c>
      <c r="H44" s="181" t="str">
        <f t="array" ref="H44">IFERROR(INDEX('調査票 (記入例)'!$M$1:$M$718,SMALL(IF('調査票 (記入例)'!$AE$19:$AE$718="●",ROW('調査票 (記入例)'!$AE$19:$AE$718)),ROW(H24))),"")</f>
        <v/>
      </c>
      <c r="I44" s="182">
        <f t="shared" si="4"/>
        <v>0</v>
      </c>
      <c r="J44" s="181" t="str">
        <f t="array" ref="J44">IFERROR(INDEX('調査票 (記入例)'!$N$1:$N$718,SMALL(IF('調査票 (記入例)'!$AE$19:$AE$718="●",ROW('調査票 (記入例)'!$AE$19:$AE$718)),ROW(J24))),"")</f>
        <v/>
      </c>
      <c r="K44" s="182">
        <f t="shared" si="5"/>
        <v>0</v>
      </c>
      <c r="L44" s="155"/>
      <c r="M44" s="156"/>
      <c r="N44" s="157"/>
      <c r="O44" s="156"/>
      <c r="P44" s="155"/>
      <c r="Q44" s="156"/>
      <c r="R44" s="157"/>
      <c r="S44" s="156"/>
      <c r="T44" s="155"/>
      <c r="U44" s="156"/>
      <c r="V44" s="157"/>
      <c r="W44" s="156"/>
      <c r="X44" s="155"/>
      <c r="Y44" s="156"/>
      <c r="Z44" s="157"/>
      <c r="AA44" s="156"/>
      <c r="AB44" s="158"/>
      <c r="AC44" s="159" t="str">
        <f t="array" ref="AC44">IFERROR(INDEX('調査票 (記入例)'!$AD$1:$AD$718,SMALL(IF('調査票 (記入例)'!$AE$19:$AE$718="●",ROW('調査票 (記入例)'!$AE$19:$AE$718)),ROW(AC24)))&amp;"","")</f>
        <v/>
      </c>
      <c r="AD44" s="160" t="str">
        <f t="shared" si="6"/>
        <v/>
      </c>
      <c r="AE44" s="159" t="str">
        <f t="shared" si="8"/>
        <v/>
      </c>
      <c r="AF44" s="160" t="str">
        <f t="shared" si="7"/>
        <v/>
      </c>
    </row>
    <row r="45" spans="1:32" s="110" customFormat="1" ht="34.5" customHeight="1" x14ac:dyDescent="0.4">
      <c r="A45" s="42" t="str">
        <f t="shared" si="1"/>
        <v>○○学園</v>
      </c>
      <c r="B45" s="176" t="str">
        <f t="array" ref="B45">IFERROR(INDEX('調査票 (記入例)'!$B$1:$B$718,SMALL(IF('調査票 (記入例)'!$AE$19:$AE$718="●",ROW('調査票 (記入例)'!$AE$19:$AE$718)),ROW(B25))),"")</f>
        <v/>
      </c>
      <c r="C45" s="177" t="str">
        <f t="array" ref="C45">IFERROR(INDEX('調査票 (記入例)'!$C$1:$C$718,SMALL(IF('調査票 (記入例)'!$AE$19:$AE$718="●",ROW('調査票 (記入例)'!$AE$19:$AE$718)),ROW(C25))),"")</f>
        <v/>
      </c>
      <c r="D45" s="181" t="str">
        <f t="array" ref="D45">IFERROR(INDEX('調査票 (記入例)'!$K$1:$K$718,SMALL(IF('調査票 (記入例)'!$AE$19:$AE$718="●",ROW('調査票 (記入例)'!$AE$19:$AE$718)),ROW(D25))),"")</f>
        <v/>
      </c>
      <c r="E45" s="184">
        <f t="shared" si="2"/>
        <v>0</v>
      </c>
      <c r="F45" s="181" t="str">
        <f t="array" ref="F45">IFERROR(INDEX('調査票 (記入例)'!$L$1:$L$718,SMALL(IF('調査票 (記入例)'!$AE$19:$AE$718="●",ROW('調査票 (記入例)'!$AE$19:$AE$718)),ROW(F25))),"")</f>
        <v/>
      </c>
      <c r="G45" s="182">
        <f t="shared" si="3"/>
        <v>0</v>
      </c>
      <c r="H45" s="181" t="str">
        <f t="array" ref="H45">IFERROR(INDEX('調査票 (記入例)'!$M$1:$M$718,SMALL(IF('調査票 (記入例)'!$AE$19:$AE$718="●",ROW('調査票 (記入例)'!$AE$19:$AE$718)),ROW(H25))),"")</f>
        <v/>
      </c>
      <c r="I45" s="182">
        <f t="shared" si="4"/>
        <v>0</v>
      </c>
      <c r="J45" s="181" t="str">
        <f t="array" ref="J45">IFERROR(INDEX('調査票 (記入例)'!$N$1:$N$718,SMALL(IF('調査票 (記入例)'!$AE$19:$AE$718="●",ROW('調査票 (記入例)'!$AE$19:$AE$718)),ROW(J25))),"")</f>
        <v/>
      </c>
      <c r="K45" s="182">
        <f t="shared" si="5"/>
        <v>0</v>
      </c>
      <c r="L45" s="155"/>
      <c r="M45" s="156"/>
      <c r="N45" s="157"/>
      <c r="O45" s="156"/>
      <c r="P45" s="155"/>
      <c r="Q45" s="156"/>
      <c r="R45" s="157"/>
      <c r="S45" s="156"/>
      <c r="T45" s="155"/>
      <c r="U45" s="156"/>
      <c r="V45" s="157"/>
      <c r="W45" s="156"/>
      <c r="X45" s="155"/>
      <c r="Y45" s="156"/>
      <c r="Z45" s="157"/>
      <c r="AA45" s="156"/>
      <c r="AB45" s="158"/>
      <c r="AC45" s="159" t="str">
        <f t="array" ref="AC45">IFERROR(INDEX('調査票 (記入例)'!$AD$1:$AD$718,SMALL(IF('調査票 (記入例)'!$AE$19:$AE$718="●",ROW('調査票 (記入例)'!$AE$19:$AE$718)),ROW(AC25)))&amp;"","")</f>
        <v/>
      </c>
      <c r="AD45" s="160" t="str">
        <f t="shared" si="6"/>
        <v/>
      </c>
      <c r="AE45" s="159" t="str">
        <f t="shared" si="8"/>
        <v/>
      </c>
      <c r="AF45" s="160" t="str">
        <f t="shared" si="7"/>
        <v/>
      </c>
    </row>
    <row r="46" spans="1:32" s="110" customFormat="1" ht="34.5" customHeight="1" x14ac:dyDescent="0.4">
      <c r="A46" s="42" t="str">
        <f t="shared" si="1"/>
        <v>○○学園</v>
      </c>
      <c r="B46" s="176" t="str">
        <f t="array" ref="B46">IFERROR(INDEX('調査票 (記入例)'!$B$1:$B$718,SMALL(IF('調査票 (記入例)'!$AE$19:$AE$718="●",ROW('調査票 (記入例)'!$AE$19:$AE$718)),ROW(B26))),"")</f>
        <v/>
      </c>
      <c r="C46" s="177" t="str">
        <f t="array" ref="C46">IFERROR(INDEX('調査票 (記入例)'!$C$1:$C$718,SMALL(IF('調査票 (記入例)'!$AE$19:$AE$718="●",ROW('調査票 (記入例)'!$AE$19:$AE$718)),ROW(C26))),"")</f>
        <v/>
      </c>
      <c r="D46" s="181" t="str">
        <f t="array" ref="D46">IFERROR(INDEX('調査票 (記入例)'!$K$1:$K$718,SMALL(IF('調査票 (記入例)'!$AE$19:$AE$718="●",ROW('調査票 (記入例)'!$AE$19:$AE$718)),ROW(D26))),"")</f>
        <v/>
      </c>
      <c r="E46" s="184">
        <f t="shared" si="2"/>
        <v>0</v>
      </c>
      <c r="F46" s="181" t="str">
        <f t="array" ref="F46">IFERROR(INDEX('調査票 (記入例)'!$L$1:$L$718,SMALL(IF('調査票 (記入例)'!$AE$19:$AE$718="●",ROW('調査票 (記入例)'!$AE$19:$AE$718)),ROW(F26))),"")</f>
        <v/>
      </c>
      <c r="G46" s="182">
        <f t="shared" si="3"/>
        <v>0</v>
      </c>
      <c r="H46" s="181" t="str">
        <f t="array" ref="H46">IFERROR(INDEX('調査票 (記入例)'!$M$1:$M$718,SMALL(IF('調査票 (記入例)'!$AE$19:$AE$718="●",ROW('調査票 (記入例)'!$AE$19:$AE$718)),ROW(H26))),"")</f>
        <v/>
      </c>
      <c r="I46" s="182">
        <f t="shared" si="4"/>
        <v>0</v>
      </c>
      <c r="J46" s="181" t="str">
        <f t="array" ref="J46">IFERROR(INDEX('調査票 (記入例)'!$N$1:$N$718,SMALL(IF('調査票 (記入例)'!$AE$19:$AE$718="●",ROW('調査票 (記入例)'!$AE$19:$AE$718)),ROW(J26))),"")</f>
        <v/>
      </c>
      <c r="K46" s="182">
        <f t="shared" si="5"/>
        <v>0</v>
      </c>
      <c r="L46" s="155"/>
      <c r="M46" s="156"/>
      <c r="N46" s="157"/>
      <c r="O46" s="156"/>
      <c r="P46" s="155"/>
      <c r="Q46" s="156"/>
      <c r="R46" s="157"/>
      <c r="S46" s="156"/>
      <c r="T46" s="155"/>
      <c r="U46" s="156"/>
      <c r="V46" s="157"/>
      <c r="W46" s="156"/>
      <c r="X46" s="155"/>
      <c r="Y46" s="156"/>
      <c r="Z46" s="157"/>
      <c r="AA46" s="156"/>
      <c r="AB46" s="158"/>
      <c r="AC46" s="159" t="str">
        <f t="array" ref="AC46">IFERROR(INDEX('調査票 (記入例)'!$AD$1:$AD$718,SMALL(IF('調査票 (記入例)'!$AE$19:$AE$718="●",ROW('調査票 (記入例)'!$AE$19:$AE$718)),ROW(AC26)))&amp;"","")</f>
        <v/>
      </c>
      <c r="AD46" s="160" t="str">
        <f t="shared" si="6"/>
        <v/>
      </c>
      <c r="AE46" s="159" t="str">
        <f t="shared" si="8"/>
        <v/>
      </c>
      <c r="AF46" s="160" t="str">
        <f t="shared" si="7"/>
        <v/>
      </c>
    </row>
    <row r="47" spans="1:32" s="110" customFormat="1" ht="34.5" customHeight="1" x14ac:dyDescent="0.4">
      <c r="A47" s="42" t="str">
        <f t="shared" si="1"/>
        <v>○○学園</v>
      </c>
      <c r="B47" s="176" t="str">
        <f t="array" ref="B47">IFERROR(INDEX('調査票 (記入例)'!$B$1:$B$718,SMALL(IF('調査票 (記入例)'!$AE$19:$AE$718="●",ROW('調査票 (記入例)'!$AE$19:$AE$718)),ROW(B27))),"")</f>
        <v/>
      </c>
      <c r="C47" s="177" t="str">
        <f t="array" ref="C47">IFERROR(INDEX('調査票 (記入例)'!$C$1:$C$718,SMALL(IF('調査票 (記入例)'!$AE$19:$AE$718="●",ROW('調査票 (記入例)'!$AE$19:$AE$718)),ROW(C27))),"")</f>
        <v/>
      </c>
      <c r="D47" s="181" t="str">
        <f t="array" ref="D47">IFERROR(INDEX('調査票 (記入例)'!$K$1:$K$718,SMALL(IF('調査票 (記入例)'!$AE$19:$AE$718="●",ROW('調査票 (記入例)'!$AE$19:$AE$718)),ROW(D27))),"")</f>
        <v/>
      </c>
      <c r="E47" s="184">
        <f t="shared" si="2"/>
        <v>0</v>
      </c>
      <c r="F47" s="181" t="str">
        <f t="array" ref="F47">IFERROR(INDEX('調査票 (記入例)'!$L$1:$L$718,SMALL(IF('調査票 (記入例)'!$AE$19:$AE$718="●",ROW('調査票 (記入例)'!$AE$19:$AE$718)),ROW(F27))),"")</f>
        <v/>
      </c>
      <c r="G47" s="182">
        <f t="shared" si="3"/>
        <v>0</v>
      </c>
      <c r="H47" s="181" t="str">
        <f t="array" ref="H47">IFERROR(INDEX('調査票 (記入例)'!$M$1:$M$718,SMALL(IF('調査票 (記入例)'!$AE$19:$AE$718="●",ROW('調査票 (記入例)'!$AE$19:$AE$718)),ROW(H27))),"")</f>
        <v/>
      </c>
      <c r="I47" s="182">
        <f t="shared" si="4"/>
        <v>0</v>
      </c>
      <c r="J47" s="181" t="str">
        <f t="array" ref="J47">IFERROR(INDEX('調査票 (記入例)'!$N$1:$N$718,SMALL(IF('調査票 (記入例)'!$AE$19:$AE$718="●",ROW('調査票 (記入例)'!$AE$19:$AE$718)),ROW(J27))),"")</f>
        <v/>
      </c>
      <c r="K47" s="182">
        <f t="shared" si="5"/>
        <v>0</v>
      </c>
      <c r="L47" s="155"/>
      <c r="M47" s="156"/>
      <c r="N47" s="157"/>
      <c r="O47" s="156"/>
      <c r="P47" s="155"/>
      <c r="Q47" s="156"/>
      <c r="R47" s="157"/>
      <c r="S47" s="156"/>
      <c r="T47" s="155"/>
      <c r="U47" s="156"/>
      <c r="V47" s="157"/>
      <c r="W47" s="156"/>
      <c r="X47" s="155"/>
      <c r="Y47" s="156"/>
      <c r="Z47" s="157"/>
      <c r="AA47" s="156"/>
      <c r="AB47" s="158"/>
      <c r="AC47" s="159" t="str">
        <f t="array" ref="AC47">IFERROR(INDEX('調査票 (記入例)'!$AD$1:$AD$718,SMALL(IF('調査票 (記入例)'!$AE$19:$AE$718="●",ROW('調査票 (記入例)'!$AE$19:$AE$718)),ROW(AC27)))&amp;"","")</f>
        <v/>
      </c>
      <c r="AD47" s="160" t="str">
        <f t="shared" si="6"/>
        <v/>
      </c>
      <c r="AE47" s="159" t="str">
        <f t="shared" si="8"/>
        <v/>
      </c>
      <c r="AF47" s="160" t="str">
        <f t="shared" si="7"/>
        <v/>
      </c>
    </row>
    <row r="48" spans="1:32" s="110" customFormat="1" ht="34.5" customHeight="1" x14ac:dyDescent="0.4">
      <c r="A48" s="42" t="str">
        <f t="shared" si="1"/>
        <v>○○学園</v>
      </c>
      <c r="B48" s="176" t="str">
        <f t="array" ref="B48">IFERROR(INDEX('調査票 (記入例)'!$B$1:$B$718,SMALL(IF('調査票 (記入例)'!$AE$19:$AE$718="●",ROW('調査票 (記入例)'!$AE$19:$AE$718)),ROW(B28))),"")</f>
        <v/>
      </c>
      <c r="C48" s="177" t="str">
        <f t="array" ref="C48">IFERROR(INDEX('調査票 (記入例)'!$C$1:$C$718,SMALL(IF('調査票 (記入例)'!$AE$19:$AE$718="●",ROW('調査票 (記入例)'!$AE$19:$AE$718)),ROW(C28))),"")</f>
        <v/>
      </c>
      <c r="D48" s="181" t="str">
        <f t="array" ref="D48">IFERROR(INDEX('調査票 (記入例)'!$K$1:$K$718,SMALL(IF('調査票 (記入例)'!$AE$19:$AE$718="●",ROW('調査票 (記入例)'!$AE$19:$AE$718)),ROW(D28))),"")</f>
        <v/>
      </c>
      <c r="E48" s="184">
        <f t="shared" si="2"/>
        <v>0</v>
      </c>
      <c r="F48" s="181" t="str">
        <f t="array" ref="F48">IFERROR(INDEX('調査票 (記入例)'!$L$1:$L$718,SMALL(IF('調査票 (記入例)'!$AE$19:$AE$718="●",ROW('調査票 (記入例)'!$AE$19:$AE$718)),ROW(F28))),"")</f>
        <v/>
      </c>
      <c r="G48" s="182">
        <f t="shared" si="3"/>
        <v>0</v>
      </c>
      <c r="H48" s="181" t="str">
        <f t="array" ref="H48">IFERROR(INDEX('調査票 (記入例)'!$M$1:$M$718,SMALL(IF('調査票 (記入例)'!$AE$19:$AE$718="●",ROW('調査票 (記入例)'!$AE$19:$AE$718)),ROW(H28))),"")</f>
        <v/>
      </c>
      <c r="I48" s="182">
        <f t="shared" si="4"/>
        <v>0</v>
      </c>
      <c r="J48" s="181" t="str">
        <f t="array" ref="J48">IFERROR(INDEX('調査票 (記入例)'!$N$1:$N$718,SMALL(IF('調査票 (記入例)'!$AE$19:$AE$718="●",ROW('調査票 (記入例)'!$AE$19:$AE$718)),ROW(J28))),"")</f>
        <v/>
      </c>
      <c r="K48" s="182">
        <f t="shared" si="5"/>
        <v>0</v>
      </c>
      <c r="L48" s="155"/>
      <c r="M48" s="156"/>
      <c r="N48" s="157"/>
      <c r="O48" s="156"/>
      <c r="P48" s="155"/>
      <c r="Q48" s="156"/>
      <c r="R48" s="157"/>
      <c r="S48" s="156"/>
      <c r="T48" s="155"/>
      <c r="U48" s="156"/>
      <c r="V48" s="157"/>
      <c r="W48" s="156"/>
      <c r="X48" s="155"/>
      <c r="Y48" s="156"/>
      <c r="Z48" s="157"/>
      <c r="AA48" s="156"/>
      <c r="AB48" s="158"/>
      <c r="AC48" s="159" t="str">
        <f t="array" ref="AC48">IFERROR(INDEX('調査票 (記入例)'!$AD$1:$AD$718,SMALL(IF('調査票 (記入例)'!$AE$19:$AE$718="●",ROW('調査票 (記入例)'!$AE$19:$AE$718)),ROW(AC28)))&amp;"","")</f>
        <v/>
      </c>
      <c r="AD48" s="160" t="str">
        <f t="shared" si="6"/>
        <v/>
      </c>
      <c r="AE48" s="159" t="str">
        <f t="shared" si="8"/>
        <v/>
      </c>
      <c r="AF48" s="160" t="str">
        <f t="shared" si="7"/>
        <v/>
      </c>
    </row>
    <row r="49" spans="1:32" s="110" customFormat="1" ht="34.5" customHeight="1" x14ac:dyDescent="0.4">
      <c r="A49" s="42" t="str">
        <f t="shared" si="1"/>
        <v>○○学園</v>
      </c>
      <c r="B49" s="176" t="str">
        <f t="array" ref="B49">IFERROR(INDEX('調査票 (記入例)'!$B$1:$B$718,SMALL(IF('調査票 (記入例)'!$AE$19:$AE$718="●",ROW('調査票 (記入例)'!$AE$19:$AE$718)),ROW(B29))),"")</f>
        <v/>
      </c>
      <c r="C49" s="177" t="str">
        <f t="array" ref="C49">IFERROR(INDEX('調査票 (記入例)'!$C$1:$C$718,SMALL(IF('調査票 (記入例)'!$AE$19:$AE$718="●",ROW('調査票 (記入例)'!$AE$19:$AE$718)),ROW(C29))),"")</f>
        <v/>
      </c>
      <c r="D49" s="181" t="str">
        <f t="array" ref="D49">IFERROR(INDEX('調査票 (記入例)'!$K$1:$K$718,SMALL(IF('調査票 (記入例)'!$AE$19:$AE$718="●",ROW('調査票 (記入例)'!$AE$19:$AE$718)),ROW(D29))),"")</f>
        <v/>
      </c>
      <c r="E49" s="184">
        <f t="shared" si="2"/>
        <v>0</v>
      </c>
      <c r="F49" s="181" t="str">
        <f t="array" ref="F49">IFERROR(INDEX('調査票 (記入例)'!$L$1:$L$718,SMALL(IF('調査票 (記入例)'!$AE$19:$AE$718="●",ROW('調査票 (記入例)'!$AE$19:$AE$718)),ROW(F29))),"")</f>
        <v/>
      </c>
      <c r="G49" s="182">
        <f t="shared" si="3"/>
        <v>0</v>
      </c>
      <c r="H49" s="181" t="str">
        <f t="array" ref="H49">IFERROR(INDEX('調査票 (記入例)'!$M$1:$M$718,SMALL(IF('調査票 (記入例)'!$AE$19:$AE$718="●",ROW('調査票 (記入例)'!$AE$19:$AE$718)),ROW(H29))),"")</f>
        <v/>
      </c>
      <c r="I49" s="182">
        <f t="shared" si="4"/>
        <v>0</v>
      </c>
      <c r="J49" s="181" t="str">
        <f t="array" ref="J49">IFERROR(INDEX('調査票 (記入例)'!$N$1:$N$718,SMALL(IF('調査票 (記入例)'!$AE$19:$AE$718="●",ROW('調査票 (記入例)'!$AE$19:$AE$718)),ROW(J29))),"")</f>
        <v/>
      </c>
      <c r="K49" s="182">
        <f t="shared" si="5"/>
        <v>0</v>
      </c>
      <c r="L49" s="155"/>
      <c r="M49" s="156"/>
      <c r="N49" s="157"/>
      <c r="O49" s="156"/>
      <c r="P49" s="155"/>
      <c r="Q49" s="156"/>
      <c r="R49" s="157"/>
      <c r="S49" s="156"/>
      <c r="T49" s="155"/>
      <c r="U49" s="156"/>
      <c r="V49" s="157"/>
      <c r="W49" s="156"/>
      <c r="X49" s="155"/>
      <c r="Y49" s="156"/>
      <c r="Z49" s="157"/>
      <c r="AA49" s="156"/>
      <c r="AB49" s="158"/>
      <c r="AC49" s="159" t="str">
        <f t="array" ref="AC49">IFERROR(INDEX('調査票 (記入例)'!$AD$1:$AD$718,SMALL(IF('調査票 (記入例)'!$AE$19:$AE$718="●",ROW('調査票 (記入例)'!$AE$19:$AE$718)),ROW(AC29)))&amp;"","")</f>
        <v/>
      </c>
      <c r="AD49" s="160" t="str">
        <f t="shared" si="6"/>
        <v/>
      </c>
      <c r="AE49" s="159" t="str">
        <f t="shared" si="8"/>
        <v/>
      </c>
      <c r="AF49" s="160" t="str">
        <f t="shared" si="7"/>
        <v/>
      </c>
    </row>
    <row r="50" spans="1:32" s="110" customFormat="1" ht="34.5" customHeight="1" x14ac:dyDescent="0.4">
      <c r="A50" s="42" t="str">
        <f t="shared" si="1"/>
        <v>○○学園</v>
      </c>
      <c r="B50" s="176" t="str">
        <f t="array" ref="B50">IFERROR(INDEX('調査票 (記入例)'!$B$1:$B$718,SMALL(IF('調査票 (記入例)'!$AE$19:$AE$718="●",ROW('調査票 (記入例)'!$AE$19:$AE$718)),ROW(B30))),"")</f>
        <v/>
      </c>
      <c r="C50" s="177" t="str">
        <f t="array" ref="C50">IFERROR(INDEX('調査票 (記入例)'!$C$1:$C$718,SMALL(IF('調査票 (記入例)'!$AE$19:$AE$718="●",ROW('調査票 (記入例)'!$AE$19:$AE$718)),ROW(C30))),"")</f>
        <v/>
      </c>
      <c r="D50" s="181" t="str">
        <f t="array" ref="D50">IFERROR(INDEX('調査票 (記入例)'!$K$1:$K$718,SMALL(IF('調査票 (記入例)'!$AE$19:$AE$718="●",ROW('調査票 (記入例)'!$AE$19:$AE$718)),ROW(D30))),"")</f>
        <v/>
      </c>
      <c r="E50" s="184">
        <f t="shared" si="2"/>
        <v>0</v>
      </c>
      <c r="F50" s="181" t="str">
        <f t="array" ref="F50">IFERROR(INDEX('調査票 (記入例)'!$L$1:$L$718,SMALL(IF('調査票 (記入例)'!$AE$19:$AE$718="●",ROW('調査票 (記入例)'!$AE$19:$AE$718)),ROW(F30))),"")</f>
        <v/>
      </c>
      <c r="G50" s="182">
        <f t="shared" si="3"/>
        <v>0</v>
      </c>
      <c r="H50" s="181" t="str">
        <f t="array" ref="H50">IFERROR(INDEX('調査票 (記入例)'!$M$1:$M$718,SMALL(IF('調査票 (記入例)'!$AE$19:$AE$718="●",ROW('調査票 (記入例)'!$AE$19:$AE$718)),ROW(H30))),"")</f>
        <v/>
      </c>
      <c r="I50" s="182">
        <f t="shared" si="4"/>
        <v>0</v>
      </c>
      <c r="J50" s="181" t="str">
        <f t="array" ref="J50">IFERROR(INDEX('調査票 (記入例)'!$N$1:$N$718,SMALL(IF('調査票 (記入例)'!$AE$19:$AE$718="●",ROW('調査票 (記入例)'!$AE$19:$AE$718)),ROW(J30))),"")</f>
        <v/>
      </c>
      <c r="K50" s="182">
        <f t="shared" si="5"/>
        <v>0</v>
      </c>
      <c r="L50" s="155"/>
      <c r="M50" s="156"/>
      <c r="N50" s="157"/>
      <c r="O50" s="156"/>
      <c r="P50" s="155"/>
      <c r="Q50" s="156"/>
      <c r="R50" s="157"/>
      <c r="S50" s="156"/>
      <c r="T50" s="155"/>
      <c r="U50" s="156"/>
      <c r="V50" s="157"/>
      <c r="W50" s="156"/>
      <c r="X50" s="155"/>
      <c r="Y50" s="156"/>
      <c r="Z50" s="157"/>
      <c r="AA50" s="156"/>
      <c r="AB50" s="158"/>
      <c r="AC50" s="159" t="str">
        <f t="array" ref="AC50">IFERROR(INDEX('調査票 (記入例)'!$AD$1:$AD$718,SMALL(IF('調査票 (記入例)'!$AE$19:$AE$718="●",ROW('調査票 (記入例)'!$AE$19:$AE$718)),ROW(AC30)))&amp;"","")</f>
        <v/>
      </c>
      <c r="AD50" s="160" t="str">
        <f t="shared" si="6"/>
        <v/>
      </c>
      <c r="AE50" s="159" t="str">
        <f t="shared" si="8"/>
        <v/>
      </c>
      <c r="AF50" s="160" t="str">
        <f t="shared" si="7"/>
        <v/>
      </c>
    </row>
    <row r="51" spans="1:32" s="110" customFormat="1" ht="34.5" customHeight="1" x14ac:dyDescent="0.4">
      <c r="A51" s="42" t="str">
        <f t="shared" si="1"/>
        <v>○○学園</v>
      </c>
      <c r="B51" s="176" t="str">
        <f t="array" ref="B51">IFERROR(INDEX('調査票 (記入例)'!$B$1:$B$718,SMALL(IF('調査票 (記入例)'!$AE$19:$AE$718="●",ROW('調査票 (記入例)'!$AE$19:$AE$718)),ROW(B31))),"")</f>
        <v/>
      </c>
      <c r="C51" s="177" t="str">
        <f t="array" ref="C51">IFERROR(INDEX('調査票 (記入例)'!$C$1:$C$718,SMALL(IF('調査票 (記入例)'!$AE$19:$AE$718="●",ROW('調査票 (記入例)'!$AE$19:$AE$718)),ROW(C31))),"")</f>
        <v/>
      </c>
      <c r="D51" s="181" t="str">
        <f t="array" ref="D51">IFERROR(INDEX('調査票 (記入例)'!$K$1:$K$718,SMALL(IF('調査票 (記入例)'!$AE$19:$AE$718="●",ROW('調査票 (記入例)'!$AE$19:$AE$718)),ROW(D31))),"")</f>
        <v/>
      </c>
      <c r="E51" s="184">
        <f t="shared" si="2"/>
        <v>0</v>
      </c>
      <c r="F51" s="181" t="str">
        <f t="array" ref="F51">IFERROR(INDEX('調査票 (記入例)'!$L$1:$L$718,SMALL(IF('調査票 (記入例)'!$AE$19:$AE$718="●",ROW('調査票 (記入例)'!$AE$19:$AE$718)),ROW(F31))),"")</f>
        <v/>
      </c>
      <c r="G51" s="182">
        <f t="shared" si="3"/>
        <v>0</v>
      </c>
      <c r="H51" s="181" t="str">
        <f t="array" ref="H51">IFERROR(INDEX('調査票 (記入例)'!$M$1:$M$718,SMALL(IF('調査票 (記入例)'!$AE$19:$AE$718="●",ROW('調査票 (記入例)'!$AE$19:$AE$718)),ROW(H31))),"")</f>
        <v/>
      </c>
      <c r="I51" s="182">
        <f t="shared" si="4"/>
        <v>0</v>
      </c>
      <c r="J51" s="181" t="str">
        <f t="array" ref="J51">IFERROR(INDEX('調査票 (記入例)'!$N$1:$N$718,SMALL(IF('調査票 (記入例)'!$AE$19:$AE$718="●",ROW('調査票 (記入例)'!$AE$19:$AE$718)),ROW(J31))),"")</f>
        <v/>
      </c>
      <c r="K51" s="182">
        <f t="shared" si="5"/>
        <v>0</v>
      </c>
      <c r="L51" s="155"/>
      <c r="M51" s="156"/>
      <c r="N51" s="157"/>
      <c r="O51" s="156"/>
      <c r="P51" s="155"/>
      <c r="Q51" s="156"/>
      <c r="R51" s="157"/>
      <c r="S51" s="156"/>
      <c r="T51" s="155"/>
      <c r="U51" s="156"/>
      <c r="V51" s="157"/>
      <c r="W51" s="156"/>
      <c r="X51" s="155"/>
      <c r="Y51" s="156"/>
      <c r="Z51" s="157"/>
      <c r="AA51" s="156"/>
      <c r="AB51" s="158"/>
      <c r="AC51" s="159" t="str">
        <f t="array" ref="AC51">IFERROR(INDEX('調査票 (記入例)'!$AD$1:$AD$718,SMALL(IF('調査票 (記入例)'!$AE$19:$AE$718="●",ROW('調査票 (記入例)'!$AE$19:$AE$718)),ROW(AC31)))&amp;"","")</f>
        <v/>
      </c>
      <c r="AD51" s="160" t="str">
        <f t="shared" si="6"/>
        <v/>
      </c>
      <c r="AE51" s="159" t="str">
        <f t="shared" si="8"/>
        <v/>
      </c>
      <c r="AF51" s="160" t="str">
        <f t="shared" si="7"/>
        <v/>
      </c>
    </row>
    <row r="52" spans="1:32" s="110" customFormat="1" ht="34.5" customHeight="1" x14ac:dyDescent="0.4">
      <c r="A52" s="42" t="str">
        <f t="shared" si="1"/>
        <v>○○学園</v>
      </c>
      <c r="B52" s="176" t="str">
        <f t="array" ref="B52">IFERROR(INDEX('調査票 (記入例)'!$B$1:$B$718,SMALL(IF('調査票 (記入例)'!$AE$19:$AE$718="●",ROW('調査票 (記入例)'!$AE$19:$AE$718)),ROW(B32))),"")</f>
        <v/>
      </c>
      <c r="C52" s="177" t="str">
        <f t="array" ref="C52">IFERROR(INDEX('調査票 (記入例)'!$C$1:$C$718,SMALL(IF('調査票 (記入例)'!$AE$19:$AE$718="●",ROW('調査票 (記入例)'!$AE$19:$AE$718)),ROW(C32))),"")</f>
        <v/>
      </c>
      <c r="D52" s="181" t="str">
        <f t="array" ref="D52">IFERROR(INDEX('調査票 (記入例)'!$K$1:$K$718,SMALL(IF('調査票 (記入例)'!$AE$19:$AE$718="●",ROW('調査票 (記入例)'!$AE$19:$AE$718)),ROW(D32))),"")</f>
        <v/>
      </c>
      <c r="E52" s="184">
        <f t="shared" si="2"/>
        <v>0</v>
      </c>
      <c r="F52" s="181" t="str">
        <f t="array" ref="F52">IFERROR(INDEX('調査票 (記入例)'!$L$1:$L$718,SMALL(IF('調査票 (記入例)'!$AE$19:$AE$718="●",ROW('調査票 (記入例)'!$AE$19:$AE$718)),ROW(F32))),"")</f>
        <v/>
      </c>
      <c r="G52" s="182">
        <f t="shared" si="3"/>
        <v>0</v>
      </c>
      <c r="H52" s="181" t="str">
        <f t="array" ref="H52">IFERROR(INDEX('調査票 (記入例)'!$M$1:$M$718,SMALL(IF('調査票 (記入例)'!$AE$19:$AE$718="●",ROW('調査票 (記入例)'!$AE$19:$AE$718)),ROW(H32))),"")</f>
        <v/>
      </c>
      <c r="I52" s="182">
        <f t="shared" si="4"/>
        <v>0</v>
      </c>
      <c r="J52" s="181" t="str">
        <f t="array" ref="J52">IFERROR(INDEX('調査票 (記入例)'!$N$1:$N$718,SMALL(IF('調査票 (記入例)'!$AE$19:$AE$718="●",ROW('調査票 (記入例)'!$AE$19:$AE$718)),ROW(J32))),"")</f>
        <v/>
      </c>
      <c r="K52" s="182">
        <f t="shared" si="5"/>
        <v>0</v>
      </c>
      <c r="L52" s="155"/>
      <c r="M52" s="156"/>
      <c r="N52" s="157"/>
      <c r="O52" s="156"/>
      <c r="P52" s="155"/>
      <c r="Q52" s="156"/>
      <c r="R52" s="157"/>
      <c r="S52" s="156"/>
      <c r="T52" s="155"/>
      <c r="U52" s="156"/>
      <c r="V52" s="157"/>
      <c r="W52" s="156"/>
      <c r="X52" s="155"/>
      <c r="Y52" s="156"/>
      <c r="Z52" s="157"/>
      <c r="AA52" s="156"/>
      <c r="AB52" s="158"/>
      <c r="AC52" s="159" t="str">
        <f t="array" ref="AC52">IFERROR(INDEX('調査票 (記入例)'!$AD$1:$AD$718,SMALL(IF('調査票 (記入例)'!$AE$19:$AE$718="●",ROW('調査票 (記入例)'!$AE$19:$AE$718)),ROW(AC32)))&amp;"","")</f>
        <v/>
      </c>
      <c r="AD52" s="160" t="str">
        <f t="shared" si="6"/>
        <v/>
      </c>
      <c r="AE52" s="159" t="str">
        <f t="shared" si="8"/>
        <v/>
      </c>
      <c r="AF52" s="160" t="str">
        <f t="shared" si="7"/>
        <v/>
      </c>
    </row>
    <row r="53" spans="1:32" s="110" customFormat="1" ht="34.5" customHeight="1" x14ac:dyDescent="0.4">
      <c r="A53" s="42" t="str">
        <f t="shared" si="1"/>
        <v>○○学園</v>
      </c>
      <c r="B53" s="176" t="str">
        <f t="array" ref="B53">IFERROR(INDEX('調査票 (記入例)'!$B$1:$B$718,SMALL(IF('調査票 (記入例)'!$AE$19:$AE$718="●",ROW('調査票 (記入例)'!$AE$19:$AE$718)),ROW(B33))),"")</f>
        <v/>
      </c>
      <c r="C53" s="177" t="str">
        <f t="array" ref="C53">IFERROR(INDEX('調査票 (記入例)'!$C$1:$C$718,SMALL(IF('調査票 (記入例)'!$AE$19:$AE$718="●",ROW('調査票 (記入例)'!$AE$19:$AE$718)),ROW(C33))),"")</f>
        <v/>
      </c>
      <c r="D53" s="181" t="str">
        <f t="array" ref="D53">IFERROR(INDEX('調査票 (記入例)'!$K$1:$K$718,SMALL(IF('調査票 (記入例)'!$AE$19:$AE$718="●",ROW('調査票 (記入例)'!$AE$19:$AE$718)),ROW(D33))),"")</f>
        <v/>
      </c>
      <c r="E53" s="184">
        <f t="shared" si="2"/>
        <v>0</v>
      </c>
      <c r="F53" s="181" t="str">
        <f t="array" ref="F53">IFERROR(INDEX('調査票 (記入例)'!$L$1:$L$718,SMALL(IF('調査票 (記入例)'!$AE$19:$AE$718="●",ROW('調査票 (記入例)'!$AE$19:$AE$718)),ROW(F33))),"")</f>
        <v/>
      </c>
      <c r="G53" s="182">
        <f t="shared" si="3"/>
        <v>0</v>
      </c>
      <c r="H53" s="181" t="str">
        <f t="array" ref="H53">IFERROR(INDEX('調査票 (記入例)'!$M$1:$M$718,SMALL(IF('調査票 (記入例)'!$AE$19:$AE$718="●",ROW('調査票 (記入例)'!$AE$19:$AE$718)),ROW(H33))),"")</f>
        <v/>
      </c>
      <c r="I53" s="182">
        <f t="shared" si="4"/>
        <v>0</v>
      </c>
      <c r="J53" s="181" t="str">
        <f t="array" ref="J53">IFERROR(INDEX('調査票 (記入例)'!$N$1:$N$718,SMALL(IF('調査票 (記入例)'!$AE$19:$AE$718="●",ROW('調査票 (記入例)'!$AE$19:$AE$718)),ROW(J33))),"")</f>
        <v/>
      </c>
      <c r="K53" s="182">
        <f t="shared" si="5"/>
        <v>0</v>
      </c>
      <c r="L53" s="155"/>
      <c r="M53" s="156"/>
      <c r="N53" s="157"/>
      <c r="O53" s="156"/>
      <c r="P53" s="155"/>
      <c r="Q53" s="156"/>
      <c r="R53" s="157"/>
      <c r="S53" s="156"/>
      <c r="T53" s="155"/>
      <c r="U53" s="156"/>
      <c r="V53" s="157"/>
      <c r="W53" s="156"/>
      <c r="X53" s="155"/>
      <c r="Y53" s="156"/>
      <c r="Z53" s="157"/>
      <c r="AA53" s="156"/>
      <c r="AB53" s="158"/>
      <c r="AC53" s="159" t="str">
        <f t="array" ref="AC53">IFERROR(INDEX('調査票 (記入例)'!$AD$1:$AD$718,SMALL(IF('調査票 (記入例)'!$AE$19:$AE$718="●",ROW('調査票 (記入例)'!$AE$19:$AE$718)),ROW(AC33)))&amp;"","")</f>
        <v/>
      </c>
      <c r="AD53" s="160" t="str">
        <f t="shared" si="6"/>
        <v/>
      </c>
      <c r="AE53" s="159" t="str">
        <f t="shared" si="8"/>
        <v/>
      </c>
      <c r="AF53" s="160" t="str">
        <f t="shared" si="7"/>
        <v/>
      </c>
    </row>
    <row r="54" spans="1:32" s="110" customFormat="1" ht="34.5" customHeight="1" x14ac:dyDescent="0.4">
      <c r="A54" s="42" t="str">
        <f t="shared" si="1"/>
        <v>○○学園</v>
      </c>
      <c r="B54" s="176" t="str">
        <f t="array" ref="B54">IFERROR(INDEX('調査票 (記入例)'!$B$1:$B$718,SMALL(IF('調査票 (記入例)'!$AE$19:$AE$718="●",ROW('調査票 (記入例)'!$AE$19:$AE$718)),ROW(B34))),"")</f>
        <v/>
      </c>
      <c r="C54" s="177" t="str">
        <f t="array" ref="C54">IFERROR(INDEX('調査票 (記入例)'!$C$1:$C$718,SMALL(IF('調査票 (記入例)'!$AE$19:$AE$718="●",ROW('調査票 (記入例)'!$AE$19:$AE$718)),ROW(C34))),"")</f>
        <v/>
      </c>
      <c r="D54" s="181" t="str">
        <f t="array" ref="D54">IFERROR(INDEX('調査票 (記入例)'!$K$1:$K$718,SMALL(IF('調査票 (記入例)'!$AE$19:$AE$718="●",ROW('調査票 (記入例)'!$AE$19:$AE$718)),ROW(D34))),"")</f>
        <v/>
      </c>
      <c r="E54" s="184">
        <f t="shared" si="2"/>
        <v>0</v>
      </c>
      <c r="F54" s="181" t="str">
        <f t="array" ref="F54">IFERROR(INDEX('調査票 (記入例)'!$L$1:$L$718,SMALL(IF('調査票 (記入例)'!$AE$19:$AE$718="●",ROW('調査票 (記入例)'!$AE$19:$AE$718)),ROW(F34))),"")</f>
        <v/>
      </c>
      <c r="G54" s="182">
        <f t="shared" si="3"/>
        <v>0</v>
      </c>
      <c r="H54" s="181" t="str">
        <f t="array" ref="H54">IFERROR(INDEX('調査票 (記入例)'!$M$1:$M$718,SMALL(IF('調査票 (記入例)'!$AE$19:$AE$718="●",ROW('調査票 (記入例)'!$AE$19:$AE$718)),ROW(H34))),"")</f>
        <v/>
      </c>
      <c r="I54" s="182">
        <f t="shared" si="4"/>
        <v>0</v>
      </c>
      <c r="J54" s="181" t="str">
        <f t="array" ref="J54">IFERROR(INDEX('調査票 (記入例)'!$N$1:$N$718,SMALL(IF('調査票 (記入例)'!$AE$19:$AE$718="●",ROW('調査票 (記入例)'!$AE$19:$AE$718)),ROW(J34))),"")</f>
        <v/>
      </c>
      <c r="K54" s="182">
        <f t="shared" si="5"/>
        <v>0</v>
      </c>
      <c r="L54" s="155"/>
      <c r="M54" s="156"/>
      <c r="N54" s="157"/>
      <c r="O54" s="156"/>
      <c r="P54" s="155"/>
      <c r="Q54" s="156"/>
      <c r="R54" s="157"/>
      <c r="S54" s="156"/>
      <c r="T54" s="155"/>
      <c r="U54" s="156"/>
      <c r="V54" s="157"/>
      <c r="W54" s="156"/>
      <c r="X54" s="155"/>
      <c r="Y54" s="156"/>
      <c r="Z54" s="157"/>
      <c r="AA54" s="156"/>
      <c r="AB54" s="158"/>
      <c r="AC54" s="159" t="str">
        <f t="array" ref="AC54">IFERROR(INDEX('調査票 (記入例)'!$AD$1:$AD$718,SMALL(IF('調査票 (記入例)'!$AE$19:$AE$718="●",ROW('調査票 (記入例)'!$AE$19:$AE$718)),ROW(AC34)))&amp;"","")</f>
        <v/>
      </c>
      <c r="AD54" s="160" t="str">
        <f t="shared" si="6"/>
        <v/>
      </c>
      <c r="AE54" s="159" t="str">
        <f t="shared" si="8"/>
        <v/>
      </c>
      <c r="AF54" s="160" t="str">
        <f t="shared" si="7"/>
        <v/>
      </c>
    </row>
    <row r="55" spans="1:32" s="110" customFormat="1" ht="34.5" customHeight="1" x14ac:dyDescent="0.4">
      <c r="A55" s="42" t="str">
        <f t="shared" si="1"/>
        <v>○○学園</v>
      </c>
      <c r="B55" s="176" t="str">
        <f t="array" ref="B55">IFERROR(INDEX('調査票 (記入例)'!$B$1:$B$718,SMALL(IF('調査票 (記入例)'!$AE$19:$AE$718="●",ROW('調査票 (記入例)'!$AE$19:$AE$718)),ROW(B35))),"")</f>
        <v/>
      </c>
      <c r="C55" s="177" t="str">
        <f t="array" ref="C55">IFERROR(INDEX('調査票 (記入例)'!$C$1:$C$718,SMALL(IF('調査票 (記入例)'!$AE$19:$AE$718="●",ROW('調査票 (記入例)'!$AE$19:$AE$718)),ROW(C35))),"")</f>
        <v/>
      </c>
      <c r="D55" s="181" t="str">
        <f t="array" ref="D55">IFERROR(INDEX('調査票 (記入例)'!$K$1:$K$718,SMALL(IF('調査票 (記入例)'!$AE$19:$AE$718="●",ROW('調査票 (記入例)'!$AE$19:$AE$718)),ROW(D35))),"")</f>
        <v/>
      </c>
      <c r="E55" s="184">
        <f t="shared" si="2"/>
        <v>0</v>
      </c>
      <c r="F55" s="181" t="str">
        <f t="array" ref="F55">IFERROR(INDEX('調査票 (記入例)'!$L$1:$L$718,SMALL(IF('調査票 (記入例)'!$AE$19:$AE$718="●",ROW('調査票 (記入例)'!$AE$19:$AE$718)),ROW(F35))),"")</f>
        <v/>
      </c>
      <c r="G55" s="182">
        <f t="shared" si="3"/>
        <v>0</v>
      </c>
      <c r="H55" s="181" t="str">
        <f t="array" ref="H55">IFERROR(INDEX('調査票 (記入例)'!$M$1:$M$718,SMALL(IF('調査票 (記入例)'!$AE$19:$AE$718="●",ROW('調査票 (記入例)'!$AE$19:$AE$718)),ROW(H35))),"")</f>
        <v/>
      </c>
      <c r="I55" s="182">
        <f t="shared" si="4"/>
        <v>0</v>
      </c>
      <c r="J55" s="181" t="str">
        <f t="array" ref="J55">IFERROR(INDEX('調査票 (記入例)'!$N$1:$N$718,SMALL(IF('調査票 (記入例)'!$AE$19:$AE$718="●",ROW('調査票 (記入例)'!$AE$19:$AE$718)),ROW(J35))),"")</f>
        <v/>
      </c>
      <c r="K55" s="182">
        <f t="shared" si="5"/>
        <v>0</v>
      </c>
      <c r="L55" s="155"/>
      <c r="M55" s="156"/>
      <c r="N55" s="157"/>
      <c r="O55" s="156"/>
      <c r="P55" s="155"/>
      <c r="Q55" s="156"/>
      <c r="R55" s="157"/>
      <c r="S55" s="156"/>
      <c r="T55" s="155"/>
      <c r="U55" s="156"/>
      <c r="V55" s="157"/>
      <c r="W55" s="156"/>
      <c r="X55" s="155"/>
      <c r="Y55" s="156"/>
      <c r="Z55" s="157"/>
      <c r="AA55" s="156"/>
      <c r="AB55" s="158"/>
      <c r="AC55" s="159" t="str">
        <f t="array" ref="AC55">IFERROR(INDEX('調査票 (記入例)'!$AD$1:$AD$718,SMALL(IF('調査票 (記入例)'!$AE$19:$AE$718="●",ROW('調査票 (記入例)'!$AE$19:$AE$718)),ROW(AC35)))&amp;"","")</f>
        <v/>
      </c>
      <c r="AD55" s="160" t="str">
        <f t="shared" si="6"/>
        <v/>
      </c>
      <c r="AE55" s="159" t="str">
        <f t="shared" si="8"/>
        <v/>
      </c>
      <c r="AF55" s="160" t="str">
        <f t="shared" si="7"/>
        <v/>
      </c>
    </row>
    <row r="56" spans="1:32" s="110" customFormat="1" ht="34.5" customHeight="1" x14ac:dyDescent="0.4">
      <c r="A56" s="42" t="str">
        <f t="shared" si="1"/>
        <v>○○学園</v>
      </c>
      <c r="B56" s="176" t="str">
        <f t="array" ref="B56">IFERROR(INDEX('調査票 (記入例)'!$B$1:$B$718,SMALL(IF('調査票 (記入例)'!$AE$19:$AE$718="●",ROW('調査票 (記入例)'!$AE$19:$AE$718)),ROW(B36))),"")</f>
        <v/>
      </c>
      <c r="C56" s="177" t="str">
        <f t="array" ref="C56">IFERROR(INDEX('調査票 (記入例)'!$C$1:$C$718,SMALL(IF('調査票 (記入例)'!$AE$19:$AE$718="●",ROW('調査票 (記入例)'!$AE$19:$AE$718)),ROW(C36))),"")</f>
        <v/>
      </c>
      <c r="D56" s="181" t="str">
        <f t="array" ref="D56">IFERROR(INDEX('調査票 (記入例)'!$K$1:$K$718,SMALL(IF('調査票 (記入例)'!$AE$19:$AE$718="●",ROW('調査票 (記入例)'!$AE$19:$AE$718)),ROW(D36))),"")</f>
        <v/>
      </c>
      <c r="E56" s="184">
        <f t="shared" si="2"/>
        <v>0</v>
      </c>
      <c r="F56" s="181" t="str">
        <f t="array" ref="F56">IFERROR(INDEX('調査票 (記入例)'!$L$1:$L$718,SMALL(IF('調査票 (記入例)'!$AE$19:$AE$718="●",ROW('調査票 (記入例)'!$AE$19:$AE$718)),ROW(F36))),"")</f>
        <v/>
      </c>
      <c r="G56" s="182">
        <f t="shared" si="3"/>
        <v>0</v>
      </c>
      <c r="H56" s="181" t="str">
        <f t="array" ref="H56">IFERROR(INDEX('調査票 (記入例)'!$M$1:$M$718,SMALL(IF('調査票 (記入例)'!$AE$19:$AE$718="●",ROW('調査票 (記入例)'!$AE$19:$AE$718)),ROW(H36))),"")</f>
        <v/>
      </c>
      <c r="I56" s="182">
        <f t="shared" si="4"/>
        <v>0</v>
      </c>
      <c r="J56" s="181" t="str">
        <f t="array" ref="J56">IFERROR(INDEX('調査票 (記入例)'!$N$1:$N$718,SMALL(IF('調査票 (記入例)'!$AE$19:$AE$718="●",ROW('調査票 (記入例)'!$AE$19:$AE$718)),ROW(J36))),"")</f>
        <v/>
      </c>
      <c r="K56" s="182">
        <f t="shared" si="5"/>
        <v>0</v>
      </c>
      <c r="L56" s="155"/>
      <c r="M56" s="156"/>
      <c r="N56" s="157"/>
      <c r="O56" s="156"/>
      <c r="P56" s="155"/>
      <c r="Q56" s="156"/>
      <c r="R56" s="157"/>
      <c r="S56" s="156"/>
      <c r="T56" s="155"/>
      <c r="U56" s="156"/>
      <c r="V56" s="157"/>
      <c r="W56" s="156"/>
      <c r="X56" s="155"/>
      <c r="Y56" s="156"/>
      <c r="Z56" s="157"/>
      <c r="AA56" s="156"/>
      <c r="AB56" s="158"/>
      <c r="AC56" s="159" t="str">
        <f t="array" ref="AC56">IFERROR(INDEX('調査票 (記入例)'!$AD$1:$AD$718,SMALL(IF('調査票 (記入例)'!$AE$19:$AE$718="●",ROW('調査票 (記入例)'!$AE$19:$AE$718)),ROW(AC36)))&amp;"","")</f>
        <v/>
      </c>
      <c r="AD56" s="160" t="str">
        <f t="shared" si="6"/>
        <v/>
      </c>
      <c r="AE56" s="159" t="str">
        <f t="shared" si="8"/>
        <v/>
      </c>
      <c r="AF56" s="160" t="str">
        <f t="shared" si="7"/>
        <v/>
      </c>
    </row>
    <row r="57" spans="1:32" s="110" customFormat="1" ht="34.5" customHeight="1" x14ac:dyDescent="0.4">
      <c r="A57" s="42" t="str">
        <f t="shared" si="1"/>
        <v>○○学園</v>
      </c>
      <c r="B57" s="176" t="str">
        <f t="array" ref="B57">IFERROR(INDEX('調査票 (記入例)'!$B$1:$B$718,SMALL(IF('調査票 (記入例)'!$AE$19:$AE$718="●",ROW('調査票 (記入例)'!$AE$19:$AE$718)),ROW(B37))),"")</f>
        <v/>
      </c>
      <c r="C57" s="177" t="str">
        <f t="array" ref="C57">IFERROR(INDEX('調査票 (記入例)'!$C$1:$C$718,SMALL(IF('調査票 (記入例)'!$AE$19:$AE$718="●",ROW('調査票 (記入例)'!$AE$19:$AE$718)),ROW(C37))),"")</f>
        <v/>
      </c>
      <c r="D57" s="181" t="str">
        <f t="array" ref="D57">IFERROR(INDEX('調査票 (記入例)'!$K$1:$K$718,SMALL(IF('調査票 (記入例)'!$AE$19:$AE$718="●",ROW('調査票 (記入例)'!$AE$19:$AE$718)),ROW(D37))),"")</f>
        <v/>
      </c>
      <c r="E57" s="184">
        <f t="shared" si="2"/>
        <v>0</v>
      </c>
      <c r="F57" s="181" t="str">
        <f t="array" ref="F57">IFERROR(INDEX('調査票 (記入例)'!$L$1:$L$718,SMALL(IF('調査票 (記入例)'!$AE$19:$AE$718="●",ROW('調査票 (記入例)'!$AE$19:$AE$718)),ROW(F37))),"")</f>
        <v/>
      </c>
      <c r="G57" s="182">
        <f t="shared" si="3"/>
        <v>0</v>
      </c>
      <c r="H57" s="181" t="str">
        <f t="array" ref="H57">IFERROR(INDEX('調査票 (記入例)'!$M$1:$M$718,SMALL(IF('調査票 (記入例)'!$AE$19:$AE$718="●",ROW('調査票 (記入例)'!$AE$19:$AE$718)),ROW(H37))),"")</f>
        <v/>
      </c>
      <c r="I57" s="182">
        <f t="shared" si="4"/>
        <v>0</v>
      </c>
      <c r="J57" s="181" t="str">
        <f t="array" ref="J57">IFERROR(INDEX('調査票 (記入例)'!$N$1:$N$718,SMALL(IF('調査票 (記入例)'!$AE$19:$AE$718="●",ROW('調査票 (記入例)'!$AE$19:$AE$718)),ROW(J37))),"")</f>
        <v/>
      </c>
      <c r="K57" s="182">
        <f t="shared" si="5"/>
        <v>0</v>
      </c>
      <c r="L57" s="155"/>
      <c r="M57" s="156"/>
      <c r="N57" s="157"/>
      <c r="O57" s="156"/>
      <c r="P57" s="155"/>
      <c r="Q57" s="156"/>
      <c r="R57" s="157"/>
      <c r="S57" s="156"/>
      <c r="T57" s="155"/>
      <c r="U57" s="156"/>
      <c r="V57" s="157"/>
      <c r="W57" s="156"/>
      <c r="X57" s="155"/>
      <c r="Y57" s="156"/>
      <c r="Z57" s="157"/>
      <c r="AA57" s="156"/>
      <c r="AB57" s="158"/>
      <c r="AC57" s="159" t="str">
        <f t="array" ref="AC57">IFERROR(INDEX('調査票 (記入例)'!$AD$1:$AD$718,SMALL(IF('調査票 (記入例)'!$AE$19:$AE$718="●",ROW('調査票 (記入例)'!$AE$19:$AE$718)),ROW(AC37)))&amp;"","")</f>
        <v/>
      </c>
      <c r="AD57" s="160" t="str">
        <f t="shared" si="6"/>
        <v/>
      </c>
      <c r="AE57" s="159" t="str">
        <f t="shared" si="8"/>
        <v/>
      </c>
      <c r="AF57" s="160" t="str">
        <f t="shared" si="7"/>
        <v/>
      </c>
    </row>
    <row r="58" spans="1:32" s="110" customFormat="1" ht="34.5" customHeight="1" x14ac:dyDescent="0.4">
      <c r="A58" s="42" t="str">
        <f t="shared" si="1"/>
        <v>○○学園</v>
      </c>
      <c r="B58" s="176" t="str">
        <f t="array" ref="B58">IFERROR(INDEX('調査票 (記入例)'!$B$1:$B$718,SMALL(IF('調査票 (記入例)'!$AE$19:$AE$718="●",ROW('調査票 (記入例)'!$AE$19:$AE$718)),ROW(B38))),"")</f>
        <v/>
      </c>
      <c r="C58" s="177" t="str">
        <f t="array" ref="C58">IFERROR(INDEX('調査票 (記入例)'!$C$1:$C$718,SMALL(IF('調査票 (記入例)'!$AE$19:$AE$718="●",ROW('調査票 (記入例)'!$AE$19:$AE$718)),ROW(C38))),"")</f>
        <v/>
      </c>
      <c r="D58" s="181" t="str">
        <f t="array" ref="D58">IFERROR(INDEX('調査票 (記入例)'!$K$1:$K$718,SMALL(IF('調査票 (記入例)'!$AE$19:$AE$718="●",ROW('調査票 (記入例)'!$AE$19:$AE$718)),ROW(D38))),"")</f>
        <v/>
      </c>
      <c r="E58" s="184">
        <f t="shared" si="2"/>
        <v>0</v>
      </c>
      <c r="F58" s="181" t="str">
        <f t="array" ref="F58">IFERROR(INDEX('調査票 (記入例)'!$L$1:$L$718,SMALL(IF('調査票 (記入例)'!$AE$19:$AE$718="●",ROW('調査票 (記入例)'!$AE$19:$AE$718)),ROW(F38))),"")</f>
        <v/>
      </c>
      <c r="G58" s="182">
        <f t="shared" si="3"/>
        <v>0</v>
      </c>
      <c r="H58" s="181" t="str">
        <f t="array" ref="H58">IFERROR(INDEX('調査票 (記入例)'!$M$1:$M$718,SMALL(IF('調査票 (記入例)'!$AE$19:$AE$718="●",ROW('調査票 (記入例)'!$AE$19:$AE$718)),ROW(H38))),"")</f>
        <v/>
      </c>
      <c r="I58" s="182">
        <f t="shared" si="4"/>
        <v>0</v>
      </c>
      <c r="J58" s="181" t="str">
        <f t="array" ref="J58">IFERROR(INDEX('調査票 (記入例)'!$N$1:$N$718,SMALL(IF('調査票 (記入例)'!$AE$19:$AE$718="●",ROW('調査票 (記入例)'!$AE$19:$AE$718)),ROW(J38))),"")</f>
        <v/>
      </c>
      <c r="K58" s="182">
        <f t="shared" si="5"/>
        <v>0</v>
      </c>
      <c r="L58" s="155"/>
      <c r="M58" s="156"/>
      <c r="N58" s="157"/>
      <c r="O58" s="156"/>
      <c r="P58" s="155"/>
      <c r="Q58" s="156"/>
      <c r="R58" s="157"/>
      <c r="S58" s="156"/>
      <c r="T58" s="155"/>
      <c r="U58" s="156"/>
      <c r="V58" s="157"/>
      <c r="W58" s="156"/>
      <c r="X58" s="155"/>
      <c r="Y58" s="156"/>
      <c r="Z58" s="157"/>
      <c r="AA58" s="156"/>
      <c r="AB58" s="158"/>
      <c r="AC58" s="159" t="str">
        <f t="array" ref="AC58">IFERROR(INDEX('調査票 (記入例)'!$AD$1:$AD$718,SMALL(IF('調査票 (記入例)'!$AE$19:$AE$718="●",ROW('調査票 (記入例)'!$AE$19:$AE$718)),ROW(AC38)))&amp;"","")</f>
        <v/>
      </c>
      <c r="AD58" s="160" t="str">
        <f t="shared" si="6"/>
        <v/>
      </c>
      <c r="AE58" s="159" t="str">
        <f t="shared" si="8"/>
        <v/>
      </c>
      <c r="AF58" s="160" t="str">
        <f t="shared" si="7"/>
        <v/>
      </c>
    </row>
    <row r="59" spans="1:32" s="110" customFormat="1" ht="34.5" customHeight="1" x14ac:dyDescent="0.4">
      <c r="A59" s="42" t="str">
        <f t="shared" si="1"/>
        <v>○○学園</v>
      </c>
      <c r="B59" s="176" t="str">
        <f t="array" ref="B59">IFERROR(INDEX('調査票 (記入例)'!$B$1:$B$718,SMALL(IF('調査票 (記入例)'!$AE$19:$AE$718="●",ROW('調査票 (記入例)'!$AE$19:$AE$718)),ROW(B39))),"")</f>
        <v/>
      </c>
      <c r="C59" s="177" t="str">
        <f t="array" ref="C59">IFERROR(INDEX('調査票 (記入例)'!$C$1:$C$718,SMALL(IF('調査票 (記入例)'!$AE$19:$AE$718="●",ROW('調査票 (記入例)'!$AE$19:$AE$718)),ROW(C39))),"")</f>
        <v/>
      </c>
      <c r="D59" s="181" t="str">
        <f t="array" ref="D59">IFERROR(INDEX('調査票 (記入例)'!$K$1:$K$718,SMALL(IF('調査票 (記入例)'!$AE$19:$AE$718="●",ROW('調査票 (記入例)'!$AE$19:$AE$718)),ROW(D39))),"")</f>
        <v/>
      </c>
      <c r="E59" s="184">
        <f t="shared" si="2"/>
        <v>0</v>
      </c>
      <c r="F59" s="181" t="str">
        <f t="array" ref="F59">IFERROR(INDEX('調査票 (記入例)'!$L$1:$L$718,SMALL(IF('調査票 (記入例)'!$AE$19:$AE$718="●",ROW('調査票 (記入例)'!$AE$19:$AE$718)),ROW(F39))),"")</f>
        <v/>
      </c>
      <c r="G59" s="182">
        <f t="shared" si="3"/>
        <v>0</v>
      </c>
      <c r="H59" s="181" t="str">
        <f t="array" ref="H59">IFERROR(INDEX('調査票 (記入例)'!$M$1:$M$718,SMALL(IF('調査票 (記入例)'!$AE$19:$AE$718="●",ROW('調査票 (記入例)'!$AE$19:$AE$718)),ROW(H39))),"")</f>
        <v/>
      </c>
      <c r="I59" s="182">
        <f t="shared" si="4"/>
        <v>0</v>
      </c>
      <c r="J59" s="181" t="str">
        <f t="array" ref="J59">IFERROR(INDEX('調査票 (記入例)'!$N$1:$N$718,SMALL(IF('調査票 (記入例)'!$AE$19:$AE$718="●",ROW('調査票 (記入例)'!$AE$19:$AE$718)),ROW(J39))),"")</f>
        <v/>
      </c>
      <c r="K59" s="182">
        <f t="shared" si="5"/>
        <v>0</v>
      </c>
      <c r="L59" s="155"/>
      <c r="M59" s="156"/>
      <c r="N59" s="157"/>
      <c r="O59" s="156"/>
      <c r="P59" s="155"/>
      <c r="Q59" s="156"/>
      <c r="R59" s="157"/>
      <c r="S59" s="156"/>
      <c r="T59" s="155"/>
      <c r="U59" s="156"/>
      <c r="V59" s="157"/>
      <c r="W59" s="156"/>
      <c r="X59" s="155"/>
      <c r="Y59" s="156"/>
      <c r="Z59" s="157"/>
      <c r="AA59" s="156"/>
      <c r="AB59" s="158"/>
      <c r="AC59" s="159" t="str">
        <f t="array" ref="AC59">IFERROR(INDEX('調査票 (記入例)'!$AD$1:$AD$718,SMALL(IF('調査票 (記入例)'!$AE$19:$AE$718="●",ROW('調査票 (記入例)'!$AE$19:$AE$718)),ROW(AC39)))&amp;"","")</f>
        <v/>
      </c>
      <c r="AD59" s="160" t="str">
        <f t="shared" si="6"/>
        <v/>
      </c>
      <c r="AE59" s="159" t="str">
        <f t="shared" si="8"/>
        <v/>
      </c>
      <c r="AF59" s="160" t="str">
        <f t="shared" si="7"/>
        <v/>
      </c>
    </row>
    <row r="60" spans="1:32" s="110" customFormat="1" ht="34.5" customHeight="1" x14ac:dyDescent="0.4">
      <c r="A60" s="42" t="str">
        <f t="shared" si="1"/>
        <v>○○学園</v>
      </c>
      <c r="B60" s="176" t="str">
        <f t="array" ref="B60">IFERROR(INDEX('調査票 (記入例)'!$B$1:$B$718,SMALL(IF('調査票 (記入例)'!$AE$19:$AE$718="●",ROW('調査票 (記入例)'!$AE$19:$AE$718)),ROW(B40))),"")</f>
        <v/>
      </c>
      <c r="C60" s="177" t="str">
        <f t="array" ref="C60">IFERROR(INDEX('調査票 (記入例)'!$C$1:$C$718,SMALL(IF('調査票 (記入例)'!$AE$19:$AE$718="●",ROW('調査票 (記入例)'!$AE$19:$AE$718)),ROW(C40))),"")</f>
        <v/>
      </c>
      <c r="D60" s="181" t="str">
        <f t="array" ref="D60">IFERROR(INDEX('調査票 (記入例)'!$K$1:$K$718,SMALL(IF('調査票 (記入例)'!$AE$19:$AE$718="●",ROW('調査票 (記入例)'!$AE$19:$AE$718)),ROW(D40))),"")</f>
        <v/>
      </c>
      <c r="E60" s="184">
        <f t="shared" si="2"/>
        <v>0</v>
      </c>
      <c r="F60" s="181" t="str">
        <f t="array" ref="F60">IFERROR(INDEX('調査票 (記入例)'!$L$1:$L$718,SMALL(IF('調査票 (記入例)'!$AE$19:$AE$718="●",ROW('調査票 (記入例)'!$AE$19:$AE$718)),ROW(F40))),"")</f>
        <v/>
      </c>
      <c r="G60" s="182">
        <f t="shared" si="3"/>
        <v>0</v>
      </c>
      <c r="H60" s="181" t="str">
        <f t="array" ref="H60">IFERROR(INDEX('調査票 (記入例)'!$M$1:$M$718,SMALL(IF('調査票 (記入例)'!$AE$19:$AE$718="●",ROW('調査票 (記入例)'!$AE$19:$AE$718)),ROW(H40))),"")</f>
        <v/>
      </c>
      <c r="I60" s="182">
        <f t="shared" si="4"/>
        <v>0</v>
      </c>
      <c r="J60" s="181" t="str">
        <f t="array" ref="J60">IFERROR(INDEX('調査票 (記入例)'!$N$1:$N$718,SMALL(IF('調査票 (記入例)'!$AE$19:$AE$718="●",ROW('調査票 (記入例)'!$AE$19:$AE$718)),ROW(J40))),"")</f>
        <v/>
      </c>
      <c r="K60" s="182">
        <f t="shared" si="5"/>
        <v>0</v>
      </c>
      <c r="L60" s="155"/>
      <c r="M60" s="156"/>
      <c r="N60" s="157"/>
      <c r="O60" s="156"/>
      <c r="P60" s="155"/>
      <c r="Q60" s="156"/>
      <c r="R60" s="157"/>
      <c r="S60" s="156"/>
      <c r="T60" s="155"/>
      <c r="U60" s="156"/>
      <c r="V60" s="157"/>
      <c r="W60" s="156"/>
      <c r="X60" s="155"/>
      <c r="Y60" s="156"/>
      <c r="Z60" s="157"/>
      <c r="AA60" s="156"/>
      <c r="AB60" s="158"/>
      <c r="AC60" s="159" t="str">
        <f t="array" ref="AC60">IFERROR(INDEX('調査票 (記入例)'!$AD$1:$AD$718,SMALL(IF('調査票 (記入例)'!$AE$19:$AE$718="●",ROW('調査票 (記入例)'!$AE$19:$AE$718)),ROW(AC40)))&amp;"","")</f>
        <v/>
      </c>
      <c r="AD60" s="160" t="str">
        <f t="shared" si="6"/>
        <v/>
      </c>
      <c r="AE60" s="159" t="str">
        <f t="shared" si="8"/>
        <v/>
      </c>
      <c r="AF60" s="160" t="str">
        <f t="shared" si="7"/>
        <v/>
      </c>
    </row>
    <row r="61" spans="1:32" s="110" customFormat="1" ht="34.5" customHeight="1" x14ac:dyDescent="0.4">
      <c r="A61" s="42" t="str">
        <f t="shared" si="1"/>
        <v>○○学園</v>
      </c>
      <c r="B61" s="176" t="str">
        <f t="array" ref="B61">IFERROR(INDEX('調査票 (記入例)'!$B$1:$B$718,SMALL(IF('調査票 (記入例)'!$AE$19:$AE$718="●",ROW('調査票 (記入例)'!$AE$19:$AE$718)),ROW(B41))),"")</f>
        <v/>
      </c>
      <c r="C61" s="177" t="str">
        <f t="array" ref="C61">IFERROR(INDEX('調査票 (記入例)'!$C$1:$C$718,SMALL(IF('調査票 (記入例)'!$AE$19:$AE$718="●",ROW('調査票 (記入例)'!$AE$19:$AE$718)),ROW(C41))),"")</f>
        <v/>
      </c>
      <c r="D61" s="181" t="str">
        <f t="array" ref="D61">IFERROR(INDEX('調査票 (記入例)'!$K$1:$K$718,SMALL(IF('調査票 (記入例)'!$AE$19:$AE$718="●",ROW('調査票 (記入例)'!$AE$19:$AE$718)),ROW(D41))),"")</f>
        <v/>
      </c>
      <c r="E61" s="184">
        <f t="shared" si="2"/>
        <v>0</v>
      </c>
      <c r="F61" s="181" t="str">
        <f t="array" ref="F61">IFERROR(INDEX('調査票 (記入例)'!$L$1:$L$718,SMALL(IF('調査票 (記入例)'!$AE$19:$AE$718="●",ROW('調査票 (記入例)'!$AE$19:$AE$718)),ROW(F41))),"")</f>
        <v/>
      </c>
      <c r="G61" s="182">
        <f t="shared" si="3"/>
        <v>0</v>
      </c>
      <c r="H61" s="181" t="str">
        <f t="array" ref="H61">IFERROR(INDEX('調査票 (記入例)'!$M$1:$M$718,SMALL(IF('調査票 (記入例)'!$AE$19:$AE$718="●",ROW('調査票 (記入例)'!$AE$19:$AE$718)),ROW(H41))),"")</f>
        <v/>
      </c>
      <c r="I61" s="182">
        <f t="shared" si="4"/>
        <v>0</v>
      </c>
      <c r="J61" s="181" t="str">
        <f t="array" ref="J61">IFERROR(INDEX('調査票 (記入例)'!$N$1:$N$718,SMALL(IF('調査票 (記入例)'!$AE$19:$AE$718="●",ROW('調査票 (記入例)'!$AE$19:$AE$718)),ROW(J41))),"")</f>
        <v/>
      </c>
      <c r="K61" s="182">
        <f t="shared" si="5"/>
        <v>0</v>
      </c>
      <c r="L61" s="155"/>
      <c r="M61" s="156"/>
      <c r="N61" s="157"/>
      <c r="O61" s="156"/>
      <c r="P61" s="155"/>
      <c r="Q61" s="156"/>
      <c r="R61" s="157"/>
      <c r="S61" s="156"/>
      <c r="T61" s="155"/>
      <c r="U61" s="156"/>
      <c r="V61" s="157"/>
      <c r="W61" s="156"/>
      <c r="X61" s="155"/>
      <c r="Y61" s="156"/>
      <c r="Z61" s="157"/>
      <c r="AA61" s="156"/>
      <c r="AB61" s="158"/>
      <c r="AC61" s="159" t="str">
        <f t="array" ref="AC61">IFERROR(INDEX('調査票 (記入例)'!$AD$1:$AD$718,SMALL(IF('調査票 (記入例)'!$AE$19:$AE$718="●",ROW('調査票 (記入例)'!$AE$19:$AE$718)),ROW(AC41)))&amp;"","")</f>
        <v/>
      </c>
      <c r="AD61" s="160" t="str">
        <f t="shared" si="6"/>
        <v/>
      </c>
      <c r="AE61" s="159" t="str">
        <f t="shared" si="8"/>
        <v/>
      </c>
      <c r="AF61" s="160" t="str">
        <f t="shared" si="7"/>
        <v/>
      </c>
    </row>
    <row r="62" spans="1:32" s="110" customFormat="1" ht="34.5" customHeight="1" x14ac:dyDescent="0.4">
      <c r="A62" s="42" t="str">
        <f t="shared" si="1"/>
        <v>○○学園</v>
      </c>
      <c r="B62" s="176" t="str">
        <f t="array" ref="B62">IFERROR(INDEX('調査票 (記入例)'!$B$1:$B$718,SMALL(IF('調査票 (記入例)'!$AE$19:$AE$718="●",ROW('調査票 (記入例)'!$AE$19:$AE$718)),ROW(B42))),"")</f>
        <v/>
      </c>
      <c r="C62" s="177" t="str">
        <f t="array" ref="C62">IFERROR(INDEX('調査票 (記入例)'!$C$1:$C$718,SMALL(IF('調査票 (記入例)'!$AE$19:$AE$718="●",ROW('調査票 (記入例)'!$AE$19:$AE$718)),ROW(C42))),"")</f>
        <v/>
      </c>
      <c r="D62" s="181" t="str">
        <f t="array" ref="D62">IFERROR(INDEX('調査票 (記入例)'!$K$1:$K$718,SMALL(IF('調査票 (記入例)'!$AE$19:$AE$718="●",ROW('調査票 (記入例)'!$AE$19:$AE$718)),ROW(D42))),"")</f>
        <v/>
      </c>
      <c r="E62" s="184">
        <f t="shared" si="2"/>
        <v>0</v>
      </c>
      <c r="F62" s="181" t="str">
        <f t="array" ref="F62">IFERROR(INDEX('調査票 (記入例)'!$L$1:$L$718,SMALL(IF('調査票 (記入例)'!$AE$19:$AE$718="●",ROW('調査票 (記入例)'!$AE$19:$AE$718)),ROW(F42))),"")</f>
        <v/>
      </c>
      <c r="G62" s="182">
        <f t="shared" si="3"/>
        <v>0</v>
      </c>
      <c r="H62" s="181" t="str">
        <f t="array" ref="H62">IFERROR(INDEX('調査票 (記入例)'!$M$1:$M$718,SMALL(IF('調査票 (記入例)'!$AE$19:$AE$718="●",ROW('調査票 (記入例)'!$AE$19:$AE$718)),ROW(H42))),"")</f>
        <v/>
      </c>
      <c r="I62" s="182">
        <f t="shared" si="4"/>
        <v>0</v>
      </c>
      <c r="J62" s="181" t="str">
        <f t="array" ref="J62">IFERROR(INDEX('調査票 (記入例)'!$N$1:$N$718,SMALL(IF('調査票 (記入例)'!$AE$19:$AE$718="●",ROW('調査票 (記入例)'!$AE$19:$AE$718)),ROW(J42))),"")</f>
        <v/>
      </c>
      <c r="K62" s="182">
        <f t="shared" si="5"/>
        <v>0</v>
      </c>
      <c r="L62" s="155"/>
      <c r="M62" s="156"/>
      <c r="N62" s="157"/>
      <c r="O62" s="156"/>
      <c r="P62" s="155"/>
      <c r="Q62" s="156"/>
      <c r="R62" s="157"/>
      <c r="S62" s="156"/>
      <c r="T62" s="155"/>
      <c r="U62" s="156"/>
      <c r="V62" s="157"/>
      <c r="W62" s="156"/>
      <c r="X62" s="155"/>
      <c r="Y62" s="156"/>
      <c r="Z62" s="157"/>
      <c r="AA62" s="156"/>
      <c r="AB62" s="158"/>
      <c r="AC62" s="159" t="str">
        <f t="array" ref="AC62">IFERROR(INDEX('調査票 (記入例)'!$AD$1:$AD$718,SMALL(IF('調査票 (記入例)'!$AE$19:$AE$718="●",ROW('調査票 (記入例)'!$AE$19:$AE$718)),ROW(AC42)))&amp;"","")</f>
        <v/>
      </c>
      <c r="AD62" s="160" t="str">
        <f t="shared" si="6"/>
        <v/>
      </c>
      <c r="AE62" s="159" t="str">
        <f t="shared" si="8"/>
        <v/>
      </c>
      <c r="AF62" s="160" t="str">
        <f t="shared" si="7"/>
        <v/>
      </c>
    </row>
    <row r="63" spans="1:32" s="110" customFormat="1" ht="34.5" customHeight="1" x14ac:dyDescent="0.4">
      <c r="A63" s="42" t="str">
        <f t="shared" si="1"/>
        <v>○○学園</v>
      </c>
      <c r="B63" s="176" t="str">
        <f t="array" ref="B63">IFERROR(INDEX('調査票 (記入例)'!$B$1:$B$718,SMALL(IF('調査票 (記入例)'!$AE$19:$AE$718="●",ROW('調査票 (記入例)'!$AE$19:$AE$718)),ROW(B43))),"")</f>
        <v/>
      </c>
      <c r="C63" s="177" t="str">
        <f t="array" ref="C63">IFERROR(INDEX('調査票 (記入例)'!$C$1:$C$718,SMALL(IF('調査票 (記入例)'!$AE$19:$AE$718="●",ROW('調査票 (記入例)'!$AE$19:$AE$718)),ROW(C43))),"")</f>
        <v/>
      </c>
      <c r="D63" s="181" t="str">
        <f t="array" ref="D63">IFERROR(INDEX('調査票 (記入例)'!$K$1:$K$718,SMALL(IF('調査票 (記入例)'!$AE$19:$AE$718="●",ROW('調査票 (記入例)'!$AE$19:$AE$718)),ROW(D43))),"")</f>
        <v/>
      </c>
      <c r="E63" s="184">
        <f t="shared" si="2"/>
        <v>0</v>
      </c>
      <c r="F63" s="181" t="str">
        <f t="array" ref="F63">IFERROR(INDEX('調査票 (記入例)'!$L$1:$L$718,SMALL(IF('調査票 (記入例)'!$AE$19:$AE$718="●",ROW('調査票 (記入例)'!$AE$19:$AE$718)),ROW(F43))),"")</f>
        <v/>
      </c>
      <c r="G63" s="182">
        <f t="shared" si="3"/>
        <v>0</v>
      </c>
      <c r="H63" s="181" t="str">
        <f t="array" ref="H63">IFERROR(INDEX('調査票 (記入例)'!$M$1:$M$718,SMALL(IF('調査票 (記入例)'!$AE$19:$AE$718="●",ROW('調査票 (記入例)'!$AE$19:$AE$718)),ROW(H43))),"")</f>
        <v/>
      </c>
      <c r="I63" s="182">
        <f t="shared" si="4"/>
        <v>0</v>
      </c>
      <c r="J63" s="181" t="str">
        <f t="array" ref="J63">IFERROR(INDEX('調査票 (記入例)'!$N$1:$N$718,SMALL(IF('調査票 (記入例)'!$AE$19:$AE$718="●",ROW('調査票 (記入例)'!$AE$19:$AE$718)),ROW(J43))),"")</f>
        <v/>
      </c>
      <c r="K63" s="182">
        <f t="shared" si="5"/>
        <v>0</v>
      </c>
      <c r="L63" s="155"/>
      <c r="M63" s="156"/>
      <c r="N63" s="157"/>
      <c r="O63" s="156"/>
      <c r="P63" s="155"/>
      <c r="Q63" s="156"/>
      <c r="R63" s="157"/>
      <c r="S63" s="156"/>
      <c r="T63" s="155"/>
      <c r="U63" s="156"/>
      <c r="V63" s="157"/>
      <c r="W63" s="156"/>
      <c r="X63" s="155"/>
      <c r="Y63" s="156"/>
      <c r="Z63" s="157"/>
      <c r="AA63" s="156"/>
      <c r="AB63" s="158"/>
      <c r="AC63" s="159" t="str">
        <f t="array" ref="AC63">IFERROR(INDEX('調査票 (記入例)'!$AD$1:$AD$718,SMALL(IF('調査票 (記入例)'!$AE$19:$AE$718="●",ROW('調査票 (記入例)'!$AE$19:$AE$718)),ROW(AC43)))&amp;"","")</f>
        <v/>
      </c>
      <c r="AD63" s="160" t="str">
        <f t="shared" si="6"/>
        <v/>
      </c>
      <c r="AE63" s="159" t="str">
        <f t="shared" si="8"/>
        <v/>
      </c>
      <c r="AF63" s="160" t="str">
        <f t="shared" si="7"/>
        <v/>
      </c>
    </row>
    <row r="64" spans="1:32" s="110" customFormat="1" ht="34.5" customHeight="1" x14ac:dyDescent="0.4">
      <c r="A64" s="42" t="str">
        <f t="shared" si="1"/>
        <v>○○学園</v>
      </c>
      <c r="B64" s="176" t="str">
        <f t="array" ref="B64">IFERROR(INDEX('調査票 (記入例)'!$B$1:$B$718,SMALL(IF('調査票 (記入例)'!$AE$19:$AE$718="●",ROW('調査票 (記入例)'!$AE$19:$AE$718)),ROW(B44))),"")</f>
        <v/>
      </c>
      <c r="C64" s="177" t="str">
        <f t="array" ref="C64">IFERROR(INDEX('調査票 (記入例)'!$C$1:$C$718,SMALL(IF('調査票 (記入例)'!$AE$19:$AE$718="●",ROW('調査票 (記入例)'!$AE$19:$AE$718)),ROW(C44))),"")</f>
        <v/>
      </c>
      <c r="D64" s="181" t="str">
        <f t="array" ref="D64">IFERROR(INDEX('調査票 (記入例)'!$K$1:$K$718,SMALL(IF('調査票 (記入例)'!$AE$19:$AE$718="●",ROW('調査票 (記入例)'!$AE$19:$AE$718)),ROW(D44))),"")</f>
        <v/>
      </c>
      <c r="E64" s="184">
        <f t="shared" si="2"/>
        <v>0</v>
      </c>
      <c r="F64" s="181" t="str">
        <f t="array" ref="F64">IFERROR(INDEX('調査票 (記入例)'!$L$1:$L$718,SMALL(IF('調査票 (記入例)'!$AE$19:$AE$718="●",ROW('調査票 (記入例)'!$AE$19:$AE$718)),ROW(F44))),"")</f>
        <v/>
      </c>
      <c r="G64" s="182">
        <f t="shared" si="3"/>
        <v>0</v>
      </c>
      <c r="H64" s="181" t="str">
        <f t="array" ref="H64">IFERROR(INDEX('調査票 (記入例)'!$M$1:$M$718,SMALL(IF('調査票 (記入例)'!$AE$19:$AE$718="●",ROW('調査票 (記入例)'!$AE$19:$AE$718)),ROW(H44))),"")</f>
        <v/>
      </c>
      <c r="I64" s="182">
        <f t="shared" si="4"/>
        <v>0</v>
      </c>
      <c r="J64" s="181" t="str">
        <f t="array" ref="J64">IFERROR(INDEX('調査票 (記入例)'!$N$1:$N$718,SMALL(IF('調査票 (記入例)'!$AE$19:$AE$718="●",ROW('調査票 (記入例)'!$AE$19:$AE$718)),ROW(J44))),"")</f>
        <v/>
      </c>
      <c r="K64" s="182">
        <f t="shared" si="5"/>
        <v>0</v>
      </c>
      <c r="L64" s="155"/>
      <c r="M64" s="156"/>
      <c r="N64" s="157"/>
      <c r="O64" s="156"/>
      <c r="P64" s="155"/>
      <c r="Q64" s="156"/>
      <c r="R64" s="157"/>
      <c r="S64" s="156"/>
      <c r="T64" s="155"/>
      <c r="U64" s="156"/>
      <c r="V64" s="157"/>
      <c r="W64" s="156"/>
      <c r="X64" s="155"/>
      <c r="Y64" s="156"/>
      <c r="Z64" s="157"/>
      <c r="AA64" s="156"/>
      <c r="AB64" s="158"/>
      <c r="AC64" s="159" t="str">
        <f t="array" ref="AC64">IFERROR(INDEX('調査票 (記入例)'!$AD$1:$AD$718,SMALL(IF('調査票 (記入例)'!$AE$19:$AE$718="●",ROW('調査票 (記入例)'!$AE$19:$AE$718)),ROW(AC44)))&amp;"","")</f>
        <v/>
      </c>
      <c r="AD64" s="160" t="str">
        <f t="shared" si="6"/>
        <v/>
      </c>
      <c r="AE64" s="159" t="str">
        <f t="shared" si="8"/>
        <v/>
      </c>
      <c r="AF64" s="160" t="str">
        <f t="shared" si="7"/>
        <v/>
      </c>
    </row>
    <row r="65" spans="1:32" s="110" customFormat="1" ht="34.5" customHeight="1" x14ac:dyDescent="0.4">
      <c r="A65" s="42" t="str">
        <f t="shared" si="1"/>
        <v>○○学園</v>
      </c>
      <c r="B65" s="176" t="str">
        <f t="array" ref="B65">IFERROR(INDEX('調査票 (記入例)'!$B$1:$B$718,SMALL(IF('調査票 (記入例)'!$AE$19:$AE$718="●",ROW('調査票 (記入例)'!$AE$19:$AE$718)),ROW(B45))),"")</f>
        <v/>
      </c>
      <c r="C65" s="177" t="str">
        <f t="array" ref="C65">IFERROR(INDEX('調査票 (記入例)'!$C$1:$C$718,SMALL(IF('調査票 (記入例)'!$AE$19:$AE$718="●",ROW('調査票 (記入例)'!$AE$19:$AE$718)),ROW(C45))),"")</f>
        <v/>
      </c>
      <c r="D65" s="181" t="str">
        <f t="array" ref="D65">IFERROR(INDEX('調査票 (記入例)'!$K$1:$K$718,SMALL(IF('調査票 (記入例)'!$AE$19:$AE$718="●",ROW('調査票 (記入例)'!$AE$19:$AE$718)),ROW(D45))),"")</f>
        <v/>
      </c>
      <c r="E65" s="184">
        <f t="shared" si="2"/>
        <v>0</v>
      </c>
      <c r="F65" s="181" t="str">
        <f t="array" ref="F65">IFERROR(INDEX('調査票 (記入例)'!$L$1:$L$718,SMALL(IF('調査票 (記入例)'!$AE$19:$AE$718="●",ROW('調査票 (記入例)'!$AE$19:$AE$718)),ROW(F45))),"")</f>
        <v/>
      </c>
      <c r="G65" s="182">
        <f t="shared" si="3"/>
        <v>0</v>
      </c>
      <c r="H65" s="181" t="str">
        <f t="array" ref="H65">IFERROR(INDEX('調査票 (記入例)'!$M$1:$M$718,SMALL(IF('調査票 (記入例)'!$AE$19:$AE$718="●",ROW('調査票 (記入例)'!$AE$19:$AE$718)),ROW(H45))),"")</f>
        <v/>
      </c>
      <c r="I65" s="182">
        <f t="shared" si="4"/>
        <v>0</v>
      </c>
      <c r="J65" s="181" t="str">
        <f t="array" ref="J65">IFERROR(INDEX('調査票 (記入例)'!$N$1:$N$718,SMALL(IF('調査票 (記入例)'!$AE$19:$AE$718="●",ROW('調査票 (記入例)'!$AE$19:$AE$718)),ROW(J45))),"")</f>
        <v/>
      </c>
      <c r="K65" s="182">
        <f t="shared" si="5"/>
        <v>0</v>
      </c>
      <c r="L65" s="155"/>
      <c r="M65" s="156"/>
      <c r="N65" s="157"/>
      <c r="O65" s="156"/>
      <c r="P65" s="155"/>
      <c r="Q65" s="156"/>
      <c r="R65" s="157"/>
      <c r="S65" s="156"/>
      <c r="T65" s="155"/>
      <c r="U65" s="156"/>
      <c r="V65" s="157"/>
      <c r="W65" s="156"/>
      <c r="X65" s="155"/>
      <c r="Y65" s="156"/>
      <c r="Z65" s="157"/>
      <c r="AA65" s="156"/>
      <c r="AB65" s="158"/>
      <c r="AC65" s="159" t="str">
        <f t="array" ref="AC65">IFERROR(INDEX('調査票 (記入例)'!$AD$1:$AD$718,SMALL(IF('調査票 (記入例)'!$AE$19:$AE$718="●",ROW('調査票 (記入例)'!$AE$19:$AE$718)),ROW(AC45)))&amp;"","")</f>
        <v/>
      </c>
      <c r="AD65" s="160" t="str">
        <f t="shared" si="6"/>
        <v/>
      </c>
      <c r="AE65" s="159" t="str">
        <f t="shared" si="8"/>
        <v/>
      </c>
      <c r="AF65" s="160" t="str">
        <f t="shared" si="7"/>
        <v/>
      </c>
    </row>
    <row r="66" spans="1:32" s="110" customFormat="1" ht="34.5" customHeight="1" x14ac:dyDescent="0.4">
      <c r="A66" s="42" t="str">
        <f t="shared" si="1"/>
        <v>○○学園</v>
      </c>
      <c r="B66" s="176" t="str">
        <f t="array" ref="B66">IFERROR(INDEX('調査票 (記入例)'!$B$1:$B$718,SMALL(IF('調査票 (記入例)'!$AE$19:$AE$718="●",ROW('調査票 (記入例)'!$AE$19:$AE$718)),ROW(B46))),"")</f>
        <v/>
      </c>
      <c r="C66" s="177" t="str">
        <f t="array" ref="C66">IFERROR(INDEX('調査票 (記入例)'!$C$1:$C$718,SMALL(IF('調査票 (記入例)'!$AE$19:$AE$718="●",ROW('調査票 (記入例)'!$AE$19:$AE$718)),ROW(C46))),"")</f>
        <v/>
      </c>
      <c r="D66" s="181" t="str">
        <f t="array" ref="D66">IFERROR(INDEX('調査票 (記入例)'!$K$1:$K$718,SMALL(IF('調査票 (記入例)'!$AE$19:$AE$718="●",ROW('調査票 (記入例)'!$AE$19:$AE$718)),ROW(D46))),"")</f>
        <v/>
      </c>
      <c r="E66" s="184">
        <f t="shared" si="2"/>
        <v>0</v>
      </c>
      <c r="F66" s="181" t="str">
        <f t="array" ref="F66">IFERROR(INDEX('調査票 (記入例)'!$L$1:$L$718,SMALL(IF('調査票 (記入例)'!$AE$19:$AE$718="●",ROW('調査票 (記入例)'!$AE$19:$AE$718)),ROW(F46))),"")</f>
        <v/>
      </c>
      <c r="G66" s="182">
        <f t="shared" si="3"/>
        <v>0</v>
      </c>
      <c r="H66" s="181" t="str">
        <f t="array" ref="H66">IFERROR(INDEX('調査票 (記入例)'!$M$1:$M$718,SMALL(IF('調査票 (記入例)'!$AE$19:$AE$718="●",ROW('調査票 (記入例)'!$AE$19:$AE$718)),ROW(H46))),"")</f>
        <v/>
      </c>
      <c r="I66" s="182">
        <f t="shared" si="4"/>
        <v>0</v>
      </c>
      <c r="J66" s="181" t="str">
        <f t="array" ref="J66">IFERROR(INDEX('調査票 (記入例)'!$N$1:$N$718,SMALL(IF('調査票 (記入例)'!$AE$19:$AE$718="●",ROW('調査票 (記入例)'!$AE$19:$AE$718)),ROW(J46))),"")</f>
        <v/>
      </c>
      <c r="K66" s="182">
        <f t="shared" si="5"/>
        <v>0</v>
      </c>
      <c r="L66" s="155"/>
      <c r="M66" s="156"/>
      <c r="N66" s="157"/>
      <c r="O66" s="156"/>
      <c r="P66" s="155"/>
      <c r="Q66" s="156"/>
      <c r="R66" s="157"/>
      <c r="S66" s="156"/>
      <c r="T66" s="155"/>
      <c r="U66" s="156"/>
      <c r="V66" s="157"/>
      <c r="W66" s="156"/>
      <c r="X66" s="155"/>
      <c r="Y66" s="156"/>
      <c r="Z66" s="157"/>
      <c r="AA66" s="156"/>
      <c r="AB66" s="158"/>
      <c r="AC66" s="159" t="str">
        <f t="array" ref="AC66">IFERROR(INDEX('調査票 (記入例)'!$AD$1:$AD$718,SMALL(IF('調査票 (記入例)'!$AE$19:$AE$718="●",ROW('調査票 (記入例)'!$AE$19:$AE$718)),ROW(AC46)))&amp;"","")</f>
        <v/>
      </c>
      <c r="AD66" s="160" t="str">
        <f t="shared" si="6"/>
        <v/>
      </c>
      <c r="AE66" s="159" t="str">
        <f t="shared" si="8"/>
        <v/>
      </c>
      <c r="AF66" s="160" t="str">
        <f t="shared" si="7"/>
        <v/>
      </c>
    </row>
    <row r="67" spans="1:32" s="110" customFormat="1" ht="34.5" customHeight="1" x14ac:dyDescent="0.4">
      <c r="A67" s="42" t="str">
        <f t="shared" si="1"/>
        <v>○○学園</v>
      </c>
      <c r="B67" s="176" t="str">
        <f t="array" ref="B67">IFERROR(INDEX('調査票 (記入例)'!$B$1:$B$718,SMALL(IF('調査票 (記入例)'!$AE$19:$AE$718="●",ROW('調査票 (記入例)'!$AE$19:$AE$718)),ROW(B47))),"")</f>
        <v/>
      </c>
      <c r="C67" s="177" t="str">
        <f t="array" ref="C67">IFERROR(INDEX('調査票 (記入例)'!$C$1:$C$718,SMALL(IF('調査票 (記入例)'!$AE$19:$AE$718="●",ROW('調査票 (記入例)'!$AE$19:$AE$718)),ROW(C47))),"")</f>
        <v/>
      </c>
      <c r="D67" s="181" t="str">
        <f t="array" ref="D67">IFERROR(INDEX('調査票 (記入例)'!$K$1:$K$718,SMALL(IF('調査票 (記入例)'!$AE$19:$AE$718="●",ROW('調査票 (記入例)'!$AE$19:$AE$718)),ROW(D47))),"")</f>
        <v/>
      </c>
      <c r="E67" s="184">
        <f t="shared" si="2"/>
        <v>0</v>
      </c>
      <c r="F67" s="181" t="str">
        <f t="array" ref="F67">IFERROR(INDEX('調査票 (記入例)'!$L$1:$L$718,SMALL(IF('調査票 (記入例)'!$AE$19:$AE$718="●",ROW('調査票 (記入例)'!$AE$19:$AE$718)),ROW(F47))),"")</f>
        <v/>
      </c>
      <c r="G67" s="182">
        <f t="shared" si="3"/>
        <v>0</v>
      </c>
      <c r="H67" s="181" t="str">
        <f t="array" ref="H67">IFERROR(INDEX('調査票 (記入例)'!$M$1:$M$718,SMALL(IF('調査票 (記入例)'!$AE$19:$AE$718="●",ROW('調査票 (記入例)'!$AE$19:$AE$718)),ROW(H47))),"")</f>
        <v/>
      </c>
      <c r="I67" s="182">
        <f t="shared" si="4"/>
        <v>0</v>
      </c>
      <c r="J67" s="181" t="str">
        <f t="array" ref="J67">IFERROR(INDEX('調査票 (記入例)'!$N$1:$N$718,SMALL(IF('調査票 (記入例)'!$AE$19:$AE$718="●",ROW('調査票 (記入例)'!$AE$19:$AE$718)),ROW(J47))),"")</f>
        <v/>
      </c>
      <c r="K67" s="182">
        <f t="shared" si="5"/>
        <v>0</v>
      </c>
      <c r="L67" s="155"/>
      <c r="M67" s="156"/>
      <c r="N67" s="157"/>
      <c r="O67" s="156"/>
      <c r="P67" s="155"/>
      <c r="Q67" s="156"/>
      <c r="R67" s="157"/>
      <c r="S67" s="156"/>
      <c r="T67" s="155"/>
      <c r="U67" s="156"/>
      <c r="V67" s="157"/>
      <c r="W67" s="156"/>
      <c r="X67" s="155"/>
      <c r="Y67" s="156"/>
      <c r="Z67" s="157"/>
      <c r="AA67" s="156"/>
      <c r="AB67" s="158"/>
      <c r="AC67" s="159" t="str">
        <f t="array" ref="AC67">IFERROR(INDEX('調査票 (記入例)'!$AD$1:$AD$718,SMALL(IF('調査票 (記入例)'!$AE$19:$AE$718="●",ROW('調査票 (記入例)'!$AE$19:$AE$718)),ROW(AC47)))&amp;"","")</f>
        <v/>
      </c>
      <c r="AD67" s="160" t="str">
        <f t="shared" si="6"/>
        <v/>
      </c>
      <c r="AE67" s="159" t="str">
        <f t="shared" si="8"/>
        <v/>
      </c>
      <c r="AF67" s="160" t="str">
        <f t="shared" si="7"/>
        <v/>
      </c>
    </row>
    <row r="68" spans="1:32" s="110" customFormat="1" ht="34.5" customHeight="1" x14ac:dyDescent="0.4">
      <c r="A68" s="42" t="str">
        <f t="shared" si="1"/>
        <v>○○学園</v>
      </c>
      <c r="B68" s="176" t="str">
        <f t="array" ref="B68">IFERROR(INDEX('調査票 (記入例)'!$B$1:$B$718,SMALL(IF('調査票 (記入例)'!$AE$19:$AE$718="●",ROW('調査票 (記入例)'!$AE$19:$AE$718)),ROW(B48))),"")</f>
        <v/>
      </c>
      <c r="C68" s="177" t="str">
        <f t="array" ref="C68">IFERROR(INDEX('調査票 (記入例)'!$C$1:$C$718,SMALL(IF('調査票 (記入例)'!$AE$19:$AE$718="●",ROW('調査票 (記入例)'!$AE$19:$AE$718)),ROW(C48))),"")</f>
        <v/>
      </c>
      <c r="D68" s="181" t="str">
        <f t="array" ref="D68">IFERROR(INDEX('調査票 (記入例)'!$K$1:$K$718,SMALL(IF('調査票 (記入例)'!$AE$19:$AE$718="●",ROW('調査票 (記入例)'!$AE$19:$AE$718)),ROW(D48))),"")</f>
        <v/>
      </c>
      <c r="E68" s="184">
        <f t="shared" si="2"/>
        <v>0</v>
      </c>
      <c r="F68" s="181" t="str">
        <f t="array" ref="F68">IFERROR(INDEX('調査票 (記入例)'!$L$1:$L$718,SMALL(IF('調査票 (記入例)'!$AE$19:$AE$718="●",ROW('調査票 (記入例)'!$AE$19:$AE$718)),ROW(F48))),"")</f>
        <v/>
      </c>
      <c r="G68" s="182">
        <f t="shared" si="3"/>
        <v>0</v>
      </c>
      <c r="H68" s="181" t="str">
        <f t="array" ref="H68">IFERROR(INDEX('調査票 (記入例)'!$M$1:$M$718,SMALL(IF('調査票 (記入例)'!$AE$19:$AE$718="●",ROW('調査票 (記入例)'!$AE$19:$AE$718)),ROW(H48))),"")</f>
        <v/>
      </c>
      <c r="I68" s="182">
        <f t="shared" si="4"/>
        <v>0</v>
      </c>
      <c r="J68" s="181" t="str">
        <f t="array" ref="J68">IFERROR(INDEX('調査票 (記入例)'!$N$1:$N$718,SMALL(IF('調査票 (記入例)'!$AE$19:$AE$718="●",ROW('調査票 (記入例)'!$AE$19:$AE$718)),ROW(J48))),"")</f>
        <v/>
      </c>
      <c r="K68" s="182">
        <f t="shared" si="5"/>
        <v>0</v>
      </c>
      <c r="L68" s="155"/>
      <c r="M68" s="156"/>
      <c r="N68" s="157"/>
      <c r="O68" s="156"/>
      <c r="P68" s="155"/>
      <c r="Q68" s="156"/>
      <c r="R68" s="157"/>
      <c r="S68" s="156"/>
      <c r="T68" s="155"/>
      <c r="U68" s="156"/>
      <c r="V68" s="157"/>
      <c r="W68" s="156"/>
      <c r="X68" s="155"/>
      <c r="Y68" s="156"/>
      <c r="Z68" s="157"/>
      <c r="AA68" s="156"/>
      <c r="AB68" s="158"/>
      <c r="AC68" s="159" t="str">
        <f t="array" ref="AC68">IFERROR(INDEX('調査票 (記入例)'!$AD$1:$AD$718,SMALL(IF('調査票 (記入例)'!$AE$19:$AE$718="●",ROW('調査票 (記入例)'!$AE$19:$AE$718)),ROW(AC48)))&amp;"","")</f>
        <v/>
      </c>
      <c r="AD68" s="160" t="str">
        <f t="shared" si="6"/>
        <v/>
      </c>
      <c r="AE68" s="159" t="str">
        <f t="shared" si="8"/>
        <v/>
      </c>
      <c r="AF68" s="160" t="str">
        <f t="shared" si="7"/>
        <v/>
      </c>
    </row>
    <row r="69" spans="1:32" s="110" customFormat="1" ht="34.5" customHeight="1" x14ac:dyDescent="0.4">
      <c r="A69" s="42" t="str">
        <f t="shared" si="1"/>
        <v>○○学園</v>
      </c>
      <c r="B69" s="176" t="str">
        <f t="array" ref="B69">IFERROR(INDEX('調査票 (記入例)'!$B$1:$B$718,SMALL(IF('調査票 (記入例)'!$AE$19:$AE$718="●",ROW('調査票 (記入例)'!$AE$19:$AE$718)),ROW(B49))),"")</f>
        <v/>
      </c>
      <c r="C69" s="177" t="str">
        <f t="array" ref="C69">IFERROR(INDEX('調査票 (記入例)'!$C$1:$C$718,SMALL(IF('調査票 (記入例)'!$AE$19:$AE$718="●",ROW('調査票 (記入例)'!$AE$19:$AE$718)),ROW(C49))),"")</f>
        <v/>
      </c>
      <c r="D69" s="181" t="str">
        <f t="array" ref="D69">IFERROR(INDEX('調査票 (記入例)'!$K$1:$K$718,SMALL(IF('調査票 (記入例)'!$AE$19:$AE$718="●",ROW('調査票 (記入例)'!$AE$19:$AE$718)),ROW(D49))),"")</f>
        <v/>
      </c>
      <c r="E69" s="184">
        <f t="shared" si="2"/>
        <v>0</v>
      </c>
      <c r="F69" s="181" t="str">
        <f t="array" ref="F69">IFERROR(INDEX('調査票 (記入例)'!$L$1:$L$718,SMALL(IF('調査票 (記入例)'!$AE$19:$AE$718="●",ROW('調査票 (記入例)'!$AE$19:$AE$718)),ROW(F49))),"")</f>
        <v/>
      </c>
      <c r="G69" s="182">
        <f t="shared" si="3"/>
        <v>0</v>
      </c>
      <c r="H69" s="181" t="str">
        <f t="array" ref="H69">IFERROR(INDEX('調査票 (記入例)'!$M$1:$M$718,SMALL(IF('調査票 (記入例)'!$AE$19:$AE$718="●",ROW('調査票 (記入例)'!$AE$19:$AE$718)),ROW(H49))),"")</f>
        <v/>
      </c>
      <c r="I69" s="182">
        <f t="shared" si="4"/>
        <v>0</v>
      </c>
      <c r="J69" s="181" t="str">
        <f t="array" ref="J69">IFERROR(INDEX('調査票 (記入例)'!$N$1:$N$718,SMALL(IF('調査票 (記入例)'!$AE$19:$AE$718="●",ROW('調査票 (記入例)'!$AE$19:$AE$718)),ROW(J49))),"")</f>
        <v/>
      </c>
      <c r="K69" s="182">
        <f t="shared" si="5"/>
        <v>0</v>
      </c>
      <c r="L69" s="155"/>
      <c r="M69" s="156"/>
      <c r="N69" s="157"/>
      <c r="O69" s="156"/>
      <c r="P69" s="155"/>
      <c r="Q69" s="156"/>
      <c r="R69" s="157"/>
      <c r="S69" s="156"/>
      <c r="T69" s="155"/>
      <c r="U69" s="156"/>
      <c r="V69" s="157"/>
      <c r="W69" s="156"/>
      <c r="X69" s="155"/>
      <c r="Y69" s="156"/>
      <c r="Z69" s="157"/>
      <c r="AA69" s="156"/>
      <c r="AB69" s="158"/>
      <c r="AC69" s="159" t="str">
        <f t="array" ref="AC69">IFERROR(INDEX('調査票 (記入例)'!$AD$1:$AD$718,SMALL(IF('調査票 (記入例)'!$AE$19:$AE$718="●",ROW('調査票 (記入例)'!$AE$19:$AE$718)),ROW(AC49)))&amp;"","")</f>
        <v/>
      </c>
      <c r="AD69" s="160" t="str">
        <f t="shared" si="6"/>
        <v/>
      </c>
      <c r="AE69" s="159" t="str">
        <f t="shared" si="8"/>
        <v/>
      </c>
      <c r="AF69" s="160" t="str">
        <f t="shared" si="7"/>
        <v/>
      </c>
    </row>
    <row r="70" spans="1:32" s="110" customFormat="1" ht="34.5" customHeight="1" x14ac:dyDescent="0.4">
      <c r="A70" s="42" t="str">
        <f t="shared" si="1"/>
        <v>○○学園</v>
      </c>
      <c r="B70" s="176" t="str">
        <f t="array" ref="B70">IFERROR(INDEX('調査票 (記入例)'!$B$1:$B$718,SMALL(IF('調査票 (記入例)'!$AE$19:$AE$718="●",ROW('調査票 (記入例)'!$AE$19:$AE$718)),ROW(B50))),"")</f>
        <v/>
      </c>
      <c r="C70" s="177" t="str">
        <f t="array" ref="C70">IFERROR(INDEX('調査票 (記入例)'!$C$1:$C$718,SMALL(IF('調査票 (記入例)'!$AE$19:$AE$718="●",ROW('調査票 (記入例)'!$AE$19:$AE$718)),ROW(C50))),"")</f>
        <v/>
      </c>
      <c r="D70" s="181" t="str">
        <f t="array" ref="D70">IFERROR(INDEX('調査票 (記入例)'!$K$1:$K$718,SMALL(IF('調査票 (記入例)'!$AE$19:$AE$718="●",ROW('調査票 (記入例)'!$AE$19:$AE$718)),ROW(D50))),"")</f>
        <v/>
      </c>
      <c r="E70" s="184">
        <f t="shared" si="2"/>
        <v>0</v>
      </c>
      <c r="F70" s="181" t="str">
        <f t="array" ref="F70">IFERROR(INDEX('調査票 (記入例)'!$L$1:$L$718,SMALL(IF('調査票 (記入例)'!$AE$19:$AE$718="●",ROW('調査票 (記入例)'!$AE$19:$AE$718)),ROW(F50))),"")</f>
        <v/>
      </c>
      <c r="G70" s="182">
        <f t="shared" si="3"/>
        <v>0</v>
      </c>
      <c r="H70" s="181" t="str">
        <f t="array" ref="H70">IFERROR(INDEX('調査票 (記入例)'!$M$1:$M$718,SMALL(IF('調査票 (記入例)'!$AE$19:$AE$718="●",ROW('調査票 (記入例)'!$AE$19:$AE$718)),ROW(H50))),"")</f>
        <v/>
      </c>
      <c r="I70" s="182">
        <f t="shared" si="4"/>
        <v>0</v>
      </c>
      <c r="J70" s="181" t="str">
        <f t="array" ref="J70">IFERROR(INDEX('調査票 (記入例)'!$N$1:$N$718,SMALL(IF('調査票 (記入例)'!$AE$19:$AE$718="●",ROW('調査票 (記入例)'!$AE$19:$AE$718)),ROW(J50))),"")</f>
        <v/>
      </c>
      <c r="K70" s="182">
        <f t="shared" si="5"/>
        <v>0</v>
      </c>
      <c r="L70" s="155"/>
      <c r="M70" s="156"/>
      <c r="N70" s="157"/>
      <c r="O70" s="156"/>
      <c r="P70" s="155"/>
      <c r="Q70" s="156"/>
      <c r="R70" s="157"/>
      <c r="S70" s="156"/>
      <c r="T70" s="155"/>
      <c r="U70" s="156"/>
      <c r="V70" s="157"/>
      <c r="W70" s="156"/>
      <c r="X70" s="155"/>
      <c r="Y70" s="156"/>
      <c r="Z70" s="157"/>
      <c r="AA70" s="156"/>
      <c r="AB70" s="158"/>
      <c r="AC70" s="159" t="str">
        <f t="array" ref="AC70">IFERROR(INDEX('調査票 (記入例)'!$AD$1:$AD$718,SMALL(IF('調査票 (記入例)'!$AE$19:$AE$718="●",ROW('調査票 (記入例)'!$AE$19:$AE$718)),ROW(AC50)))&amp;"","")</f>
        <v/>
      </c>
      <c r="AD70" s="160" t="str">
        <f t="shared" si="6"/>
        <v/>
      </c>
      <c r="AE70" s="159" t="str">
        <f t="shared" si="8"/>
        <v/>
      </c>
      <c r="AF70" s="160" t="str">
        <f t="shared" si="7"/>
        <v/>
      </c>
    </row>
    <row r="71" spans="1:32" s="110" customFormat="1" ht="34.5" customHeight="1" x14ac:dyDescent="0.4">
      <c r="A71" s="42" t="str">
        <f t="shared" si="1"/>
        <v>○○学園</v>
      </c>
      <c r="B71" s="176" t="str">
        <f t="array" ref="B71">IFERROR(INDEX('調査票 (記入例)'!$B$1:$B$718,SMALL(IF('調査票 (記入例)'!$AE$19:$AE$718="●",ROW('調査票 (記入例)'!$AE$19:$AE$718)),ROW(B51))),"")</f>
        <v/>
      </c>
      <c r="C71" s="177" t="str">
        <f t="array" ref="C71">IFERROR(INDEX('調査票 (記入例)'!$C$1:$C$718,SMALL(IF('調査票 (記入例)'!$AE$19:$AE$718="●",ROW('調査票 (記入例)'!$AE$19:$AE$718)),ROW(C51))),"")</f>
        <v/>
      </c>
      <c r="D71" s="181" t="str">
        <f t="array" ref="D71">IFERROR(INDEX('調査票 (記入例)'!$K$1:$K$718,SMALL(IF('調査票 (記入例)'!$AE$19:$AE$718="●",ROW('調査票 (記入例)'!$AE$19:$AE$718)),ROW(D51))),"")</f>
        <v/>
      </c>
      <c r="E71" s="184">
        <f t="shared" si="2"/>
        <v>0</v>
      </c>
      <c r="F71" s="181" t="str">
        <f t="array" ref="F71">IFERROR(INDEX('調査票 (記入例)'!$L$1:$L$718,SMALL(IF('調査票 (記入例)'!$AE$19:$AE$718="●",ROW('調査票 (記入例)'!$AE$19:$AE$718)),ROW(F51))),"")</f>
        <v/>
      </c>
      <c r="G71" s="182">
        <f t="shared" si="3"/>
        <v>0</v>
      </c>
      <c r="H71" s="181" t="str">
        <f t="array" ref="H71">IFERROR(INDEX('調査票 (記入例)'!$M$1:$M$718,SMALL(IF('調査票 (記入例)'!$AE$19:$AE$718="●",ROW('調査票 (記入例)'!$AE$19:$AE$718)),ROW(H51))),"")</f>
        <v/>
      </c>
      <c r="I71" s="182">
        <f t="shared" si="4"/>
        <v>0</v>
      </c>
      <c r="J71" s="181" t="str">
        <f t="array" ref="J71">IFERROR(INDEX('調査票 (記入例)'!$N$1:$N$718,SMALL(IF('調査票 (記入例)'!$AE$19:$AE$718="●",ROW('調査票 (記入例)'!$AE$19:$AE$718)),ROW(J51))),"")</f>
        <v/>
      </c>
      <c r="K71" s="182">
        <f t="shared" si="5"/>
        <v>0</v>
      </c>
      <c r="L71" s="155"/>
      <c r="M71" s="156"/>
      <c r="N71" s="157"/>
      <c r="O71" s="156"/>
      <c r="P71" s="155"/>
      <c r="Q71" s="156"/>
      <c r="R71" s="157"/>
      <c r="S71" s="156"/>
      <c r="T71" s="155"/>
      <c r="U71" s="156"/>
      <c r="V71" s="157"/>
      <c r="W71" s="156"/>
      <c r="X71" s="155"/>
      <c r="Y71" s="156"/>
      <c r="Z71" s="157"/>
      <c r="AA71" s="156"/>
      <c r="AB71" s="158"/>
      <c r="AC71" s="159" t="str">
        <f t="array" ref="AC71">IFERROR(INDEX('調査票 (記入例)'!$AD$1:$AD$718,SMALL(IF('調査票 (記入例)'!$AE$19:$AE$718="●",ROW('調査票 (記入例)'!$AE$19:$AE$718)),ROW(AC51)))&amp;"","")</f>
        <v/>
      </c>
      <c r="AD71" s="160" t="str">
        <f t="shared" si="6"/>
        <v/>
      </c>
      <c r="AE71" s="159" t="str">
        <f t="shared" si="8"/>
        <v/>
      </c>
      <c r="AF71" s="160" t="str">
        <f t="shared" si="7"/>
        <v/>
      </c>
    </row>
    <row r="72" spans="1:32" s="110" customFormat="1" ht="34.5" customHeight="1" x14ac:dyDescent="0.4">
      <c r="A72" s="42" t="str">
        <f t="shared" si="1"/>
        <v>○○学園</v>
      </c>
      <c r="B72" s="176" t="str">
        <f t="array" ref="B72">IFERROR(INDEX('調査票 (記入例)'!$B$1:$B$718,SMALL(IF('調査票 (記入例)'!$AE$19:$AE$718="●",ROW('調査票 (記入例)'!$AE$19:$AE$718)),ROW(B52))),"")</f>
        <v/>
      </c>
      <c r="C72" s="177" t="str">
        <f t="array" ref="C72">IFERROR(INDEX('調査票 (記入例)'!$C$1:$C$718,SMALL(IF('調査票 (記入例)'!$AE$19:$AE$718="●",ROW('調査票 (記入例)'!$AE$19:$AE$718)),ROW(C52))),"")</f>
        <v/>
      </c>
      <c r="D72" s="181" t="str">
        <f t="array" ref="D72">IFERROR(INDEX('調査票 (記入例)'!$K$1:$K$718,SMALL(IF('調査票 (記入例)'!$AE$19:$AE$718="●",ROW('調査票 (記入例)'!$AE$19:$AE$718)),ROW(D52))),"")</f>
        <v/>
      </c>
      <c r="E72" s="184">
        <f t="shared" si="2"/>
        <v>0</v>
      </c>
      <c r="F72" s="181" t="str">
        <f t="array" ref="F72">IFERROR(INDEX('調査票 (記入例)'!$L$1:$L$718,SMALL(IF('調査票 (記入例)'!$AE$19:$AE$718="●",ROW('調査票 (記入例)'!$AE$19:$AE$718)),ROW(F52))),"")</f>
        <v/>
      </c>
      <c r="G72" s="182">
        <f t="shared" si="3"/>
        <v>0</v>
      </c>
      <c r="H72" s="181" t="str">
        <f t="array" ref="H72">IFERROR(INDEX('調査票 (記入例)'!$M$1:$M$718,SMALL(IF('調査票 (記入例)'!$AE$19:$AE$718="●",ROW('調査票 (記入例)'!$AE$19:$AE$718)),ROW(H52))),"")</f>
        <v/>
      </c>
      <c r="I72" s="182">
        <f t="shared" si="4"/>
        <v>0</v>
      </c>
      <c r="J72" s="181" t="str">
        <f t="array" ref="J72">IFERROR(INDEX('調査票 (記入例)'!$N$1:$N$718,SMALL(IF('調査票 (記入例)'!$AE$19:$AE$718="●",ROW('調査票 (記入例)'!$AE$19:$AE$718)),ROW(J52))),"")</f>
        <v/>
      </c>
      <c r="K72" s="182">
        <f t="shared" si="5"/>
        <v>0</v>
      </c>
      <c r="L72" s="155"/>
      <c r="M72" s="156"/>
      <c r="N72" s="157"/>
      <c r="O72" s="156"/>
      <c r="P72" s="155"/>
      <c r="Q72" s="156"/>
      <c r="R72" s="157"/>
      <c r="S72" s="156"/>
      <c r="T72" s="155"/>
      <c r="U72" s="156"/>
      <c r="V72" s="157"/>
      <c r="W72" s="156"/>
      <c r="X72" s="155"/>
      <c r="Y72" s="156"/>
      <c r="Z72" s="157"/>
      <c r="AA72" s="156"/>
      <c r="AB72" s="158"/>
      <c r="AC72" s="159" t="str">
        <f t="array" ref="AC72">IFERROR(INDEX('調査票 (記入例)'!$AD$1:$AD$718,SMALL(IF('調査票 (記入例)'!$AE$19:$AE$718="●",ROW('調査票 (記入例)'!$AE$19:$AE$718)),ROW(AC52)))&amp;"","")</f>
        <v/>
      </c>
      <c r="AD72" s="160" t="str">
        <f t="shared" si="6"/>
        <v/>
      </c>
      <c r="AE72" s="159" t="str">
        <f t="shared" si="8"/>
        <v/>
      </c>
      <c r="AF72" s="160" t="str">
        <f t="shared" si="7"/>
        <v/>
      </c>
    </row>
    <row r="73" spans="1:32" s="110" customFormat="1" ht="34.5" customHeight="1" x14ac:dyDescent="0.4">
      <c r="A73" s="42" t="str">
        <f t="shared" si="1"/>
        <v>○○学園</v>
      </c>
      <c r="B73" s="176" t="str">
        <f t="array" ref="B73">IFERROR(INDEX('調査票 (記入例)'!$B$1:$B$718,SMALL(IF('調査票 (記入例)'!$AE$19:$AE$718="●",ROW('調査票 (記入例)'!$AE$19:$AE$718)),ROW(B53))),"")</f>
        <v/>
      </c>
      <c r="C73" s="177" t="str">
        <f t="array" ref="C73">IFERROR(INDEX('調査票 (記入例)'!$C$1:$C$718,SMALL(IF('調査票 (記入例)'!$AE$19:$AE$718="●",ROW('調査票 (記入例)'!$AE$19:$AE$718)),ROW(C53))),"")</f>
        <v/>
      </c>
      <c r="D73" s="181" t="str">
        <f t="array" ref="D73">IFERROR(INDEX('調査票 (記入例)'!$K$1:$K$718,SMALL(IF('調査票 (記入例)'!$AE$19:$AE$718="●",ROW('調査票 (記入例)'!$AE$19:$AE$718)),ROW(D53))),"")</f>
        <v/>
      </c>
      <c r="E73" s="184">
        <f t="shared" si="2"/>
        <v>0</v>
      </c>
      <c r="F73" s="181" t="str">
        <f t="array" ref="F73">IFERROR(INDEX('調査票 (記入例)'!$L$1:$L$718,SMALL(IF('調査票 (記入例)'!$AE$19:$AE$718="●",ROW('調査票 (記入例)'!$AE$19:$AE$718)),ROW(F53))),"")</f>
        <v/>
      </c>
      <c r="G73" s="182">
        <f t="shared" si="3"/>
        <v>0</v>
      </c>
      <c r="H73" s="181" t="str">
        <f t="array" ref="H73">IFERROR(INDEX('調査票 (記入例)'!$M$1:$M$718,SMALL(IF('調査票 (記入例)'!$AE$19:$AE$718="●",ROW('調査票 (記入例)'!$AE$19:$AE$718)),ROW(H53))),"")</f>
        <v/>
      </c>
      <c r="I73" s="182">
        <f t="shared" si="4"/>
        <v>0</v>
      </c>
      <c r="J73" s="181" t="str">
        <f t="array" ref="J73">IFERROR(INDEX('調査票 (記入例)'!$N$1:$N$718,SMALL(IF('調査票 (記入例)'!$AE$19:$AE$718="●",ROW('調査票 (記入例)'!$AE$19:$AE$718)),ROW(J53))),"")</f>
        <v/>
      </c>
      <c r="K73" s="182">
        <f t="shared" si="5"/>
        <v>0</v>
      </c>
      <c r="L73" s="155"/>
      <c r="M73" s="156"/>
      <c r="N73" s="157"/>
      <c r="O73" s="156"/>
      <c r="P73" s="155"/>
      <c r="Q73" s="156"/>
      <c r="R73" s="157"/>
      <c r="S73" s="156"/>
      <c r="T73" s="155"/>
      <c r="U73" s="156"/>
      <c r="V73" s="157"/>
      <c r="W73" s="156"/>
      <c r="X73" s="155"/>
      <c r="Y73" s="156"/>
      <c r="Z73" s="157"/>
      <c r="AA73" s="156"/>
      <c r="AB73" s="158"/>
      <c r="AC73" s="159" t="str">
        <f t="array" ref="AC73">IFERROR(INDEX('調査票 (記入例)'!$AD$1:$AD$718,SMALL(IF('調査票 (記入例)'!$AE$19:$AE$718="●",ROW('調査票 (記入例)'!$AE$19:$AE$718)),ROW(AC53)))&amp;"","")</f>
        <v/>
      </c>
      <c r="AD73" s="160" t="str">
        <f t="shared" si="6"/>
        <v/>
      </c>
      <c r="AE73" s="159" t="str">
        <f t="shared" si="8"/>
        <v/>
      </c>
      <c r="AF73" s="160" t="str">
        <f t="shared" si="7"/>
        <v/>
      </c>
    </row>
    <row r="74" spans="1:32" s="110" customFormat="1" ht="34.5" customHeight="1" x14ac:dyDescent="0.4">
      <c r="A74" s="42" t="str">
        <f t="shared" si="1"/>
        <v>○○学園</v>
      </c>
      <c r="B74" s="176" t="str">
        <f t="array" ref="B74">IFERROR(INDEX('調査票 (記入例)'!$B$1:$B$718,SMALL(IF('調査票 (記入例)'!$AE$19:$AE$718="●",ROW('調査票 (記入例)'!$AE$19:$AE$718)),ROW(B54))),"")</f>
        <v/>
      </c>
      <c r="C74" s="177" t="str">
        <f t="array" ref="C74">IFERROR(INDEX('調査票 (記入例)'!$C$1:$C$718,SMALL(IF('調査票 (記入例)'!$AE$19:$AE$718="●",ROW('調査票 (記入例)'!$AE$19:$AE$718)),ROW(C54))),"")</f>
        <v/>
      </c>
      <c r="D74" s="181" t="str">
        <f t="array" ref="D74">IFERROR(INDEX('調査票 (記入例)'!$K$1:$K$718,SMALL(IF('調査票 (記入例)'!$AE$19:$AE$718="●",ROW('調査票 (記入例)'!$AE$19:$AE$718)),ROW(D54))),"")</f>
        <v/>
      </c>
      <c r="E74" s="184">
        <f t="shared" si="2"/>
        <v>0</v>
      </c>
      <c r="F74" s="181" t="str">
        <f t="array" ref="F74">IFERROR(INDEX('調査票 (記入例)'!$L$1:$L$718,SMALL(IF('調査票 (記入例)'!$AE$19:$AE$718="●",ROW('調査票 (記入例)'!$AE$19:$AE$718)),ROW(F54))),"")</f>
        <v/>
      </c>
      <c r="G74" s="182">
        <f t="shared" si="3"/>
        <v>0</v>
      </c>
      <c r="H74" s="181" t="str">
        <f t="array" ref="H74">IFERROR(INDEX('調査票 (記入例)'!$M$1:$M$718,SMALL(IF('調査票 (記入例)'!$AE$19:$AE$718="●",ROW('調査票 (記入例)'!$AE$19:$AE$718)),ROW(H54))),"")</f>
        <v/>
      </c>
      <c r="I74" s="182">
        <f t="shared" si="4"/>
        <v>0</v>
      </c>
      <c r="J74" s="181" t="str">
        <f t="array" ref="J74">IFERROR(INDEX('調査票 (記入例)'!$N$1:$N$718,SMALL(IF('調査票 (記入例)'!$AE$19:$AE$718="●",ROW('調査票 (記入例)'!$AE$19:$AE$718)),ROW(J54))),"")</f>
        <v/>
      </c>
      <c r="K74" s="182">
        <f t="shared" si="5"/>
        <v>0</v>
      </c>
      <c r="L74" s="155"/>
      <c r="M74" s="156"/>
      <c r="N74" s="157"/>
      <c r="O74" s="156"/>
      <c r="P74" s="155"/>
      <c r="Q74" s="156"/>
      <c r="R74" s="157"/>
      <c r="S74" s="156"/>
      <c r="T74" s="155"/>
      <c r="U74" s="156"/>
      <c r="V74" s="157"/>
      <c r="W74" s="156"/>
      <c r="X74" s="155"/>
      <c r="Y74" s="156"/>
      <c r="Z74" s="157"/>
      <c r="AA74" s="156"/>
      <c r="AB74" s="158"/>
      <c r="AC74" s="159" t="str">
        <f t="array" ref="AC74">IFERROR(INDEX('調査票 (記入例)'!$AD$1:$AD$718,SMALL(IF('調査票 (記入例)'!$AE$19:$AE$718="●",ROW('調査票 (記入例)'!$AE$19:$AE$718)),ROW(AC54)))&amp;"","")</f>
        <v/>
      </c>
      <c r="AD74" s="160" t="str">
        <f t="shared" si="6"/>
        <v/>
      </c>
      <c r="AE74" s="159" t="str">
        <f t="shared" si="8"/>
        <v/>
      </c>
      <c r="AF74" s="160" t="str">
        <f t="shared" si="7"/>
        <v/>
      </c>
    </row>
    <row r="75" spans="1:32" s="110" customFormat="1" ht="34.5" customHeight="1" x14ac:dyDescent="0.4">
      <c r="A75" s="42" t="str">
        <f t="shared" si="1"/>
        <v>○○学園</v>
      </c>
      <c r="B75" s="176" t="str">
        <f t="array" ref="B75">IFERROR(INDEX('調査票 (記入例)'!$B$1:$B$718,SMALL(IF('調査票 (記入例)'!$AE$19:$AE$718="●",ROW('調査票 (記入例)'!$AE$19:$AE$718)),ROW(B55))),"")</f>
        <v/>
      </c>
      <c r="C75" s="177" t="str">
        <f t="array" ref="C75">IFERROR(INDEX('調査票 (記入例)'!$C$1:$C$718,SMALL(IF('調査票 (記入例)'!$AE$19:$AE$718="●",ROW('調査票 (記入例)'!$AE$19:$AE$718)),ROW(C55))),"")</f>
        <v/>
      </c>
      <c r="D75" s="181" t="str">
        <f t="array" ref="D75">IFERROR(INDEX('調査票 (記入例)'!$K$1:$K$718,SMALL(IF('調査票 (記入例)'!$AE$19:$AE$718="●",ROW('調査票 (記入例)'!$AE$19:$AE$718)),ROW(D55))),"")</f>
        <v/>
      </c>
      <c r="E75" s="184">
        <f t="shared" si="2"/>
        <v>0</v>
      </c>
      <c r="F75" s="181" t="str">
        <f t="array" ref="F75">IFERROR(INDEX('調査票 (記入例)'!$L$1:$L$718,SMALL(IF('調査票 (記入例)'!$AE$19:$AE$718="●",ROW('調査票 (記入例)'!$AE$19:$AE$718)),ROW(F55))),"")</f>
        <v/>
      </c>
      <c r="G75" s="182">
        <f t="shared" si="3"/>
        <v>0</v>
      </c>
      <c r="H75" s="181" t="str">
        <f t="array" ref="H75">IFERROR(INDEX('調査票 (記入例)'!$M$1:$M$718,SMALL(IF('調査票 (記入例)'!$AE$19:$AE$718="●",ROW('調査票 (記入例)'!$AE$19:$AE$718)),ROW(H55))),"")</f>
        <v/>
      </c>
      <c r="I75" s="182">
        <f t="shared" si="4"/>
        <v>0</v>
      </c>
      <c r="J75" s="181" t="str">
        <f t="array" ref="J75">IFERROR(INDEX('調査票 (記入例)'!$N$1:$N$718,SMALL(IF('調査票 (記入例)'!$AE$19:$AE$718="●",ROW('調査票 (記入例)'!$AE$19:$AE$718)),ROW(J55))),"")</f>
        <v/>
      </c>
      <c r="K75" s="182">
        <f t="shared" si="5"/>
        <v>0</v>
      </c>
      <c r="L75" s="155"/>
      <c r="M75" s="156"/>
      <c r="N75" s="157"/>
      <c r="O75" s="156"/>
      <c r="P75" s="155"/>
      <c r="Q75" s="156"/>
      <c r="R75" s="157"/>
      <c r="S75" s="156"/>
      <c r="T75" s="155"/>
      <c r="U75" s="156"/>
      <c r="V75" s="157"/>
      <c r="W75" s="156"/>
      <c r="X75" s="155"/>
      <c r="Y75" s="156"/>
      <c r="Z75" s="157"/>
      <c r="AA75" s="156"/>
      <c r="AB75" s="158"/>
      <c r="AC75" s="159" t="str">
        <f t="array" ref="AC75">IFERROR(INDEX('調査票 (記入例)'!$AD$1:$AD$718,SMALL(IF('調査票 (記入例)'!$AE$19:$AE$718="●",ROW('調査票 (記入例)'!$AE$19:$AE$718)),ROW(AC55)))&amp;"","")</f>
        <v/>
      </c>
      <c r="AD75" s="160" t="str">
        <f t="shared" si="6"/>
        <v/>
      </c>
      <c r="AE75" s="159" t="str">
        <f t="shared" si="8"/>
        <v/>
      </c>
      <c r="AF75" s="160" t="str">
        <f t="shared" si="7"/>
        <v/>
      </c>
    </row>
    <row r="76" spans="1:32" s="110" customFormat="1" ht="34.5" customHeight="1" x14ac:dyDescent="0.4">
      <c r="A76" s="42" t="str">
        <f t="shared" si="1"/>
        <v>○○学園</v>
      </c>
      <c r="B76" s="176" t="str">
        <f t="array" ref="B76">IFERROR(INDEX('調査票 (記入例)'!$B$1:$B$718,SMALL(IF('調査票 (記入例)'!$AE$19:$AE$718="●",ROW('調査票 (記入例)'!$AE$19:$AE$718)),ROW(B56))),"")</f>
        <v/>
      </c>
      <c r="C76" s="177" t="str">
        <f t="array" ref="C76">IFERROR(INDEX('調査票 (記入例)'!$C$1:$C$718,SMALL(IF('調査票 (記入例)'!$AE$19:$AE$718="●",ROW('調査票 (記入例)'!$AE$19:$AE$718)),ROW(C56))),"")</f>
        <v/>
      </c>
      <c r="D76" s="181" t="str">
        <f t="array" ref="D76">IFERROR(INDEX('調査票 (記入例)'!$K$1:$K$718,SMALL(IF('調査票 (記入例)'!$AE$19:$AE$718="●",ROW('調査票 (記入例)'!$AE$19:$AE$718)),ROW(D56))),"")</f>
        <v/>
      </c>
      <c r="E76" s="184">
        <f t="shared" si="2"/>
        <v>0</v>
      </c>
      <c r="F76" s="181" t="str">
        <f t="array" ref="F76">IFERROR(INDEX('調査票 (記入例)'!$L$1:$L$718,SMALL(IF('調査票 (記入例)'!$AE$19:$AE$718="●",ROW('調査票 (記入例)'!$AE$19:$AE$718)),ROW(F56))),"")</f>
        <v/>
      </c>
      <c r="G76" s="182">
        <f t="shared" si="3"/>
        <v>0</v>
      </c>
      <c r="H76" s="181" t="str">
        <f t="array" ref="H76">IFERROR(INDEX('調査票 (記入例)'!$M$1:$M$718,SMALL(IF('調査票 (記入例)'!$AE$19:$AE$718="●",ROW('調査票 (記入例)'!$AE$19:$AE$718)),ROW(H56))),"")</f>
        <v/>
      </c>
      <c r="I76" s="182">
        <f t="shared" si="4"/>
        <v>0</v>
      </c>
      <c r="J76" s="181" t="str">
        <f t="array" ref="J76">IFERROR(INDEX('調査票 (記入例)'!$N$1:$N$718,SMALL(IF('調査票 (記入例)'!$AE$19:$AE$718="●",ROW('調査票 (記入例)'!$AE$19:$AE$718)),ROW(J56))),"")</f>
        <v/>
      </c>
      <c r="K76" s="182">
        <f t="shared" si="5"/>
        <v>0</v>
      </c>
      <c r="L76" s="155"/>
      <c r="M76" s="156"/>
      <c r="N76" s="157"/>
      <c r="O76" s="156"/>
      <c r="P76" s="155"/>
      <c r="Q76" s="156"/>
      <c r="R76" s="157"/>
      <c r="S76" s="156"/>
      <c r="T76" s="155"/>
      <c r="U76" s="156"/>
      <c r="V76" s="157"/>
      <c r="W76" s="156"/>
      <c r="X76" s="155"/>
      <c r="Y76" s="156"/>
      <c r="Z76" s="157"/>
      <c r="AA76" s="156"/>
      <c r="AB76" s="158"/>
      <c r="AC76" s="159" t="str">
        <f t="array" ref="AC76">IFERROR(INDEX('調査票 (記入例)'!$AD$1:$AD$718,SMALL(IF('調査票 (記入例)'!$AE$19:$AE$718="●",ROW('調査票 (記入例)'!$AE$19:$AE$718)),ROW(AC56)))&amp;"","")</f>
        <v/>
      </c>
      <c r="AD76" s="160" t="str">
        <f t="shared" si="6"/>
        <v/>
      </c>
      <c r="AE76" s="159" t="str">
        <f t="shared" si="8"/>
        <v/>
      </c>
      <c r="AF76" s="160" t="str">
        <f t="shared" si="7"/>
        <v/>
      </c>
    </row>
    <row r="77" spans="1:32" s="110" customFormat="1" ht="34.5" customHeight="1" x14ac:dyDescent="0.4">
      <c r="A77" s="42" t="str">
        <f t="shared" si="1"/>
        <v>○○学園</v>
      </c>
      <c r="B77" s="176" t="str">
        <f t="array" ref="B77">IFERROR(INDEX('調査票 (記入例)'!$B$1:$B$718,SMALL(IF('調査票 (記入例)'!$AE$19:$AE$718="●",ROW('調査票 (記入例)'!$AE$19:$AE$718)),ROW(B57))),"")</f>
        <v/>
      </c>
      <c r="C77" s="177" t="str">
        <f t="array" ref="C77">IFERROR(INDEX('調査票 (記入例)'!$C$1:$C$718,SMALL(IF('調査票 (記入例)'!$AE$19:$AE$718="●",ROW('調査票 (記入例)'!$AE$19:$AE$718)),ROW(C57))),"")</f>
        <v/>
      </c>
      <c r="D77" s="181" t="str">
        <f t="array" ref="D77">IFERROR(INDEX('調査票 (記入例)'!$K$1:$K$718,SMALL(IF('調査票 (記入例)'!$AE$19:$AE$718="●",ROW('調査票 (記入例)'!$AE$19:$AE$718)),ROW(D57))),"")</f>
        <v/>
      </c>
      <c r="E77" s="184">
        <f t="shared" si="2"/>
        <v>0</v>
      </c>
      <c r="F77" s="181" t="str">
        <f t="array" ref="F77">IFERROR(INDEX('調査票 (記入例)'!$L$1:$L$718,SMALL(IF('調査票 (記入例)'!$AE$19:$AE$718="●",ROW('調査票 (記入例)'!$AE$19:$AE$718)),ROW(F57))),"")</f>
        <v/>
      </c>
      <c r="G77" s="182">
        <f t="shared" si="3"/>
        <v>0</v>
      </c>
      <c r="H77" s="181" t="str">
        <f t="array" ref="H77">IFERROR(INDEX('調査票 (記入例)'!$M$1:$M$718,SMALL(IF('調査票 (記入例)'!$AE$19:$AE$718="●",ROW('調査票 (記入例)'!$AE$19:$AE$718)),ROW(H57))),"")</f>
        <v/>
      </c>
      <c r="I77" s="182">
        <f t="shared" si="4"/>
        <v>0</v>
      </c>
      <c r="J77" s="181" t="str">
        <f t="array" ref="J77">IFERROR(INDEX('調査票 (記入例)'!$N$1:$N$718,SMALL(IF('調査票 (記入例)'!$AE$19:$AE$718="●",ROW('調査票 (記入例)'!$AE$19:$AE$718)),ROW(J57))),"")</f>
        <v/>
      </c>
      <c r="K77" s="182">
        <f t="shared" si="5"/>
        <v>0</v>
      </c>
      <c r="L77" s="155"/>
      <c r="M77" s="156"/>
      <c r="N77" s="157"/>
      <c r="O77" s="156"/>
      <c r="P77" s="155"/>
      <c r="Q77" s="156"/>
      <c r="R77" s="157"/>
      <c r="S77" s="156"/>
      <c r="T77" s="155"/>
      <c r="U77" s="156"/>
      <c r="V77" s="157"/>
      <c r="W77" s="156"/>
      <c r="X77" s="155"/>
      <c r="Y77" s="156"/>
      <c r="Z77" s="157"/>
      <c r="AA77" s="156"/>
      <c r="AB77" s="158"/>
      <c r="AC77" s="159" t="str">
        <f t="array" ref="AC77">IFERROR(INDEX('調査票 (記入例)'!$AD$1:$AD$718,SMALL(IF('調査票 (記入例)'!$AE$19:$AE$718="●",ROW('調査票 (記入例)'!$AE$19:$AE$718)),ROW(AC57)))&amp;"","")</f>
        <v/>
      </c>
      <c r="AD77" s="160" t="str">
        <f t="shared" si="6"/>
        <v/>
      </c>
      <c r="AE77" s="159" t="str">
        <f t="shared" si="8"/>
        <v/>
      </c>
      <c r="AF77" s="160" t="str">
        <f t="shared" si="7"/>
        <v/>
      </c>
    </row>
    <row r="78" spans="1:32" s="110" customFormat="1" ht="34.5" customHeight="1" x14ac:dyDescent="0.4">
      <c r="A78" s="42" t="str">
        <f t="shared" si="1"/>
        <v>○○学園</v>
      </c>
      <c r="B78" s="176" t="str">
        <f t="array" ref="B78">IFERROR(INDEX('調査票 (記入例)'!$B$1:$B$718,SMALL(IF('調査票 (記入例)'!$AE$19:$AE$718="●",ROW('調査票 (記入例)'!$AE$19:$AE$718)),ROW(B58))),"")</f>
        <v/>
      </c>
      <c r="C78" s="177" t="str">
        <f t="array" ref="C78">IFERROR(INDEX('調査票 (記入例)'!$C$1:$C$718,SMALL(IF('調査票 (記入例)'!$AE$19:$AE$718="●",ROW('調査票 (記入例)'!$AE$19:$AE$718)),ROW(C58))),"")</f>
        <v/>
      </c>
      <c r="D78" s="181" t="str">
        <f t="array" ref="D78">IFERROR(INDEX('調査票 (記入例)'!$K$1:$K$718,SMALL(IF('調査票 (記入例)'!$AE$19:$AE$718="●",ROW('調査票 (記入例)'!$AE$19:$AE$718)),ROW(D58))),"")</f>
        <v/>
      </c>
      <c r="E78" s="184">
        <f t="shared" si="2"/>
        <v>0</v>
      </c>
      <c r="F78" s="181" t="str">
        <f t="array" ref="F78">IFERROR(INDEX('調査票 (記入例)'!$L$1:$L$718,SMALL(IF('調査票 (記入例)'!$AE$19:$AE$718="●",ROW('調査票 (記入例)'!$AE$19:$AE$718)),ROW(F58))),"")</f>
        <v/>
      </c>
      <c r="G78" s="182">
        <f t="shared" si="3"/>
        <v>0</v>
      </c>
      <c r="H78" s="181" t="str">
        <f t="array" ref="H78">IFERROR(INDEX('調査票 (記入例)'!$M$1:$M$718,SMALL(IF('調査票 (記入例)'!$AE$19:$AE$718="●",ROW('調査票 (記入例)'!$AE$19:$AE$718)),ROW(H58))),"")</f>
        <v/>
      </c>
      <c r="I78" s="182">
        <f t="shared" si="4"/>
        <v>0</v>
      </c>
      <c r="J78" s="181" t="str">
        <f t="array" ref="J78">IFERROR(INDEX('調査票 (記入例)'!$N$1:$N$718,SMALL(IF('調査票 (記入例)'!$AE$19:$AE$718="●",ROW('調査票 (記入例)'!$AE$19:$AE$718)),ROW(J58))),"")</f>
        <v/>
      </c>
      <c r="K78" s="182">
        <f t="shared" si="5"/>
        <v>0</v>
      </c>
      <c r="L78" s="155"/>
      <c r="M78" s="156"/>
      <c r="N78" s="157"/>
      <c r="O78" s="156"/>
      <c r="P78" s="155"/>
      <c r="Q78" s="156"/>
      <c r="R78" s="157"/>
      <c r="S78" s="156"/>
      <c r="T78" s="155"/>
      <c r="U78" s="156"/>
      <c r="V78" s="157"/>
      <c r="W78" s="156"/>
      <c r="X78" s="155"/>
      <c r="Y78" s="156"/>
      <c r="Z78" s="157"/>
      <c r="AA78" s="156"/>
      <c r="AB78" s="158"/>
      <c r="AC78" s="159" t="str">
        <f t="array" ref="AC78">IFERROR(INDEX('調査票 (記入例)'!$AD$1:$AD$718,SMALL(IF('調査票 (記入例)'!$AE$19:$AE$718="●",ROW('調査票 (記入例)'!$AE$19:$AE$718)),ROW(AC58)))&amp;"","")</f>
        <v/>
      </c>
      <c r="AD78" s="160" t="str">
        <f t="shared" si="6"/>
        <v/>
      </c>
      <c r="AE78" s="159" t="str">
        <f t="shared" si="8"/>
        <v/>
      </c>
      <c r="AF78" s="160" t="str">
        <f t="shared" si="7"/>
        <v/>
      </c>
    </row>
    <row r="79" spans="1:32" s="110" customFormat="1" ht="34.5" customHeight="1" x14ac:dyDescent="0.4">
      <c r="A79" s="42" t="str">
        <f t="shared" si="1"/>
        <v>○○学園</v>
      </c>
      <c r="B79" s="176" t="str">
        <f t="array" ref="B79">IFERROR(INDEX('調査票 (記入例)'!$B$1:$B$718,SMALL(IF('調査票 (記入例)'!$AE$19:$AE$718="●",ROW('調査票 (記入例)'!$AE$19:$AE$718)),ROW(B59))),"")</f>
        <v/>
      </c>
      <c r="C79" s="177" t="str">
        <f t="array" ref="C79">IFERROR(INDEX('調査票 (記入例)'!$C$1:$C$718,SMALL(IF('調査票 (記入例)'!$AE$19:$AE$718="●",ROW('調査票 (記入例)'!$AE$19:$AE$718)),ROW(C59))),"")</f>
        <v/>
      </c>
      <c r="D79" s="181" t="str">
        <f t="array" ref="D79">IFERROR(INDEX('調査票 (記入例)'!$K$1:$K$718,SMALL(IF('調査票 (記入例)'!$AE$19:$AE$718="●",ROW('調査票 (記入例)'!$AE$19:$AE$718)),ROW(D59))),"")</f>
        <v/>
      </c>
      <c r="E79" s="184">
        <f t="shared" si="2"/>
        <v>0</v>
      </c>
      <c r="F79" s="181" t="str">
        <f t="array" ref="F79">IFERROR(INDEX('調査票 (記入例)'!$L$1:$L$718,SMALL(IF('調査票 (記入例)'!$AE$19:$AE$718="●",ROW('調査票 (記入例)'!$AE$19:$AE$718)),ROW(F59))),"")</f>
        <v/>
      </c>
      <c r="G79" s="182">
        <f t="shared" si="3"/>
        <v>0</v>
      </c>
      <c r="H79" s="181" t="str">
        <f t="array" ref="H79">IFERROR(INDEX('調査票 (記入例)'!$M$1:$M$718,SMALL(IF('調査票 (記入例)'!$AE$19:$AE$718="●",ROW('調査票 (記入例)'!$AE$19:$AE$718)),ROW(H59))),"")</f>
        <v/>
      </c>
      <c r="I79" s="182">
        <f t="shared" si="4"/>
        <v>0</v>
      </c>
      <c r="J79" s="181" t="str">
        <f t="array" ref="J79">IFERROR(INDEX('調査票 (記入例)'!$N$1:$N$718,SMALL(IF('調査票 (記入例)'!$AE$19:$AE$718="●",ROW('調査票 (記入例)'!$AE$19:$AE$718)),ROW(J59))),"")</f>
        <v/>
      </c>
      <c r="K79" s="182">
        <f t="shared" si="5"/>
        <v>0</v>
      </c>
      <c r="L79" s="155"/>
      <c r="M79" s="156"/>
      <c r="N79" s="157"/>
      <c r="O79" s="156"/>
      <c r="P79" s="155"/>
      <c r="Q79" s="156"/>
      <c r="R79" s="157"/>
      <c r="S79" s="156"/>
      <c r="T79" s="155"/>
      <c r="U79" s="156"/>
      <c r="V79" s="157"/>
      <c r="W79" s="156"/>
      <c r="X79" s="155"/>
      <c r="Y79" s="156"/>
      <c r="Z79" s="157"/>
      <c r="AA79" s="156"/>
      <c r="AB79" s="158"/>
      <c r="AC79" s="159" t="str">
        <f t="array" ref="AC79">IFERROR(INDEX('調査票 (記入例)'!$AD$1:$AD$718,SMALL(IF('調査票 (記入例)'!$AE$19:$AE$718="●",ROW('調査票 (記入例)'!$AE$19:$AE$718)),ROW(AC59)))&amp;"","")</f>
        <v/>
      </c>
      <c r="AD79" s="160" t="str">
        <f t="shared" si="6"/>
        <v/>
      </c>
      <c r="AE79" s="159" t="str">
        <f t="shared" si="8"/>
        <v/>
      </c>
      <c r="AF79" s="160" t="str">
        <f t="shared" si="7"/>
        <v/>
      </c>
    </row>
    <row r="80" spans="1:32" s="110" customFormat="1" ht="34.5" customHeight="1" x14ac:dyDescent="0.4">
      <c r="A80" s="42" t="str">
        <f t="shared" si="1"/>
        <v>○○学園</v>
      </c>
      <c r="B80" s="176" t="str">
        <f t="array" ref="B80">IFERROR(INDEX('調査票 (記入例)'!$B$1:$B$718,SMALL(IF('調査票 (記入例)'!$AE$19:$AE$718="●",ROW('調査票 (記入例)'!$AE$19:$AE$718)),ROW(B60))),"")</f>
        <v/>
      </c>
      <c r="C80" s="177" t="str">
        <f t="array" ref="C80">IFERROR(INDEX('調査票 (記入例)'!$C$1:$C$718,SMALL(IF('調査票 (記入例)'!$AE$19:$AE$718="●",ROW('調査票 (記入例)'!$AE$19:$AE$718)),ROW(C60))),"")</f>
        <v/>
      </c>
      <c r="D80" s="181" t="str">
        <f t="array" ref="D80">IFERROR(INDEX('調査票 (記入例)'!$K$1:$K$718,SMALL(IF('調査票 (記入例)'!$AE$19:$AE$718="●",ROW('調査票 (記入例)'!$AE$19:$AE$718)),ROW(D60))),"")</f>
        <v/>
      </c>
      <c r="E80" s="184">
        <f t="shared" si="2"/>
        <v>0</v>
      </c>
      <c r="F80" s="181" t="str">
        <f t="array" ref="F80">IFERROR(INDEX('調査票 (記入例)'!$L$1:$L$718,SMALL(IF('調査票 (記入例)'!$AE$19:$AE$718="●",ROW('調査票 (記入例)'!$AE$19:$AE$718)),ROW(F60))),"")</f>
        <v/>
      </c>
      <c r="G80" s="182">
        <f t="shared" si="3"/>
        <v>0</v>
      </c>
      <c r="H80" s="181" t="str">
        <f t="array" ref="H80">IFERROR(INDEX('調査票 (記入例)'!$M$1:$M$718,SMALL(IF('調査票 (記入例)'!$AE$19:$AE$718="●",ROW('調査票 (記入例)'!$AE$19:$AE$718)),ROW(H60))),"")</f>
        <v/>
      </c>
      <c r="I80" s="182">
        <f t="shared" si="4"/>
        <v>0</v>
      </c>
      <c r="J80" s="181" t="str">
        <f t="array" ref="J80">IFERROR(INDEX('調査票 (記入例)'!$N$1:$N$718,SMALL(IF('調査票 (記入例)'!$AE$19:$AE$718="●",ROW('調査票 (記入例)'!$AE$19:$AE$718)),ROW(J60))),"")</f>
        <v/>
      </c>
      <c r="K80" s="182">
        <f t="shared" si="5"/>
        <v>0</v>
      </c>
      <c r="L80" s="155"/>
      <c r="M80" s="156"/>
      <c r="N80" s="157"/>
      <c r="O80" s="156"/>
      <c r="P80" s="155"/>
      <c r="Q80" s="156"/>
      <c r="R80" s="157"/>
      <c r="S80" s="156"/>
      <c r="T80" s="155"/>
      <c r="U80" s="156"/>
      <c r="V80" s="157"/>
      <c r="W80" s="156"/>
      <c r="X80" s="155"/>
      <c r="Y80" s="156"/>
      <c r="Z80" s="157"/>
      <c r="AA80" s="156"/>
      <c r="AB80" s="158"/>
      <c r="AC80" s="159" t="str">
        <f t="array" ref="AC80">IFERROR(INDEX('調査票 (記入例)'!$AD$1:$AD$718,SMALL(IF('調査票 (記入例)'!$AE$19:$AE$718="●",ROW('調査票 (記入例)'!$AE$19:$AE$718)),ROW(AC60)))&amp;"","")</f>
        <v/>
      </c>
      <c r="AD80" s="160" t="str">
        <f t="shared" si="6"/>
        <v/>
      </c>
      <c r="AE80" s="159" t="str">
        <f t="shared" si="8"/>
        <v/>
      </c>
      <c r="AF80" s="160" t="str">
        <f t="shared" si="7"/>
        <v/>
      </c>
    </row>
    <row r="81" spans="1:32" s="110" customFormat="1" ht="34.5" customHeight="1" x14ac:dyDescent="0.4">
      <c r="A81" s="42" t="str">
        <f t="shared" si="1"/>
        <v>○○学園</v>
      </c>
      <c r="B81" s="176" t="str">
        <f t="array" ref="B81">IFERROR(INDEX('調査票 (記入例)'!$B$1:$B$718,SMALL(IF('調査票 (記入例)'!$AE$19:$AE$718="●",ROW('調査票 (記入例)'!$AE$19:$AE$718)),ROW(B61))),"")</f>
        <v/>
      </c>
      <c r="C81" s="177" t="str">
        <f t="array" ref="C81">IFERROR(INDEX('調査票 (記入例)'!$C$1:$C$718,SMALL(IF('調査票 (記入例)'!$AE$19:$AE$718="●",ROW('調査票 (記入例)'!$AE$19:$AE$718)),ROW(C61))),"")</f>
        <v/>
      </c>
      <c r="D81" s="181" t="str">
        <f t="array" ref="D81">IFERROR(INDEX('調査票 (記入例)'!$K$1:$K$718,SMALL(IF('調査票 (記入例)'!$AE$19:$AE$718="●",ROW('調査票 (記入例)'!$AE$19:$AE$718)),ROW(D61))),"")</f>
        <v/>
      </c>
      <c r="E81" s="184">
        <f t="shared" si="2"/>
        <v>0</v>
      </c>
      <c r="F81" s="181" t="str">
        <f t="array" ref="F81">IFERROR(INDEX('調査票 (記入例)'!$L$1:$L$718,SMALL(IF('調査票 (記入例)'!$AE$19:$AE$718="●",ROW('調査票 (記入例)'!$AE$19:$AE$718)),ROW(F61))),"")</f>
        <v/>
      </c>
      <c r="G81" s="182">
        <f t="shared" si="3"/>
        <v>0</v>
      </c>
      <c r="H81" s="181" t="str">
        <f t="array" ref="H81">IFERROR(INDEX('調査票 (記入例)'!$M$1:$M$718,SMALL(IF('調査票 (記入例)'!$AE$19:$AE$718="●",ROW('調査票 (記入例)'!$AE$19:$AE$718)),ROW(H61))),"")</f>
        <v/>
      </c>
      <c r="I81" s="182">
        <f t="shared" si="4"/>
        <v>0</v>
      </c>
      <c r="J81" s="181" t="str">
        <f t="array" ref="J81">IFERROR(INDEX('調査票 (記入例)'!$N$1:$N$718,SMALL(IF('調査票 (記入例)'!$AE$19:$AE$718="●",ROW('調査票 (記入例)'!$AE$19:$AE$718)),ROW(J61))),"")</f>
        <v/>
      </c>
      <c r="K81" s="182">
        <f t="shared" si="5"/>
        <v>0</v>
      </c>
      <c r="L81" s="155"/>
      <c r="M81" s="156"/>
      <c r="N81" s="157"/>
      <c r="O81" s="156"/>
      <c r="P81" s="155"/>
      <c r="Q81" s="156"/>
      <c r="R81" s="157"/>
      <c r="S81" s="156"/>
      <c r="T81" s="155"/>
      <c r="U81" s="156"/>
      <c r="V81" s="157"/>
      <c r="W81" s="156"/>
      <c r="X81" s="155"/>
      <c r="Y81" s="156"/>
      <c r="Z81" s="157"/>
      <c r="AA81" s="156"/>
      <c r="AB81" s="158"/>
      <c r="AC81" s="159" t="str">
        <f t="array" ref="AC81">IFERROR(INDEX('調査票 (記入例)'!$AD$1:$AD$718,SMALL(IF('調査票 (記入例)'!$AE$19:$AE$718="●",ROW('調査票 (記入例)'!$AE$19:$AE$718)),ROW(AC61)))&amp;"","")</f>
        <v/>
      </c>
      <c r="AD81" s="160" t="str">
        <f t="shared" si="6"/>
        <v/>
      </c>
      <c r="AE81" s="159" t="str">
        <f t="shared" si="8"/>
        <v/>
      </c>
      <c r="AF81" s="160" t="str">
        <f t="shared" si="7"/>
        <v/>
      </c>
    </row>
    <row r="82" spans="1:32" s="110" customFormat="1" ht="34.5" customHeight="1" x14ac:dyDescent="0.4">
      <c r="A82" s="42" t="str">
        <f t="shared" si="1"/>
        <v>○○学園</v>
      </c>
      <c r="B82" s="176" t="str">
        <f t="array" ref="B82">IFERROR(INDEX('調査票 (記入例)'!$B$1:$B$718,SMALL(IF('調査票 (記入例)'!$AE$19:$AE$718="●",ROW('調査票 (記入例)'!$AE$19:$AE$718)),ROW(B62))),"")</f>
        <v/>
      </c>
      <c r="C82" s="177" t="str">
        <f t="array" ref="C82">IFERROR(INDEX('調査票 (記入例)'!$C$1:$C$718,SMALL(IF('調査票 (記入例)'!$AE$19:$AE$718="●",ROW('調査票 (記入例)'!$AE$19:$AE$718)),ROW(C62))),"")</f>
        <v/>
      </c>
      <c r="D82" s="181" t="str">
        <f t="array" ref="D82">IFERROR(INDEX('調査票 (記入例)'!$K$1:$K$718,SMALL(IF('調査票 (記入例)'!$AE$19:$AE$718="●",ROW('調査票 (記入例)'!$AE$19:$AE$718)),ROW(D62))),"")</f>
        <v/>
      </c>
      <c r="E82" s="184">
        <f t="shared" si="2"/>
        <v>0</v>
      </c>
      <c r="F82" s="181" t="str">
        <f t="array" ref="F82">IFERROR(INDEX('調査票 (記入例)'!$L$1:$L$718,SMALL(IF('調査票 (記入例)'!$AE$19:$AE$718="●",ROW('調査票 (記入例)'!$AE$19:$AE$718)),ROW(F62))),"")</f>
        <v/>
      </c>
      <c r="G82" s="182">
        <f t="shared" si="3"/>
        <v>0</v>
      </c>
      <c r="H82" s="181" t="str">
        <f t="array" ref="H82">IFERROR(INDEX('調査票 (記入例)'!$M$1:$M$718,SMALL(IF('調査票 (記入例)'!$AE$19:$AE$718="●",ROW('調査票 (記入例)'!$AE$19:$AE$718)),ROW(H62))),"")</f>
        <v/>
      </c>
      <c r="I82" s="182">
        <f t="shared" si="4"/>
        <v>0</v>
      </c>
      <c r="J82" s="181" t="str">
        <f t="array" ref="J82">IFERROR(INDEX('調査票 (記入例)'!$N$1:$N$718,SMALL(IF('調査票 (記入例)'!$AE$19:$AE$718="●",ROW('調査票 (記入例)'!$AE$19:$AE$718)),ROW(J62))),"")</f>
        <v/>
      </c>
      <c r="K82" s="182">
        <f t="shared" si="5"/>
        <v>0</v>
      </c>
      <c r="L82" s="155"/>
      <c r="M82" s="156"/>
      <c r="N82" s="157"/>
      <c r="O82" s="156"/>
      <c r="P82" s="155"/>
      <c r="Q82" s="156"/>
      <c r="R82" s="157"/>
      <c r="S82" s="156"/>
      <c r="T82" s="155"/>
      <c r="U82" s="156"/>
      <c r="V82" s="157"/>
      <c r="W82" s="156"/>
      <c r="X82" s="155"/>
      <c r="Y82" s="156"/>
      <c r="Z82" s="157"/>
      <c r="AA82" s="156"/>
      <c r="AB82" s="158"/>
      <c r="AC82" s="159" t="str">
        <f t="array" ref="AC82">IFERROR(INDEX('調査票 (記入例)'!$AD$1:$AD$718,SMALL(IF('調査票 (記入例)'!$AE$19:$AE$718="●",ROW('調査票 (記入例)'!$AE$19:$AE$718)),ROW(AC62)))&amp;"","")</f>
        <v/>
      </c>
      <c r="AD82" s="160" t="str">
        <f t="shared" si="6"/>
        <v/>
      </c>
      <c r="AE82" s="159" t="str">
        <f t="shared" si="8"/>
        <v/>
      </c>
      <c r="AF82" s="160" t="str">
        <f t="shared" si="7"/>
        <v/>
      </c>
    </row>
    <row r="83" spans="1:32" s="110" customFormat="1" ht="34.5" customHeight="1" x14ac:dyDescent="0.4">
      <c r="A83" s="42" t="str">
        <f t="shared" si="1"/>
        <v>○○学園</v>
      </c>
      <c r="B83" s="176" t="str">
        <f t="array" ref="B83">IFERROR(INDEX('調査票 (記入例)'!$B$1:$B$718,SMALL(IF('調査票 (記入例)'!$AE$19:$AE$718="●",ROW('調査票 (記入例)'!$AE$19:$AE$718)),ROW(B63))),"")</f>
        <v/>
      </c>
      <c r="C83" s="177" t="str">
        <f t="array" ref="C83">IFERROR(INDEX('調査票 (記入例)'!$C$1:$C$718,SMALL(IF('調査票 (記入例)'!$AE$19:$AE$718="●",ROW('調査票 (記入例)'!$AE$19:$AE$718)),ROW(C63))),"")</f>
        <v/>
      </c>
      <c r="D83" s="181" t="str">
        <f t="array" ref="D83">IFERROR(INDEX('調査票 (記入例)'!$K$1:$K$718,SMALL(IF('調査票 (記入例)'!$AE$19:$AE$718="●",ROW('調査票 (記入例)'!$AE$19:$AE$718)),ROW(D63))),"")</f>
        <v/>
      </c>
      <c r="E83" s="184">
        <f t="shared" si="2"/>
        <v>0</v>
      </c>
      <c r="F83" s="181" t="str">
        <f t="array" ref="F83">IFERROR(INDEX('調査票 (記入例)'!$L$1:$L$718,SMALL(IF('調査票 (記入例)'!$AE$19:$AE$718="●",ROW('調査票 (記入例)'!$AE$19:$AE$718)),ROW(F63))),"")</f>
        <v/>
      </c>
      <c r="G83" s="182">
        <f t="shared" si="3"/>
        <v>0</v>
      </c>
      <c r="H83" s="181" t="str">
        <f t="array" ref="H83">IFERROR(INDEX('調査票 (記入例)'!$M$1:$M$718,SMALL(IF('調査票 (記入例)'!$AE$19:$AE$718="●",ROW('調査票 (記入例)'!$AE$19:$AE$718)),ROW(H63))),"")</f>
        <v/>
      </c>
      <c r="I83" s="182">
        <f t="shared" si="4"/>
        <v>0</v>
      </c>
      <c r="J83" s="181" t="str">
        <f t="array" ref="J83">IFERROR(INDEX('調査票 (記入例)'!$N$1:$N$718,SMALL(IF('調査票 (記入例)'!$AE$19:$AE$718="●",ROW('調査票 (記入例)'!$AE$19:$AE$718)),ROW(J63))),"")</f>
        <v/>
      </c>
      <c r="K83" s="182">
        <f t="shared" si="5"/>
        <v>0</v>
      </c>
      <c r="L83" s="155"/>
      <c r="M83" s="156"/>
      <c r="N83" s="157"/>
      <c r="O83" s="156"/>
      <c r="P83" s="155"/>
      <c r="Q83" s="156"/>
      <c r="R83" s="157"/>
      <c r="S83" s="156"/>
      <c r="T83" s="155"/>
      <c r="U83" s="156"/>
      <c r="V83" s="157"/>
      <c r="W83" s="156"/>
      <c r="X83" s="155"/>
      <c r="Y83" s="156"/>
      <c r="Z83" s="157"/>
      <c r="AA83" s="156"/>
      <c r="AB83" s="158"/>
      <c r="AC83" s="159" t="str">
        <f t="array" ref="AC83">IFERROR(INDEX('調査票 (記入例)'!$AD$1:$AD$718,SMALL(IF('調査票 (記入例)'!$AE$19:$AE$718="●",ROW('調査票 (記入例)'!$AE$19:$AE$718)),ROW(AC63)))&amp;"","")</f>
        <v/>
      </c>
      <c r="AD83" s="160" t="str">
        <f t="shared" si="6"/>
        <v/>
      </c>
      <c r="AE83" s="159" t="str">
        <f t="shared" si="8"/>
        <v/>
      </c>
      <c r="AF83" s="160" t="str">
        <f t="shared" si="7"/>
        <v/>
      </c>
    </row>
    <row r="84" spans="1:32" s="110" customFormat="1" ht="34.5" customHeight="1" x14ac:dyDescent="0.4">
      <c r="A84" s="42" t="str">
        <f t="shared" si="1"/>
        <v>○○学園</v>
      </c>
      <c r="B84" s="176" t="str">
        <f t="array" ref="B84">IFERROR(INDEX('調査票 (記入例)'!$B$1:$B$718,SMALL(IF('調査票 (記入例)'!$AE$19:$AE$718="●",ROW('調査票 (記入例)'!$AE$19:$AE$718)),ROW(B64))),"")</f>
        <v/>
      </c>
      <c r="C84" s="177" t="str">
        <f t="array" ref="C84">IFERROR(INDEX('調査票 (記入例)'!$C$1:$C$718,SMALL(IF('調査票 (記入例)'!$AE$19:$AE$718="●",ROW('調査票 (記入例)'!$AE$19:$AE$718)),ROW(C64))),"")</f>
        <v/>
      </c>
      <c r="D84" s="181" t="str">
        <f t="array" ref="D84">IFERROR(INDEX('調査票 (記入例)'!$K$1:$K$718,SMALL(IF('調査票 (記入例)'!$AE$19:$AE$718="●",ROW('調査票 (記入例)'!$AE$19:$AE$718)),ROW(D64))),"")</f>
        <v/>
      </c>
      <c r="E84" s="184">
        <f t="shared" si="2"/>
        <v>0</v>
      </c>
      <c r="F84" s="181" t="str">
        <f t="array" ref="F84">IFERROR(INDEX('調査票 (記入例)'!$L$1:$L$718,SMALL(IF('調査票 (記入例)'!$AE$19:$AE$718="●",ROW('調査票 (記入例)'!$AE$19:$AE$718)),ROW(F64))),"")</f>
        <v/>
      </c>
      <c r="G84" s="182">
        <f t="shared" si="3"/>
        <v>0</v>
      </c>
      <c r="H84" s="181" t="str">
        <f t="array" ref="H84">IFERROR(INDEX('調査票 (記入例)'!$M$1:$M$718,SMALL(IF('調査票 (記入例)'!$AE$19:$AE$718="●",ROW('調査票 (記入例)'!$AE$19:$AE$718)),ROW(H64))),"")</f>
        <v/>
      </c>
      <c r="I84" s="182">
        <f t="shared" si="4"/>
        <v>0</v>
      </c>
      <c r="J84" s="181" t="str">
        <f t="array" ref="J84">IFERROR(INDEX('調査票 (記入例)'!$N$1:$N$718,SMALL(IF('調査票 (記入例)'!$AE$19:$AE$718="●",ROW('調査票 (記入例)'!$AE$19:$AE$718)),ROW(J64))),"")</f>
        <v/>
      </c>
      <c r="K84" s="182">
        <f t="shared" si="5"/>
        <v>0</v>
      </c>
      <c r="L84" s="155"/>
      <c r="M84" s="156"/>
      <c r="N84" s="157"/>
      <c r="O84" s="156"/>
      <c r="P84" s="155"/>
      <c r="Q84" s="156"/>
      <c r="R84" s="157"/>
      <c r="S84" s="156"/>
      <c r="T84" s="155"/>
      <c r="U84" s="156"/>
      <c r="V84" s="157"/>
      <c r="W84" s="156"/>
      <c r="X84" s="155"/>
      <c r="Y84" s="156"/>
      <c r="Z84" s="157"/>
      <c r="AA84" s="156"/>
      <c r="AB84" s="158"/>
      <c r="AC84" s="159" t="str">
        <f t="array" ref="AC84">IFERROR(INDEX('調査票 (記入例)'!$AD$1:$AD$718,SMALL(IF('調査票 (記入例)'!$AE$19:$AE$718="●",ROW('調査票 (記入例)'!$AE$19:$AE$718)),ROW(AC64)))&amp;"","")</f>
        <v/>
      </c>
      <c r="AD84" s="160" t="str">
        <f t="shared" si="6"/>
        <v/>
      </c>
      <c r="AE84" s="159" t="str">
        <f t="shared" si="8"/>
        <v/>
      </c>
      <c r="AF84" s="160" t="str">
        <f t="shared" si="7"/>
        <v/>
      </c>
    </row>
    <row r="85" spans="1:32" s="110" customFormat="1" ht="34.5" customHeight="1" x14ac:dyDescent="0.4">
      <c r="A85" s="42" t="str">
        <f t="shared" ref="A85:A148" si="9">IF($A$13="","",$A$13)</f>
        <v>○○学園</v>
      </c>
      <c r="B85" s="176" t="str">
        <f t="array" ref="B85">IFERROR(INDEX('調査票 (記入例)'!$B$1:$B$718,SMALL(IF('調査票 (記入例)'!$AE$19:$AE$718="●",ROW('調査票 (記入例)'!$AE$19:$AE$718)),ROW(B65))),"")</f>
        <v/>
      </c>
      <c r="C85" s="177" t="str">
        <f t="array" ref="C85">IFERROR(INDEX('調査票 (記入例)'!$C$1:$C$718,SMALL(IF('調査票 (記入例)'!$AE$19:$AE$718="●",ROW('調査票 (記入例)'!$AE$19:$AE$718)),ROW(C65))),"")</f>
        <v/>
      </c>
      <c r="D85" s="181" t="str">
        <f t="array" ref="D85">IFERROR(INDEX('調査票 (記入例)'!$K$1:$K$718,SMALL(IF('調査票 (記入例)'!$AE$19:$AE$718="●",ROW('調査票 (記入例)'!$AE$19:$AE$718)),ROW(D65))),"")</f>
        <v/>
      </c>
      <c r="E85" s="184">
        <f t="shared" ref="E85:E148" si="10">M85+O85</f>
        <v>0</v>
      </c>
      <c r="F85" s="181" t="str">
        <f t="array" ref="F85">IFERROR(INDEX('調査票 (記入例)'!$L$1:$L$718,SMALL(IF('調査票 (記入例)'!$AE$19:$AE$718="●",ROW('調査票 (記入例)'!$AE$19:$AE$718)),ROW(F65))),"")</f>
        <v/>
      </c>
      <c r="G85" s="182">
        <f t="shared" ref="G85:G148" si="11">Q85+S85</f>
        <v>0</v>
      </c>
      <c r="H85" s="181" t="str">
        <f t="array" ref="H85">IFERROR(INDEX('調査票 (記入例)'!$M$1:$M$718,SMALL(IF('調査票 (記入例)'!$AE$19:$AE$718="●",ROW('調査票 (記入例)'!$AE$19:$AE$718)),ROW(H65))),"")</f>
        <v/>
      </c>
      <c r="I85" s="182">
        <f t="shared" ref="I85:I148" si="12">U85+W85</f>
        <v>0</v>
      </c>
      <c r="J85" s="181" t="str">
        <f t="array" ref="J85">IFERROR(INDEX('調査票 (記入例)'!$N$1:$N$718,SMALL(IF('調査票 (記入例)'!$AE$19:$AE$718="●",ROW('調査票 (記入例)'!$AE$19:$AE$718)),ROW(J65))),"")</f>
        <v/>
      </c>
      <c r="K85" s="182">
        <f t="shared" ref="K85:K148" si="13">Y85+AA85</f>
        <v>0</v>
      </c>
      <c r="L85" s="155"/>
      <c r="M85" s="156"/>
      <c r="N85" s="157"/>
      <c r="O85" s="156"/>
      <c r="P85" s="155"/>
      <c r="Q85" s="156"/>
      <c r="R85" s="157"/>
      <c r="S85" s="156"/>
      <c r="T85" s="155"/>
      <c r="U85" s="156"/>
      <c r="V85" s="157"/>
      <c r="W85" s="156"/>
      <c r="X85" s="155"/>
      <c r="Y85" s="156"/>
      <c r="Z85" s="157"/>
      <c r="AA85" s="156"/>
      <c r="AB85" s="158"/>
      <c r="AC85" s="159" t="str">
        <f t="array" ref="AC85">IFERROR(INDEX('調査票 (記入例)'!$AD$1:$AD$718,SMALL(IF('調査票 (記入例)'!$AE$19:$AE$718="●",ROW('調査票 (記入例)'!$AE$19:$AE$718)),ROW(AC65)))&amp;"","")</f>
        <v/>
      </c>
      <c r="AD85" s="160" t="str">
        <f t="shared" ref="AD85:AD148" si="14">IF(AC85&lt;&gt;"",IF(OR(L85&lt;&gt;"",P85&lt;&gt;"",T85&lt;&gt;"",X85&lt;&gt;""),"有","無"),"")</f>
        <v/>
      </c>
      <c r="AE85" s="159" t="str">
        <f t="shared" si="8"/>
        <v/>
      </c>
      <c r="AF85" s="160" t="str">
        <f t="shared" ref="AF85:AF148" si="15">IF(C85="","",IF(AND(NOT(AB85=""),AND($L85+$N85=$D85,$P85+$R85=$F85,$T85+$V85=$H85,$X85+$Z85=$J85)),"OK","NG"))</f>
        <v/>
      </c>
    </row>
    <row r="86" spans="1:32" s="110" customFormat="1" ht="34.5" customHeight="1" x14ac:dyDescent="0.4">
      <c r="A86" s="42" t="str">
        <f t="shared" si="9"/>
        <v>○○学園</v>
      </c>
      <c r="B86" s="176" t="str">
        <f t="array" ref="B86">IFERROR(INDEX('調査票 (記入例)'!$B$1:$B$718,SMALL(IF('調査票 (記入例)'!$AE$19:$AE$718="●",ROW('調査票 (記入例)'!$AE$19:$AE$718)),ROW(B66))),"")</f>
        <v/>
      </c>
      <c r="C86" s="177" t="str">
        <f t="array" ref="C86">IFERROR(INDEX('調査票 (記入例)'!$C$1:$C$718,SMALL(IF('調査票 (記入例)'!$AE$19:$AE$718="●",ROW('調査票 (記入例)'!$AE$19:$AE$718)),ROW(C66))),"")</f>
        <v/>
      </c>
      <c r="D86" s="181" t="str">
        <f t="array" ref="D86">IFERROR(INDEX('調査票 (記入例)'!$K$1:$K$718,SMALL(IF('調査票 (記入例)'!$AE$19:$AE$718="●",ROW('調査票 (記入例)'!$AE$19:$AE$718)),ROW(D66))),"")</f>
        <v/>
      </c>
      <c r="E86" s="184">
        <f t="shared" si="10"/>
        <v>0</v>
      </c>
      <c r="F86" s="181" t="str">
        <f t="array" ref="F86">IFERROR(INDEX('調査票 (記入例)'!$L$1:$L$718,SMALL(IF('調査票 (記入例)'!$AE$19:$AE$718="●",ROW('調査票 (記入例)'!$AE$19:$AE$718)),ROW(F66))),"")</f>
        <v/>
      </c>
      <c r="G86" s="182">
        <f t="shared" si="11"/>
        <v>0</v>
      </c>
      <c r="H86" s="181" t="str">
        <f t="array" ref="H86">IFERROR(INDEX('調査票 (記入例)'!$M$1:$M$718,SMALL(IF('調査票 (記入例)'!$AE$19:$AE$718="●",ROW('調査票 (記入例)'!$AE$19:$AE$718)),ROW(H66))),"")</f>
        <v/>
      </c>
      <c r="I86" s="182">
        <f t="shared" si="12"/>
        <v>0</v>
      </c>
      <c r="J86" s="181" t="str">
        <f t="array" ref="J86">IFERROR(INDEX('調査票 (記入例)'!$N$1:$N$718,SMALL(IF('調査票 (記入例)'!$AE$19:$AE$718="●",ROW('調査票 (記入例)'!$AE$19:$AE$718)),ROW(J66))),"")</f>
        <v/>
      </c>
      <c r="K86" s="182">
        <f t="shared" si="13"/>
        <v>0</v>
      </c>
      <c r="L86" s="155"/>
      <c r="M86" s="156"/>
      <c r="N86" s="157"/>
      <c r="O86" s="156"/>
      <c r="P86" s="155"/>
      <c r="Q86" s="156"/>
      <c r="R86" s="157"/>
      <c r="S86" s="156"/>
      <c r="T86" s="155"/>
      <c r="U86" s="156"/>
      <c r="V86" s="157"/>
      <c r="W86" s="156"/>
      <c r="X86" s="155"/>
      <c r="Y86" s="156"/>
      <c r="Z86" s="157"/>
      <c r="AA86" s="156"/>
      <c r="AB86" s="158"/>
      <c r="AC86" s="159" t="str">
        <f t="array" ref="AC86">IFERROR(INDEX('調査票 (記入例)'!$AD$1:$AD$718,SMALL(IF('調査票 (記入例)'!$AE$19:$AE$718="●",ROW('調査票 (記入例)'!$AE$19:$AE$718)),ROW(AC66)))&amp;"","")</f>
        <v/>
      </c>
      <c r="AD86" s="160" t="str">
        <f t="shared" si="14"/>
        <v/>
      </c>
      <c r="AE86" s="159" t="str">
        <f t="shared" si="8"/>
        <v/>
      </c>
      <c r="AF86" s="160" t="str">
        <f t="shared" si="15"/>
        <v/>
      </c>
    </row>
    <row r="87" spans="1:32" s="110" customFormat="1" ht="34.5" customHeight="1" x14ac:dyDescent="0.4">
      <c r="A87" s="42" t="str">
        <f t="shared" si="9"/>
        <v>○○学園</v>
      </c>
      <c r="B87" s="176" t="str">
        <f t="array" ref="B87">IFERROR(INDEX('調査票 (記入例)'!$B$1:$B$718,SMALL(IF('調査票 (記入例)'!$AE$19:$AE$718="●",ROW('調査票 (記入例)'!$AE$19:$AE$718)),ROW(B67))),"")</f>
        <v/>
      </c>
      <c r="C87" s="177" t="str">
        <f t="array" ref="C87">IFERROR(INDEX('調査票 (記入例)'!$C$1:$C$718,SMALL(IF('調査票 (記入例)'!$AE$19:$AE$718="●",ROW('調査票 (記入例)'!$AE$19:$AE$718)),ROW(C67))),"")</f>
        <v/>
      </c>
      <c r="D87" s="181" t="str">
        <f t="array" ref="D87">IFERROR(INDEX('調査票 (記入例)'!$K$1:$K$718,SMALL(IF('調査票 (記入例)'!$AE$19:$AE$718="●",ROW('調査票 (記入例)'!$AE$19:$AE$718)),ROW(D67))),"")</f>
        <v/>
      </c>
      <c r="E87" s="184">
        <f t="shared" si="10"/>
        <v>0</v>
      </c>
      <c r="F87" s="181" t="str">
        <f t="array" ref="F87">IFERROR(INDEX('調査票 (記入例)'!$L$1:$L$718,SMALL(IF('調査票 (記入例)'!$AE$19:$AE$718="●",ROW('調査票 (記入例)'!$AE$19:$AE$718)),ROW(F67))),"")</f>
        <v/>
      </c>
      <c r="G87" s="182">
        <f t="shared" si="11"/>
        <v>0</v>
      </c>
      <c r="H87" s="181" t="str">
        <f t="array" ref="H87">IFERROR(INDEX('調査票 (記入例)'!$M$1:$M$718,SMALL(IF('調査票 (記入例)'!$AE$19:$AE$718="●",ROW('調査票 (記入例)'!$AE$19:$AE$718)),ROW(H67))),"")</f>
        <v/>
      </c>
      <c r="I87" s="182">
        <f t="shared" si="12"/>
        <v>0</v>
      </c>
      <c r="J87" s="181" t="str">
        <f t="array" ref="J87">IFERROR(INDEX('調査票 (記入例)'!$N$1:$N$718,SMALL(IF('調査票 (記入例)'!$AE$19:$AE$718="●",ROW('調査票 (記入例)'!$AE$19:$AE$718)),ROW(J67))),"")</f>
        <v/>
      </c>
      <c r="K87" s="182">
        <f t="shared" si="13"/>
        <v>0</v>
      </c>
      <c r="L87" s="155"/>
      <c r="M87" s="156"/>
      <c r="N87" s="157"/>
      <c r="O87" s="156"/>
      <c r="P87" s="155"/>
      <c r="Q87" s="156"/>
      <c r="R87" s="157"/>
      <c r="S87" s="156"/>
      <c r="T87" s="155"/>
      <c r="U87" s="156"/>
      <c r="V87" s="157"/>
      <c r="W87" s="156"/>
      <c r="X87" s="155"/>
      <c r="Y87" s="156"/>
      <c r="Z87" s="157"/>
      <c r="AA87" s="156"/>
      <c r="AB87" s="158"/>
      <c r="AC87" s="159" t="str">
        <f t="array" ref="AC87">IFERROR(INDEX('調査票 (記入例)'!$AD$1:$AD$718,SMALL(IF('調査票 (記入例)'!$AE$19:$AE$718="●",ROW('調査票 (記入例)'!$AE$19:$AE$718)),ROW(AC67)))&amp;"","")</f>
        <v/>
      </c>
      <c r="AD87" s="160" t="str">
        <f t="shared" si="14"/>
        <v/>
      </c>
      <c r="AE87" s="159" t="str">
        <f t="shared" ref="AE87:AE150" si="16">IF(AC87&lt;&gt;"",IF(AND(D87=E87,F87=G87,H87=I87,J87=K87),"○",""),"")</f>
        <v/>
      </c>
      <c r="AF87" s="160" t="str">
        <f t="shared" si="15"/>
        <v/>
      </c>
    </row>
    <row r="88" spans="1:32" s="110" customFormat="1" ht="34.5" customHeight="1" x14ac:dyDescent="0.4">
      <c r="A88" s="42" t="str">
        <f t="shared" si="9"/>
        <v>○○学園</v>
      </c>
      <c r="B88" s="176" t="str">
        <f t="array" ref="B88">IFERROR(INDEX('調査票 (記入例)'!$B$1:$B$718,SMALL(IF('調査票 (記入例)'!$AE$19:$AE$718="●",ROW('調査票 (記入例)'!$AE$19:$AE$718)),ROW(B68))),"")</f>
        <v/>
      </c>
      <c r="C88" s="177" t="str">
        <f t="array" ref="C88">IFERROR(INDEX('調査票 (記入例)'!$C$1:$C$718,SMALL(IF('調査票 (記入例)'!$AE$19:$AE$718="●",ROW('調査票 (記入例)'!$AE$19:$AE$718)),ROW(C68))),"")</f>
        <v/>
      </c>
      <c r="D88" s="181" t="str">
        <f t="array" ref="D88">IFERROR(INDEX('調査票 (記入例)'!$K$1:$K$718,SMALL(IF('調査票 (記入例)'!$AE$19:$AE$718="●",ROW('調査票 (記入例)'!$AE$19:$AE$718)),ROW(D68))),"")</f>
        <v/>
      </c>
      <c r="E88" s="184">
        <f t="shared" si="10"/>
        <v>0</v>
      </c>
      <c r="F88" s="181" t="str">
        <f t="array" ref="F88">IFERROR(INDEX('調査票 (記入例)'!$L$1:$L$718,SMALL(IF('調査票 (記入例)'!$AE$19:$AE$718="●",ROW('調査票 (記入例)'!$AE$19:$AE$718)),ROW(F68))),"")</f>
        <v/>
      </c>
      <c r="G88" s="182">
        <f t="shared" si="11"/>
        <v>0</v>
      </c>
      <c r="H88" s="181" t="str">
        <f t="array" ref="H88">IFERROR(INDEX('調査票 (記入例)'!$M$1:$M$718,SMALL(IF('調査票 (記入例)'!$AE$19:$AE$718="●",ROW('調査票 (記入例)'!$AE$19:$AE$718)),ROW(H68))),"")</f>
        <v/>
      </c>
      <c r="I88" s="182">
        <f t="shared" si="12"/>
        <v>0</v>
      </c>
      <c r="J88" s="181" t="str">
        <f t="array" ref="J88">IFERROR(INDEX('調査票 (記入例)'!$N$1:$N$718,SMALL(IF('調査票 (記入例)'!$AE$19:$AE$718="●",ROW('調査票 (記入例)'!$AE$19:$AE$718)),ROW(J68))),"")</f>
        <v/>
      </c>
      <c r="K88" s="182">
        <f t="shared" si="13"/>
        <v>0</v>
      </c>
      <c r="L88" s="155"/>
      <c r="M88" s="156"/>
      <c r="N88" s="157"/>
      <c r="O88" s="156"/>
      <c r="P88" s="155"/>
      <c r="Q88" s="156"/>
      <c r="R88" s="157"/>
      <c r="S88" s="156"/>
      <c r="T88" s="155"/>
      <c r="U88" s="156"/>
      <c r="V88" s="157"/>
      <c r="W88" s="156"/>
      <c r="X88" s="155"/>
      <c r="Y88" s="156"/>
      <c r="Z88" s="157"/>
      <c r="AA88" s="156"/>
      <c r="AB88" s="158"/>
      <c r="AC88" s="159" t="str">
        <f t="array" ref="AC88">IFERROR(INDEX('調査票 (記入例)'!$AD$1:$AD$718,SMALL(IF('調査票 (記入例)'!$AE$19:$AE$718="●",ROW('調査票 (記入例)'!$AE$19:$AE$718)),ROW(AC68)))&amp;"","")</f>
        <v/>
      </c>
      <c r="AD88" s="160" t="str">
        <f t="shared" si="14"/>
        <v/>
      </c>
      <c r="AE88" s="159" t="str">
        <f t="shared" si="16"/>
        <v/>
      </c>
      <c r="AF88" s="160" t="str">
        <f t="shared" si="15"/>
        <v/>
      </c>
    </row>
    <row r="89" spans="1:32" s="110" customFormat="1" ht="34.5" customHeight="1" x14ac:dyDescent="0.4">
      <c r="A89" s="42" t="str">
        <f t="shared" si="9"/>
        <v>○○学園</v>
      </c>
      <c r="B89" s="176" t="str">
        <f t="array" ref="B89">IFERROR(INDEX('調査票 (記入例)'!$B$1:$B$718,SMALL(IF('調査票 (記入例)'!$AE$19:$AE$718="●",ROW('調査票 (記入例)'!$AE$19:$AE$718)),ROW(B69))),"")</f>
        <v/>
      </c>
      <c r="C89" s="177" t="str">
        <f t="array" ref="C89">IFERROR(INDEX('調査票 (記入例)'!$C$1:$C$718,SMALL(IF('調査票 (記入例)'!$AE$19:$AE$718="●",ROW('調査票 (記入例)'!$AE$19:$AE$718)),ROW(C69))),"")</f>
        <v/>
      </c>
      <c r="D89" s="181" t="str">
        <f t="array" ref="D89">IFERROR(INDEX('調査票 (記入例)'!$K$1:$K$718,SMALL(IF('調査票 (記入例)'!$AE$19:$AE$718="●",ROW('調査票 (記入例)'!$AE$19:$AE$718)),ROW(D69))),"")</f>
        <v/>
      </c>
      <c r="E89" s="184">
        <f t="shared" si="10"/>
        <v>0</v>
      </c>
      <c r="F89" s="181" t="str">
        <f t="array" ref="F89">IFERROR(INDEX('調査票 (記入例)'!$L$1:$L$718,SMALL(IF('調査票 (記入例)'!$AE$19:$AE$718="●",ROW('調査票 (記入例)'!$AE$19:$AE$718)),ROW(F69))),"")</f>
        <v/>
      </c>
      <c r="G89" s="182">
        <f t="shared" si="11"/>
        <v>0</v>
      </c>
      <c r="H89" s="181" t="str">
        <f t="array" ref="H89">IFERROR(INDEX('調査票 (記入例)'!$M$1:$M$718,SMALL(IF('調査票 (記入例)'!$AE$19:$AE$718="●",ROW('調査票 (記入例)'!$AE$19:$AE$718)),ROW(H69))),"")</f>
        <v/>
      </c>
      <c r="I89" s="182">
        <f t="shared" si="12"/>
        <v>0</v>
      </c>
      <c r="J89" s="181" t="str">
        <f t="array" ref="J89">IFERROR(INDEX('調査票 (記入例)'!$N$1:$N$718,SMALL(IF('調査票 (記入例)'!$AE$19:$AE$718="●",ROW('調査票 (記入例)'!$AE$19:$AE$718)),ROW(J69))),"")</f>
        <v/>
      </c>
      <c r="K89" s="182">
        <f t="shared" si="13"/>
        <v>0</v>
      </c>
      <c r="L89" s="155"/>
      <c r="M89" s="156"/>
      <c r="N89" s="157"/>
      <c r="O89" s="156"/>
      <c r="P89" s="155"/>
      <c r="Q89" s="156"/>
      <c r="R89" s="157"/>
      <c r="S89" s="156"/>
      <c r="T89" s="155"/>
      <c r="U89" s="156"/>
      <c r="V89" s="157"/>
      <c r="W89" s="156"/>
      <c r="X89" s="155"/>
      <c r="Y89" s="156"/>
      <c r="Z89" s="157"/>
      <c r="AA89" s="156"/>
      <c r="AB89" s="158"/>
      <c r="AC89" s="159" t="str">
        <f t="array" ref="AC89">IFERROR(INDEX('調査票 (記入例)'!$AD$1:$AD$718,SMALL(IF('調査票 (記入例)'!$AE$19:$AE$718="●",ROW('調査票 (記入例)'!$AE$19:$AE$718)),ROW(AC69)))&amp;"","")</f>
        <v/>
      </c>
      <c r="AD89" s="160" t="str">
        <f t="shared" si="14"/>
        <v/>
      </c>
      <c r="AE89" s="159" t="str">
        <f t="shared" si="16"/>
        <v/>
      </c>
      <c r="AF89" s="160" t="str">
        <f t="shared" si="15"/>
        <v/>
      </c>
    </row>
    <row r="90" spans="1:32" s="110" customFormat="1" ht="34.5" customHeight="1" x14ac:dyDescent="0.4">
      <c r="A90" s="42" t="str">
        <f t="shared" si="9"/>
        <v>○○学園</v>
      </c>
      <c r="B90" s="176" t="str">
        <f t="array" ref="B90">IFERROR(INDEX('調査票 (記入例)'!$B$1:$B$718,SMALL(IF('調査票 (記入例)'!$AE$19:$AE$718="●",ROW('調査票 (記入例)'!$AE$19:$AE$718)),ROW(B70))),"")</f>
        <v/>
      </c>
      <c r="C90" s="177" t="str">
        <f t="array" ref="C90">IFERROR(INDEX('調査票 (記入例)'!$C$1:$C$718,SMALL(IF('調査票 (記入例)'!$AE$19:$AE$718="●",ROW('調査票 (記入例)'!$AE$19:$AE$718)),ROW(C70))),"")</f>
        <v/>
      </c>
      <c r="D90" s="181" t="str">
        <f t="array" ref="D90">IFERROR(INDEX('調査票 (記入例)'!$K$1:$K$718,SMALL(IF('調査票 (記入例)'!$AE$19:$AE$718="●",ROW('調査票 (記入例)'!$AE$19:$AE$718)),ROW(D70))),"")</f>
        <v/>
      </c>
      <c r="E90" s="184">
        <f t="shared" si="10"/>
        <v>0</v>
      </c>
      <c r="F90" s="181" t="str">
        <f t="array" ref="F90">IFERROR(INDEX('調査票 (記入例)'!$L$1:$L$718,SMALL(IF('調査票 (記入例)'!$AE$19:$AE$718="●",ROW('調査票 (記入例)'!$AE$19:$AE$718)),ROW(F70))),"")</f>
        <v/>
      </c>
      <c r="G90" s="182">
        <f t="shared" si="11"/>
        <v>0</v>
      </c>
      <c r="H90" s="181" t="str">
        <f t="array" ref="H90">IFERROR(INDEX('調査票 (記入例)'!$M$1:$M$718,SMALL(IF('調査票 (記入例)'!$AE$19:$AE$718="●",ROW('調査票 (記入例)'!$AE$19:$AE$718)),ROW(H70))),"")</f>
        <v/>
      </c>
      <c r="I90" s="182">
        <f t="shared" si="12"/>
        <v>0</v>
      </c>
      <c r="J90" s="181" t="str">
        <f t="array" ref="J90">IFERROR(INDEX('調査票 (記入例)'!$N$1:$N$718,SMALL(IF('調査票 (記入例)'!$AE$19:$AE$718="●",ROW('調査票 (記入例)'!$AE$19:$AE$718)),ROW(J70))),"")</f>
        <v/>
      </c>
      <c r="K90" s="182">
        <f t="shared" si="13"/>
        <v>0</v>
      </c>
      <c r="L90" s="155"/>
      <c r="M90" s="156"/>
      <c r="N90" s="157"/>
      <c r="O90" s="156"/>
      <c r="P90" s="155"/>
      <c r="Q90" s="156"/>
      <c r="R90" s="157"/>
      <c r="S90" s="156"/>
      <c r="T90" s="155"/>
      <c r="U90" s="156"/>
      <c r="V90" s="157"/>
      <c r="W90" s="156"/>
      <c r="X90" s="155"/>
      <c r="Y90" s="156"/>
      <c r="Z90" s="157"/>
      <c r="AA90" s="156"/>
      <c r="AB90" s="158"/>
      <c r="AC90" s="159" t="str">
        <f t="array" ref="AC90">IFERROR(INDEX('調査票 (記入例)'!$AD$1:$AD$718,SMALL(IF('調査票 (記入例)'!$AE$19:$AE$718="●",ROW('調査票 (記入例)'!$AE$19:$AE$718)),ROW(AC70)))&amp;"","")</f>
        <v/>
      </c>
      <c r="AD90" s="160" t="str">
        <f t="shared" si="14"/>
        <v/>
      </c>
      <c r="AE90" s="159" t="str">
        <f t="shared" si="16"/>
        <v/>
      </c>
      <c r="AF90" s="160" t="str">
        <f t="shared" si="15"/>
        <v/>
      </c>
    </row>
    <row r="91" spans="1:32" s="110" customFormat="1" ht="34.5" customHeight="1" x14ac:dyDescent="0.4">
      <c r="A91" s="42" t="str">
        <f t="shared" si="9"/>
        <v>○○学園</v>
      </c>
      <c r="B91" s="176" t="str">
        <f t="array" ref="B91">IFERROR(INDEX('調査票 (記入例)'!$B$1:$B$718,SMALL(IF('調査票 (記入例)'!$AE$19:$AE$718="●",ROW('調査票 (記入例)'!$AE$19:$AE$718)),ROW(B71))),"")</f>
        <v/>
      </c>
      <c r="C91" s="177" t="str">
        <f t="array" ref="C91">IFERROR(INDEX('調査票 (記入例)'!$C$1:$C$718,SMALL(IF('調査票 (記入例)'!$AE$19:$AE$718="●",ROW('調査票 (記入例)'!$AE$19:$AE$718)),ROW(C71))),"")</f>
        <v/>
      </c>
      <c r="D91" s="181" t="str">
        <f t="array" ref="D91">IFERROR(INDEX('調査票 (記入例)'!$K$1:$K$718,SMALL(IF('調査票 (記入例)'!$AE$19:$AE$718="●",ROW('調査票 (記入例)'!$AE$19:$AE$718)),ROW(D71))),"")</f>
        <v/>
      </c>
      <c r="E91" s="184">
        <f t="shared" si="10"/>
        <v>0</v>
      </c>
      <c r="F91" s="181" t="str">
        <f t="array" ref="F91">IFERROR(INDEX('調査票 (記入例)'!$L$1:$L$718,SMALL(IF('調査票 (記入例)'!$AE$19:$AE$718="●",ROW('調査票 (記入例)'!$AE$19:$AE$718)),ROW(F71))),"")</f>
        <v/>
      </c>
      <c r="G91" s="182">
        <f t="shared" si="11"/>
        <v>0</v>
      </c>
      <c r="H91" s="181" t="str">
        <f t="array" ref="H91">IFERROR(INDEX('調査票 (記入例)'!$M$1:$M$718,SMALL(IF('調査票 (記入例)'!$AE$19:$AE$718="●",ROW('調査票 (記入例)'!$AE$19:$AE$718)),ROW(H71))),"")</f>
        <v/>
      </c>
      <c r="I91" s="182">
        <f t="shared" si="12"/>
        <v>0</v>
      </c>
      <c r="J91" s="181" t="str">
        <f t="array" ref="J91">IFERROR(INDEX('調査票 (記入例)'!$N$1:$N$718,SMALL(IF('調査票 (記入例)'!$AE$19:$AE$718="●",ROW('調査票 (記入例)'!$AE$19:$AE$718)),ROW(J71))),"")</f>
        <v/>
      </c>
      <c r="K91" s="182">
        <f t="shared" si="13"/>
        <v>0</v>
      </c>
      <c r="L91" s="155"/>
      <c r="M91" s="156"/>
      <c r="N91" s="157"/>
      <c r="O91" s="156"/>
      <c r="P91" s="155"/>
      <c r="Q91" s="156"/>
      <c r="R91" s="157"/>
      <c r="S91" s="156"/>
      <c r="T91" s="155"/>
      <c r="U91" s="156"/>
      <c r="V91" s="157"/>
      <c r="W91" s="156"/>
      <c r="X91" s="155"/>
      <c r="Y91" s="156"/>
      <c r="Z91" s="157"/>
      <c r="AA91" s="156"/>
      <c r="AB91" s="158"/>
      <c r="AC91" s="159" t="str">
        <f t="array" ref="AC91">IFERROR(INDEX('調査票 (記入例)'!$AD$1:$AD$718,SMALL(IF('調査票 (記入例)'!$AE$19:$AE$718="●",ROW('調査票 (記入例)'!$AE$19:$AE$718)),ROW(AC71)))&amp;"","")</f>
        <v/>
      </c>
      <c r="AD91" s="160" t="str">
        <f t="shared" si="14"/>
        <v/>
      </c>
      <c r="AE91" s="159" t="str">
        <f t="shared" si="16"/>
        <v/>
      </c>
      <c r="AF91" s="160" t="str">
        <f t="shared" si="15"/>
        <v/>
      </c>
    </row>
    <row r="92" spans="1:32" s="110" customFormat="1" ht="34.5" customHeight="1" x14ac:dyDescent="0.4">
      <c r="A92" s="42" t="str">
        <f t="shared" si="9"/>
        <v>○○学園</v>
      </c>
      <c r="B92" s="176" t="str">
        <f t="array" ref="B92">IFERROR(INDEX('調査票 (記入例)'!$B$1:$B$718,SMALL(IF('調査票 (記入例)'!$AE$19:$AE$718="●",ROW('調査票 (記入例)'!$AE$19:$AE$718)),ROW(B72))),"")</f>
        <v/>
      </c>
      <c r="C92" s="177" t="str">
        <f t="array" ref="C92">IFERROR(INDEX('調査票 (記入例)'!$C$1:$C$718,SMALL(IF('調査票 (記入例)'!$AE$19:$AE$718="●",ROW('調査票 (記入例)'!$AE$19:$AE$718)),ROW(C72))),"")</f>
        <v/>
      </c>
      <c r="D92" s="181" t="str">
        <f t="array" ref="D92">IFERROR(INDEX('調査票 (記入例)'!$K$1:$K$718,SMALL(IF('調査票 (記入例)'!$AE$19:$AE$718="●",ROW('調査票 (記入例)'!$AE$19:$AE$718)),ROW(D72))),"")</f>
        <v/>
      </c>
      <c r="E92" s="184">
        <f t="shared" si="10"/>
        <v>0</v>
      </c>
      <c r="F92" s="181" t="str">
        <f t="array" ref="F92">IFERROR(INDEX('調査票 (記入例)'!$L$1:$L$718,SMALL(IF('調査票 (記入例)'!$AE$19:$AE$718="●",ROW('調査票 (記入例)'!$AE$19:$AE$718)),ROW(F72))),"")</f>
        <v/>
      </c>
      <c r="G92" s="182">
        <f t="shared" si="11"/>
        <v>0</v>
      </c>
      <c r="H92" s="181" t="str">
        <f t="array" ref="H92">IFERROR(INDEX('調査票 (記入例)'!$M$1:$M$718,SMALL(IF('調査票 (記入例)'!$AE$19:$AE$718="●",ROW('調査票 (記入例)'!$AE$19:$AE$718)),ROW(H72))),"")</f>
        <v/>
      </c>
      <c r="I92" s="182">
        <f t="shared" si="12"/>
        <v>0</v>
      </c>
      <c r="J92" s="181" t="str">
        <f t="array" ref="J92">IFERROR(INDEX('調査票 (記入例)'!$N$1:$N$718,SMALL(IF('調査票 (記入例)'!$AE$19:$AE$718="●",ROW('調査票 (記入例)'!$AE$19:$AE$718)),ROW(J72))),"")</f>
        <v/>
      </c>
      <c r="K92" s="182">
        <f t="shared" si="13"/>
        <v>0</v>
      </c>
      <c r="L92" s="155"/>
      <c r="M92" s="156"/>
      <c r="N92" s="157"/>
      <c r="O92" s="156"/>
      <c r="P92" s="155"/>
      <c r="Q92" s="156"/>
      <c r="R92" s="157"/>
      <c r="S92" s="156"/>
      <c r="T92" s="155"/>
      <c r="U92" s="156"/>
      <c r="V92" s="157"/>
      <c r="W92" s="156"/>
      <c r="X92" s="155"/>
      <c r="Y92" s="156"/>
      <c r="Z92" s="157"/>
      <c r="AA92" s="156"/>
      <c r="AB92" s="158"/>
      <c r="AC92" s="159" t="str">
        <f t="array" ref="AC92">IFERROR(INDEX('調査票 (記入例)'!$AD$1:$AD$718,SMALL(IF('調査票 (記入例)'!$AE$19:$AE$718="●",ROW('調査票 (記入例)'!$AE$19:$AE$718)),ROW(AC72)))&amp;"","")</f>
        <v/>
      </c>
      <c r="AD92" s="160" t="str">
        <f t="shared" si="14"/>
        <v/>
      </c>
      <c r="AE92" s="159" t="str">
        <f t="shared" si="16"/>
        <v/>
      </c>
      <c r="AF92" s="160" t="str">
        <f t="shared" si="15"/>
        <v/>
      </c>
    </row>
    <row r="93" spans="1:32" s="110" customFormat="1" ht="34.5" customHeight="1" x14ac:dyDescent="0.4">
      <c r="A93" s="42" t="str">
        <f t="shared" si="9"/>
        <v>○○学園</v>
      </c>
      <c r="B93" s="176" t="str">
        <f t="array" ref="B93">IFERROR(INDEX('調査票 (記入例)'!$B$1:$B$718,SMALL(IF('調査票 (記入例)'!$AE$19:$AE$718="●",ROW('調査票 (記入例)'!$AE$19:$AE$718)),ROW(B73))),"")</f>
        <v/>
      </c>
      <c r="C93" s="177" t="str">
        <f t="array" ref="C93">IFERROR(INDEX('調査票 (記入例)'!$C$1:$C$718,SMALL(IF('調査票 (記入例)'!$AE$19:$AE$718="●",ROW('調査票 (記入例)'!$AE$19:$AE$718)),ROW(C73))),"")</f>
        <v/>
      </c>
      <c r="D93" s="181" t="str">
        <f t="array" ref="D93">IFERROR(INDEX('調査票 (記入例)'!$K$1:$K$718,SMALL(IF('調査票 (記入例)'!$AE$19:$AE$718="●",ROW('調査票 (記入例)'!$AE$19:$AE$718)),ROW(D73))),"")</f>
        <v/>
      </c>
      <c r="E93" s="184">
        <f t="shared" si="10"/>
        <v>0</v>
      </c>
      <c r="F93" s="181" t="str">
        <f t="array" ref="F93">IFERROR(INDEX('調査票 (記入例)'!$L$1:$L$718,SMALL(IF('調査票 (記入例)'!$AE$19:$AE$718="●",ROW('調査票 (記入例)'!$AE$19:$AE$718)),ROW(F73))),"")</f>
        <v/>
      </c>
      <c r="G93" s="182">
        <f t="shared" si="11"/>
        <v>0</v>
      </c>
      <c r="H93" s="181" t="str">
        <f t="array" ref="H93">IFERROR(INDEX('調査票 (記入例)'!$M$1:$M$718,SMALL(IF('調査票 (記入例)'!$AE$19:$AE$718="●",ROW('調査票 (記入例)'!$AE$19:$AE$718)),ROW(H73))),"")</f>
        <v/>
      </c>
      <c r="I93" s="182">
        <f t="shared" si="12"/>
        <v>0</v>
      </c>
      <c r="J93" s="181" t="str">
        <f t="array" ref="J93">IFERROR(INDEX('調査票 (記入例)'!$N$1:$N$718,SMALL(IF('調査票 (記入例)'!$AE$19:$AE$718="●",ROW('調査票 (記入例)'!$AE$19:$AE$718)),ROW(J73))),"")</f>
        <v/>
      </c>
      <c r="K93" s="182">
        <f t="shared" si="13"/>
        <v>0</v>
      </c>
      <c r="L93" s="155"/>
      <c r="M93" s="156"/>
      <c r="N93" s="157"/>
      <c r="O93" s="156"/>
      <c r="P93" s="155"/>
      <c r="Q93" s="156"/>
      <c r="R93" s="157"/>
      <c r="S93" s="156"/>
      <c r="T93" s="155"/>
      <c r="U93" s="156"/>
      <c r="V93" s="157"/>
      <c r="W93" s="156"/>
      <c r="X93" s="155"/>
      <c r="Y93" s="156"/>
      <c r="Z93" s="157"/>
      <c r="AA93" s="156"/>
      <c r="AB93" s="158"/>
      <c r="AC93" s="159" t="str">
        <f t="array" ref="AC93">IFERROR(INDEX('調査票 (記入例)'!$AD$1:$AD$718,SMALL(IF('調査票 (記入例)'!$AE$19:$AE$718="●",ROW('調査票 (記入例)'!$AE$19:$AE$718)),ROW(AC73)))&amp;"","")</f>
        <v/>
      </c>
      <c r="AD93" s="160" t="str">
        <f t="shared" si="14"/>
        <v/>
      </c>
      <c r="AE93" s="159" t="str">
        <f t="shared" si="16"/>
        <v/>
      </c>
      <c r="AF93" s="160" t="str">
        <f t="shared" si="15"/>
        <v/>
      </c>
    </row>
    <row r="94" spans="1:32" s="110" customFormat="1" ht="34.5" customHeight="1" x14ac:dyDescent="0.4">
      <c r="A94" s="42" t="str">
        <f t="shared" si="9"/>
        <v>○○学園</v>
      </c>
      <c r="B94" s="176" t="str">
        <f t="array" ref="B94">IFERROR(INDEX('調査票 (記入例)'!$B$1:$B$718,SMALL(IF('調査票 (記入例)'!$AE$19:$AE$718="●",ROW('調査票 (記入例)'!$AE$19:$AE$718)),ROW(B74))),"")</f>
        <v/>
      </c>
      <c r="C94" s="177" t="str">
        <f t="array" ref="C94">IFERROR(INDEX('調査票 (記入例)'!$C$1:$C$718,SMALL(IF('調査票 (記入例)'!$AE$19:$AE$718="●",ROW('調査票 (記入例)'!$AE$19:$AE$718)),ROW(C74))),"")</f>
        <v/>
      </c>
      <c r="D94" s="181" t="str">
        <f t="array" ref="D94">IFERROR(INDEX('調査票 (記入例)'!$K$1:$K$718,SMALL(IF('調査票 (記入例)'!$AE$19:$AE$718="●",ROW('調査票 (記入例)'!$AE$19:$AE$718)),ROW(D74))),"")</f>
        <v/>
      </c>
      <c r="E94" s="184">
        <f t="shared" si="10"/>
        <v>0</v>
      </c>
      <c r="F94" s="181" t="str">
        <f t="array" ref="F94">IFERROR(INDEX('調査票 (記入例)'!$L$1:$L$718,SMALL(IF('調査票 (記入例)'!$AE$19:$AE$718="●",ROW('調査票 (記入例)'!$AE$19:$AE$718)),ROW(F74))),"")</f>
        <v/>
      </c>
      <c r="G94" s="182">
        <f t="shared" si="11"/>
        <v>0</v>
      </c>
      <c r="H94" s="181" t="str">
        <f t="array" ref="H94">IFERROR(INDEX('調査票 (記入例)'!$M$1:$M$718,SMALL(IF('調査票 (記入例)'!$AE$19:$AE$718="●",ROW('調査票 (記入例)'!$AE$19:$AE$718)),ROW(H74))),"")</f>
        <v/>
      </c>
      <c r="I94" s="182">
        <f t="shared" si="12"/>
        <v>0</v>
      </c>
      <c r="J94" s="181" t="str">
        <f t="array" ref="J94">IFERROR(INDEX('調査票 (記入例)'!$N$1:$N$718,SMALL(IF('調査票 (記入例)'!$AE$19:$AE$718="●",ROW('調査票 (記入例)'!$AE$19:$AE$718)),ROW(J74))),"")</f>
        <v/>
      </c>
      <c r="K94" s="182">
        <f t="shared" si="13"/>
        <v>0</v>
      </c>
      <c r="L94" s="155"/>
      <c r="M94" s="156"/>
      <c r="N94" s="157"/>
      <c r="O94" s="156"/>
      <c r="P94" s="155"/>
      <c r="Q94" s="156"/>
      <c r="R94" s="157"/>
      <c r="S94" s="156"/>
      <c r="T94" s="155"/>
      <c r="U94" s="156"/>
      <c r="V94" s="157"/>
      <c r="W94" s="156"/>
      <c r="X94" s="155"/>
      <c r="Y94" s="156"/>
      <c r="Z94" s="157"/>
      <c r="AA94" s="156"/>
      <c r="AB94" s="158"/>
      <c r="AC94" s="159" t="str">
        <f t="array" ref="AC94">IFERROR(INDEX('調査票 (記入例)'!$AD$1:$AD$718,SMALL(IF('調査票 (記入例)'!$AE$19:$AE$718="●",ROW('調査票 (記入例)'!$AE$19:$AE$718)),ROW(AC74)))&amp;"","")</f>
        <v/>
      </c>
      <c r="AD94" s="160" t="str">
        <f t="shared" si="14"/>
        <v/>
      </c>
      <c r="AE94" s="159" t="str">
        <f t="shared" si="16"/>
        <v/>
      </c>
      <c r="AF94" s="160" t="str">
        <f t="shared" si="15"/>
        <v/>
      </c>
    </row>
    <row r="95" spans="1:32" s="110" customFormat="1" ht="34.5" customHeight="1" x14ac:dyDescent="0.4">
      <c r="A95" s="42" t="str">
        <f t="shared" si="9"/>
        <v>○○学園</v>
      </c>
      <c r="B95" s="176" t="str">
        <f t="array" ref="B95">IFERROR(INDEX('調査票 (記入例)'!$B$1:$B$718,SMALL(IF('調査票 (記入例)'!$AE$19:$AE$718="●",ROW('調査票 (記入例)'!$AE$19:$AE$718)),ROW(B75))),"")</f>
        <v/>
      </c>
      <c r="C95" s="177" t="str">
        <f t="array" ref="C95">IFERROR(INDEX('調査票 (記入例)'!$C$1:$C$718,SMALL(IF('調査票 (記入例)'!$AE$19:$AE$718="●",ROW('調査票 (記入例)'!$AE$19:$AE$718)),ROW(C75))),"")</f>
        <v/>
      </c>
      <c r="D95" s="181" t="str">
        <f t="array" ref="D95">IFERROR(INDEX('調査票 (記入例)'!$K$1:$K$718,SMALL(IF('調査票 (記入例)'!$AE$19:$AE$718="●",ROW('調査票 (記入例)'!$AE$19:$AE$718)),ROW(D75))),"")</f>
        <v/>
      </c>
      <c r="E95" s="184">
        <f t="shared" si="10"/>
        <v>0</v>
      </c>
      <c r="F95" s="181" t="str">
        <f t="array" ref="F95">IFERROR(INDEX('調査票 (記入例)'!$L$1:$L$718,SMALL(IF('調査票 (記入例)'!$AE$19:$AE$718="●",ROW('調査票 (記入例)'!$AE$19:$AE$718)),ROW(F75))),"")</f>
        <v/>
      </c>
      <c r="G95" s="182">
        <f t="shared" si="11"/>
        <v>0</v>
      </c>
      <c r="H95" s="181" t="str">
        <f t="array" ref="H95">IFERROR(INDEX('調査票 (記入例)'!$M$1:$M$718,SMALL(IF('調査票 (記入例)'!$AE$19:$AE$718="●",ROW('調査票 (記入例)'!$AE$19:$AE$718)),ROW(H75))),"")</f>
        <v/>
      </c>
      <c r="I95" s="182">
        <f t="shared" si="12"/>
        <v>0</v>
      </c>
      <c r="J95" s="181" t="str">
        <f t="array" ref="J95">IFERROR(INDEX('調査票 (記入例)'!$N$1:$N$718,SMALL(IF('調査票 (記入例)'!$AE$19:$AE$718="●",ROW('調査票 (記入例)'!$AE$19:$AE$718)),ROW(J75))),"")</f>
        <v/>
      </c>
      <c r="K95" s="182">
        <f t="shared" si="13"/>
        <v>0</v>
      </c>
      <c r="L95" s="155"/>
      <c r="M95" s="156"/>
      <c r="N95" s="157"/>
      <c r="O95" s="156"/>
      <c r="P95" s="155"/>
      <c r="Q95" s="156"/>
      <c r="R95" s="157"/>
      <c r="S95" s="156"/>
      <c r="T95" s="155"/>
      <c r="U95" s="156"/>
      <c r="V95" s="157"/>
      <c r="W95" s="156"/>
      <c r="X95" s="155"/>
      <c r="Y95" s="156"/>
      <c r="Z95" s="157"/>
      <c r="AA95" s="156"/>
      <c r="AB95" s="158"/>
      <c r="AC95" s="159" t="str">
        <f t="array" ref="AC95">IFERROR(INDEX('調査票 (記入例)'!$AD$1:$AD$718,SMALL(IF('調査票 (記入例)'!$AE$19:$AE$718="●",ROW('調査票 (記入例)'!$AE$19:$AE$718)),ROW(AC75)))&amp;"","")</f>
        <v/>
      </c>
      <c r="AD95" s="160" t="str">
        <f t="shared" si="14"/>
        <v/>
      </c>
      <c r="AE95" s="159" t="str">
        <f t="shared" si="16"/>
        <v/>
      </c>
      <c r="AF95" s="160" t="str">
        <f t="shared" si="15"/>
        <v/>
      </c>
    </row>
    <row r="96" spans="1:32" s="110" customFormat="1" ht="34.5" customHeight="1" x14ac:dyDescent="0.4">
      <c r="A96" s="42" t="str">
        <f t="shared" si="9"/>
        <v>○○学園</v>
      </c>
      <c r="B96" s="176" t="str">
        <f t="array" ref="B96">IFERROR(INDEX('調査票 (記入例)'!$B$1:$B$718,SMALL(IF('調査票 (記入例)'!$AE$19:$AE$718="●",ROW('調査票 (記入例)'!$AE$19:$AE$718)),ROW(B76))),"")</f>
        <v/>
      </c>
      <c r="C96" s="177" t="str">
        <f t="array" ref="C96">IFERROR(INDEX('調査票 (記入例)'!$C$1:$C$718,SMALL(IF('調査票 (記入例)'!$AE$19:$AE$718="●",ROW('調査票 (記入例)'!$AE$19:$AE$718)),ROW(C76))),"")</f>
        <v/>
      </c>
      <c r="D96" s="181" t="str">
        <f t="array" ref="D96">IFERROR(INDEX('調査票 (記入例)'!$K$1:$K$718,SMALL(IF('調査票 (記入例)'!$AE$19:$AE$718="●",ROW('調査票 (記入例)'!$AE$19:$AE$718)),ROW(D76))),"")</f>
        <v/>
      </c>
      <c r="E96" s="184">
        <f t="shared" si="10"/>
        <v>0</v>
      </c>
      <c r="F96" s="181" t="str">
        <f t="array" ref="F96">IFERROR(INDEX('調査票 (記入例)'!$L$1:$L$718,SMALL(IF('調査票 (記入例)'!$AE$19:$AE$718="●",ROW('調査票 (記入例)'!$AE$19:$AE$718)),ROW(F76))),"")</f>
        <v/>
      </c>
      <c r="G96" s="182">
        <f t="shared" si="11"/>
        <v>0</v>
      </c>
      <c r="H96" s="181" t="str">
        <f t="array" ref="H96">IFERROR(INDEX('調査票 (記入例)'!$M$1:$M$718,SMALL(IF('調査票 (記入例)'!$AE$19:$AE$718="●",ROW('調査票 (記入例)'!$AE$19:$AE$718)),ROW(H76))),"")</f>
        <v/>
      </c>
      <c r="I96" s="182">
        <f t="shared" si="12"/>
        <v>0</v>
      </c>
      <c r="J96" s="181" t="str">
        <f t="array" ref="J96">IFERROR(INDEX('調査票 (記入例)'!$N$1:$N$718,SMALL(IF('調査票 (記入例)'!$AE$19:$AE$718="●",ROW('調査票 (記入例)'!$AE$19:$AE$718)),ROW(J76))),"")</f>
        <v/>
      </c>
      <c r="K96" s="182">
        <f t="shared" si="13"/>
        <v>0</v>
      </c>
      <c r="L96" s="155"/>
      <c r="M96" s="156"/>
      <c r="N96" s="157"/>
      <c r="O96" s="156"/>
      <c r="P96" s="155"/>
      <c r="Q96" s="156"/>
      <c r="R96" s="157"/>
      <c r="S96" s="156"/>
      <c r="T96" s="155"/>
      <c r="U96" s="156"/>
      <c r="V96" s="157"/>
      <c r="W96" s="156"/>
      <c r="X96" s="155"/>
      <c r="Y96" s="156"/>
      <c r="Z96" s="157"/>
      <c r="AA96" s="156"/>
      <c r="AB96" s="158"/>
      <c r="AC96" s="159" t="str">
        <f t="array" ref="AC96">IFERROR(INDEX('調査票 (記入例)'!$AD$1:$AD$718,SMALL(IF('調査票 (記入例)'!$AE$19:$AE$718="●",ROW('調査票 (記入例)'!$AE$19:$AE$718)),ROW(AC76)))&amp;"","")</f>
        <v/>
      </c>
      <c r="AD96" s="160" t="str">
        <f t="shared" si="14"/>
        <v/>
      </c>
      <c r="AE96" s="159" t="str">
        <f t="shared" si="16"/>
        <v/>
      </c>
      <c r="AF96" s="160" t="str">
        <f t="shared" si="15"/>
        <v/>
      </c>
    </row>
    <row r="97" spans="1:32" s="110" customFormat="1" ht="34.5" customHeight="1" x14ac:dyDescent="0.4">
      <c r="A97" s="42" t="str">
        <f t="shared" si="9"/>
        <v>○○学園</v>
      </c>
      <c r="B97" s="176" t="str">
        <f t="array" ref="B97">IFERROR(INDEX('調査票 (記入例)'!$B$1:$B$718,SMALL(IF('調査票 (記入例)'!$AE$19:$AE$718="●",ROW('調査票 (記入例)'!$AE$19:$AE$718)),ROW(B77))),"")</f>
        <v/>
      </c>
      <c r="C97" s="177" t="str">
        <f t="array" ref="C97">IFERROR(INDEX('調査票 (記入例)'!$C$1:$C$718,SMALL(IF('調査票 (記入例)'!$AE$19:$AE$718="●",ROW('調査票 (記入例)'!$AE$19:$AE$718)),ROW(C77))),"")</f>
        <v/>
      </c>
      <c r="D97" s="181" t="str">
        <f t="array" ref="D97">IFERROR(INDEX('調査票 (記入例)'!$K$1:$K$718,SMALL(IF('調査票 (記入例)'!$AE$19:$AE$718="●",ROW('調査票 (記入例)'!$AE$19:$AE$718)),ROW(D77))),"")</f>
        <v/>
      </c>
      <c r="E97" s="184">
        <f t="shared" si="10"/>
        <v>0</v>
      </c>
      <c r="F97" s="181" t="str">
        <f t="array" ref="F97">IFERROR(INDEX('調査票 (記入例)'!$L$1:$L$718,SMALL(IF('調査票 (記入例)'!$AE$19:$AE$718="●",ROW('調査票 (記入例)'!$AE$19:$AE$718)),ROW(F77))),"")</f>
        <v/>
      </c>
      <c r="G97" s="182">
        <f t="shared" si="11"/>
        <v>0</v>
      </c>
      <c r="H97" s="181" t="str">
        <f t="array" ref="H97">IFERROR(INDEX('調査票 (記入例)'!$M$1:$M$718,SMALL(IF('調査票 (記入例)'!$AE$19:$AE$718="●",ROW('調査票 (記入例)'!$AE$19:$AE$718)),ROW(H77))),"")</f>
        <v/>
      </c>
      <c r="I97" s="182">
        <f t="shared" si="12"/>
        <v>0</v>
      </c>
      <c r="J97" s="181" t="str">
        <f t="array" ref="J97">IFERROR(INDEX('調査票 (記入例)'!$N$1:$N$718,SMALL(IF('調査票 (記入例)'!$AE$19:$AE$718="●",ROW('調査票 (記入例)'!$AE$19:$AE$718)),ROW(J77))),"")</f>
        <v/>
      </c>
      <c r="K97" s="182">
        <f t="shared" si="13"/>
        <v>0</v>
      </c>
      <c r="L97" s="155"/>
      <c r="M97" s="156"/>
      <c r="N97" s="157"/>
      <c r="O97" s="156"/>
      <c r="P97" s="155"/>
      <c r="Q97" s="156"/>
      <c r="R97" s="157"/>
      <c r="S97" s="156"/>
      <c r="T97" s="155"/>
      <c r="U97" s="156"/>
      <c r="V97" s="157"/>
      <c r="W97" s="156"/>
      <c r="X97" s="155"/>
      <c r="Y97" s="156"/>
      <c r="Z97" s="157"/>
      <c r="AA97" s="156"/>
      <c r="AB97" s="158"/>
      <c r="AC97" s="159" t="str">
        <f t="array" ref="AC97">IFERROR(INDEX('調査票 (記入例)'!$AD$1:$AD$718,SMALL(IF('調査票 (記入例)'!$AE$19:$AE$718="●",ROW('調査票 (記入例)'!$AE$19:$AE$718)),ROW(AC77)))&amp;"","")</f>
        <v/>
      </c>
      <c r="AD97" s="160" t="str">
        <f t="shared" si="14"/>
        <v/>
      </c>
      <c r="AE97" s="159" t="str">
        <f t="shared" si="16"/>
        <v/>
      </c>
      <c r="AF97" s="160" t="str">
        <f t="shared" si="15"/>
        <v/>
      </c>
    </row>
    <row r="98" spans="1:32" s="110" customFormat="1" ht="34.5" customHeight="1" x14ac:dyDescent="0.4">
      <c r="A98" s="42" t="str">
        <f t="shared" si="9"/>
        <v>○○学園</v>
      </c>
      <c r="B98" s="176" t="str">
        <f t="array" ref="B98">IFERROR(INDEX('調査票 (記入例)'!$B$1:$B$718,SMALL(IF('調査票 (記入例)'!$AE$19:$AE$718="●",ROW('調査票 (記入例)'!$AE$19:$AE$718)),ROW(B78))),"")</f>
        <v/>
      </c>
      <c r="C98" s="177" t="str">
        <f t="array" ref="C98">IFERROR(INDEX('調査票 (記入例)'!$C$1:$C$718,SMALL(IF('調査票 (記入例)'!$AE$19:$AE$718="●",ROW('調査票 (記入例)'!$AE$19:$AE$718)),ROW(C78))),"")</f>
        <v/>
      </c>
      <c r="D98" s="181" t="str">
        <f t="array" ref="D98">IFERROR(INDEX('調査票 (記入例)'!$K$1:$K$718,SMALL(IF('調査票 (記入例)'!$AE$19:$AE$718="●",ROW('調査票 (記入例)'!$AE$19:$AE$718)),ROW(D78))),"")</f>
        <v/>
      </c>
      <c r="E98" s="184">
        <f t="shared" si="10"/>
        <v>0</v>
      </c>
      <c r="F98" s="181" t="str">
        <f t="array" ref="F98">IFERROR(INDEX('調査票 (記入例)'!$L$1:$L$718,SMALL(IF('調査票 (記入例)'!$AE$19:$AE$718="●",ROW('調査票 (記入例)'!$AE$19:$AE$718)),ROW(F78))),"")</f>
        <v/>
      </c>
      <c r="G98" s="182">
        <f t="shared" si="11"/>
        <v>0</v>
      </c>
      <c r="H98" s="181" t="str">
        <f t="array" ref="H98">IFERROR(INDEX('調査票 (記入例)'!$M$1:$M$718,SMALL(IF('調査票 (記入例)'!$AE$19:$AE$718="●",ROW('調査票 (記入例)'!$AE$19:$AE$718)),ROW(H78))),"")</f>
        <v/>
      </c>
      <c r="I98" s="182">
        <f t="shared" si="12"/>
        <v>0</v>
      </c>
      <c r="J98" s="181" t="str">
        <f t="array" ref="J98">IFERROR(INDEX('調査票 (記入例)'!$N$1:$N$718,SMALL(IF('調査票 (記入例)'!$AE$19:$AE$718="●",ROW('調査票 (記入例)'!$AE$19:$AE$718)),ROW(J78))),"")</f>
        <v/>
      </c>
      <c r="K98" s="182">
        <f t="shared" si="13"/>
        <v>0</v>
      </c>
      <c r="L98" s="155"/>
      <c r="M98" s="156"/>
      <c r="N98" s="157"/>
      <c r="O98" s="156"/>
      <c r="P98" s="155"/>
      <c r="Q98" s="156"/>
      <c r="R98" s="157"/>
      <c r="S98" s="156"/>
      <c r="T98" s="155"/>
      <c r="U98" s="156"/>
      <c r="V98" s="157"/>
      <c r="W98" s="156"/>
      <c r="X98" s="155"/>
      <c r="Y98" s="156"/>
      <c r="Z98" s="157"/>
      <c r="AA98" s="156"/>
      <c r="AB98" s="158"/>
      <c r="AC98" s="159" t="str">
        <f t="array" ref="AC98">IFERROR(INDEX('調査票 (記入例)'!$AD$1:$AD$718,SMALL(IF('調査票 (記入例)'!$AE$19:$AE$718="●",ROW('調査票 (記入例)'!$AE$19:$AE$718)),ROW(AC78)))&amp;"","")</f>
        <v/>
      </c>
      <c r="AD98" s="160" t="str">
        <f t="shared" si="14"/>
        <v/>
      </c>
      <c r="AE98" s="159" t="str">
        <f t="shared" si="16"/>
        <v/>
      </c>
      <c r="AF98" s="160" t="str">
        <f t="shared" si="15"/>
        <v/>
      </c>
    </row>
    <row r="99" spans="1:32" s="110" customFormat="1" ht="34.5" customHeight="1" x14ac:dyDescent="0.4">
      <c r="A99" s="42" t="str">
        <f t="shared" si="9"/>
        <v>○○学園</v>
      </c>
      <c r="B99" s="176" t="str">
        <f t="array" ref="B99">IFERROR(INDEX('調査票 (記入例)'!$B$1:$B$718,SMALL(IF('調査票 (記入例)'!$AE$19:$AE$718="●",ROW('調査票 (記入例)'!$AE$19:$AE$718)),ROW(B79))),"")</f>
        <v/>
      </c>
      <c r="C99" s="177" t="str">
        <f t="array" ref="C99">IFERROR(INDEX('調査票 (記入例)'!$C$1:$C$718,SMALL(IF('調査票 (記入例)'!$AE$19:$AE$718="●",ROW('調査票 (記入例)'!$AE$19:$AE$718)),ROW(C79))),"")</f>
        <v/>
      </c>
      <c r="D99" s="181" t="str">
        <f t="array" ref="D99">IFERROR(INDEX('調査票 (記入例)'!$K$1:$K$718,SMALL(IF('調査票 (記入例)'!$AE$19:$AE$718="●",ROW('調査票 (記入例)'!$AE$19:$AE$718)),ROW(D79))),"")</f>
        <v/>
      </c>
      <c r="E99" s="184">
        <f t="shared" si="10"/>
        <v>0</v>
      </c>
      <c r="F99" s="181" t="str">
        <f t="array" ref="F99">IFERROR(INDEX('調査票 (記入例)'!$L$1:$L$718,SMALL(IF('調査票 (記入例)'!$AE$19:$AE$718="●",ROW('調査票 (記入例)'!$AE$19:$AE$718)),ROW(F79))),"")</f>
        <v/>
      </c>
      <c r="G99" s="182">
        <f t="shared" si="11"/>
        <v>0</v>
      </c>
      <c r="H99" s="181" t="str">
        <f t="array" ref="H99">IFERROR(INDEX('調査票 (記入例)'!$M$1:$M$718,SMALL(IF('調査票 (記入例)'!$AE$19:$AE$718="●",ROW('調査票 (記入例)'!$AE$19:$AE$718)),ROW(H79))),"")</f>
        <v/>
      </c>
      <c r="I99" s="182">
        <f t="shared" si="12"/>
        <v>0</v>
      </c>
      <c r="J99" s="181" t="str">
        <f t="array" ref="J99">IFERROR(INDEX('調査票 (記入例)'!$N$1:$N$718,SMALL(IF('調査票 (記入例)'!$AE$19:$AE$718="●",ROW('調査票 (記入例)'!$AE$19:$AE$718)),ROW(J79))),"")</f>
        <v/>
      </c>
      <c r="K99" s="182">
        <f t="shared" si="13"/>
        <v>0</v>
      </c>
      <c r="L99" s="155"/>
      <c r="M99" s="156"/>
      <c r="N99" s="157"/>
      <c r="O99" s="156"/>
      <c r="P99" s="155"/>
      <c r="Q99" s="156"/>
      <c r="R99" s="157"/>
      <c r="S99" s="156"/>
      <c r="T99" s="155"/>
      <c r="U99" s="156"/>
      <c r="V99" s="157"/>
      <c r="W99" s="156"/>
      <c r="X99" s="155"/>
      <c r="Y99" s="156"/>
      <c r="Z99" s="157"/>
      <c r="AA99" s="156"/>
      <c r="AB99" s="158"/>
      <c r="AC99" s="159" t="str">
        <f t="array" ref="AC99">IFERROR(INDEX('調査票 (記入例)'!$AD$1:$AD$718,SMALL(IF('調査票 (記入例)'!$AE$19:$AE$718="●",ROW('調査票 (記入例)'!$AE$19:$AE$718)),ROW(AC79)))&amp;"","")</f>
        <v/>
      </c>
      <c r="AD99" s="160" t="str">
        <f t="shared" si="14"/>
        <v/>
      </c>
      <c r="AE99" s="159" t="str">
        <f t="shared" si="16"/>
        <v/>
      </c>
      <c r="AF99" s="160" t="str">
        <f t="shared" si="15"/>
        <v/>
      </c>
    </row>
    <row r="100" spans="1:32" s="110" customFormat="1" ht="34.5" customHeight="1" x14ac:dyDescent="0.4">
      <c r="A100" s="42" t="str">
        <f t="shared" si="9"/>
        <v>○○学園</v>
      </c>
      <c r="B100" s="176" t="str">
        <f t="array" ref="B100">IFERROR(INDEX('調査票 (記入例)'!$B$1:$B$718,SMALL(IF('調査票 (記入例)'!$AE$19:$AE$718="●",ROW('調査票 (記入例)'!$AE$19:$AE$718)),ROW(B80))),"")</f>
        <v/>
      </c>
      <c r="C100" s="177" t="str">
        <f t="array" ref="C100">IFERROR(INDEX('調査票 (記入例)'!$C$1:$C$718,SMALL(IF('調査票 (記入例)'!$AE$19:$AE$718="●",ROW('調査票 (記入例)'!$AE$19:$AE$718)),ROW(C80))),"")</f>
        <v/>
      </c>
      <c r="D100" s="181" t="str">
        <f t="array" ref="D100">IFERROR(INDEX('調査票 (記入例)'!$K$1:$K$718,SMALL(IF('調査票 (記入例)'!$AE$19:$AE$718="●",ROW('調査票 (記入例)'!$AE$19:$AE$718)),ROW(D80))),"")</f>
        <v/>
      </c>
      <c r="E100" s="184">
        <f t="shared" si="10"/>
        <v>0</v>
      </c>
      <c r="F100" s="181" t="str">
        <f t="array" ref="F100">IFERROR(INDEX('調査票 (記入例)'!$L$1:$L$718,SMALL(IF('調査票 (記入例)'!$AE$19:$AE$718="●",ROW('調査票 (記入例)'!$AE$19:$AE$718)),ROW(F80))),"")</f>
        <v/>
      </c>
      <c r="G100" s="182">
        <f t="shared" si="11"/>
        <v>0</v>
      </c>
      <c r="H100" s="181" t="str">
        <f t="array" ref="H100">IFERROR(INDEX('調査票 (記入例)'!$M$1:$M$718,SMALL(IF('調査票 (記入例)'!$AE$19:$AE$718="●",ROW('調査票 (記入例)'!$AE$19:$AE$718)),ROW(H80))),"")</f>
        <v/>
      </c>
      <c r="I100" s="182">
        <f t="shared" si="12"/>
        <v>0</v>
      </c>
      <c r="J100" s="181" t="str">
        <f t="array" ref="J100">IFERROR(INDEX('調査票 (記入例)'!$N$1:$N$718,SMALL(IF('調査票 (記入例)'!$AE$19:$AE$718="●",ROW('調査票 (記入例)'!$AE$19:$AE$718)),ROW(J80))),"")</f>
        <v/>
      </c>
      <c r="K100" s="182">
        <f t="shared" si="13"/>
        <v>0</v>
      </c>
      <c r="L100" s="155"/>
      <c r="M100" s="156"/>
      <c r="N100" s="157"/>
      <c r="O100" s="156"/>
      <c r="P100" s="155"/>
      <c r="Q100" s="156"/>
      <c r="R100" s="157"/>
      <c r="S100" s="156"/>
      <c r="T100" s="155"/>
      <c r="U100" s="156"/>
      <c r="V100" s="157"/>
      <c r="W100" s="156"/>
      <c r="X100" s="155"/>
      <c r="Y100" s="156"/>
      <c r="Z100" s="157"/>
      <c r="AA100" s="156"/>
      <c r="AB100" s="158"/>
      <c r="AC100" s="159" t="str">
        <f t="array" ref="AC100">IFERROR(INDEX('調査票 (記入例)'!$AD$1:$AD$718,SMALL(IF('調査票 (記入例)'!$AE$19:$AE$718="●",ROW('調査票 (記入例)'!$AE$19:$AE$718)),ROW(AC80)))&amp;"","")</f>
        <v/>
      </c>
      <c r="AD100" s="160" t="str">
        <f t="shared" si="14"/>
        <v/>
      </c>
      <c r="AE100" s="159" t="str">
        <f t="shared" si="16"/>
        <v/>
      </c>
      <c r="AF100" s="160" t="str">
        <f t="shared" si="15"/>
        <v/>
      </c>
    </row>
    <row r="101" spans="1:32" s="110" customFormat="1" ht="34.5" customHeight="1" x14ac:dyDescent="0.4">
      <c r="A101" s="42" t="str">
        <f t="shared" si="9"/>
        <v>○○学園</v>
      </c>
      <c r="B101" s="176" t="str">
        <f t="array" ref="B101">IFERROR(INDEX('調査票 (記入例)'!$B$1:$B$718,SMALL(IF('調査票 (記入例)'!$AE$19:$AE$718="●",ROW('調査票 (記入例)'!$AE$19:$AE$718)),ROW(B81))),"")</f>
        <v/>
      </c>
      <c r="C101" s="177" t="str">
        <f t="array" ref="C101">IFERROR(INDEX('調査票 (記入例)'!$C$1:$C$718,SMALL(IF('調査票 (記入例)'!$AE$19:$AE$718="●",ROW('調査票 (記入例)'!$AE$19:$AE$718)),ROW(C81))),"")</f>
        <v/>
      </c>
      <c r="D101" s="181" t="str">
        <f t="array" ref="D101">IFERROR(INDEX('調査票 (記入例)'!$K$1:$K$718,SMALL(IF('調査票 (記入例)'!$AE$19:$AE$718="●",ROW('調査票 (記入例)'!$AE$19:$AE$718)),ROW(D81))),"")</f>
        <v/>
      </c>
      <c r="E101" s="184">
        <f t="shared" si="10"/>
        <v>0</v>
      </c>
      <c r="F101" s="181" t="str">
        <f t="array" ref="F101">IFERROR(INDEX('調査票 (記入例)'!$L$1:$L$718,SMALL(IF('調査票 (記入例)'!$AE$19:$AE$718="●",ROW('調査票 (記入例)'!$AE$19:$AE$718)),ROW(F81))),"")</f>
        <v/>
      </c>
      <c r="G101" s="182">
        <f t="shared" si="11"/>
        <v>0</v>
      </c>
      <c r="H101" s="181" t="str">
        <f t="array" ref="H101">IFERROR(INDEX('調査票 (記入例)'!$M$1:$M$718,SMALL(IF('調査票 (記入例)'!$AE$19:$AE$718="●",ROW('調査票 (記入例)'!$AE$19:$AE$718)),ROW(H81))),"")</f>
        <v/>
      </c>
      <c r="I101" s="182">
        <f t="shared" si="12"/>
        <v>0</v>
      </c>
      <c r="J101" s="181" t="str">
        <f t="array" ref="J101">IFERROR(INDEX('調査票 (記入例)'!$N$1:$N$718,SMALL(IF('調査票 (記入例)'!$AE$19:$AE$718="●",ROW('調査票 (記入例)'!$AE$19:$AE$718)),ROW(J81))),"")</f>
        <v/>
      </c>
      <c r="K101" s="182">
        <f t="shared" si="13"/>
        <v>0</v>
      </c>
      <c r="L101" s="155"/>
      <c r="M101" s="156"/>
      <c r="N101" s="157"/>
      <c r="O101" s="156"/>
      <c r="P101" s="155"/>
      <c r="Q101" s="156"/>
      <c r="R101" s="157"/>
      <c r="S101" s="156"/>
      <c r="T101" s="155"/>
      <c r="U101" s="156"/>
      <c r="V101" s="157"/>
      <c r="W101" s="156"/>
      <c r="X101" s="155"/>
      <c r="Y101" s="156"/>
      <c r="Z101" s="157"/>
      <c r="AA101" s="156"/>
      <c r="AB101" s="158"/>
      <c r="AC101" s="159" t="str">
        <f t="array" ref="AC101">IFERROR(INDEX('調査票 (記入例)'!$AD$1:$AD$718,SMALL(IF('調査票 (記入例)'!$AE$19:$AE$718="●",ROW('調査票 (記入例)'!$AE$19:$AE$718)),ROW(AC81)))&amp;"","")</f>
        <v/>
      </c>
      <c r="AD101" s="160" t="str">
        <f t="shared" si="14"/>
        <v/>
      </c>
      <c r="AE101" s="159" t="str">
        <f t="shared" si="16"/>
        <v/>
      </c>
      <c r="AF101" s="160" t="str">
        <f t="shared" si="15"/>
        <v/>
      </c>
    </row>
    <row r="102" spans="1:32" s="110" customFormat="1" ht="34.5" customHeight="1" x14ac:dyDescent="0.4">
      <c r="A102" s="42" t="str">
        <f t="shared" si="9"/>
        <v>○○学園</v>
      </c>
      <c r="B102" s="176" t="str">
        <f t="array" ref="B102">IFERROR(INDEX('調査票 (記入例)'!$B$1:$B$718,SMALL(IF('調査票 (記入例)'!$AE$19:$AE$718="●",ROW('調査票 (記入例)'!$AE$19:$AE$718)),ROW(B82))),"")</f>
        <v/>
      </c>
      <c r="C102" s="177" t="str">
        <f t="array" ref="C102">IFERROR(INDEX('調査票 (記入例)'!$C$1:$C$718,SMALL(IF('調査票 (記入例)'!$AE$19:$AE$718="●",ROW('調査票 (記入例)'!$AE$19:$AE$718)),ROW(C82))),"")</f>
        <v/>
      </c>
      <c r="D102" s="181" t="str">
        <f t="array" ref="D102">IFERROR(INDEX('調査票 (記入例)'!$K$1:$K$718,SMALL(IF('調査票 (記入例)'!$AE$19:$AE$718="●",ROW('調査票 (記入例)'!$AE$19:$AE$718)),ROW(D82))),"")</f>
        <v/>
      </c>
      <c r="E102" s="184">
        <f t="shared" si="10"/>
        <v>0</v>
      </c>
      <c r="F102" s="181" t="str">
        <f t="array" ref="F102">IFERROR(INDEX('調査票 (記入例)'!$L$1:$L$718,SMALL(IF('調査票 (記入例)'!$AE$19:$AE$718="●",ROW('調査票 (記入例)'!$AE$19:$AE$718)),ROW(F82))),"")</f>
        <v/>
      </c>
      <c r="G102" s="182">
        <f t="shared" si="11"/>
        <v>0</v>
      </c>
      <c r="H102" s="181" t="str">
        <f t="array" ref="H102">IFERROR(INDEX('調査票 (記入例)'!$M$1:$M$718,SMALL(IF('調査票 (記入例)'!$AE$19:$AE$718="●",ROW('調査票 (記入例)'!$AE$19:$AE$718)),ROW(H82))),"")</f>
        <v/>
      </c>
      <c r="I102" s="182">
        <f t="shared" si="12"/>
        <v>0</v>
      </c>
      <c r="J102" s="181" t="str">
        <f t="array" ref="J102">IFERROR(INDEX('調査票 (記入例)'!$N$1:$N$718,SMALL(IF('調査票 (記入例)'!$AE$19:$AE$718="●",ROW('調査票 (記入例)'!$AE$19:$AE$718)),ROW(J82))),"")</f>
        <v/>
      </c>
      <c r="K102" s="182">
        <f t="shared" si="13"/>
        <v>0</v>
      </c>
      <c r="L102" s="155"/>
      <c r="M102" s="156"/>
      <c r="N102" s="157"/>
      <c r="O102" s="156"/>
      <c r="P102" s="155"/>
      <c r="Q102" s="156"/>
      <c r="R102" s="157"/>
      <c r="S102" s="156"/>
      <c r="T102" s="155"/>
      <c r="U102" s="156"/>
      <c r="V102" s="157"/>
      <c r="W102" s="156"/>
      <c r="X102" s="155"/>
      <c r="Y102" s="156"/>
      <c r="Z102" s="157"/>
      <c r="AA102" s="156"/>
      <c r="AB102" s="158"/>
      <c r="AC102" s="159" t="str">
        <f t="array" ref="AC102">IFERROR(INDEX('調査票 (記入例)'!$AD$1:$AD$718,SMALL(IF('調査票 (記入例)'!$AE$19:$AE$718="●",ROW('調査票 (記入例)'!$AE$19:$AE$718)),ROW(AC82)))&amp;"","")</f>
        <v/>
      </c>
      <c r="AD102" s="160" t="str">
        <f t="shared" si="14"/>
        <v/>
      </c>
      <c r="AE102" s="159" t="str">
        <f t="shared" si="16"/>
        <v/>
      </c>
      <c r="AF102" s="160" t="str">
        <f t="shared" si="15"/>
        <v/>
      </c>
    </row>
    <row r="103" spans="1:32" s="110" customFormat="1" ht="34.5" customHeight="1" x14ac:dyDescent="0.4">
      <c r="A103" s="42" t="str">
        <f t="shared" si="9"/>
        <v>○○学園</v>
      </c>
      <c r="B103" s="176" t="str">
        <f t="array" ref="B103">IFERROR(INDEX('調査票 (記入例)'!$B$1:$B$718,SMALL(IF('調査票 (記入例)'!$AE$19:$AE$718="●",ROW('調査票 (記入例)'!$AE$19:$AE$718)),ROW(B83))),"")</f>
        <v/>
      </c>
      <c r="C103" s="177" t="str">
        <f t="array" ref="C103">IFERROR(INDEX('調査票 (記入例)'!$C$1:$C$718,SMALL(IF('調査票 (記入例)'!$AE$19:$AE$718="●",ROW('調査票 (記入例)'!$AE$19:$AE$718)),ROW(C83))),"")</f>
        <v/>
      </c>
      <c r="D103" s="181" t="str">
        <f t="array" ref="D103">IFERROR(INDEX('調査票 (記入例)'!$K$1:$K$718,SMALL(IF('調査票 (記入例)'!$AE$19:$AE$718="●",ROW('調査票 (記入例)'!$AE$19:$AE$718)),ROW(D83))),"")</f>
        <v/>
      </c>
      <c r="E103" s="184">
        <f t="shared" si="10"/>
        <v>0</v>
      </c>
      <c r="F103" s="181" t="str">
        <f t="array" ref="F103">IFERROR(INDEX('調査票 (記入例)'!$L$1:$L$718,SMALL(IF('調査票 (記入例)'!$AE$19:$AE$718="●",ROW('調査票 (記入例)'!$AE$19:$AE$718)),ROW(F83))),"")</f>
        <v/>
      </c>
      <c r="G103" s="182">
        <f t="shared" si="11"/>
        <v>0</v>
      </c>
      <c r="H103" s="181" t="str">
        <f t="array" ref="H103">IFERROR(INDEX('調査票 (記入例)'!$M$1:$M$718,SMALL(IF('調査票 (記入例)'!$AE$19:$AE$718="●",ROW('調査票 (記入例)'!$AE$19:$AE$718)),ROW(H83))),"")</f>
        <v/>
      </c>
      <c r="I103" s="182">
        <f t="shared" si="12"/>
        <v>0</v>
      </c>
      <c r="J103" s="181" t="str">
        <f t="array" ref="J103">IFERROR(INDEX('調査票 (記入例)'!$N$1:$N$718,SMALL(IF('調査票 (記入例)'!$AE$19:$AE$718="●",ROW('調査票 (記入例)'!$AE$19:$AE$718)),ROW(J83))),"")</f>
        <v/>
      </c>
      <c r="K103" s="182">
        <f t="shared" si="13"/>
        <v>0</v>
      </c>
      <c r="L103" s="155"/>
      <c r="M103" s="156"/>
      <c r="N103" s="157"/>
      <c r="O103" s="156"/>
      <c r="P103" s="155"/>
      <c r="Q103" s="156"/>
      <c r="R103" s="157"/>
      <c r="S103" s="156"/>
      <c r="T103" s="155"/>
      <c r="U103" s="156"/>
      <c r="V103" s="157"/>
      <c r="W103" s="156"/>
      <c r="X103" s="155"/>
      <c r="Y103" s="156"/>
      <c r="Z103" s="157"/>
      <c r="AA103" s="156"/>
      <c r="AB103" s="158"/>
      <c r="AC103" s="159" t="str">
        <f t="array" ref="AC103">IFERROR(INDEX('調査票 (記入例)'!$AD$1:$AD$718,SMALL(IF('調査票 (記入例)'!$AE$19:$AE$718="●",ROW('調査票 (記入例)'!$AE$19:$AE$718)),ROW(AC83)))&amp;"","")</f>
        <v/>
      </c>
      <c r="AD103" s="160" t="str">
        <f t="shared" si="14"/>
        <v/>
      </c>
      <c r="AE103" s="159" t="str">
        <f t="shared" si="16"/>
        <v/>
      </c>
      <c r="AF103" s="160" t="str">
        <f t="shared" si="15"/>
        <v/>
      </c>
    </row>
    <row r="104" spans="1:32" s="110" customFormat="1" ht="34.5" customHeight="1" x14ac:dyDescent="0.4">
      <c r="A104" s="42" t="str">
        <f t="shared" si="9"/>
        <v>○○学園</v>
      </c>
      <c r="B104" s="176" t="str">
        <f t="array" ref="B104">IFERROR(INDEX('調査票 (記入例)'!$B$1:$B$718,SMALL(IF('調査票 (記入例)'!$AE$19:$AE$718="●",ROW('調査票 (記入例)'!$AE$19:$AE$718)),ROW(B84))),"")</f>
        <v/>
      </c>
      <c r="C104" s="177" t="str">
        <f t="array" ref="C104">IFERROR(INDEX('調査票 (記入例)'!$C$1:$C$718,SMALL(IF('調査票 (記入例)'!$AE$19:$AE$718="●",ROW('調査票 (記入例)'!$AE$19:$AE$718)),ROW(C84))),"")</f>
        <v/>
      </c>
      <c r="D104" s="181" t="str">
        <f t="array" ref="D104">IFERROR(INDEX('調査票 (記入例)'!$K$1:$K$718,SMALL(IF('調査票 (記入例)'!$AE$19:$AE$718="●",ROW('調査票 (記入例)'!$AE$19:$AE$718)),ROW(D84))),"")</f>
        <v/>
      </c>
      <c r="E104" s="184">
        <f t="shared" si="10"/>
        <v>0</v>
      </c>
      <c r="F104" s="181" t="str">
        <f t="array" ref="F104">IFERROR(INDEX('調査票 (記入例)'!$L$1:$L$718,SMALL(IF('調査票 (記入例)'!$AE$19:$AE$718="●",ROW('調査票 (記入例)'!$AE$19:$AE$718)),ROW(F84))),"")</f>
        <v/>
      </c>
      <c r="G104" s="182">
        <f t="shared" si="11"/>
        <v>0</v>
      </c>
      <c r="H104" s="181" t="str">
        <f t="array" ref="H104">IFERROR(INDEX('調査票 (記入例)'!$M$1:$M$718,SMALL(IF('調査票 (記入例)'!$AE$19:$AE$718="●",ROW('調査票 (記入例)'!$AE$19:$AE$718)),ROW(H84))),"")</f>
        <v/>
      </c>
      <c r="I104" s="182">
        <f t="shared" si="12"/>
        <v>0</v>
      </c>
      <c r="J104" s="181" t="str">
        <f t="array" ref="J104">IFERROR(INDEX('調査票 (記入例)'!$N$1:$N$718,SMALL(IF('調査票 (記入例)'!$AE$19:$AE$718="●",ROW('調査票 (記入例)'!$AE$19:$AE$718)),ROW(J84))),"")</f>
        <v/>
      </c>
      <c r="K104" s="182">
        <f t="shared" si="13"/>
        <v>0</v>
      </c>
      <c r="L104" s="155"/>
      <c r="M104" s="156"/>
      <c r="N104" s="157"/>
      <c r="O104" s="156"/>
      <c r="P104" s="155"/>
      <c r="Q104" s="156"/>
      <c r="R104" s="157"/>
      <c r="S104" s="156"/>
      <c r="T104" s="155"/>
      <c r="U104" s="156"/>
      <c r="V104" s="157"/>
      <c r="W104" s="156"/>
      <c r="X104" s="155"/>
      <c r="Y104" s="156"/>
      <c r="Z104" s="157"/>
      <c r="AA104" s="156"/>
      <c r="AB104" s="158"/>
      <c r="AC104" s="159" t="str">
        <f t="array" ref="AC104">IFERROR(INDEX('調査票 (記入例)'!$AD$1:$AD$718,SMALL(IF('調査票 (記入例)'!$AE$19:$AE$718="●",ROW('調査票 (記入例)'!$AE$19:$AE$718)),ROW(AC84)))&amp;"","")</f>
        <v/>
      </c>
      <c r="AD104" s="160" t="str">
        <f t="shared" si="14"/>
        <v/>
      </c>
      <c r="AE104" s="159" t="str">
        <f t="shared" si="16"/>
        <v/>
      </c>
      <c r="AF104" s="160" t="str">
        <f t="shared" si="15"/>
        <v/>
      </c>
    </row>
    <row r="105" spans="1:32" s="110" customFormat="1" ht="34.5" customHeight="1" x14ac:dyDescent="0.4">
      <c r="A105" s="42" t="str">
        <f t="shared" si="9"/>
        <v>○○学園</v>
      </c>
      <c r="B105" s="176" t="str">
        <f t="array" ref="B105">IFERROR(INDEX('調査票 (記入例)'!$B$1:$B$718,SMALL(IF('調査票 (記入例)'!$AE$19:$AE$718="●",ROW('調査票 (記入例)'!$AE$19:$AE$718)),ROW(B85))),"")</f>
        <v/>
      </c>
      <c r="C105" s="177" t="str">
        <f t="array" ref="C105">IFERROR(INDEX('調査票 (記入例)'!$C$1:$C$718,SMALL(IF('調査票 (記入例)'!$AE$19:$AE$718="●",ROW('調査票 (記入例)'!$AE$19:$AE$718)),ROW(C85))),"")</f>
        <v/>
      </c>
      <c r="D105" s="181" t="str">
        <f t="array" ref="D105">IFERROR(INDEX('調査票 (記入例)'!$K$1:$K$718,SMALL(IF('調査票 (記入例)'!$AE$19:$AE$718="●",ROW('調査票 (記入例)'!$AE$19:$AE$718)),ROW(D85))),"")</f>
        <v/>
      </c>
      <c r="E105" s="184">
        <f t="shared" si="10"/>
        <v>0</v>
      </c>
      <c r="F105" s="181" t="str">
        <f t="array" ref="F105">IFERROR(INDEX('調査票 (記入例)'!$L$1:$L$718,SMALL(IF('調査票 (記入例)'!$AE$19:$AE$718="●",ROW('調査票 (記入例)'!$AE$19:$AE$718)),ROW(F85))),"")</f>
        <v/>
      </c>
      <c r="G105" s="182">
        <f t="shared" si="11"/>
        <v>0</v>
      </c>
      <c r="H105" s="181" t="str">
        <f t="array" ref="H105">IFERROR(INDEX('調査票 (記入例)'!$M$1:$M$718,SMALL(IF('調査票 (記入例)'!$AE$19:$AE$718="●",ROW('調査票 (記入例)'!$AE$19:$AE$718)),ROW(H85))),"")</f>
        <v/>
      </c>
      <c r="I105" s="182">
        <f t="shared" si="12"/>
        <v>0</v>
      </c>
      <c r="J105" s="181" t="str">
        <f t="array" ref="J105">IFERROR(INDEX('調査票 (記入例)'!$N$1:$N$718,SMALL(IF('調査票 (記入例)'!$AE$19:$AE$718="●",ROW('調査票 (記入例)'!$AE$19:$AE$718)),ROW(J85))),"")</f>
        <v/>
      </c>
      <c r="K105" s="182">
        <f t="shared" si="13"/>
        <v>0</v>
      </c>
      <c r="L105" s="155"/>
      <c r="M105" s="156"/>
      <c r="N105" s="157"/>
      <c r="O105" s="156"/>
      <c r="P105" s="155"/>
      <c r="Q105" s="156"/>
      <c r="R105" s="157"/>
      <c r="S105" s="156"/>
      <c r="T105" s="155"/>
      <c r="U105" s="156"/>
      <c r="V105" s="157"/>
      <c r="W105" s="156"/>
      <c r="X105" s="155"/>
      <c r="Y105" s="156"/>
      <c r="Z105" s="157"/>
      <c r="AA105" s="156"/>
      <c r="AB105" s="158"/>
      <c r="AC105" s="159" t="str">
        <f t="array" ref="AC105">IFERROR(INDEX('調査票 (記入例)'!$AD$1:$AD$718,SMALL(IF('調査票 (記入例)'!$AE$19:$AE$718="●",ROW('調査票 (記入例)'!$AE$19:$AE$718)),ROW(AC85)))&amp;"","")</f>
        <v/>
      </c>
      <c r="AD105" s="160" t="str">
        <f t="shared" si="14"/>
        <v/>
      </c>
      <c r="AE105" s="159" t="str">
        <f t="shared" si="16"/>
        <v/>
      </c>
      <c r="AF105" s="160" t="str">
        <f t="shared" si="15"/>
        <v/>
      </c>
    </row>
    <row r="106" spans="1:32" s="110" customFormat="1" ht="34.5" customHeight="1" x14ac:dyDescent="0.4">
      <c r="A106" s="42" t="str">
        <f t="shared" si="9"/>
        <v>○○学園</v>
      </c>
      <c r="B106" s="176" t="str">
        <f t="array" ref="B106">IFERROR(INDEX('調査票 (記入例)'!$B$1:$B$718,SMALL(IF('調査票 (記入例)'!$AE$19:$AE$718="●",ROW('調査票 (記入例)'!$AE$19:$AE$718)),ROW(B86))),"")</f>
        <v/>
      </c>
      <c r="C106" s="177" t="str">
        <f t="array" ref="C106">IFERROR(INDEX('調査票 (記入例)'!$C$1:$C$718,SMALL(IF('調査票 (記入例)'!$AE$19:$AE$718="●",ROW('調査票 (記入例)'!$AE$19:$AE$718)),ROW(C86))),"")</f>
        <v/>
      </c>
      <c r="D106" s="181" t="str">
        <f t="array" ref="D106">IFERROR(INDEX('調査票 (記入例)'!$K$1:$K$718,SMALL(IF('調査票 (記入例)'!$AE$19:$AE$718="●",ROW('調査票 (記入例)'!$AE$19:$AE$718)),ROW(D86))),"")</f>
        <v/>
      </c>
      <c r="E106" s="184">
        <f t="shared" si="10"/>
        <v>0</v>
      </c>
      <c r="F106" s="181" t="str">
        <f t="array" ref="F106">IFERROR(INDEX('調査票 (記入例)'!$L$1:$L$718,SMALL(IF('調査票 (記入例)'!$AE$19:$AE$718="●",ROW('調査票 (記入例)'!$AE$19:$AE$718)),ROW(F86))),"")</f>
        <v/>
      </c>
      <c r="G106" s="182">
        <f t="shared" si="11"/>
        <v>0</v>
      </c>
      <c r="H106" s="181" t="str">
        <f t="array" ref="H106">IFERROR(INDEX('調査票 (記入例)'!$M$1:$M$718,SMALL(IF('調査票 (記入例)'!$AE$19:$AE$718="●",ROW('調査票 (記入例)'!$AE$19:$AE$718)),ROW(H86))),"")</f>
        <v/>
      </c>
      <c r="I106" s="182">
        <f t="shared" si="12"/>
        <v>0</v>
      </c>
      <c r="J106" s="181" t="str">
        <f t="array" ref="J106">IFERROR(INDEX('調査票 (記入例)'!$N$1:$N$718,SMALL(IF('調査票 (記入例)'!$AE$19:$AE$718="●",ROW('調査票 (記入例)'!$AE$19:$AE$718)),ROW(J86))),"")</f>
        <v/>
      </c>
      <c r="K106" s="182">
        <f t="shared" si="13"/>
        <v>0</v>
      </c>
      <c r="L106" s="155"/>
      <c r="M106" s="156"/>
      <c r="N106" s="157"/>
      <c r="O106" s="156"/>
      <c r="P106" s="155"/>
      <c r="Q106" s="156"/>
      <c r="R106" s="157"/>
      <c r="S106" s="156"/>
      <c r="T106" s="155"/>
      <c r="U106" s="156"/>
      <c r="V106" s="157"/>
      <c r="W106" s="156"/>
      <c r="X106" s="155"/>
      <c r="Y106" s="156"/>
      <c r="Z106" s="157"/>
      <c r="AA106" s="156"/>
      <c r="AB106" s="158"/>
      <c r="AC106" s="159" t="str">
        <f t="array" ref="AC106">IFERROR(INDEX('調査票 (記入例)'!$AD$1:$AD$718,SMALL(IF('調査票 (記入例)'!$AE$19:$AE$718="●",ROW('調査票 (記入例)'!$AE$19:$AE$718)),ROW(AC86)))&amp;"","")</f>
        <v/>
      </c>
      <c r="AD106" s="160" t="str">
        <f t="shared" si="14"/>
        <v/>
      </c>
      <c r="AE106" s="159" t="str">
        <f t="shared" si="16"/>
        <v/>
      </c>
      <c r="AF106" s="160" t="str">
        <f t="shared" si="15"/>
        <v/>
      </c>
    </row>
    <row r="107" spans="1:32" s="110" customFormat="1" ht="34.5" customHeight="1" x14ac:dyDescent="0.4">
      <c r="A107" s="42" t="str">
        <f t="shared" si="9"/>
        <v>○○学園</v>
      </c>
      <c r="B107" s="176" t="str">
        <f t="array" ref="B107">IFERROR(INDEX('調査票 (記入例)'!$B$1:$B$718,SMALL(IF('調査票 (記入例)'!$AE$19:$AE$718="●",ROW('調査票 (記入例)'!$AE$19:$AE$718)),ROW(B87))),"")</f>
        <v/>
      </c>
      <c r="C107" s="177" t="str">
        <f t="array" ref="C107">IFERROR(INDEX('調査票 (記入例)'!$C$1:$C$718,SMALL(IF('調査票 (記入例)'!$AE$19:$AE$718="●",ROW('調査票 (記入例)'!$AE$19:$AE$718)),ROW(C87))),"")</f>
        <v/>
      </c>
      <c r="D107" s="181" t="str">
        <f t="array" ref="D107">IFERROR(INDEX('調査票 (記入例)'!$K$1:$K$718,SMALL(IF('調査票 (記入例)'!$AE$19:$AE$718="●",ROW('調査票 (記入例)'!$AE$19:$AE$718)),ROW(D87))),"")</f>
        <v/>
      </c>
      <c r="E107" s="184">
        <f t="shared" si="10"/>
        <v>0</v>
      </c>
      <c r="F107" s="181" t="str">
        <f t="array" ref="F107">IFERROR(INDEX('調査票 (記入例)'!$L$1:$L$718,SMALL(IF('調査票 (記入例)'!$AE$19:$AE$718="●",ROW('調査票 (記入例)'!$AE$19:$AE$718)),ROW(F87))),"")</f>
        <v/>
      </c>
      <c r="G107" s="182">
        <f t="shared" si="11"/>
        <v>0</v>
      </c>
      <c r="H107" s="181" t="str">
        <f t="array" ref="H107">IFERROR(INDEX('調査票 (記入例)'!$M$1:$M$718,SMALL(IF('調査票 (記入例)'!$AE$19:$AE$718="●",ROW('調査票 (記入例)'!$AE$19:$AE$718)),ROW(H87))),"")</f>
        <v/>
      </c>
      <c r="I107" s="182">
        <f t="shared" si="12"/>
        <v>0</v>
      </c>
      <c r="J107" s="181" t="str">
        <f t="array" ref="J107">IFERROR(INDEX('調査票 (記入例)'!$N$1:$N$718,SMALL(IF('調査票 (記入例)'!$AE$19:$AE$718="●",ROW('調査票 (記入例)'!$AE$19:$AE$718)),ROW(J87))),"")</f>
        <v/>
      </c>
      <c r="K107" s="182">
        <f t="shared" si="13"/>
        <v>0</v>
      </c>
      <c r="L107" s="155"/>
      <c r="M107" s="156"/>
      <c r="N107" s="157"/>
      <c r="O107" s="156"/>
      <c r="P107" s="155"/>
      <c r="Q107" s="156"/>
      <c r="R107" s="157"/>
      <c r="S107" s="156"/>
      <c r="T107" s="155"/>
      <c r="U107" s="156"/>
      <c r="V107" s="157"/>
      <c r="W107" s="156"/>
      <c r="X107" s="155"/>
      <c r="Y107" s="156"/>
      <c r="Z107" s="157"/>
      <c r="AA107" s="156"/>
      <c r="AB107" s="158"/>
      <c r="AC107" s="159" t="str">
        <f t="array" ref="AC107">IFERROR(INDEX('調査票 (記入例)'!$AD$1:$AD$718,SMALL(IF('調査票 (記入例)'!$AE$19:$AE$718="●",ROW('調査票 (記入例)'!$AE$19:$AE$718)),ROW(AC87)))&amp;"","")</f>
        <v/>
      </c>
      <c r="AD107" s="160" t="str">
        <f t="shared" si="14"/>
        <v/>
      </c>
      <c r="AE107" s="159" t="str">
        <f t="shared" si="16"/>
        <v/>
      </c>
      <c r="AF107" s="160" t="str">
        <f t="shared" si="15"/>
        <v/>
      </c>
    </row>
    <row r="108" spans="1:32" s="110" customFormat="1" ht="34.5" customHeight="1" x14ac:dyDescent="0.4">
      <c r="A108" s="42" t="str">
        <f t="shared" si="9"/>
        <v>○○学園</v>
      </c>
      <c r="B108" s="176" t="str">
        <f t="array" ref="B108">IFERROR(INDEX('調査票 (記入例)'!$B$1:$B$718,SMALL(IF('調査票 (記入例)'!$AE$19:$AE$718="●",ROW('調査票 (記入例)'!$AE$19:$AE$718)),ROW(B88))),"")</f>
        <v/>
      </c>
      <c r="C108" s="177" t="str">
        <f t="array" ref="C108">IFERROR(INDEX('調査票 (記入例)'!$C$1:$C$718,SMALL(IF('調査票 (記入例)'!$AE$19:$AE$718="●",ROW('調査票 (記入例)'!$AE$19:$AE$718)),ROW(C88))),"")</f>
        <v/>
      </c>
      <c r="D108" s="181" t="str">
        <f t="array" ref="D108">IFERROR(INDEX('調査票 (記入例)'!$K$1:$K$718,SMALL(IF('調査票 (記入例)'!$AE$19:$AE$718="●",ROW('調査票 (記入例)'!$AE$19:$AE$718)),ROW(D88))),"")</f>
        <v/>
      </c>
      <c r="E108" s="184">
        <f t="shared" si="10"/>
        <v>0</v>
      </c>
      <c r="F108" s="181" t="str">
        <f t="array" ref="F108">IFERROR(INDEX('調査票 (記入例)'!$L$1:$L$718,SMALL(IF('調査票 (記入例)'!$AE$19:$AE$718="●",ROW('調査票 (記入例)'!$AE$19:$AE$718)),ROW(F88))),"")</f>
        <v/>
      </c>
      <c r="G108" s="182">
        <f t="shared" si="11"/>
        <v>0</v>
      </c>
      <c r="H108" s="181" t="str">
        <f t="array" ref="H108">IFERROR(INDEX('調査票 (記入例)'!$M$1:$M$718,SMALL(IF('調査票 (記入例)'!$AE$19:$AE$718="●",ROW('調査票 (記入例)'!$AE$19:$AE$718)),ROW(H88))),"")</f>
        <v/>
      </c>
      <c r="I108" s="182">
        <f t="shared" si="12"/>
        <v>0</v>
      </c>
      <c r="J108" s="181" t="str">
        <f t="array" ref="J108">IFERROR(INDEX('調査票 (記入例)'!$N$1:$N$718,SMALL(IF('調査票 (記入例)'!$AE$19:$AE$718="●",ROW('調査票 (記入例)'!$AE$19:$AE$718)),ROW(J88))),"")</f>
        <v/>
      </c>
      <c r="K108" s="182">
        <f t="shared" si="13"/>
        <v>0</v>
      </c>
      <c r="L108" s="155"/>
      <c r="M108" s="156"/>
      <c r="N108" s="157"/>
      <c r="O108" s="156"/>
      <c r="P108" s="155"/>
      <c r="Q108" s="156"/>
      <c r="R108" s="157"/>
      <c r="S108" s="156"/>
      <c r="T108" s="155"/>
      <c r="U108" s="156"/>
      <c r="V108" s="157"/>
      <c r="W108" s="156"/>
      <c r="X108" s="155"/>
      <c r="Y108" s="156"/>
      <c r="Z108" s="157"/>
      <c r="AA108" s="156"/>
      <c r="AB108" s="158"/>
      <c r="AC108" s="159" t="str">
        <f t="array" ref="AC108">IFERROR(INDEX('調査票 (記入例)'!$AD$1:$AD$718,SMALL(IF('調査票 (記入例)'!$AE$19:$AE$718="●",ROW('調査票 (記入例)'!$AE$19:$AE$718)),ROW(AC88)))&amp;"","")</f>
        <v/>
      </c>
      <c r="AD108" s="160" t="str">
        <f t="shared" si="14"/>
        <v/>
      </c>
      <c r="AE108" s="159" t="str">
        <f t="shared" si="16"/>
        <v/>
      </c>
      <c r="AF108" s="160" t="str">
        <f t="shared" si="15"/>
        <v/>
      </c>
    </row>
    <row r="109" spans="1:32" s="110" customFormat="1" ht="34.5" customHeight="1" x14ac:dyDescent="0.4">
      <c r="A109" s="42" t="str">
        <f t="shared" si="9"/>
        <v>○○学園</v>
      </c>
      <c r="B109" s="176" t="str">
        <f t="array" ref="B109">IFERROR(INDEX('調査票 (記入例)'!$B$1:$B$718,SMALL(IF('調査票 (記入例)'!$AE$19:$AE$718="●",ROW('調査票 (記入例)'!$AE$19:$AE$718)),ROW(B89))),"")</f>
        <v/>
      </c>
      <c r="C109" s="177" t="str">
        <f t="array" ref="C109">IFERROR(INDEX('調査票 (記入例)'!$C$1:$C$718,SMALL(IF('調査票 (記入例)'!$AE$19:$AE$718="●",ROW('調査票 (記入例)'!$AE$19:$AE$718)),ROW(C89))),"")</f>
        <v/>
      </c>
      <c r="D109" s="181" t="str">
        <f t="array" ref="D109">IFERROR(INDEX('調査票 (記入例)'!$K$1:$K$718,SMALL(IF('調査票 (記入例)'!$AE$19:$AE$718="●",ROW('調査票 (記入例)'!$AE$19:$AE$718)),ROW(D89))),"")</f>
        <v/>
      </c>
      <c r="E109" s="184">
        <f t="shared" si="10"/>
        <v>0</v>
      </c>
      <c r="F109" s="181" t="str">
        <f t="array" ref="F109">IFERROR(INDEX('調査票 (記入例)'!$L$1:$L$718,SMALL(IF('調査票 (記入例)'!$AE$19:$AE$718="●",ROW('調査票 (記入例)'!$AE$19:$AE$718)),ROW(F89))),"")</f>
        <v/>
      </c>
      <c r="G109" s="182">
        <f t="shared" si="11"/>
        <v>0</v>
      </c>
      <c r="H109" s="181" t="str">
        <f t="array" ref="H109">IFERROR(INDEX('調査票 (記入例)'!$M$1:$M$718,SMALL(IF('調査票 (記入例)'!$AE$19:$AE$718="●",ROW('調査票 (記入例)'!$AE$19:$AE$718)),ROW(H89))),"")</f>
        <v/>
      </c>
      <c r="I109" s="182">
        <f t="shared" si="12"/>
        <v>0</v>
      </c>
      <c r="J109" s="181" t="str">
        <f t="array" ref="J109">IFERROR(INDEX('調査票 (記入例)'!$N$1:$N$718,SMALL(IF('調査票 (記入例)'!$AE$19:$AE$718="●",ROW('調査票 (記入例)'!$AE$19:$AE$718)),ROW(J89))),"")</f>
        <v/>
      </c>
      <c r="K109" s="182">
        <f t="shared" si="13"/>
        <v>0</v>
      </c>
      <c r="L109" s="155"/>
      <c r="M109" s="156"/>
      <c r="N109" s="157"/>
      <c r="O109" s="156"/>
      <c r="P109" s="155"/>
      <c r="Q109" s="156"/>
      <c r="R109" s="157"/>
      <c r="S109" s="156"/>
      <c r="T109" s="155"/>
      <c r="U109" s="156"/>
      <c r="V109" s="157"/>
      <c r="W109" s="156"/>
      <c r="X109" s="155"/>
      <c r="Y109" s="156"/>
      <c r="Z109" s="157"/>
      <c r="AA109" s="156"/>
      <c r="AB109" s="158"/>
      <c r="AC109" s="159" t="str">
        <f t="array" ref="AC109">IFERROR(INDEX('調査票 (記入例)'!$AD$1:$AD$718,SMALL(IF('調査票 (記入例)'!$AE$19:$AE$718="●",ROW('調査票 (記入例)'!$AE$19:$AE$718)),ROW(AC89)))&amp;"","")</f>
        <v/>
      </c>
      <c r="AD109" s="160" t="str">
        <f t="shared" si="14"/>
        <v/>
      </c>
      <c r="AE109" s="159" t="str">
        <f t="shared" si="16"/>
        <v/>
      </c>
      <c r="AF109" s="160" t="str">
        <f t="shared" si="15"/>
        <v/>
      </c>
    </row>
    <row r="110" spans="1:32" s="110" customFormat="1" ht="34.5" customHeight="1" x14ac:dyDescent="0.4">
      <c r="A110" s="42" t="str">
        <f t="shared" si="9"/>
        <v>○○学園</v>
      </c>
      <c r="B110" s="176" t="str">
        <f t="array" ref="B110">IFERROR(INDEX('調査票 (記入例)'!$B$1:$B$718,SMALL(IF('調査票 (記入例)'!$AE$19:$AE$718="●",ROW('調査票 (記入例)'!$AE$19:$AE$718)),ROW(B90))),"")</f>
        <v/>
      </c>
      <c r="C110" s="177" t="str">
        <f t="array" ref="C110">IFERROR(INDEX('調査票 (記入例)'!$C$1:$C$718,SMALL(IF('調査票 (記入例)'!$AE$19:$AE$718="●",ROW('調査票 (記入例)'!$AE$19:$AE$718)),ROW(C90))),"")</f>
        <v/>
      </c>
      <c r="D110" s="181" t="str">
        <f t="array" ref="D110">IFERROR(INDEX('調査票 (記入例)'!$K$1:$K$718,SMALL(IF('調査票 (記入例)'!$AE$19:$AE$718="●",ROW('調査票 (記入例)'!$AE$19:$AE$718)),ROW(D90))),"")</f>
        <v/>
      </c>
      <c r="E110" s="184">
        <f t="shared" si="10"/>
        <v>0</v>
      </c>
      <c r="F110" s="181" t="str">
        <f t="array" ref="F110">IFERROR(INDEX('調査票 (記入例)'!$L$1:$L$718,SMALL(IF('調査票 (記入例)'!$AE$19:$AE$718="●",ROW('調査票 (記入例)'!$AE$19:$AE$718)),ROW(F90))),"")</f>
        <v/>
      </c>
      <c r="G110" s="182">
        <f t="shared" si="11"/>
        <v>0</v>
      </c>
      <c r="H110" s="181" t="str">
        <f t="array" ref="H110">IFERROR(INDEX('調査票 (記入例)'!$M$1:$M$718,SMALL(IF('調査票 (記入例)'!$AE$19:$AE$718="●",ROW('調査票 (記入例)'!$AE$19:$AE$718)),ROW(H90))),"")</f>
        <v/>
      </c>
      <c r="I110" s="182">
        <f t="shared" si="12"/>
        <v>0</v>
      </c>
      <c r="J110" s="181" t="str">
        <f t="array" ref="J110">IFERROR(INDEX('調査票 (記入例)'!$N$1:$N$718,SMALL(IF('調査票 (記入例)'!$AE$19:$AE$718="●",ROW('調査票 (記入例)'!$AE$19:$AE$718)),ROW(J90))),"")</f>
        <v/>
      </c>
      <c r="K110" s="182">
        <f t="shared" si="13"/>
        <v>0</v>
      </c>
      <c r="L110" s="155"/>
      <c r="M110" s="156"/>
      <c r="N110" s="157"/>
      <c r="O110" s="156"/>
      <c r="P110" s="155"/>
      <c r="Q110" s="156"/>
      <c r="R110" s="157"/>
      <c r="S110" s="156"/>
      <c r="T110" s="155"/>
      <c r="U110" s="156"/>
      <c r="V110" s="157"/>
      <c r="W110" s="156"/>
      <c r="X110" s="155"/>
      <c r="Y110" s="156"/>
      <c r="Z110" s="157"/>
      <c r="AA110" s="156"/>
      <c r="AB110" s="158"/>
      <c r="AC110" s="159" t="str">
        <f t="array" ref="AC110">IFERROR(INDEX('調査票 (記入例)'!$AD$1:$AD$718,SMALL(IF('調査票 (記入例)'!$AE$19:$AE$718="●",ROW('調査票 (記入例)'!$AE$19:$AE$718)),ROW(AC90)))&amp;"","")</f>
        <v/>
      </c>
      <c r="AD110" s="160" t="str">
        <f t="shared" si="14"/>
        <v/>
      </c>
      <c r="AE110" s="159" t="str">
        <f t="shared" si="16"/>
        <v/>
      </c>
      <c r="AF110" s="160" t="str">
        <f t="shared" si="15"/>
        <v/>
      </c>
    </row>
    <row r="111" spans="1:32" s="110" customFormat="1" ht="34.5" customHeight="1" x14ac:dyDescent="0.4">
      <c r="A111" s="42" t="str">
        <f t="shared" si="9"/>
        <v>○○学園</v>
      </c>
      <c r="B111" s="176" t="str">
        <f t="array" ref="B111">IFERROR(INDEX('調査票 (記入例)'!$B$1:$B$718,SMALL(IF('調査票 (記入例)'!$AE$19:$AE$718="●",ROW('調査票 (記入例)'!$AE$19:$AE$718)),ROW(B91))),"")</f>
        <v/>
      </c>
      <c r="C111" s="177" t="str">
        <f t="array" ref="C111">IFERROR(INDEX('調査票 (記入例)'!$C$1:$C$718,SMALL(IF('調査票 (記入例)'!$AE$19:$AE$718="●",ROW('調査票 (記入例)'!$AE$19:$AE$718)),ROW(C91))),"")</f>
        <v/>
      </c>
      <c r="D111" s="181" t="str">
        <f t="array" ref="D111">IFERROR(INDEX('調査票 (記入例)'!$K$1:$K$718,SMALL(IF('調査票 (記入例)'!$AE$19:$AE$718="●",ROW('調査票 (記入例)'!$AE$19:$AE$718)),ROW(D91))),"")</f>
        <v/>
      </c>
      <c r="E111" s="184">
        <f t="shared" si="10"/>
        <v>0</v>
      </c>
      <c r="F111" s="181" t="str">
        <f t="array" ref="F111">IFERROR(INDEX('調査票 (記入例)'!$L$1:$L$718,SMALL(IF('調査票 (記入例)'!$AE$19:$AE$718="●",ROW('調査票 (記入例)'!$AE$19:$AE$718)),ROW(F91))),"")</f>
        <v/>
      </c>
      <c r="G111" s="182">
        <f t="shared" si="11"/>
        <v>0</v>
      </c>
      <c r="H111" s="181" t="str">
        <f t="array" ref="H111">IFERROR(INDEX('調査票 (記入例)'!$M$1:$M$718,SMALL(IF('調査票 (記入例)'!$AE$19:$AE$718="●",ROW('調査票 (記入例)'!$AE$19:$AE$718)),ROW(H91))),"")</f>
        <v/>
      </c>
      <c r="I111" s="182">
        <f t="shared" si="12"/>
        <v>0</v>
      </c>
      <c r="J111" s="181" t="str">
        <f t="array" ref="J111">IFERROR(INDEX('調査票 (記入例)'!$N$1:$N$718,SMALL(IF('調査票 (記入例)'!$AE$19:$AE$718="●",ROW('調査票 (記入例)'!$AE$19:$AE$718)),ROW(J91))),"")</f>
        <v/>
      </c>
      <c r="K111" s="182">
        <f t="shared" si="13"/>
        <v>0</v>
      </c>
      <c r="L111" s="155"/>
      <c r="M111" s="156"/>
      <c r="N111" s="157"/>
      <c r="O111" s="156"/>
      <c r="P111" s="155"/>
      <c r="Q111" s="156"/>
      <c r="R111" s="157"/>
      <c r="S111" s="156"/>
      <c r="T111" s="155"/>
      <c r="U111" s="156"/>
      <c r="V111" s="157"/>
      <c r="W111" s="156"/>
      <c r="X111" s="155"/>
      <c r="Y111" s="156"/>
      <c r="Z111" s="157"/>
      <c r="AA111" s="156"/>
      <c r="AB111" s="158"/>
      <c r="AC111" s="159" t="str">
        <f t="array" ref="AC111">IFERROR(INDEX('調査票 (記入例)'!$AD$1:$AD$718,SMALL(IF('調査票 (記入例)'!$AE$19:$AE$718="●",ROW('調査票 (記入例)'!$AE$19:$AE$718)),ROW(AC91)))&amp;"","")</f>
        <v/>
      </c>
      <c r="AD111" s="160" t="str">
        <f t="shared" si="14"/>
        <v/>
      </c>
      <c r="AE111" s="159" t="str">
        <f t="shared" si="16"/>
        <v/>
      </c>
      <c r="AF111" s="160" t="str">
        <f t="shared" si="15"/>
        <v/>
      </c>
    </row>
    <row r="112" spans="1:32" s="110" customFormat="1" ht="34.5" customHeight="1" x14ac:dyDescent="0.4">
      <c r="A112" s="42" t="str">
        <f t="shared" si="9"/>
        <v>○○学園</v>
      </c>
      <c r="B112" s="176" t="str">
        <f t="array" ref="B112">IFERROR(INDEX('調査票 (記入例)'!$B$1:$B$718,SMALL(IF('調査票 (記入例)'!$AE$19:$AE$718="●",ROW('調査票 (記入例)'!$AE$19:$AE$718)),ROW(B92))),"")</f>
        <v/>
      </c>
      <c r="C112" s="177" t="str">
        <f t="array" ref="C112">IFERROR(INDEX('調査票 (記入例)'!$C$1:$C$718,SMALL(IF('調査票 (記入例)'!$AE$19:$AE$718="●",ROW('調査票 (記入例)'!$AE$19:$AE$718)),ROW(C92))),"")</f>
        <v/>
      </c>
      <c r="D112" s="181" t="str">
        <f t="array" ref="D112">IFERROR(INDEX('調査票 (記入例)'!$K$1:$K$718,SMALL(IF('調査票 (記入例)'!$AE$19:$AE$718="●",ROW('調査票 (記入例)'!$AE$19:$AE$718)),ROW(D92))),"")</f>
        <v/>
      </c>
      <c r="E112" s="184">
        <f t="shared" si="10"/>
        <v>0</v>
      </c>
      <c r="F112" s="181" t="str">
        <f t="array" ref="F112">IFERROR(INDEX('調査票 (記入例)'!$L$1:$L$718,SMALL(IF('調査票 (記入例)'!$AE$19:$AE$718="●",ROW('調査票 (記入例)'!$AE$19:$AE$718)),ROW(F92))),"")</f>
        <v/>
      </c>
      <c r="G112" s="182">
        <f t="shared" si="11"/>
        <v>0</v>
      </c>
      <c r="H112" s="181" t="str">
        <f t="array" ref="H112">IFERROR(INDEX('調査票 (記入例)'!$M$1:$M$718,SMALL(IF('調査票 (記入例)'!$AE$19:$AE$718="●",ROW('調査票 (記入例)'!$AE$19:$AE$718)),ROW(H92))),"")</f>
        <v/>
      </c>
      <c r="I112" s="182">
        <f t="shared" si="12"/>
        <v>0</v>
      </c>
      <c r="J112" s="181" t="str">
        <f t="array" ref="J112">IFERROR(INDEX('調査票 (記入例)'!$N$1:$N$718,SMALL(IF('調査票 (記入例)'!$AE$19:$AE$718="●",ROW('調査票 (記入例)'!$AE$19:$AE$718)),ROW(J92))),"")</f>
        <v/>
      </c>
      <c r="K112" s="182">
        <f t="shared" si="13"/>
        <v>0</v>
      </c>
      <c r="L112" s="155"/>
      <c r="M112" s="156"/>
      <c r="N112" s="157"/>
      <c r="O112" s="156"/>
      <c r="P112" s="155"/>
      <c r="Q112" s="156"/>
      <c r="R112" s="157"/>
      <c r="S112" s="156"/>
      <c r="T112" s="155"/>
      <c r="U112" s="156"/>
      <c r="V112" s="157"/>
      <c r="W112" s="156"/>
      <c r="X112" s="155"/>
      <c r="Y112" s="156"/>
      <c r="Z112" s="157"/>
      <c r="AA112" s="156"/>
      <c r="AB112" s="158"/>
      <c r="AC112" s="159" t="str">
        <f t="array" ref="AC112">IFERROR(INDEX('調査票 (記入例)'!$AD$1:$AD$718,SMALL(IF('調査票 (記入例)'!$AE$19:$AE$718="●",ROW('調査票 (記入例)'!$AE$19:$AE$718)),ROW(AC92)))&amp;"","")</f>
        <v/>
      </c>
      <c r="AD112" s="160" t="str">
        <f t="shared" si="14"/>
        <v/>
      </c>
      <c r="AE112" s="159" t="str">
        <f t="shared" si="16"/>
        <v/>
      </c>
      <c r="AF112" s="160" t="str">
        <f t="shared" si="15"/>
        <v/>
      </c>
    </row>
    <row r="113" spans="1:32" s="110" customFormat="1" ht="34.5" customHeight="1" x14ac:dyDescent="0.4">
      <c r="A113" s="42" t="str">
        <f t="shared" si="9"/>
        <v>○○学園</v>
      </c>
      <c r="B113" s="176" t="str">
        <f t="array" ref="B113">IFERROR(INDEX('調査票 (記入例)'!$B$1:$B$718,SMALL(IF('調査票 (記入例)'!$AE$19:$AE$718="●",ROW('調査票 (記入例)'!$AE$19:$AE$718)),ROW(B93))),"")</f>
        <v/>
      </c>
      <c r="C113" s="177" t="str">
        <f t="array" ref="C113">IFERROR(INDEX('調査票 (記入例)'!$C$1:$C$718,SMALL(IF('調査票 (記入例)'!$AE$19:$AE$718="●",ROW('調査票 (記入例)'!$AE$19:$AE$718)),ROW(C93))),"")</f>
        <v/>
      </c>
      <c r="D113" s="181" t="str">
        <f t="array" ref="D113">IFERROR(INDEX('調査票 (記入例)'!$K$1:$K$718,SMALL(IF('調査票 (記入例)'!$AE$19:$AE$718="●",ROW('調査票 (記入例)'!$AE$19:$AE$718)),ROW(D93))),"")</f>
        <v/>
      </c>
      <c r="E113" s="184">
        <f t="shared" si="10"/>
        <v>0</v>
      </c>
      <c r="F113" s="181" t="str">
        <f t="array" ref="F113">IFERROR(INDEX('調査票 (記入例)'!$L$1:$L$718,SMALL(IF('調査票 (記入例)'!$AE$19:$AE$718="●",ROW('調査票 (記入例)'!$AE$19:$AE$718)),ROW(F93))),"")</f>
        <v/>
      </c>
      <c r="G113" s="182">
        <f t="shared" si="11"/>
        <v>0</v>
      </c>
      <c r="H113" s="181" t="str">
        <f t="array" ref="H113">IFERROR(INDEX('調査票 (記入例)'!$M$1:$M$718,SMALL(IF('調査票 (記入例)'!$AE$19:$AE$718="●",ROW('調査票 (記入例)'!$AE$19:$AE$718)),ROW(H93))),"")</f>
        <v/>
      </c>
      <c r="I113" s="182">
        <f t="shared" si="12"/>
        <v>0</v>
      </c>
      <c r="J113" s="181" t="str">
        <f t="array" ref="J113">IFERROR(INDEX('調査票 (記入例)'!$N$1:$N$718,SMALL(IF('調査票 (記入例)'!$AE$19:$AE$718="●",ROW('調査票 (記入例)'!$AE$19:$AE$718)),ROW(J93))),"")</f>
        <v/>
      </c>
      <c r="K113" s="182">
        <f t="shared" si="13"/>
        <v>0</v>
      </c>
      <c r="L113" s="155"/>
      <c r="M113" s="156"/>
      <c r="N113" s="157"/>
      <c r="O113" s="156"/>
      <c r="P113" s="155"/>
      <c r="Q113" s="156"/>
      <c r="R113" s="157"/>
      <c r="S113" s="156"/>
      <c r="T113" s="155"/>
      <c r="U113" s="156"/>
      <c r="V113" s="157"/>
      <c r="W113" s="156"/>
      <c r="X113" s="155"/>
      <c r="Y113" s="156"/>
      <c r="Z113" s="157"/>
      <c r="AA113" s="156"/>
      <c r="AB113" s="158"/>
      <c r="AC113" s="159" t="str">
        <f t="array" ref="AC113">IFERROR(INDEX('調査票 (記入例)'!$AD$1:$AD$718,SMALL(IF('調査票 (記入例)'!$AE$19:$AE$718="●",ROW('調査票 (記入例)'!$AE$19:$AE$718)),ROW(AC93)))&amp;"","")</f>
        <v/>
      </c>
      <c r="AD113" s="160" t="str">
        <f t="shared" si="14"/>
        <v/>
      </c>
      <c r="AE113" s="159" t="str">
        <f t="shared" si="16"/>
        <v/>
      </c>
      <c r="AF113" s="160" t="str">
        <f t="shared" si="15"/>
        <v/>
      </c>
    </row>
    <row r="114" spans="1:32" s="110" customFormat="1" ht="34.5" customHeight="1" x14ac:dyDescent="0.4">
      <c r="A114" s="42" t="str">
        <f t="shared" si="9"/>
        <v>○○学園</v>
      </c>
      <c r="B114" s="176" t="str">
        <f t="array" ref="B114">IFERROR(INDEX('調査票 (記入例)'!$B$1:$B$718,SMALL(IF('調査票 (記入例)'!$AE$19:$AE$718="●",ROW('調査票 (記入例)'!$AE$19:$AE$718)),ROW(B94))),"")</f>
        <v/>
      </c>
      <c r="C114" s="177" t="str">
        <f t="array" ref="C114">IFERROR(INDEX('調査票 (記入例)'!$C$1:$C$718,SMALL(IF('調査票 (記入例)'!$AE$19:$AE$718="●",ROW('調査票 (記入例)'!$AE$19:$AE$718)),ROW(C94))),"")</f>
        <v/>
      </c>
      <c r="D114" s="181" t="str">
        <f t="array" ref="D114">IFERROR(INDEX('調査票 (記入例)'!$K$1:$K$718,SMALL(IF('調査票 (記入例)'!$AE$19:$AE$718="●",ROW('調査票 (記入例)'!$AE$19:$AE$718)),ROW(D94))),"")</f>
        <v/>
      </c>
      <c r="E114" s="184">
        <f t="shared" si="10"/>
        <v>0</v>
      </c>
      <c r="F114" s="181" t="str">
        <f t="array" ref="F114">IFERROR(INDEX('調査票 (記入例)'!$L$1:$L$718,SMALL(IF('調査票 (記入例)'!$AE$19:$AE$718="●",ROW('調査票 (記入例)'!$AE$19:$AE$718)),ROW(F94))),"")</f>
        <v/>
      </c>
      <c r="G114" s="182">
        <f t="shared" si="11"/>
        <v>0</v>
      </c>
      <c r="H114" s="181" t="str">
        <f t="array" ref="H114">IFERROR(INDEX('調査票 (記入例)'!$M$1:$M$718,SMALL(IF('調査票 (記入例)'!$AE$19:$AE$718="●",ROW('調査票 (記入例)'!$AE$19:$AE$718)),ROW(H94))),"")</f>
        <v/>
      </c>
      <c r="I114" s="182">
        <f t="shared" si="12"/>
        <v>0</v>
      </c>
      <c r="J114" s="181" t="str">
        <f t="array" ref="J114">IFERROR(INDEX('調査票 (記入例)'!$N$1:$N$718,SMALL(IF('調査票 (記入例)'!$AE$19:$AE$718="●",ROW('調査票 (記入例)'!$AE$19:$AE$718)),ROW(J94))),"")</f>
        <v/>
      </c>
      <c r="K114" s="182">
        <f t="shared" si="13"/>
        <v>0</v>
      </c>
      <c r="L114" s="155"/>
      <c r="M114" s="156"/>
      <c r="N114" s="157"/>
      <c r="O114" s="156"/>
      <c r="P114" s="155"/>
      <c r="Q114" s="156"/>
      <c r="R114" s="157"/>
      <c r="S114" s="156"/>
      <c r="T114" s="155"/>
      <c r="U114" s="156"/>
      <c r="V114" s="157"/>
      <c r="W114" s="156"/>
      <c r="X114" s="155"/>
      <c r="Y114" s="156"/>
      <c r="Z114" s="157"/>
      <c r="AA114" s="156"/>
      <c r="AB114" s="158"/>
      <c r="AC114" s="159" t="str">
        <f t="array" ref="AC114">IFERROR(INDEX('調査票 (記入例)'!$AD$1:$AD$718,SMALL(IF('調査票 (記入例)'!$AE$19:$AE$718="●",ROW('調査票 (記入例)'!$AE$19:$AE$718)),ROW(AC94)))&amp;"","")</f>
        <v/>
      </c>
      <c r="AD114" s="160" t="str">
        <f t="shared" si="14"/>
        <v/>
      </c>
      <c r="AE114" s="159" t="str">
        <f t="shared" si="16"/>
        <v/>
      </c>
      <c r="AF114" s="160" t="str">
        <f t="shared" si="15"/>
        <v/>
      </c>
    </row>
    <row r="115" spans="1:32" s="110" customFormat="1" ht="34.5" customHeight="1" x14ac:dyDescent="0.4">
      <c r="A115" s="42" t="str">
        <f t="shared" si="9"/>
        <v>○○学園</v>
      </c>
      <c r="B115" s="176" t="str">
        <f t="array" ref="B115">IFERROR(INDEX('調査票 (記入例)'!$B$1:$B$718,SMALL(IF('調査票 (記入例)'!$AE$19:$AE$718="●",ROW('調査票 (記入例)'!$AE$19:$AE$718)),ROW(B95))),"")</f>
        <v/>
      </c>
      <c r="C115" s="177" t="str">
        <f t="array" ref="C115">IFERROR(INDEX('調査票 (記入例)'!$C$1:$C$718,SMALL(IF('調査票 (記入例)'!$AE$19:$AE$718="●",ROW('調査票 (記入例)'!$AE$19:$AE$718)),ROW(C95))),"")</f>
        <v/>
      </c>
      <c r="D115" s="181" t="str">
        <f t="array" ref="D115">IFERROR(INDEX('調査票 (記入例)'!$K$1:$K$718,SMALL(IF('調査票 (記入例)'!$AE$19:$AE$718="●",ROW('調査票 (記入例)'!$AE$19:$AE$718)),ROW(D95))),"")</f>
        <v/>
      </c>
      <c r="E115" s="184">
        <f t="shared" si="10"/>
        <v>0</v>
      </c>
      <c r="F115" s="181" t="str">
        <f t="array" ref="F115">IFERROR(INDEX('調査票 (記入例)'!$L$1:$L$718,SMALL(IF('調査票 (記入例)'!$AE$19:$AE$718="●",ROW('調査票 (記入例)'!$AE$19:$AE$718)),ROW(F95))),"")</f>
        <v/>
      </c>
      <c r="G115" s="182">
        <f t="shared" si="11"/>
        <v>0</v>
      </c>
      <c r="H115" s="181" t="str">
        <f t="array" ref="H115">IFERROR(INDEX('調査票 (記入例)'!$M$1:$M$718,SMALL(IF('調査票 (記入例)'!$AE$19:$AE$718="●",ROW('調査票 (記入例)'!$AE$19:$AE$718)),ROW(H95))),"")</f>
        <v/>
      </c>
      <c r="I115" s="182">
        <f t="shared" si="12"/>
        <v>0</v>
      </c>
      <c r="J115" s="181" t="str">
        <f t="array" ref="J115">IFERROR(INDEX('調査票 (記入例)'!$N$1:$N$718,SMALL(IF('調査票 (記入例)'!$AE$19:$AE$718="●",ROW('調査票 (記入例)'!$AE$19:$AE$718)),ROW(J95))),"")</f>
        <v/>
      </c>
      <c r="K115" s="182">
        <f t="shared" si="13"/>
        <v>0</v>
      </c>
      <c r="L115" s="155"/>
      <c r="M115" s="156"/>
      <c r="N115" s="157"/>
      <c r="O115" s="156"/>
      <c r="P115" s="155"/>
      <c r="Q115" s="156"/>
      <c r="R115" s="157"/>
      <c r="S115" s="156"/>
      <c r="T115" s="155"/>
      <c r="U115" s="156"/>
      <c r="V115" s="157"/>
      <c r="W115" s="156"/>
      <c r="X115" s="155"/>
      <c r="Y115" s="156"/>
      <c r="Z115" s="157"/>
      <c r="AA115" s="156"/>
      <c r="AB115" s="158"/>
      <c r="AC115" s="159" t="str">
        <f t="array" ref="AC115">IFERROR(INDEX('調査票 (記入例)'!$AD$1:$AD$718,SMALL(IF('調査票 (記入例)'!$AE$19:$AE$718="●",ROW('調査票 (記入例)'!$AE$19:$AE$718)),ROW(AC95)))&amp;"","")</f>
        <v/>
      </c>
      <c r="AD115" s="160" t="str">
        <f t="shared" si="14"/>
        <v/>
      </c>
      <c r="AE115" s="159" t="str">
        <f t="shared" si="16"/>
        <v/>
      </c>
      <c r="AF115" s="160" t="str">
        <f t="shared" si="15"/>
        <v/>
      </c>
    </row>
    <row r="116" spans="1:32" s="110" customFormat="1" ht="34.5" customHeight="1" x14ac:dyDescent="0.4">
      <c r="A116" s="42" t="str">
        <f t="shared" si="9"/>
        <v>○○学園</v>
      </c>
      <c r="B116" s="176" t="str">
        <f t="array" ref="B116">IFERROR(INDEX('調査票 (記入例)'!$B$1:$B$718,SMALL(IF('調査票 (記入例)'!$AE$19:$AE$718="●",ROW('調査票 (記入例)'!$AE$19:$AE$718)),ROW(B96))),"")</f>
        <v/>
      </c>
      <c r="C116" s="177" t="str">
        <f t="array" ref="C116">IFERROR(INDEX('調査票 (記入例)'!$C$1:$C$718,SMALL(IF('調査票 (記入例)'!$AE$19:$AE$718="●",ROW('調査票 (記入例)'!$AE$19:$AE$718)),ROW(C96))),"")</f>
        <v/>
      </c>
      <c r="D116" s="181" t="str">
        <f t="array" ref="D116">IFERROR(INDEX('調査票 (記入例)'!$K$1:$K$718,SMALL(IF('調査票 (記入例)'!$AE$19:$AE$718="●",ROW('調査票 (記入例)'!$AE$19:$AE$718)),ROW(D96))),"")</f>
        <v/>
      </c>
      <c r="E116" s="184">
        <f t="shared" si="10"/>
        <v>0</v>
      </c>
      <c r="F116" s="181" t="str">
        <f t="array" ref="F116">IFERROR(INDEX('調査票 (記入例)'!$L$1:$L$718,SMALL(IF('調査票 (記入例)'!$AE$19:$AE$718="●",ROW('調査票 (記入例)'!$AE$19:$AE$718)),ROW(F96))),"")</f>
        <v/>
      </c>
      <c r="G116" s="182">
        <f t="shared" si="11"/>
        <v>0</v>
      </c>
      <c r="H116" s="181" t="str">
        <f t="array" ref="H116">IFERROR(INDEX('調査票 (記入例)'!$M$1:$M$718,SMALL(IF('調査票 (記入例)'!$AE$19:$AE$718="●",ROW('調査票 (記入例)'!$AE$19:$AE$718)),ROW(H96))),"")</f>
        <v/>
      </c>
      <c r="I116" s="182">
        <f t="shared" si="12"/>
        <v>0</v>
      </c>
      <c r="J116" s="181" t="str">
        <f t="array" ref="J116">IFERROR(INDEX('調査票 (記入例)'!$N$1:$N$718,SMALL(IF('調査票 (記入例)'!$AE$19:$AE$718="●",ROW('調査票 (記入例)'!$AE$19:$AE$718)),ROW(J96))),"")</f>
        <v/>
      </c>
      <c r="K116" s="182">
        <f t="shared" si="13"/>
        <v>0</v>
      </c>
      <c r="L116" s="155"/>
      <c r="M116" s="156"/>
      <c r="N116" s="157"/>
      <c r="O116" s="156"/>
      <c r="P116" s="155"/>
      <c r="Q116" s="156"/>
      <c r="R116" s="157"/>
      <c r="S116" s="156"/>
      <c r="T116" s="155"/>
      <c r="U116" s="156"/>
      <c r="V116" s="157"/>
      <c r="W116" s="156"/>
      <c r="X116" s="155"/>
      <c r="Y116" s="156"/>
      <c r="Z116" s="157"/>
      <c r="AA116" s="156"/>
      <c r="AB116" s="158"/>
      <c r="AC116" s="159" t="str">
        <f t="array" ref="AC116">IFERROR(INDEX('調査票 (記入例)'!$AD$1:$AD$718,SMALL(IF('調査票 (記入例)'!$AE$19:$AE$718="●",ROW('調査票 (記入例)'!$AE$19:$AE$718)),ROW(AC96)))&amp;"","")</f>
        <v/>
      </c>
      <c r="AD116" s="160" t="str">
        <f t="shared" si="14"/>
        <v/>
      </c>
      <c r="AE116" s="159" t="str">
        <f t="shared" si="16"/>
        <v/>
      </c>
      <c r="AF116" s="160" t="str">
        <f t="shared" si="15"/>
        <v/>
      </c>
    </row>
    <row r="117" spans="1:32" s="110" customFormat="1" ht="34.5" customHeight="1" x14ac:dyDescent="0.4">
      <c r="A117" s="42" t="str">
        <f t="shared" si="9"/>
        <v>○○学園</v>
      </c>
      <c r="B117" s="176" t="str">
        <f t="array" ref="B117">IFERROR(INDEX('調査票 (記入例)'!$B$1:$B$718,SMALL(IF('調査票 (記入例)'!$AE$19:$AE$718="●",ROW('調査票 (記入例)'!$AE$19:$AE$718)),ROW(B97))),"")</f>
        <v/>
      </c>
      <c r="C117" s="177" t="str">
        <f t="array" ref="C117">IFERROR(INDEX('調査票 (記入例)'!$C$1:$C$718,SMALL(IF('調査票 (記入例)'!$AE$19:$AE$718="●",ROW('調査票 (記入例)'!$AE$19:$AE$718)),ROW(C97))),"")</f>
        <v/>
      </c>
      <c r="D117" s="181" t="str">
        <f t="array" ref="D117">IFERROR(INDEX('調査票 (記入例)'!$K$1:$K$718,SMALL(IF('調査票 (記入例)'!$AE$19:$AE$718="●",ROW('調査票 (記入例)'!$AE$19:$AE$718)),ROW(D97))),"")</f>
        <v/>
      </c>
      <c r="E117" s="184">
        <f t="shared" si="10"/>
        <v>0</v>
      </c>
      <c r="F117" s="181" t="str">
        <f t="array" ref="F117">IFERROR(INDEX('調査票 (記入例)'!$L$1:$L$718,SMALL(IF('調査票 (記入例)'!$AE$19:$AE$718="●",ROW('調査票 (記入例)'!$AE$19:$AE$718)),ROW(F97))),"")</f>
        <v/>
      </c>
      <c r="G117" s="182">
        <f t="shared" si="11"/>
        <v>0</v>
      </c>
      <c r="H117" s="181" t="str">
        <f t="array" ref="H117">IFERROR(INDEX('調査票 (記入例)'!$M$1:$M$718,SMALL(IF('調査票 (記入例)'!$AE$19:$AE$718="●",ROW('調査票 (記入例)'!$AE$19:$AE$718)),ROW(H97))),"")</f>
        <v/>
      </c>
      <c r="I117" s="182">
        <f t="shared" si="12"/>
        <v>0</v>
      </c>
      <c r="J117" s="181" t="str">
        <f t="array" ref="J117">IFERROR(INDEX('調査票 (記入例)'!$N$1:$N$718,SMALL(IF('調査票 (記入例)'!$AE$19:$AE$718="●",ROW('調査票 (記入例)'!$AE$19:$AE$718)),ROW(J97))),"")</f>
        <v/>
      </c>
      <c r="K117" s="182">
        <f t="shared" si="13"/>
        <v>0</v>
      </c>
      <c r="L117" s="155"/>
      <c r="M117" s="156"/>
      <c r="N117" s="157"/>
      <c r="O117" s="156"/>
      <c r="P117" s="155"/>
      <c r="Q117" s="156"/>
      <c r="R117" s="157"/>
      <c r="S117" s="156"/>
      <c r="T117" s="155"/>
      <c r="U117" s="156"/>
      <c r="V117" s="157"/>
      <c r="W117" s="156"/>
      <c r="X117" s="155"/>
      <c r="Y117" s="156"/>
      <c r="Z117" s="157"/>
      <c r="AA117" s="156"/>
      <c r="AB117" s="158"/>
      <c r="AC117" s="159" t="str">
        <f t="array" ref="AC117">IFERROR(INDEX('調査票 (記入例)'!$AD$1:$AD$718,SMALL(IF('調査票 (記入例)'!$AE$19:$AE$718="●",ROW('調査票 (記入例)'!$AE$19:$AE$718)),ROW(AC97)))&amp;"","")</f>
        <v/>
      </c>
      <c r="AD117" s="160" t="str">
        <f t="shared" si="14"/>
        <v/>
      </c>
      <c r="AE117" s="159" t="str">
        <f t="shared" si="16"/>
        <v/>
      </c>
      <c r="AF117" s="160" t="str">
        <f t="shared" si="15"/>
        <v/>
      </c>
    </row>
    <row r="118" spans="1:32" s="110" customFormat="1" ht="34.5" customHeight="1" x14ac:dyDescent="0.4">
      <c r="A118" s="42" t="str">
        <f t="shared" si="9"/>
        <v>○○学園</v>
      </c>
      <c r="B118" s="176" t="str">
        <f t="array" ref="B118">IFERROR(INDEX('調査票 (記入例)'!$B$1:$B$718,SMALL(IF('調査票 (記入例)'!$AE$19:$AE$718="●",ROW('調査票 (記入例)'!$AE$19:$AE$718)),ROW(B98))),"")</f>
        <v/>
      </c>
      <c r="C118" s="177" t="str">
        <f t="array" ref="C118">IFERROR(INDEX('調査票 (記入例)'!$C$1:$C$718,SMALL(IF('調査票 (記入例)'!$AE$19:$AE$718="●",ROW('調査票 (記入例)'!$AE$19:$AE$718)),ROW(C98))),"")</f>
        <v/>
      </c>
      <c r="D118" s="181" t="str">
        <f t="array" ref="D118">IFERROR(INDEX('調査票 (記入例)'!$K$1:$K$718,SMALL(IF('調査票 (記入例)'!$AE$19:$AE$718="●",ROW('調査票 (記入例)'!$AE$19:$AE$718)),ROW(D98))),"")</f>
        <v/>
      </c>
      <c r="E118" s="184">
        <f t="shared" si="10"/>
        <v>0</v>
      </c>
      <c r="F118" s="181" t="str">
        <f t="array" ref="F118">IFERROR(INDEX('調査票 (記入例)'!$L$1:$L$718,SMALL(IF('調査票 (記入例)'!$AE$19:$AE$718="●",ROW('調査票 (記入例)'!$AE$19:$AE$718)),ROW(F98))),"")</f>
        <v/>
      </c>
      <c r="G118" s="182">
        <f t="shared" si="11"/>
        <v>0</v>
      </c>
      <c r="H118" s="181" t="str">
        <f t="array" ref="H118">IFERROR(INDEX('調査票 (記入例)'!$M$1:$M$718,SMALL(IF('調査票 (記入例)'!$AE$19:$AE$718="●",ROW('調査票 (記入例)'!$AE$19:$AE$718)),ROW(H98))),"")</f>
        <v/>
      </c>
      <c r="I118" s="182">
        <f t="shared" si="12"/>
        <v>0</v>
      </c>
      <c r="J118" s="181" t="str">
        <f t="array" ref="J118">IFERROR(INDEX('調査票 (記入例)'!$N$1:$N$718,SMALL(IF('調査票 (記入例)'!$AE$19:$AE$718="●",ROW('調査票 (記入例)'!$AE$19:$AE$718)),ROW(J98))),"")</f>
        <v/>
      </c>
      <c r="K118" s="182">
        <f t="shared" si="13"/>
        <v>0</v>
      </c>
      <c r="L118" s="155"/>
      <c r="M118" s="156"/>
      <c r="N118" s="157"/>
      <c r="O118" s="156"/>
      <c r="P118" s="155"/>
      <c r="Q118" s="156"/>
      <c r="R118" s="157"/>
      <c r="S118" s="156"/>
      <c r="T118" s="155"/>
      <c r="U118" s="156"/>
      <c r="V118" s="157"/>
      <c r="W118" s="156"/>
      <c r="X118" s="155"/>
      <c r="Y118" s="156"/>
      <c r="Z118" s="157"/>
      <c r="AA118" s="156"/>
      <c r="AB118" s="158"/>
      <c r="AC118" s="159" t="str">
        <f t="array" ref="AC118">IFERROR(INDEX('調査票 (記入例)'!$AD$1:$AD$718,SMALL(IF('調査票 (記入例)'!$AE$19:$AE$718="●",ROW('調査票 (記入例)'!$AE$19:$AE$718)),ROW(AC98)))&amp;"","")</f>
        <v/>
      </c>
      <c r="AD118" s="160" t="str">
        <f t="shared" si="14"/>
        <v/>
      </c>
      <c r="AE118" s="159" t="str">
        <f t="shared" si="16"/>
        <v/>
      </c>
      <c r="AF118" s="160" t="str">
        <f t="shared" si="15"/>
        <v/>
      </c>
    </row>
    <row r="119" spans="1:32" s="110" customFormat="1" ht="34.5" customHeight="1" x14ac:dyDescent="0.4">
      <c r="A119" s="42" t="str">
        <f t="shared" si="9"/>
        <v>○○学園</v>
      </c>
      <c r="B119" s="176" t="str">
        <f t="array" ref="B119">IFERROR(INDEX('調査票 (記入例)'!$B$1:$B$718,SMALL(IF('調査票 (記入例)'!$AE$19:$AE$718="●",ROW('調査票 (記入例)'!$AE$19:$AE$718)),ROW(B99))),"")</f>
        <v/>
      </c>
      <c r="C119" s="177" t="str">
        <f t="array" ref="C119">IFERROR(INDEX('調査票 (記入例)'!$C$1:$C$718,SMALL(IF('調査票 (記入例)'!$AE$19:$AE$718="●",ROW('調査票 (記入例)'!$AE$19:$AE$718)),ROW(C99))),"")</f>
        <v/>
      </c>
      <c r="D119" s="181" t="str">
        <f t="array" ref="D119">IFERROR(INDEX('調査票 (記入例)'!$K$1:$K$718,SMALL(IF('調査票 (記入例)'!$AE$19:$AE$718="●",ROW('調査票 (記入例)'!$AE$19:$AE$718)),ROW(D99))),"")</f>
        <v/>
      </c>
      <c r="E119" s="184">
        <f t="shared" si="10"/>
        <v>0</v>
      </c>
      <c r="F119" s="181" t="str">
        <f t="array" ref="F119">IFERROR(INDEX('調査票 (記入例)'!$L$1:$L$718,SMALL(IF('調査票 (記入例)'!$AE$19:$AE$718="●",ROW('調査票 (記入例)'!$AE$19:$AE$718)),ROW(F99))),"")</f>
        <v/>
      </c>
      <c r="G119" s="182">
        <f t="shared" si="11"/>
        <v>0</v>
      </c>
      <c r="H119" s="181" t="str">
        <f t="array" ref="H119">IFERROR(INDEX('調査票 (記入例)'!$M$1:$M$718,SMALL(IF('調査票 (記入例)'!$AE$19:$AE$718="●",ROW('調査票 (記入例)'!$AE$19:$AE$718)),ROW(H99))),"")</f>
        <v/>
      </c>
      <c r="I119" s="182">
        <f t="shared" si="12"/>
        <v>0</v>
      </c>
      <c r="J119" s="181" t="str">
        <f t="array" ref="J119">IFERROR(INDEX('調査票 (記入例)'!$N$1:$N$718,SMALL(IF('調査票 (記入例)'!$AE$19:$AE$718="●",ROW('調査票 (記入例)'!$AE$19:$AE$718)),ROW(J99))),"")</f>
        <v/>
      </c>
      <c r="K119" s="182">
        <f t="shared" si="13"/>
        <v>0</v>
      </c>
      <c r="L119" s="155"/>
      <c r="M119" s="156"/>
      <c r="N119" s="157"/>
      <c r="O119" s="156"/>
      <c r="P119" s="155"/>
      <c r="Q119" s="156"/>
      <c r="R119" s="157"/>
      <c r="S119" s="156"/>
      <c r="T119" s="155"/>
      <c r="U119" s="156"/>
      <c r="V119" s="157"/>
      <c r="W119" s="156"/>
      <c r="X119" s="155"/>
      <c r="Y119" s="156"/>
      <c r="Z119" s="157"/>
      <c r="AA119" s="156"/>
      <c r="AB119" s="158"/>
      <c r="AC119" s="159" t="str">
        <f t="array" ref="AC119">IFERROR(INDEX('調査票 (記入例)'!$AD$1:$AD$718,SMALL(IF('調査票 (記入例)'!$AE$19:$AE$718="●",ROW('調査票 (記入例)'!$AE$19:$AE$718)),ROW(AC99)))&amp;"","")</f>
        <v/>
      </c>
      <c r="AD119" s="160" t="str">
        <f t="shared" si="14"/>
        <v/>
      </c>
      <c r="AE119" s="159" t="str">
        <f t="shared" si="16"/>
        <v/>
      </c>
      <c r="AF119" s="160" t="str">
        <f t="shared" si="15"/>
        <v/>
      </c>
    </row>
    <row r="120" spans="1:32" s="110" customFormat="1" ht="34.5" customHeight="1" x14ac:dyDescent="0.4">
      <c r="A120" s="42" t="str">
        <f t="shared" si="9"/>
        <v>○○学園</v>
      </c>
      <c r="B120" s="176" t="str">
        <f t="array" ref="B120">IFERROR(INDEX('調査票 (記入例)'!$B$1:$B$718,SMALL(IF('調査票 (記入例)'!$AE$19:$AE$718="●",ROW('調査票 (記入例)'!$AE$19:$AE$718)),ROW(B100))),"")</f>
        <v/>
      </c>
      <c r="C120" s="177" t="str">
        <f t="array" ref="C120">IFERROR(INDEX('調査票 (記入例)'!$C$1:$C$718,SMALL(IF('調査票 (記入例)'!$AE$19:$AE$718="●",ROW('調査票 (記入例)'!$AE$19:$AE$718)),ROW(C100))),"")</f>
        <v/>
      </c>
      <c r="D120" s="181" t="str">
        <f t="array" ref="D120">IFERROR(INDEX('調査票 (記入例)'!$K$1:$K$718,SMALL(IF('調査票 (記入例)'!$AE$19:$AE$718="●",ROW('調査票 (記入例)'!$AE$19:$AE$718)),ROW(D100))),"")</f>
        <v/>
      </c>
      <c r="E120" s="184">
        <f t="shared" si="10"/>
        <v>0</v>
      </c>
      <c r="F120" s="181" t="str">
        <f t="array" ref="F120">IFERROR(INDEX('調査票 (記入例)'!$L$1:$L$718,SMALL(IF('調査票 (記入例)'!$AE$19:$AE$718="●",ROW('調査票 (記入例)'!$AE$19:$AE$718)),ROW(F100))),"")</f>
        <v/>
      </c>
      <c r="G120" s="182">
        <f t="shared" si="11"/>
        <v>0</v>
      </c>
      <c r="H120" s="181" t="str">
        <f t="array" ref="H120">IFERROR(INDEX('調査票 (記入例)'!$M$1:$M$718,SMALL(IF('調査票 (記入例)'!$AE$19:$AE$718="●",ROW('調査票 (記入例)'!$AE$19:$AE$718)),ROW(H100))),"")</f>
        <v/>
      </c>
      <c r="I120" s="182">
        <f t="shared" si="12"/>
        <v>0</v>
      </c>
      <c r="J120" s="181" t="str">
        <f t="array" ref="J120">IFERROR(INDEX('調査票 (記入例)'!$N$1:$N$718,SMALL(IF('調査票 (記入例)'!$AE$19:$AE$718="●",ROW('調査票 (記入例)'!$AE$19:$AE$718)),ROW(J100))),"")</f>
        <v/>
      </c>
      <c r="K120" s="182">
        <f t="shared" si="13"/>
        <v>0</v>
      </c>
      <c r="L120" s="155"/>
      <c r="M120" s="156"/>
      <c r="N120" s="157"/>
      <c r="O120" s="156"/>
      <c r="P120" s="155"/>
      <c r="Q120" s="156"/>
      <c r="R120" s="157"/>
      <c r="S120" s="156"/>
      <c r="T120" s="155"/>
      <c r="U120" s="156"/>
      <c r="V120" s="157"/>
      <c r="W120" s="156"/>
      <c r="X120" s="155"/>
      <c r="Y120" s="156"/>
      <c r="Z120" s="157"/>
      <c r="AA120" s="156"/>
      <c r="AB120" s="158"/>
      <c r="AC120" s="159" t="str">
        <f t="array" ref="AC120">IFERROR(INDEX('調査票 (記入例)'!$AD$1:$AD$718,SMALL(IF('調査票 (記入例)'!$AE$19:$AE$718="●",ROW('調査票 (記入例)'!$AE$19:$AE$718)),ROW(AC100)))&amp;"","")</f>
        <v/>
      </c>
      <c r="AD120" s="160" t="str">
        <f t="shared" si="14"/>
        <v/>
      </c>
      <c r="AE120" s="159" t="str">
        <f t="shared" si="16"/>
        <v/>
      </c>
      <c r="AF120" s="160" t="str">
        <f t="shared" si="15"/>
        <v/>
      </c>
    </row>
    <row r="121" spans="1:32" s="110" customFormat="1" ht="34.5" customHeight="1" x14ac:dyDescent="0.4">
      <c r="A121" s="42" t="str">
        <f t="shared" si="9"/>
        <v>○○学園</v>
      </c>
      <c r="B121" s="176" t="str">
        <f t="array" ref="B121">IFERROR(INDEX('調査票 (記入例)'!$B$1:$B$718,SMALL(IF('調査票 (記入例)'!$AE$19:$AE$718="●",ROW('調査票 (記入例)'!$AE$19:$AE$718)),ROW(B101))),"")</f>
        <v/>
      </c>
      <c r="C121" s="177" t="str">
        <f t="array" ref="C121">IFERROR(INDEX('調査票 (記入例)'!$C$1:$C$718,SMALL(IF('調査票 (記入例)'!$AE$19:$AE$718="●",ROW('調査票 (記入例)'!$AE$19:$AE$718)),ROW(C101))),"")</f>
        <v/>
      </c>
      <c r="D121" s="181" t="str">
        <f t="array" ref="D121">IFERROR(INDEX('調査票 (記入例)'!$K$1:$K$718,SMALL(IF('調査票 (記入例)'!$AE$19:$AE$718="●",ROW('調査票 (記入例)'!$AE$19:$AE$718)),ROW(D101))),"")</f>
        <v/>
      </c>
      <c r="E121" s="184">
        <f t="shared" si="10"/>
        <v>0</v>
      </c>
      <c r="F121" s="181" t="str">
        <f t="array" ref="F121">IFERROR(INDEX('調査票 (記入例)'!$L$1:$L$718,SMALL(IF('調査票 (記入例)'!$AE$19:$AE$718="●",ROW('調査票 (記入例)'!$AE$19:$AE$718)),ROW(F101))),"")</f>
        <v/>
      </c>
      <c r="G121" s="182">
        <f t="shared" si="11"/>
        <v>0</v>
      </c>
      <c r="H121" s="181" t="str">
        <f t="array" ref="H121">IFERROR(INDEX('調査票 (記入例)'!$M$1:$M$718,SMALL(IF('調査票 (記入例)'!$AE$19:$AE$718="●",ROW('調査票 (記入例)'!$AE$19:$AE$718)),ROW(H101))),"")</f>
        <v/>
      </c>
      <c r="I121" s="182">
        <f t="shared" si="12"/>
        <v>0</v>
      </c>
      <c r="J121" s="181" t="str">
        <f t="array" ref="J121">IFERROR(INDEX('調査票 (記入例)'!$N$1:$N$718,SMALL(IF('調査票 (記入例)'!$AE$19:$AE$718="●",ROW('調査票 (記入例)'!$AE$19:$AE$718)),ROW(J101))),"")</f>
        <v/>
      </c>
      <c r="K121" s="182">
        <f t="shared" si="13"/>
        <v>0</v>
      </c>
      <c r="L121" s="155"/>
      <c r="M121" s="156"/>
      <c r="N121" s="157"/>
      <c r="O121" s="156"/>
      <c r="P121" s="155"/>
      <c r="Q121" s="156"/>
      <c r="R121" s="157"/>
      <c r="S121" s="156"/>
      <c r="T121" s="155"/>
      <c r="U121" s="156"/>
      <c r="V121" s="157"/>
      <c r="W121" s="156"/>
      <c r="X121" s="155"/>
      <c r="Y121" s="156"/>
      <c r="Z121" s="157"/>
      <c r="AA121" s="156"/>
      <c r="AB121" s="158"/>
      <c r="AC121" s="159" t="str">
        <f t="array" ref="AC121">IFERROR(INDEX('調査票 (記入例)'!$AD$1:$AD$718,SMALL(IF('調査票 (記入例)'!$AE$19:$AE$718="●",ROW('調査票 (記入例)'!$AE$19:$AE$718)),ROW(AC101)))&amp;"","")</f>
        <v/>
      </c>
      <c r="AD121" s="160" t="str">
        <f t="shared" si="14"/>
        <v/>
      </c>
      <c r="AE121" s="159" t="str">
        <f t="shared" si="16"/>
        <v/>
      </c>
      <c r="AF121" s="160" t="str">
        <f t="shared" si="15"/>
        <v/>
      </c>
    </row>
    <row r="122" spans="1:32" s="110" customFormat="1" ht="34.5" customHeight="1" x14ac:dyDescent="0.4">
      <c r="A122" s="42" t="str">
        <f t="shared" si="9"/>
        <v>○○学園</v>
      </c>
      <c r="B122" s="176" t="str">
        <f t="array" ref="B122">IFERROR(INDEX('調査票 (記入例)'!$B$1:$B$718,SMALL(IF('調査票 (記入例)'!$AE$19:$AE$718="●",ROW('調査票 (記入例)'!$AE$19:$AE$718)),ROW(B102))),"")</f>
        <v/>
      </c>
      <c r="C122" s="177" t="str">
        <f t="array" ref="C122">IFERROR(INDEX('調査票 (記入例)'!$C$1:$C$718,SMALL(IF('調査票 (記入例)'!$AE$19:$AE$718="●",ROW('調査票 (記入例)'!$AE$19:$AE$718)),ROW(C102))),"")</f>
        <v/>
      </c>
      <c r="D122" s="181" t="str">
        <f t="array" ref="D122">IFERROR(INDEX('調査票 (記入例)'!$K$1:$K$718,SMALL(IF('調査票 (記入例)'!$AE$19:$AE$718="●",ROW('調査票 (記入例)'!$AE$19:$AE$718)),ROW(D102))),"")</f>
        <v/>
      </c>
      <c r="E122" s="184">
        <f t="shared" si="10"/>
        <v>0</v>
      </c>
      <c r="F122" s="181" t="str">
        <f t="array" ref="F122">IFERROR(INDEX('調査票 (記入例)'!$L$1:$L$718,SMALL(IF('調査票 (記入例)'!$AE$19:$AE$718="●",ROW('調査票 (記入例)'!$AE$19:$AE$718)),ROW(F102))),"")</f>
        <v/>
      </c>
      <c r="G122" s="182">
        <f t="shared" si="11"/>
        <v>0</v>
      </c>
      <c r="H122" s="181" t="str">
        <f t="array" ref="H122">IFERROR(INDEX('調査票 (記入例)'!$M$1:$M$718,SMALL(IF('調査票 (記入例)'!$AE$19:$AE$718="●",ROW('調査票 (記入例)'!$AE$19:$AE$718)),ROW(H102))),"")</f>
        <v/>
      </c>
      <c r="I122" s="182">
        <f t="shared" si="12"/>
        <v>0</v>
      </c>
      <c r="J122" s="181" t="str">
        <f t="array" ref="J122">IFERROR(INDEX('調査票 (記入例)'!$N$1:$N$718,SMALL(IF('調査票 (記入例)'!$AE$19:$AE$718="●",ROW('調査票 (記入例)'!$AE$19:$AE$718)),ROW(J102))),"")</f>
        <v/>
      </c>
      <c r="K122" s="182">
        <f t="shared" si="13"/>
        <v>0</v>
      </c>
      <c r="L122" s="155"/>
      <c r="M122" s="156"/>
      <c r="N122" s="157"/>
      <c r="O122" s="156"/>
      <c r="P122" s="155"/>
      <c r="Q122" s="156"/>
      <c r="R122" s="157"/>
      <c r="S122" s="156"/>
      <c r="T122" s="155"/>
      <c r="U122" s="156"/>
      <c r="V122" s="157"/>
      <c r="W122" s="156"/>
      <c r="X122" s="155"/>
      <c r="Y122" s="156"/>
      <c r="Z122" s="157"/>
      <c r="AA122" s="156"/>
      <c r="AB122" s="158"/>
      <c r="AC122" s="159" t="str">
        <f t="array" ref="AC122">IFERROR(INDEX('調査票 (記入例)'!$AD$1:$AD$718,SMALL(IF('調査票 (記入例)'!$AE$19:$AE$718="●",ROW('調査票 (記入例)'!$AE$19:$AE$718)),ROW(AC102)))&amp;"","")</f>
        <v/>
      </c>
      <c r="AD122" s="160" t="str">
        <f t="shared" si="14"/>
        <v/>
      </c>
      <c r="AE122" s="159" t="str">
        <f t="shared" si="16"/>
        <v/>
      </c>
      <c r="AF122" s="160" t="str">
        <f t="shared" si="15"/>
        <v/>
      </c>
    </row>
    <row r="123" spans="1:32" s="110" customFormat="1" ht="34.5" customHeight="1" x14ac:dyDescent="0.4">
      <c r="A123" s="42" t="str">
        <f t="shared" si="9"/>
        <v>○○学園</v>
      </c>
      <c r="B123" s="176" t="str">
        <f t="array" ref="B123">IFERROR(INDEX('調査票 (記入例)'!$B$1:$B$718,SMALL(IF('調査票 (記入例)'!$AE$19:$AE$718="●",ROW('調査票 (記入例)'!$AE$19:$AE$718)),ROW(B103))),"")</f>
        <v/>
      </c>
      <c r="C123" s="177" t="str">
        <f t="array" ref="C123">IFERROR(INDEX('調査票 (記入例)'!$C$1:$C$718,SMALL(IF('調査票 (記入例)'!$AE$19:$AE$718="●",ROW('調査票 (記入例)'!$AE$19:$AE$718)),ROW(C103))),"")</f>
        <v/>
      </c>
      <c r="D123" s="181" t="str">
        <f t="array" ref="D123">IFERROR(INDEX('調査票 (記入例)'!$K$1:$K$718,SMALL(IF('調査票 (記入例)'!$AE$19:$AE$718="●",ROW('調査票 (記入例)'!$AE$19:$AE$718)),ROW(D103))),"")</f>
        <v/>
      </c>
      <c r="E123" s="184">
        <f t="shared" si="10"/>
        <v>0</v>
      </c>
      <c r="F123" s="181" t="str">
        <f t="array" ref="F123">IFERROR(INDEX('調査票 (記入例)'!$L$1:$L$718,SMALL(IF('調査票 (記入例)'!$AE$19:$AE$718="●",ROW('調査票 (記入例)'!$AE$19:$AE$718)),ROW(F103))),"")</f>
        <v/>
      </c>
      <c r="G123" s="182">
        <f t="shared" si="11"/>
        <v>0</v>
      </c>
      <c r="H123" s="181" t="str">
        <f t="array" ref="H123">IFERROR(INDEX('調査票 (記入例)'!$M$1:$M$718,SMALL(IF('調査票 (記入例)'!$AE$19:$AE$718="●",ROW('調査票 (記入例)'!$AE$19:$AE$718)),ROW(H103))),"")</f>
        <v/>
      </c>
      <c r="I123" s="182">
        <f t="shared" si="12"/>
        <v>0</v>
      </c>
      <c r="J123" s="181" t="str">
        <f t="array" ref="J123">IFERROR(INDEX('調査票 (記入例)'!$N$1:$N$718,SMALL(IF('調査票 (記入例)'!$AE$19:$AE$718="●",ROW('調査票 (記入例)'!$AE$19:$AE$718)),ROW(J103))),"")</f>
        <v/>
      </c>
      <c r="K123" s="182">
        <f t="shared" si="13"/>
        <v>0</v>
      </c>
      <c r="L123" s="155"/>
      <c r="M123" s="156"/>
      <c r="N123" s="157"/>
      <c r="O123" s="156"/>
      <c r="P123" s="155"/>
      <c r="Q123" s="156"/>
      <c r="R123" s="157"/>
      <c r="S123" s="156"/>
      <c r="T123" s="155"/>
      <c r="U123" s="156"/>
      <c r="V123" s="157"/>
      <c r="W123" s="156"/>
      <c r="X123" s="155"/>
      <c r="Y123" s="156"/>
      <c r="Z123" s="157"/>
      <c r="AA123" s="156"/>
      <c r="AB123" s="158"/>
      <c r="AC123" s="159" t="str">
        <f t="array" ref="AC123">IFERROR(INDEX('調査票 (記入例)'!$AD$1:$AD$718,SMALL(IF('調査票 (記入例)'!$AE$19:$AE$718="●",ROW('調査票 (記入例)'!$AE$19:$AE$718)),ROW(AC103)))&amp;"","")</f>
        <v/>
      </c>
      <c r="AD123" s="160" t="str">
        <f t="shared" si="14"/>
        <v/>
      </c>
      <c r="AE123" s="159" t="str">
        <f t="shared" si="16"/>
        <v/>
      </c>
      <c r="AF123" s="160" t="str">
        <f t="shared" si="15"/>
        <v/>
      </c>
    </row>
    <row r="124" spans="1:32" s="110" customFormat="1" ht="34.5" customHeight="1" x14ac:dyDescent="0.4">
      <c r="A124" s="42" t="str">
        <f t="shared" si="9"/>
        <v>○○学園</v>
      </c>
      <c r="B124" s="176" t="str">
        <f t="array" ref="B124">IFERROR(INDEX('調査票 (記入例)'!$B$1:$B$718,SMALL(IF('調査票 (記入例)'!$AE$19:$AE$718="●",ROW('調査票 (記入例)'!$AE$19:$AE$718)),ROW(B104))),"")</f>
        <v/>
      </c>
      <c r="C124" s="177" t="str">
        <f t="array" ref="C124">IFERROR(INDEX('調査票 (記入例)'!$C$1:$C$718,SMALL(IF('調査票 (記入例)'!$AE$19:$AE$718="●",ROW('調査票 (記入例)'!$AE$19:$AE$718)),ROW(C104))),"")</f>
        <v/>
      </c>
      <c r="D124" s="181" t="str">
        <f t="array" ref="D124">IFERROR(INDEX('調査票 (記入例)'!$K$1:$K$718,SMALL(IF('調査票 (記入例)'!$AE$19:$AE$718="●",ROW('調査票 (記入例)'!$AE$19:$AE$718)),ROW(D104))),"")</f>
        <v/>
      </c>
      <c r="E124" s="184">
        <f t="shared" si="10"/>
        <v>0</v>
      </c>
      <c r="F124" s="181" t="str">
        <f t="array" ref="F124">IFERROR(INDEX('調査票 (記入例)'!$L$1:$L$718,SMALL(IF('調査票 (記入例)'!$AE$19:$AE$718="●",ROW('調査票 (記入例)'!$AE$19:$AE$718)),ROW(F104))),"")</f>
        <v/>
      </c>
      <c r="G124" s="182">
        <f t="shared" si="11"/>
        <v>0</v>
      </c>
      <c r="H124" s="181" t="str">
        <f t="array" ref="H124">IFERROR(INDEX('調査票 (記入例)'!$M$1:$M$718,SMALL(IF('調査票 (記入例)'!$AE$19:$AE$718="●",ROW('調査票 (記入例)'!$AE$19:$AE$718)),ROW(H104))),"")</f>
        <v/>
      </c>
      <c r="I124" s="182">
        <f t="shared" si="12"/>
        <v>0</v>
      </c>
      <c r="J124" s="181" t="str">
        <f t="array" ref="J124">IFERROR(INDEX('調査票 (記入例)'!$N$1:$N$718,SMALL(IF('調査票 (記入例)'!$AE$19:$AE$718="●",ROW('調査票 (記入例)'!$AE$19:$AE$718)),ROW(J104))),"")</f>
        <v/>
      </c>
      <c r="K124" s="182">
        <f t="shared" si="13"/>
        <v>0</v>
      </c>
      <c r="L124" s="155"/>
      <c r="M124" s="156"/>
      <c r="N124" s="157"/>
      <c r="O124" s="156"/>
      <c r="P124" s="155"/>
      <c r="Q124" s="156"/>
      <c r="R124" s="157"/>
      <c r="S124" s="156"/>
      <c r="T124" s="155"/>
      <c r="U124" s="156"/>
      <c r="V124" s="157"/>
      <c r="W124" s="156"/>
      <c r="X124" s="155"/>
      <c r="Y124" s="156"/>
      <c r="Z124" s="157"/>
      <c r="AA124" s="156"/>
      <c r="AB124" s="158"/>
      <c r="AC124" s="159" t="str">
        <f t="array" ref="AC124">IFERROR(INDEX('調査票 (記入例)'!$AD$1:$AD$718,SMALL(IF('調査票 (記入例)'!$AE$19:$AE$718="●",ROW('調査票 (記入例)'!$AE$19:$AE$718)),ROW(AC104)))&amp;"","")</f>
        <v/>
      </c>
      <c r="AD124" s="160" t="str">
        <f t="shared" si="14"/>
        <v/>
      </c>
      <c r="AE124" s="159" t="str">
        <f t="shared" si="16"/>
        <v/>
      </c>
      <c r="AF124" s="160" t="str">
        <f t="shared" si="15"/>
        <v/>
      </c>
    </row>
    <row r="125" spans="1:32" s="110" customFormat="1" ht="34.5" customHeight="1" x14ac:dyDescent="0.4">
      <c r="A125" s="42" t="str">
        <f t="shared" si="9"/>
        <v>○○学園</v>
      </c>
      <c r="B125" s="176" t="str">
        <f t="array" ref="B125">IFERROR(INDEX('調査票 (記入例)'!$B$1:$B$718,SMALL(IF('調査票 (記入例)'!$AE$19:$AE$718="●",ROW('調査票 (記入例)'!$AE$19:$AE$718)),ROW(B105))),"")</f>
        <v/>
      </c>
      <c r="C125" s="177" t="str">
        <f t="array" ref="C125">IFERROR(INDEX('調査票 (記入例)'!$C$1:$C$718,SMALL(IF('調査票 (記入例)'!$AE$19:$AE$718="●",ROW('調査票 (記入例)'!$AE$19:$AE$718)),ROW(C105))),"")</f>
        <v/>
      </c>
      <c r="D125" s="181" t="str">
        <f t="array" ref="D125">IFERROR(INDEX('調査票 (記入例)'!$K$1:$K$718,SMALL(IF('調査票 (記入例)'!$AE$19:$AE$718="●",ROW('調査票 (記入例)'!$AE$19:$AE$718)),ROW(D105))),"")</f>
        <v/>
      </c>
      <c r="E125" s="184">
        <f t="shared" si="10"/>
        <v>0</v>
      </c>
      <c r="F125" s="181" t="str">
        <f t="array" ref="F125">IFERROR(INDEX('調査票 (記入例)'!$L$1:$L$718,SMALL(IF('調査票 (記入例)'!$AE$19:$AE$718="●",ROW('調査票 (記入例)'!$AE$19:$AE$718)),ROW(F105))),"")</f>
        <v/>
      </c>
      <c r="G125" s="182">
        <f t="shared" si="11"/>
        <v>0</v>
      </c>
      <c r="H125" s="181" t="str">
        <f t="array" ref="H125">IFERROR(INDEX('調査票 (記入例)'!$M$1:$M$718,SMALL(IF('調査票 (記入例)'!$AE$19:$AE$718="●",ROW('調査票 (記入例)'!$AE$19:$AE$718)),ROW(H105))),"")</f>
        <v/>
      </c>
      <c r="I125" s="182">
        <f t="shared" si="12"/>
        <v>0</v>
      </c>
      <c r="J125" s="181" t="str">
        <f t="array" ref="J125">IFERROR(INDEX('調査票 (記入例)'!$N$1:$N$718,SMALL(IF('調査票 (記入例)'!$AE$19:$AE$718="●",ROW('調査票 (記入例)'!$AE$19:$AE$718)),ROW(J105))),"")</f>
        <v/>
      </c>
      <c r="K125" s="182">
        <f t="shared" si="13"/>
        <v>0</v>
      </c>
      <c r="L125" s="155"/>
      <c r="M125" s="156"/>
      <c r="N125" s="157"/>
      <c r="O125" s="156"/>
      <c r="P125" s="155"/>
      <c r="Q125" s="156"/>
      <c r="R125" s="157"/>
      <c r="S125" s="156"/>
      <c r="T125" s="155"/>
      <c r="U125" s="156"/>
      <c r="V125" s="157"/>
      <c r="W125" s="156"/>
      <c r="X125" s="155"/>
      <c r="Y125" s="156"/>
      <c r="Z125" s="157"/>
      <c r="AA125" s="156"/>
      <c r="AB125" s="158"/>
      <c r="AC125" s="159" t="str">
        <f t="array" ref="AC125">IFERROR(INDEX('調査票 (記入例)'!$AD$1:$AD$718,SMALL(IF('調査票 (記入例)'!$AE$19:$AE$718="●",ROW('調査票 (記入例)'!$AE$19:$AE$718)),ROW(AC105)))&amp;"","")</f>
        <v/>
      </c>
      <c r="AD125" s="160" t="str">
        <f t="shared" si="14"/>
        <v/>
      </c>
      <c r="AE125" s="159" t="str">
        <f t="shared" si="16"/>
        <v/>
      </c>
      <c r="AF125" s="160" t="str">
        <f t="shared" si="15"/>
        <v/>
      </c>
    </row>
    <row r="126" spans="1:32" s="110" customFormat="1" ht="34.5" customHeight="1" x14ac:dyDescent="0.4">
      <c r="A126" s="42" t="str">
        <f t="shared" si="9"/>
        <v>○○学園</v>
      </c>
      <c r="B126" s="176" t="str">
        <f t="array" ref="B126">IFERROR(INDEX('調査票 (記入例)'!$B$1:$B$718,SMALL(IF('調査票 (記入例)'!$AE$19:$AE$718="●",ROW('調査票 (記入例)'!$AE$19:$AE$718)),ROW(B106))),"")</f>
        <v/>
      </c>
      <c r="C126" s="177" t="str">
        <f t="array" ref="C126">IFERROR(INDEX('調査票 (記入例)'!$C$1:$C$718,SMALL(IF('調査票 (記入例)'!$AE$19:$AE$718="●",ROW('調査票 (記入例)'!$AE$19:$AE$718)),ROW(C106))),"")</f>
        <v/>
      </c>
      <c r="D126" s="181" t="str">
        <f t="array" ref="D126">IFERROR(INDEX('調査票 (記入例)'!$K$1:$K$718,SMALL(IF('調査票 (記入例)'!$AE$19:$AE$718="●",ROW('調査票 (記入例)'!$AE$19:$AE$718)),ROW(D106))),"")</f>
        <v/>
      </c>
      <c r="E126" s="184">
        <f t="shared" si="10"/>
        <v>0</v>
      </c>
      <c r="F126" s="181" t="str">
        <f t="array" ref="F126">IFERROR(INDEX('調査票 (記入例)'!$L$1:$L$718,SMALL(IF('調査票 (記入例)'!$AE$19:$AE$718="●",ROW('調査票 (記入例)'!$AE$19:$AE$718)),ROW(F106))),"")</f>
        <v/>
      </c>
      <c r="G126" s="182">
        <f t="shared" si="11"/>
        <v>0</v>
      </c>
      <c r="H126" s="181" t="str">
        <f t="array" ref="H126">IFERROR(INDEX('調査票 (記入例)'!$M$1:$M$718,SMALL(IF('調査票 (記入例)'!$AE$19:$AE$718="●",ROW('調査票 (記入例)'!$AE$19:$AE$718)),ROW(H106))),"")</f>
        <v/>
      </c>
      <c r="I126" s="182">
        <f t="shared" si="12"/>
        <v>0</v>
      </c>
      <c r="J126" s="181" t="str">
        <f t="array" ref="J126">IFERROR(INDEX('調査票 (記入例)'!$N$1:$N$718,SMALL(IF('調査票 (記入例)'!$AE$19:$AE$718="●",ROW('調査票 (記入例)'!$AE$19:$AE$718)),ROW(J106))),"")</f>
        <v/>
      </c>
      <c r="K126" s="182">
        <f t="shared" si="13"/>
        <v>0</v>
      </c>
      <c r="L126" s="155"/>
      <c r="M126" s="156"/>
      <c r="N126" s="157"/>
      <c r="O126" s="156"/>
      <c r="P126" s="155"/>
      <c r="Q126" s="156"/>
      <c r="R126" s="157"/>
      <c r="S126" s="156"/>
      <c r="T126" s="155"/>
      <c r="U126" s="156"/>
      <c r="V126" s="157"/>
      <c r="W126" s="156"/>
      <c r="X126" s="155"/>
      <c r="Y126" s="156"/>
      <c r="Z126" s="157"/>
      <c r="AA126" s="156"/>
      <c r="AB126" s="158"/>
      <c r="AC126" s="159" t="str">
        <f t="array" ref="AC126">IFERROR(INDEX('調査票 (記入例)'!$AD$1:$AD$718,SMALL(IF('調査票 (記入例)'!$AE$19:$AE$718="●",ROW('調査票 (記入例)'!$AE$19:$AE$718)),ROW(AC106)))&amp;"","")</f>
        <v/>
      </c>
      <c r="AD126" s="160" t="str">
        <f t="shared" si="14"/>
        <v/>
      </c>
      <c r="AE126" s="159" t="str">
        <f t="shared" si="16"/>
        <v/>
      </c>
      <c r="AF126" s="160" t="str">
        <f t="shared" si="15"/>
        <v/>
      </c>
    </row>
    <row r="127" spans="1:32" s="110" customFormat="1" ht="34.5" customHeight="1" x14ac:dyDescent="0.4">
      <c r="A127" s="42" t="str">
        <f t="shared" si="9"/>
        <v>○○学園</v>
      </c>
      <c r="B127" s="176" t="str">
        <f t="array" ref="B127">IFERROR(INDEX('調査票 (記入例)'!$B$1:$B$718,SMALL(IF('調査票 (記入例)'!$AE$19:$AE$718="●",ROW('調査票 (記入例)'!$AE$19:$AE$718)),ROW(B107))),"")</f>
        <v/>
      </c>
      <c r="C127" s="177" t="str">
        <f t="array" ref="C127">IFERROR(INDEX('調査票 (記入例)'!$C$1:$C$718,SMALL(IF('調査票 (記入例)'!$AE$19:$AE$718="●",ROW('調査票 (記入例)'!$AE$19:$AE$718)),ROW(C107))),"")</f>
        <v/>
      </c>
      <c r="D127" s="181" t="str">
        <f t="array" ref="D127">IFERROR(INDEX('調査票 (記入例)'!$K$1:$K$718,SMALL(IF('調査票 (記入例)'!$AE$19:$AE$718="●",ROW('調査票 (記入例)'!$AE$19:$AE$718)),ROW(D107))),"")</f>
        <v/>
      </c>
      <c r="E127" s="184">
        <f t="shared" si="10"/>
        <v>0</v>
      </c>
      <c r="F127" s="181" t="str">
        <f t="array" ref="F127">IFERROR(INDEX('調査票 (記入例)'!$L$1:$L$718,SMALL(IF('調査票 (記入例)'!$AE$19:$AE$718="●",ROW('調査票 (記入例)'!$AE$19:$AE$718)),ROW(F107))),"")</f>
        <v/>
      </c>
      <c r="G127" s="182">
        <f t="shared" si="11"/>
        <v>0</v>
      </c>
      <c r="H127" s="181" t="str">
        <f t="array" ref="H127">IFERROR(INDEX('調査票 (記入例)'!$M$1:$M$718,SMALL(IF('調査票 (記入例)'!$AE$19:$AE$718="●",ROW('調査票 (記入例)'!$AE$19:$AE$718)),ROW(H107))),"")</f>
        <v/>
      </c>
      <c r="I127" s="182">
        <f t="shared" si="12"/>
        <v>0</v>
      </c>
      <c r="J127" s="181" t="str">
        <f t="array" ref="J127">IFERROR(INDEX('調査票 (記入例)'!$N$1:$N$718,SMALL(IF('調査票 (記入例)'!$AE$19:$AE$718="●",ROW('調査票 (記入例)'!$AE$19:$AE$718)),ROW(J107))),"")</f>
        <v/>
      </c>
      <c r="K127" s="182">
        <f t="shared" si="13"/>
        <v>0</v>
      </c>
      <c r="L127" s="155"/>
      <c r="M127" s="156"/>
      <c r="N127" s="157"/>
      <c r="O127" s="156"/>
      <c r="P127" s="155"/>
      <c r="Q127" s="156"/>
      <c r="R127" s="157"/>
      <c r="S127" s="156"/>
      <c r="T127" s="155"/>
      <c r="U127" s="156"/>
      <c r="V127" s="157"/>
      <c r="W127" s="156"/>
      <c r="X127" s="155"/>
      <c r="Y127" s="156"/>
      <c r="Z127" s="157"/>
      <c r="AA127" s="156"/>
      <c r="AB127" s="158"/>
      <c r="AC127" s="159" t="str">
        <f t="array" ref="AC127">IFERROR(INDEX('調査票 (記入例)'!$AD$1:$AD$718,SMALL(IF('調査票 (記入例)'!$AE$19:$AE$718="●",ROW('調査票 (記入例)'!$AE$19:$AE$718)),ROW(AC107)))&amp;"","")</f>
        <v/>
      </c>
      <c r="AD127" s="160" t="str">
        <f t="shared" si="14"/>
        <v/>
      </c>
      <c r="AE127" s="159" t="str">
        <f t="shared" si="16"/>
        <v/>
      </c>
      <c r="AF127" s="160" t="str">
        <f t="shared" si="15"/>
        <v/>
      </c>
    </row>
    <row r="128" spans="1:32" s="110" customFormat="1" ht="34.5" customHeight="1" x14ac:dyDescent="0.4">
      <c r="A128" s="42" t="str">
        <f t="shared" si="9"/>
        <v>○○学園</v>
      </c>
      <c r="B128" s="176" t="str">
        <f t="array" ref="B128">IFERROR(INDEX('調査票 (記入例)'!$B$1:$B$718,SMALL(IF('調査票 (記入例)'!$AE$19:$AE$718="●",ROW('調査票 (記入例)'!$AE$19:$AE$718)),ROW(B108))),"")</f>
        <v/>
      </c>
      <c r="C128" s="177" t="str">
        <f t="array" ref="C128">IFERROR(INDEX('調査票 (記入例)'!$C$1:$C$718,SMALL(IF('調査票 (記入例)'!$AE$19:$AE$718="●",ROW('調査票 (記入例)'!$AE$19:$AE$718)),ROW(C108))),"")</f>
        <v/>
      </c>
      <c r="D128" s="181" t="str">
        <f t="array" ref="D128">IFERROR(INDEX('調査票 (記入例)'!$K$1:$K$718,SMALL(IF('調査票 (記入例)'!$AE$19:$AE$718="●",ROW('調査票 (記入例)'!$AE$19:$AE$718)),ROW(D108))),"")</f>
        <v/>
      </c>
      <c r="E128" s="184">
        <f t="shared" si="10"/>
        <v>0</v>
      </c>
      <c r="F128" s="181" t="str">
        <f t="array" ref="F128">IFERROR(INDEX('調査票 (記入例)'!$L$1:$L$718,SMALL(IF('調査票 (記入例)'!$AE$19:$AE$718="●",ROW('調査票 (記入例)'!$AE$19:$AE$718)),ROW(F108))),"")</f>
        <v/>
      </c>
      <c r="G128" s="182">
        <f t="shared" si="11"/>
        <v>0</v>
      </c>
      <c r="H128" s="181" t="str">
        <f t="array" ref="H128">IFERROR(INDEX('調査票 (記入例)'!$M$1:$M$718,SMALL(IF('調査票 (記入例)'!$AE$19:$AE$718="●",ROW('調査票 (記入例)'!$AE$19:$AE$718)),ROW(H108))),"")</f>
        <v/>
      </c>
      <c r="I128" s="182">
        <f t="shared" si="12"/>
        <v>0</v>
      </c>
      <c r="J128" s="181" t="str">
        <f t="array" ref="J128">IFERROR(INDEX('調査票 (記入例)'!$N$1:$N$718,SMALL(IF('調査票 (記入例)'!$AE$19:$AE$718="●",ROW('調査票 (記入例)'!$AE$19:$AE$718)),ROW(J108))),"")</f>
        <v/>
      </c>
      <c r="K128" s="182">
        <f t="shared" si="13"/>
        <v>0</v>
      </c>
      <c r="L128" s="155"/>
      <c r="M128" s="156"/>
      <c r="N128" s="157"/>
      <c r="O128" s="156"/>
      <c r="P128" s="155"/>
      <c r="Q128" s="156"/>
      <c r="R128" s="157"/>
      <c r="S128" s="156"/>
      <c r="T128" s="155"/>
      <c r="U128" s="156"/>
      <c r="V128" s="157"/>
      <c r="W128" s="156"/>
      <c r="X128" s="155"/>
      <c r="Y128" s="156"/>
      <c r="Z128" s="157"/>
      <c r="AA128" s="156"/>
      <c r="AB128" s="158"/>
      <c r="AC128" s="159" t="str">
        <f t="array" ref="AC128">IFERROR(INDEX('調査票 (記入例)'!$AD$1:$AD$718,SMALL(IF('調査票 (記入例)'!$AE$19:$AE$718="●",ROW('調査票 (記入例)'!$AE$19:$AE$718)),ROW(AC108)))&amp;"","")</f>
        <v/>
      </c>
      <c r="AD128" s="160" t="str">
        <f t="shared" si="14"/>
        <v/>
      </c>
      <c r="AE128" s="159" t="str">
        <f t="shared" si="16"/>
        <v/>
      </c>
      <c r="AF128" s="160" t="str">
        <f t="shared" si="15"/>
        <v/>
      </c>
    </row>
    <row r="129" spans="1:32" s="110" customFormat="1" ht="34.5" customHeight="1" x14ac:dyDescent="0.4">
      <c r="A129" s="42" t="str">
        <f t="shared" si="9"/>
        <v>○○学園</v>
      </c>
      <c r="B129" s="176" t="str">
        <f t="array" ref="B129">IFERROR(INDEX('調査票 (記入例)'!$B$1:$B$718,SMALL(IF('調査票 (記入例)'!$AE$19:$AE$718="●",ROW('調査票 (記入例)'!$AE$19:$AE$718)),ROW(B109))),"")</f>
        <v/>
      </c>
      <c r="C129" s="177" t="str">
        <f t="array" ref="C129">IFERROR(INDEX('調査票 (記入例)'!$C$1:$C$718,SMALL(IF('調査票 (記入例)'!$AE$19:$AE$718="●",ROW('調査票 (記入例)'!$AE$19:$AE$718)),ROW(C109))),"")</f>
        <v/>
      </c>
      <c r="D129" s="181" t="str">
        <f t="array" ref="D129">IFERROR(INDEX('調査票 (記入例)'!$K$1:$K$718,SMALL(IF('調査票 (記入例)'!$AE$19:$AE$718="●",ROW('調査票 (記入例)'!$AE$19:$AE$718)),ROW(D109))),"")</f>
        <v/>
      </c>
      <c r="E129" s="184">
        <f t="shared" si="10"/>
        <v>0</v>
      </c>
      <c r="F129" s="181" t="str">
        <f t="array" ref="F129">IFERROR(INDEX('調査票 (記入例)'!$L$1:$L$718,SMALL(IF('調査票 (記入例)'!$AE$19:$AE$718="●",ROW('調査票 (記入例)'!$AE$19:$AE$718)),ROW(F109))),"")</f>
        <v/>
      </c>
      <c r="G129" s="182">
        <f t="shared" si="11"/>
        <v>0</v>
      </c>
      <c r="H129" s="181" t="str">
        <f t="array" ref="H129">IFERROR(INDEX('調査票 (記入例)'!$M$1:$M$718,SMALL(IF('調査票 (記入例)'!$AE$19:$AE$718="●",ROW('調査票 (記入例)'!$AE$19:$AE$718)),ROW(H109))),"")</f>
        <v/>
      </c>
      <c r="I129" s="182">
        <f t="shared" si="12"/>
        <v>0</v>
      </c>
      <c r="J129" s="181" t="str">
        <f t="array" ref="J129">IFERROR(INDEX('調査票 (記入例)'!$N$1:$N$718,SMALL(IF('調査票 (記入例)'!$AE$19:$AE$718="●",ROW('調査票 (記入例)'!$AE$19:$AE$718)),ROW(J109))),"")</f>
        <v/>
      </c>
      <c r="K129" s="182">
        <f t="shared" si="13"/>
        <v>0</v>
      </c>
      <c r="L129" s="155"/>
      <c r="M129" s="156"/>
      <c r="N129" s="157"/>
      <c r="O129" s="156"/>
      <c r="P129" s="155"/>
      <c r="Q129" s="156"/>
      <c r="R129" s="157"/>
      <c r="S129" s="156"/>
      <c r="T129" s="155"/>
      <c r="U129" s="156"/>
      <c r="V129" s="157"/>
      <c r="W129" s="156"/>
      <c r="X129" s="155"/>
      <c r="Y129" s="156"/>
      <c r="Z129" s="157"/>
      <c r="AA129" s="156"/>
      <c r="AB129" s="158"/>
      <c r="AC129" s="159" t="str">
        <f t="array" ref="AC129">IFERROR(INDEX('調査票 (記入例)'!$AD$1:$AD$718,SMALL(IF('調査票 (記入例)'!$AE$19:$AE$718="●",ROW('調査票 (記入例)'!$AE$19:$AE$718)),ROW(AC109)))&amp;"","")</f>
        <v/>
      </c>
      <c r="AD129" s="160" t="str">
        <f t="shared" si="14"/>
        <v/>
      </c>
      <c r="AE129" s="159" t="str">
        <f t="shared" si="16"/>
        <v/>
      </c>
      <c r="AF129" s="160" t="str">
        <f t="shared" si="15"/>
        <v/>
      </c>
    </row>
    <row r="130" spans="1:32" s="110" customFormat="1" ht="34.5" customHeight="1" x14ac:dyDescent="0.4">
      <c r="A130" s="42" t="str">
        <f t="shared" si="9"/>
        <v>○○学園</v>
      </c>
      <c r="B130" s="176" t="str">
        <f t="array" ref="B130">IFERROR(INDEX('調査票 (記入例)'!$B$1:$B$718,SMALL(IF('調査票 (記入例)'!$AE$19:$AE$718="●",ROW('調査票 (記入例)'!$AE$19:$AE$718)),ROW(B110))),"")</f>
        <v/>
      </c>
      <c r="C130" s="177" t="str">
        <f t="array" ref="C130">IFERROR(INDEX('調査票 (記入例)'!$C$1:$C$718,SMALL(IF('調査票 (記入例)'!$AE$19:$AE$718="●",ROW('調査票 (記入例)'!$AE$19:$AE$718)),ROW(C110))),"")</f>
        <v/>
      </c>
      <c r="D130" s="181" t="str">
        <f t="array" ref="D130">IFERROR(INDEX('調査票 (記入例)'!$K$1:$K$718,SMALL(IF('調査票 (記入例)'!$AE$19:$AE$718="●",ROW('調査票 (記入例)'!$AE$19:$AE$718)),ROW(D110))),"")</f>
        <v/>
      </c>
      <c r="E130" s="184">
        <f t="shared" si="10"/>
        <v>0</v>
      </c>
      <c r="F130" s="181" t="str">
        <f t="array" ref="F130">IFERROR(INDEX('調査票 (記入例)'!$L$1:$L$718,SMALL(IF('調査票 (記入例)'!$AE$19:$AE$718="●",ROW('調査票 (記入例)'!$AE$19:$AE$718)),ROW(F110))),"")</f>
        <v/>
      </c>
      <c r="G130" s="182">
        <f t="shared" si="11"/>
        <v>0</v>
      </c>
      <c r="H130" s="181" t="str">
        <f t="array" ref="H130">IFERROR(INDEX('調査票 (記入例)'!$M$1:$M$718,SMALL(IF('調査票 (記入例)'!$AE$19:$AE$718="●",ROW('調査票 (記入例)'!$AE$19:$AE$718)),ROW(H110))),"")</f>
        <v/>
      </c>
      <c r="I130" s="182">
        <f t="shared" si="12"/>
        <v>0</v>
      </c>
      <c r="J130" s="181" t="str">
        <f t="array" ref="J130">IFERROR(INDEX('調査票 (記入例)'!$N$1:$N$718,SMALL(IF('調査票 (記入例)'!$AE$19:$AE$718="●",ROW('調査票 (記入例)'!$AE$19:$AE$718)),ROW(J110))),"")</f>
        <v/>
      </c>
      <c r="K130" s="182">
        <f t="shared" si="13"/>
        <v>0</v>
      </c>
      <c r="L130" s="155"/>
      <c r="M130" s="156"/>
      <c r="N130" s="157"/>
      <c r="O130" s="156"/>
      <c r="P130" s="155"/>
      <c r="Q130" s="156"/>
      <c r="R130" s="157"/>
      <c r="S130" s="156"/>
      <c r="T130" s="155"/>
      <c r="U130" s="156"/>
      <c r="V130" s="157"/>
      <c r="W130" s="156"/>
      <c r="X130" s="155"/>
      <c r="Y130" s="156"/>
      <c r="Z130" s="157"/>
      <c r="AA130" s="156"/>
      <c r="AB130" s="158"/>
      <c r="AC130" s="159" t="str">
        <f t="array" ref="AC130">IFERROR(INDEX('調査票 (記入例)'!$AD$1:$AD$718,SMALL(IF('調査票 (記入例)'!$AE$19:$AE$718="●",ROW('調査票 (記入例)'!$AE$19:$AE$718)),ROW(AC110)))&amp;"","")</f>
        <v/>
      </c>
      <c r="AD130" s="160" t="str">
        <f t="shared" si="14"/>
        <v/>
      </c>
      <c r="AE130" s="159" t="str">
        <f t="shared" si="16"/>
        <v/>
      </c>
      <c r="AF130" s="160" t="str">
        <f t="shared" si="15"/>
        <v/>
      </c>
    </row>
    <row r="131" spans="1:32" s="110" customFormat="1" ht="34.5" customHeight="1" x14ac:dyDescent="0.4">
      <c r="A131" s="42" t="str">
        <f t="shared" si="9"/>
        <v>○○学園</v>
      </c>
      <c r="B131" s="176" t="str">
        <f t="array" ref="B131">IFERROR(INDEX('調査票 (記入例)'!$B$1:$B$718,SMALL(IF('調査票 (記入例)'!$AE$19:$AE$718="●",ROW('調査票 (記入例)'!$AE$19:$AE$718)),ROW(B111))),"")</f>
        <v/>
      </c>
      <c r="C131" s="177" t="str">
        <f t="array" ref="C131">IFERROR(INDEX('調査票 (記入例)'!$C$1:$C$718,SMALL(IF('調査票 (記入例)'!$AE$19:$AE$718="●",ROW('調査票 (記入例)'!$AE$19:$AE$718)),ROW(C111))),"")</f>
        <v/>
      </c>
      <c r="D131" s="181" t="str">
        <f t="array" ref="D131">IFERROR(INDEX('調査票 (記入例)'!$K$1:$K$718,SMALL(IF('調査票 (記入例)'!$AE$19:$AE$718="●",ROW('調査票 (記入例)'!$AE$19:$AE$718)),ROW(D111))),"")</f>
        <v/>
      </c>
      <c r="E131" s="184">
        <f t="shared" si="10"/>
        <v>0</v>
      </c>
      <c r="F131" s="181" t="str">
        <f t="array" ref="F131">IFERROR(INDEX('調査票 (記入例)'!$L$1:$L$718,SMALL(IF('調査票 (記入例)'!$AE$19:$AE$718="●",ROW('調査票 (記入例)'!$AE$19:$AE$718)),ROW(F111))),"")</f>
        <v/>
      </c>
      <c r="G131" s="182">
        <f t="shared" si="11"/>
        <v>0</v>
      </c>
      <c r="H131" s="181" t="str">
        <f t="array" ref="H131">IFERROR(INDEX('調査票 (記入例)'!$M$1:$M$718,SMALL(IF('調査票 (記入例)'!$AE$19:$AE$718="●",ROW('調査票 (記入例)'!$AE$19:$AE$718)),ROW(H111))),"")</f>
        <v/>
      </c>
      <c r="I131" s="182">
        <f t="shared" si="12"/>
        <v>0</v>
      </c>
      <c r="J131" s="181" t="str">
        <f t="array" ref="J131">IFERROR(INDEX('調査票 (記入例)'!$N$1:$N$718,SMALL(IF('調査票 (記入例)'!$AE$19:$AE$718="●",ROW('調査票 (記入例)'!$AE$19:$AE$718)),ROW(J111))),"")</f>
        <v/>
      </c>
      <c r="K131" s="182">
        <f t="shared" si="13"/>
        <v>0</v>
      </c>
      <c r="L131" s="155"/>
      <c r="M131" s="156"/>
      <c r="N131" s="157"/>
      <c r="O131" s="156"/>
      <c r="P131" s="155"/>
      <c r="Q131" s="156"/>
      <c r="R131" s="157"/>
      <c r="S131" s="156"/>
      <c r="T131" s="155"/>
      <c r="U131" s="156"/>
      <c r="V131" s="157"/>
      <c r="W131" s="156"/>
      <c r="X131" s="155"/>
      <c r="Y131" s="156"/>
      <c r="Z131" s="157"/>
      <c r="AA131" s="156"/>
      <c r="AB131" s="158"/>
      <c r="AC131" s="159" t="str">
        <f t="array" ref="AC131">IFERROR(INDEX('調査票 (記入例)'!$AD$1:$AD$718,SMALL(IF('調査票 (記入例)'!$AE$19:$AE$718="●",ROW('調査票 (記入例)'!$AE$19:$AE$718)),ROW(AC111)))&amp;"","")</f>
        <v/>
      </c>
      <c r="AD131" s="160" t="str">
        <f t="shared" si="14"/>
        <v/>
      </c>
      <c r="AE131" s="159" t="str">
        <f t="shared" si="16"/>
        <v/>
      </c>
      <c r="AF131" s="160" t="str">
        <f t="shared" si="15"/>
        <v/>
      </c>
    </row>
    <row r="132" spans="1:32" s="110" customFormat="1" ht="34.5" customHeight="1" x14ac:dyDescent="0.4">
      <c r="A132" s="42" t="str">
        <f t="shared" si="9"/>
        <v>○○学園</v>
      </c>
      <c r="B132" s="176" t="str">
        <f t="array" ref="B132">IFERROR(INDEX('調査票 (記入例)'!$B$1:$B$718,SMALL(IF('調査票 (記入例)'!$AE$19:$AE$718="●",ROW('調査票 (記入例)'!$AE$19:$AE$718)),ROW(B112))),"")</f>
        <v/>
      </c>
      <c r="C132" s="177" t="str">
        <f t="array" ref="C132">IFERROR(INDEX('調査票 (記入例)'!$C$1:$C$718,SMALL(IF('調査票 (記入例)'!$AE$19:$AE$718="●",ROW('調査票 (記入例)'!$AE$19:$AE$718)),ROW(C112))),"")</f>
        <v/>
      </c>
      <c r="D132" s="181" t="str">
        <f t="array" ref="D132">IFERROR(INDEX('調査票 (記入例)'!$K$1:$K$718,SMALL(IF('調査票 (記入例)'!$AE$19:$AE$718="●",ROW('調査票 (記入例)'!$AE$19:$AE$718)),ROW(D112))),"")</f>
        <v/>
      </c>
      <c r="E132" s="184">
        <f t="shared" si="10"/>
        <v>0</v>
      </c>
      <c r="F132" s="181" t="str">
        <f t="array" ref="F132">IFERROR(INDEX('調査票 (記入例)'!$L$1:$L$718,SMALL(IF('調査票 (記入例)'!$AE$19:$AE$718="●",ROW('調査票 (記入例)'!$AE$19:$AE$718)),ROW(F112))),"")</f>
        <v/>
      </c>
      <c r="G132" s="182">
        <f t="shared" si="11"/>
        <v>0</v>
      </c>
      <c r="H132" s="181" t="str">
        <f t="array" ref="H132">IFERROR(INDEX('調査票 (記入例)'!$M$1:$M$718,SMALL(IF('調査票 (記入例)'!$AE$19:$AE$718="●",ROW('調査票 (記入例)'!$AE$19:$AE$718)),ROW(H112))),"")</f>
        <v/>
      </c>
      <c r="I132" s="182">
        <f t="shared" si="12"/>
        <v>0</v>
      </c>
      <c r="J132" s="181" t="str">
        <f t="array" ref="J132">IFERROR(INDEX('調査票 (記入例)'!$N$1:$N$718,SMALL(IF('調査票 (記入例)'!$AE$19:$AE$718="●",ROW('調査票 (記入例)'!$AE$19:$AE$718)),ROW(J112))),"")</f>
        <v/>
      </c>
      <c r="K132" s="182">
        <f t="shared" si="13"/>
        <v>0</v>
      </c>
      <c r="L132" s="155"/>
      <c r="M132" s="156"/>
      <c r="N132" s="157"/>
      <c r="O132" s="156"/>
      <c r="P132" s="155"/>
      <c r="Q132" s="156"/>
      <c r="R132" s="157"/>
      <c r="S132" s="156"/>
      <c r="T132" s="155"/>
      <c r="U132" s="156"/>
      <c r="V132" s="157"/>
      <c r="W132" s="156"/>
      <c r="X132" s="155"/>
      <c r="Y132" s="156"/>
      <c r="Z132" s="157"/>
      <c r="AA132" s="156"/>
      <c r="AB132" s="158"/>
      <c r="AC132" s="159" t="str">
        <f t="array" ref="AC132">IFERROR(INDEX('調査票 (記入例)'!$AD$1:$AD$718,SMALL(IF('調査票 (記入例)'!$AE$19:$AE$718="●",ROW('調査票 (記入例)'!$AE$19:$AE$718)),ROW(AC112)))&amp;"","")</f>
        <v/>
      </c>
      <c r="AD132" s="160" t="str">
        <f t="shared" si="14"/>
        <v/>
      </c>
      <c r="AE132" s="159" t="str">
        <f t="shared" si="16"/>
        <v/>
      </c>
      <c r="AF132" s="160" t="str">
        <f t="shared" si="15"/>
        <v/>
      </c>
    </row>
    <row r="133" spans="1:32" s="110" customFormat="1" ht="34.5" customHeight="1" x14ac:dyDescent="0.4">
      <c r="A133" s="42" t="str">
        <f t="shared" si="9"/>
        <v>○○学園</v>
      </c>
      <c r="B133" s="176" t="str">
        <f t="array" ref="B133">IFERROR(INDEX('調査票 (記入例)'!$B$1:$B$718,SMALL(IF('調査票 (記入例)'!$AE$19:$AE$718="●",ROW('調査票 (記入例)'!$AE$19:$AE$718)),ROW(B113))),"")</f>
        <v/>
      </c>
      <c r="C133" s="177" t="str">
        <f t="array" ref="C133">IFERROR(INDEX('調査票 (記入例)'!$C$1:$C$718,SMALL(IF('調査票 (記入例)'!$AE$19:$AE$718="●",ROW('調査票 (記入例)'!$AE$19:$AE$718)),ROW(C113))),"")</f>
        <v/>
      </c>
      <c r="D133" s="181" t="str">
        <f t="array" ref="D133">IFERROR(INDEX('調査票 (記入例)'!$K$1:$K$718,SMALL(IF('調査票 (記入例)'!$AE$19:$AE$718="●",ROW('調査票 (記入例)'!$AE$19:$AE$718)),ROW(D113))),"")</f>
        <v/>
      </c>
      <c r="E133" s="184">
        <f t="shared" si="10"/>
        <v>0</v>
      </c>
      <c r="F133" s="181" t="str">
        <f t="array" ref="F133">IFERROR(INDEX('調査票 (記入例)'!$L$1:$L$718,SMALL(IF('調査票 (記入例)'!$AE$19:$AE$718="●",ROW('調査票 (記入例)'!$AE$19:$AE$718)),ROW(F113))),"")</f>
        <v/>
      </c>
      <c r="G133" s="182">
        <f t="shared" si="11"/>
        <v>0</v>
      </c>
      <c r="H133" s="181" t="str">
        <f t="array" ref="H133">IFERROR(INDEX('調査票 (記入例)'!$M$1:$M$718,SMALL(IF('調査票 (記入例)'!$AE$19:$AE$718="●",ROW('調査票 (記入例)'!$AE$19:$AE$718)),ROW(H113))),"")</f>
        <v/>
      </c>
      <c r="I133" s="182">
        <f t="shared" si="12"/>
        <v>0</v>
      </c>
      <c r="J133" s="181" t="str">
        <f t="array" ref="J133">IFERROR(INDEX('調査票 (記入例)'!$N$1:$N$718,SMALL(IF('調査票 (記入例)'!$AE$19:$AE$718="●",ROW('調査票 (記入例)'!$AE$19:$AE$718)),ROW(J113))),"")</f>
        <v/>
      </c>
      <c r="K133" s="182">
        <f t="shared" si="13"/>
        <v>0</v>
      </c>
      <c r="L133" s="155"/>
      <c r="M133" s="156"/>
      <c r="N133" s="157"/>
      <c r="O133" s="156"/>
      <c r="P133" s="155"/>
      <c r="Q133" s="156"/>
      <c r="R133" s="157"/>
      <c r="S133" s="156"/>
      <c r="T133" s="155"/>
      <c r="U133" s="156"/>
      <c r="V133" s="157"/>
      <c r="W133" s="156"/>
      <c r="X133" s="155"/>
      <c r="Y133" s="156"/>
      <c r="Z133" s="157"/>
      <c r="AA133" s="156"/>
      <c r="AB133" s="158"/>
      <c r="AC133" s="159" t="str">
        <f t="array" ref="AC133">IFERROR(INDEX('調査票 (記入例)'!$AD$1:$AD$718,SMALL(IF('調査票 (記入例)'!$AE$19:$AE$718="●",ROW('調査票 (記入例)'!$AE$19:$AE$718)),ROW(AC113)))&amp;"","")</f>
        <v/>
      </c>
      <c r="AD133" s="160" t="str">
        <f t="shared" si="14"/>
        <v/>
      </c>
      <c r="AE133" s="159" t="str">
        <f t="shared" si="16"/>
        <v/>
      </c>
      <c r="AF133" s="160" t="str">
        <f t="shared" si="15"/>
        <v/>
      </c>
    </row>
    <row r="134" spans="1:32" s="110" customFormat="1" ht="34.5" customHeight="1" x14ac:dyDescent="0.4">
      <c r="A134" s="42" t="str">
        <f t="shared" si="9"/>
        <v>○○学園</v>
      </c>
      <c r="B134" s="176" t="str">
        <f t="array" ref="B134">IFERROR(INDEX('調査票 (記入例)'!$B$1:$B$718,SMALL(IF('調査票 (記入例)'!$AE$19:$AE$718="●",ROW('調査票 (記入例)'!$AE$19:$AE$718)),ROW(B114))),"")</f>
        <v/>
      </c>
      <c r="C134" s="177" t="str">
        <f t="array" ref="C134">IFERROR(INDEX('調査票 (記入例)'!$C$1:$C$718,SMALL(IF('調査票 (記入例)'!$AE$19:$AE$718="●",ROW('調査票 (記入例)'!$AE$19:$AE$718)),ROW(C114))),"")</f>
        <v/>
      </c>
      <c r="D134" s="181" t="str">
        <f t="array" ref="D134">IFERROR(INDEX('調査票 (記入例)'!$K$1:$K$718,SMALL(IF('調査票 (記入例)'!$AE$19:$AE$718="●",ROW('調査票 (記入例)'!$AE$19:$AE$718)),ROW(D114))),"")</f>
        <v/>
      </c>
      <c r="E134" s="184">
        <f t="shared" si="10"/>
        <v>0</v>
      </c>
      <c r="F134" s="181" t="str">
        <f t="array" ref="F134">IFERROR(INDEX('調査票 (記入例)'!$L$1:$L$718,SMALL(IF('調査票 (記入例)'!$AE$19:$AE$718="●",ROW('調査票 (記入例)'!$AE$19:$AE$718)),ROW(F114))),"")</f>
        <v/>
      </c>
      <c r="G134" s="182">
        <f t="shared" si="11"/>
        <v>0</v>
      </c>
      <c r="H134" s="181" t="str">
        <f t="array" ref="H134">IFERROR(INDEX('調査票 (記入例)'!$M$1:$M$718,SMALL(IF('調査票 (記入例)'!$AE$19:$AE$718="●",ROW('調査票 (記入例)'!$AE$19:$AE$718)),ROW(H114))),"")</f>
        <v/>
      </c>
      <c r="I134" s="182">
        <f t="shared" si="12"/>
        <v>0</v>
      </c>
      <c r="J134" s="181" t="str">
        <f t="array" ref="J134">IFERROR(INDEX('調査票 (記入例)'!$N$1:$N$718,SMALL(IF('調査票 (記入例)'!$AE$19:$AE$718="●",ROW('調査票 (記入例)'!$AE$19:$AE$718)),ROW(J114))),"")</f>
        <v/>
      </c>
      <c r="K134" s="182">
        <f t="shared" si="13"/>
        <v>0</v>
      </c>
      <c r="L134" s="155"/>
      <c r="M134" s="156"/>
      <c r="N134" s="157"/>
      <c r="O134" s="156"/>
      <c r="P134" s="155"/>
      <c r="Q134" s="156"/>
      <c r="R134" s="157"/>
      <c r="S134" s="156"/>
      <c r="T134" s="155"/>
      <c r="U134" s="156"/>
      <c r="V134" s="157"/>
      <c r="W134" s="156"/>
      <c r="X134" s="155"/>
      <c r="Y134" s="156"/>
      <c r="Z134" s="157"/>
      <c r="AA134" s="156"/>
      <c r="AB134" s="158"/>
      <c r="AC134" s="159" t="str">
        <f t="array" ref="AC134">IFERROR(INDEX('調査票 (記入例)'!$AD$1:$AD$718,SMALL(IF('調査票 (記入例)'!$AE$19:$AE$718="●",ROW('調査票 (記入例)'!$AE$19:$AE$718)),ROW(AC114)))&amp;"","")</f>
        <v/>
      </c>
      <c r="AD134" s="160" t="str">
        <f t="shared" si="14"/>
        <v/>
      </c>
      <c r="AE134" s="159" t="str">
        <f t="shared" si="16"/>
        <v/>
      </c>
      <c r="AF134" s="160" t="str">
        <f t="shared" si="15"/>
        <v/>
      </c>
    </row>
    <row r="135" spans="1:32" s="110" customFormat="1" ht="34.5" customHeight="1" x14ac:dyDescent="0.4">
      <c r="A135" s="42" t="str">
        <f t="shared" si="9"/>
        <v>○○学園</v>
      </c>
      <c r="B135" s="176" t="str">
        <f t="array" ref="B135">IFERROR(INDEX('調査票 (記入例)'!$B$1:$B$718,SMALL(IF('調査票 (記入例)'!$AE$19:$AE$718="●",ROW('調査票 (記入例)'!$AE$19:$AE$718)),ROW(B115))),"")</f>
        <v/>
      </c>
      <c r="C135" s="177" t="str">
        <f t="array" ref="C135">IFERROR(INDEX('調査票 (記入例)'!$C$1:$C$718,SMALL(IF('調査票 (記入例)'!$AE$19:$AE$718="●",ROW('調査票 (記入例)'!$AE$19:$AE$718)),ROW(C115))),"")</f>
        <v/>
      </c>
      <c r="D135" s="181" t="str">
        <f t="array" ref="D135">IFERROR(INDEX('調査票 (記入例)'!$K$1:$K$718,SMALL(IF('調査票 (記入例)'!$AE$19:$AE$718="●",ROW('調査票 (記入例)'!$AE$19:$AE$718)),ROW(D115))),"")</f>
        <v/>
      </c>
      <c r="E135" s="184">
        <f t="shared" si="10"/>
        <v>0</v>
      </c>
      <c r="F135" s="181" t="str">
        <f t="array" ref="F135">IFERROR(INDEX('調査票 (記入例)'!$L$1:$L$718,SMALL(IF('調査票 (記入例)'!$AE$19:$AE$718="●",ROW('調査票 (記入例)'!$AE$19:$AE$718)),ROW(F115))),"")</f>
        <v/>
      </c>
      <c r="G135" s="182">
        <f t="shared" si="11"/>
        <v>0</v>
      </c>
      <c r="H135" s="181" t="str">
        <f t="array" ref="H135">IFERROR(INDEX('調査票 (記入例)'!$M$1:$M$718,SMALL(IF('調査票 (記入例)'!$AE$19:$AE$718="●",ROW('調査票 (記入例)'!$AE$19:$AE$718)),ROW(H115))),"")</f>
        <v/>
      </c>
      <c r="I135" s="182">
        <f t="shared" si="12"/>
        <v>0</v>
      </c>
      <c r="J135" s="181" t="str">
        <f t="array" ref="J135">IFERROR(INDEX('調査票 (記入例)'!$N$1:$N$718,SMALL(IF('調査票 (記入例)'!$AE$19:$AE$718="●",ROW('調査票 (記入例)'!$AE$19:$AE$718)),ROW(J115))),"")</f>
        <v/>
      </c>
      <c r="K135" s="182">
        <f t="shared" si="13"/>
        <v>0</v>
      </c>
      <c r="L135" s="155"/>
      <c r="M135" s="156"/>
      <c r="N135" s="157"/>
      <c r="O135" s="156"/>
      <c r="P135" s="155"/>
      <c r="Q135" s="156"/>
      <c r="R135" s="157"/>
      <c r="S135" s="156"/>
      <c r="T135" s="155"/>
      <c r="U135" s="156"/>
      <c r="V135" s="157"/>
      <c r="W135" s="156"/>
      <c r="X135" s="155"/>
      <c r="Y135" s="156"/>
      <c r="Z135" s="157"/>
      <c r="AA135" s="156"/>
      <c r="AB135" s="158"/>
      <c r="AC135" s="159" t="str">
        <f t="array" ref="AC135">IFERROR(INDEX('調査票 (記入例)'!$AD$1:$AD$718,SMALL(IF('調査票 (記入例)'!$AE$19:$AE$718="●",ROW('調査票 (記入例)'!$AE$19:$AE$718)),ROW(AC115)))&amp;"","")</f>
        <v/>
      </c>
      <c r="AD135" s="160" t="str">
        <f t="shared" si="14"/>
        <v/>
      </c>
      <c r="AE135" s="159" t="str">
        <f t="shared" si="16"/>
        <v/>
      </c>
      <c r="AF135" s="160" t="str">
        <f t="shared" si="15"/>
        <v/>
      </c>
    </row>
    <row r="136" spans="1:32" s="110" customFormat="1" ht="34.5" customHeight="1" x14ac:dyDescent="0.4">
      <c r="A136" s="42" t="str">
        <f t="shared" si="9"/>
        <v>○○学園</v>
      </c>
      <c r="B136" s="176" t="str">
        <f t="array" ref="B136">IFERROR(INDEX('調査票 (記入例)'!$B$1:$B$718,SMALL(IF('調査票 (記入例)'!$AE$19:$AE$718="●",ROW('調査票 (記入例)'!$AE$19:$AE$718)),ROW(B116))),"")</f>
        <v/>
      </c>
      <c r="C136" s="177" t="str">
        <f t="array" ref="C136">IFERROR(INDEX('調査票 (記入例)'!$C$1:$C$718,SMALL(IF('調査票 (記入例)'!$AE$19:$AE$718="●",ROW('調査票 (記入例)'!$AE$19:$AE$718)),ROW(C116))),"")</f>
        <v/>
      </c>
      <c r="D136" s="181" t="str">
        <f t="array" ref="D136">IFERROR(INDEX('調査票 (記入例)'!$K$1:$K$718,SMALL(IF('調査票 (記入例)'!$AE$19:$AE$718="●",ROW('調査票 (記入例)'!$AE$19:$AE$718)),ROW(D116))),"")</f>
        <v/>
      </c>
      <c r="E136" s="184">
        <f t="shared" si="10"/>
        <v>0</v>
      </c>
      <c r="F136" s="181" t="str">
        <f t="array" ref="F136">IFERROR(INDEX('調査票 (記入例)'!$L$1:$L$718,SMALL(IF('調査票 (記入例)'!$AE$19:$AE$718="●",ROW('調査票 (記入例)'!$AE$19:$AE$718)),ROW(F116))),"")</f>
        <v/>
      </c>
      <c r="G136" s="182">
        <f t="shared" si="11"/>
        <v>0</v>
      </c>
      <c r="H136" s="181" t="str">
        <f t="array" ref="H136">IFERROR(INDEX('調査票 (記入例)'!$M$1:$M$718,SMALL(IF('調査票 (記入例)'!$AE$19:$AE$718="●",ROW('調査票 (記入例)'!$AE$19:$AE$718)),ROW(H116))),"")</f>
        <v/>
      </c>
      <c r="I136" s="182">
        <f t="shared" si="12"/>
        <v>0</v>
      </c>
      <c r="J136" s="181" t="str">
        <f t="array" ref="J136">IFERROR(INDEX('調査票 (記入例)'!$N$1:$N$718,SMALL(IF('調査票 (記入例)'!$AE$19:$AE$718="●",ROW('調査票 (記入例)'!$AE$19:$AE$718)),ROW(J116))),"")</f>
        <v/>
      </c>
      <c r="K136" s="182">
        <f t="shared" si="13"/>
        <v>0</v>
      </c>
      <c r="L136" s="155"/>
      <c r="M136" s="156"/>
      <c r="N136" s="157"/>
      <c r="O136" s="156"/>
      <c r="P136" s="155"/>
      <c r="Q136" s="156"/>
      <c r="R136" s="157"/>
      <c r="S136" s="156"/>
      <c r="T136" s="155"/>
      <c r="U136" s="156"/>
      <c r="V136" s="157"/>
      <c r="W136" s="156"/>
      <c r="X136" s="155"/>
      <c r="Y136" s="156"/>
      <c r="Z136" s="157"/>
      <c r="AA136" s="156"/>
      <c r="AB136" s="158"/>
      <c r="AC136" s="159" t="str">
        <f t="array" ref="AC136">IFERROR(INDEX('調査票 (記入例)'!$AD$1:$AD$718,SMALL(IF('調査票 (記入例)'!$AE$19:$AE$718="●",ROW('調査票 (記入例)'!$AE$19:$AE$718)),ROW(AC116)))&amp;"","")</f>
        <v/>
      </c>
      <c r="AD136" s="160" t="str">
        <f t="shared" si="14"/>
        <v/>
      </c>
      <c r="AE136" s="159" t="str">
        <f t="shared" si="16"/>
        <v/>
      </c>
      <c r="AF136" s="160" t="str">
        <f t="shared" si="15"/>
        <v/>
      </c>
    </row>
    <row r="137" spans="1:32" s="110" customFormat="1" ht="34.5" customHeight="1" x14ac:dyDescent="0.4">
      <c r="A137" s="42" t="str">
        <f t="shared" si="9"/>
        <v>○○学園</v>
      </c>
      <c r="B137" s="176" t="str">
        <f t="array" ref="B137">IFERROR(INDEX('調査票 (記入例)'!$B$1:$B$718,SMALL(IF('調査票 (記入例)'!$AE$19:$AE$718="●",ROW('調査票 (記入例)'!$AE$19:$AE$718)),ROW(B117))),"")</f>
        <v/>
      </c>
      <c r="C137" s="177" t="str">
        <f t="array" ref="C137">IFERROR(INDEX('調査票 (記入例)'!$C$1:$C$718,SMALL(IF('調査票 (記入例)'!$AE$19:$AE$718="●",ROW('調査票 (記入例)'!$AE$19:$AE$718)),ROW(C117))),"")</f>
        <v/>
      </c>
      <c r="D137" s="181" t="str">
        <f t="array" ref="D137">IFERROR(INDEX('調査票 (記入例)'!$K$1:$K$718,SMALL(IF('調査票 (記入例)'!$AE$19:$AE$718="●",ROW('調査票 (記入例)'!$AE$19:$AE$718)),ROW(D117))),"")</f>
        <v/>
      </c>
      <c r="E137" s="184">
        <f t="shared" si="10"/>
        <v>0</v>
      </c>
      <c r="F137" s="181" t="str">
        <f t="array" ref="F137">IFERROR(INDEX('調査票 (記入例)'!$L$1:$L$718,SMALL(IF('調査票 (記入例)'!$AE$19:$AE$718="●",ROW('調査票 (記入例)'!$AE$19:$AE$718)),ROW(F117))),"")</f>
        <v/>
      </c>
      <c r="G137" s="182">
        <f t="shared" si="11"/>
        <v>0</v>
      </c>
      <c r="H137" s="181" t="str">
        <f t="array" ref="H137">IFERROR(INDEX('調査票 (記入例)'!$M$1:$M$718,SMALL(IF('調査票 (記入例)'!$AE$19:$AE$718="●",ROW('調査票 (記入例)'!$AE$19:$AE$718)),ROW(H117))),"")</f>
        <v/>
      </c>
      <c r="I137" s="182">
        <f t="shared" si="12"/>
        <v>0</v>
      </c>
      <c r="J137" s="181" t="str">
        <f t="array" ref="J137">IFERROR(INDEX('調査票 (記入例)'!$N$1:$N$718,SMALL(IF('調査票 (記入例)'!$AE$19:$AE$718="●",ROW('調査票 (記入例)'!$AE$19:$AE$718)),ROW(J117))),"")</f>
        <v/>
      </c>
      <c r="K137" s="182">
        <f t="shared" si="13"/>
        <v>0</v>
      </c>
      <c r="L137" s="155"/>
      <c r="M137" s="156"/>
      <c r="N137" s="157"/>
      <c r="O137" s="156"/>
      <c r="P137" s="155"/>
      <c r="Q137" s="156"/>
      <c r="R137" s="157"/>
      <c r="S137" s="156"/>
      <c r="T137" s="155"/>
      <c r="U137" s="156"/>
      <c r="V137" s="157"/>
      <c r="W137" s="156"/>
      <c r="X137" s="155"/>
      <c r="Y137" s="156"/>
      <c r="Z137" s="157"/>
      <c r="AA137" s="156"/>
      <c r="AB137" s="158"/>
      <c r="AC137" s="159" t="str">
        <f t="array" ref="AC137">IFERROR(INDEX('調査票 (記入例)'!$AD$1:$AD$718,SMALL(IF('調査票 (記入例)'!$AE$19:$AE$718="●",ROW('調査票 (記入例)'!$AE$19:$AE$718)),ROW(AC117)))&amp;"","")</f>
        <v/>
      </c>
      <c r="AD137" s="160" t="str">
        <f t="shared" si="14"/>
        <v/>
      </c>
      <c r="AE137" s="159" t="str">
        <f t="shared" si="16"/>
        <v/>
      </c>
      <c r="AF137" s="160" t="str">
        <f t="shared" si="15"/>
        <v/>
      </c>
    </row>
    <row r="138" spans="1:32" s="110" customFormat="1" ht="34.5" customHeight="1" x14ac:dyDescent="0.4">
      <c r="A138" s="42" t="str">
        <f t="shared" si="9"/>
        <v>○○学園</v>
      </c>
      <c r="B138" s="176" t="str">
        <f t="array" ref="B138">IFERROR(INDEX('調査票 (記入例)'!$B$1:$B$718,SMALL(IF('調査票 (記入例)'!$AE$19:$AE$718="●",ROW('調査票 (記入例)'!$AE$19:$AE$718)),ROW(B118))),"")</f>
        <v/>
      </c>
      <c r="C138" s="177" t="str">
        <f t="array" ref="C138">IFERROR(INDEX('調査票 (記入例)'!$C$1:$C$718,SMALL(IF('調査票 (記入例)'!$AE$19:$AE$718="●",ROW('調査票 (記入例)'!$AE$19:$AE$718)),ROW(C118))),"")</f>
        <v/>
      </c>
      <c r="D138" s="181" t="str">
        <f t="array" ref="D138">IFERROR(INDEX('調査票 (記入例)'!$K$1:$K$718,SMALL(IF('調査票 (記入例)'!$AE$19:$AE$718="●",ROW('調査票 (記入例)'!$AE$19:$AE$718)),ROW(D118))),"")</f>
        <v/>
      </c>
      <c r="E138" s="184">
        <f t="shared" si="10"/>
        <v>0</v>
      </c>
      <c r="F138" s="181" t="str">
        <f t="array" ref="F138">IFERROR(INDEX('調査票 (記入例)'!$L$1:$L$718,SMALL(IF('調査票 (記入例)'!$AE$19:$AE$718="●",ROW('調査票 (記入例)'!$AE$19:$AE$718)),ROW(F118))),"")</f>
        <v/>
      </c>
      <c r="G138" s="182">
        <f t="shared" si="11"/>
        <v>0</v>
      </c>
      <c r="H138" s="181" t="str">
        <f t="array" ref="H138">IFERROR(INDEX('調査票 (記入例)'!$M$1:$M$718,SMALL(IF('調査票 (記入例)'!$AE$19:$AE$718="●",ROW('調査票 (記入例)'!$AE$19:$AE$718)),ROW(H118))),"")</f>
        <v/>
      </c>
      <c r="I138" s="182">
        <f t="shared" si="12"/>
        <v>0</v>
      </c>
      <c r="J138" s="181" t="str">
        <f t="array" ref="J138">IFERROR(INDEX('調査票 (記入例)'!$N$1:$N$718,SMALL(IF('調査票 (記入例)'!$AE$19:$AE$718="●",ROW('調査票 (記入例)'!$AE$19:$AE$718)),ROW(J118))),"")</f>
        <v/>
      </c>
      <c r="K138" s="182">
        <f t="shared" si="13"/>
        <v>0</v>
      </c>
      <c r="L138" s="155"/>
      <c r="M138" s="156"/>
      <c r="N138" s="157"/>
      <c r="O138" s="156"/>
      <c r="P138" s="155"/>
      <c r="Q138" s="156"/>
      <c r="R138" s="157"/>
      <c r="S138" s="156"/>
      <c r="T138" s="155"/>
      <c r="U138" s="156"/>
      <c r="V138" s="157"/>
      <c r="W138" s="156"/>
      <c r="X138" s="155"/>
      <c r="Y138" s="156"/>
      <c r="Z138" s="157"/>
      <c r="AA138" s="156"/>
      <c r="AB138" s="158"/>
      <c r="AC138" s="159" t="str">
        <f t="array" ref="AC138">IFERROR(INDEX('調査票 (記入例)'!$AD$1:$AD$718,SMALL(IF('調査票 (記入例)'!$AE$19:$AE$718="●",ROW('調査票 (記入例)'!$AE$19:$AE$718)),ROW(AC118)))&amp;"","")</f>
        <v/>
      </c>
      <c r="AD138" s="160" t="str">
        <f t="shared" si="14"/>
        <v/>
      </c>
      <c r="AE138" s="159" t="str">
        <f t="shared" si="16"/>
        <v/>
      </c>
      <c r="AF138" s="160" t="str">
        <f t="shared" si="15"/>
        <v/>
      </c>
    </row>
    <row r="139" spans="1:32" s="110" customFormat="1" ht="34.5" customHeight="1" x14ac:dyDescent="0.4">
      <c r="A139" s="42" t="str">
        <f t="shared" si="9"/>
        <v>○○学園</v>
      </c>
      <c r="B139" s="176" t="str">
        <f t="array" ref="B139">IFERROR(INDEX('調査票 (記入例)'!$B$1:$B$718,SMALL(IF('調査票 (記入例)'!$AE$19:$AE$718="●",ROW('調査票 (記入例)'!$AE$19:$AE$718)),ROW(B119))),"")</f>
        <v/>
      </c>
      <c r="C139" s="177" t="str">
        <f t="array" ref="C139">IFERROR(INDEX('調査票 (記入例)'!$C$1:$C$718,SMALL(IF('調査票 (記入例)'!$AE$19:$AE$718="●",ROW('調査票 (記入例)'!$AE$19:$AE$718)),ROW(C119))),"")</f>
        <v/>
      </c>
      <c r="D139" s="181" t="str">
        <f t="array" ref="D139">IFERROR(INDEX('調査票 (記入例)'!$K$1:$K$718,SMALL(IF('調査票 (記入例)'!$AE$19:$AE$718="●",ROW('調査票 (記入例)'!$AE$19:$AE$718)),ROW(D119))),"")</f>
        <v/>
      </c>
      <c r="E139" s="184">
        <f t="shared" si="10"/>
        <v>0</v>
      </c>
      <c r="F139" s="181" t="str">
        <f t="array" ref="F139">IFERROR(INDEX('調査票 (記入例)'!$L$1:$L$718,SMALL(IF('調査票 (記入例)'!$AE$19:$AE$718="●",ROW('調査票 (記入例)'!$AE$19:$AE$718)),ROW(F119))),"")</f>
        <v/>
      </c>
      <c r="G139" s="182">
        <f t="shared" si="11"/>
        <v>0</v>
      </c>
      <c r="H139" s="181" t="str">
        <f t="array" ref="H139">IFERROR(INDEX('調査票 (記入例)'!$M$1:$M$718,SMALL(IF('調査票 (記入例)'!$AE$19:$AE$718="●",ROW('調査票 (記入例)'!$AE$19:$AE$718)),ROW(H119))),"")</f>
        <v/>
      </c>
      <c r="I139" s="182">
        <f t="shared" si="12"/>
        <v>0</v>
      </c>
      <c r="J139" s="181" t="str">
        <f t="array" ref="J139">IFERROR(INDEX('調査票 (記入例)'!$N$1:$N$718,SMALL(IF('調査票 (記入例)'!$AE$19:$AE$718="●",ROW('調査票 (記入例)'!$AE$19:$AE$718)),ROW(J119))),"")</f>
        <v/>
      </c>
      <c r="K139" s="182">
        <f t="shared" si="13"/>
        <v>0</v>
      </c>
      <c r="L139" s="155"/>
      <c r="M139" s="156"/>
      <c r="N139" s="157"/>
      <c r="O139" s="156"/>
      <c r="P139" s="155"/>
      <c r="Q139" s="156"/>
      <c r="R139" s="157"/>
      <c r="S139" s="156"/>
      <c r="T139" s="155"/>
      <c r="U139" s="156"/>
      <c r="V139" s="157"/>
      <c r="W139" s="156"/>
      <c r="X139" s="155"/>
      <c r="Y139" s="156"/>
      <c r="Z139" s="157"/>
      <c r="AA139" s="156"/>
      <c r="AB139" s="158"/>
      <c r="AC139" s="159" t="str">
        <f t="array" ref="AC139">IFERROR(INDEX('調査票 (記入例)'!$AD$1:$AD$718,SMALL(IF('調査票 (記入例)'!$AE$19:$AE$718="●",ROW('調査票 (記入例)'!$AE$19:$AE$718)),ROW(AC119)))&amp;"","")</f>
        <v/>
      </c>
      <c r="AD139" s="160" t="str">
        <f t="shared" si="14"/>
        <v/>
      </c>
      <c r="AE139" s="159" t="str">
        <f t="shared" si="16"/>
        <v/>
      </c>
      <c r="AF139" s="160" t="str">
        <f t="shared" si="15"/>
        <v/>
      </c>
    </row>
    <row r="140" spans="1:32" s="110" customFormat="1" ht="34.5" customHeight="1" x14ac:dyDescent="0.4">
      <c r="A140" s="42" t="str">
        <f t="shared" si="9"/>
        <v>○○学園</v>
      </c>
      <c r="B140" s="176" t="str">
        <f t="array" ref="B140">IFERROR(INDEX('調査票 (記入例)'!$B$1:$B$718,SMALL(IF('調査票 (記入例)'!$AE$19:$AE$718="●",ROW('調査票 (記入例)'!$AE$19:$AE$718)),ROW(B120))),"")</f>
        <v/>
      </c>
      <c r="C140" s="177" t="str">
        <f t="array" ref="C140">IFERROR(INDEX('調査票 (記入例)'!$C$1:$C$718,SMALL(IF('調査票 (記入例)'!$AE$19:$AE$718="●",ROW('調査票 (記入例)'!$AE$19:$AE$718)),ROW(C120))),"")</f>
        <v/>
      </c>
      <c r="D140" s="181" t="str">
        <f t="array" ref="D140">IFERROR(INDEX('調査票 (記入例)'!$K$1:$K$718,SMALL(IF('調査票 (記入例)'!$AE$19:$AE$718="●",ROW('調査票 (記入例)'!$AE$19:$AE$718)),ROW(D120))),"")</f>
        <v/>
      </c>
      <c r="E140" s="184">
        <f t="shared" si="10"/>
        <v>0</v>
      </c>
      <c r="F140" s="181" t="str">
        <f t="array" ref="F140">IFERROR(INDEX('調査票 (記入例)'!$L$1:$L$718,SMALL(IF('調査票 (記入例)'!$AE$19:$AE$718="●",ROW('調査票 (記入例)'!$AE$19:$AE$718)),ROW(F120))),"")</f>
        <v/>
      </c>
      <c r="G140" s="182">
        <f t="shared" si="11"/>
        <v>0</v>
      </c>
      <c r="H140" s="181" t="str">
        <f t="array" ref="H140">IFERROR(INDEX('調査票 (記入例)'!$M$1:$M$718,SMALL(IF('調査票 (記入例)'!$AE$19:$AE$718="●",ROW('調査票 (記入例)'!$AE$19:$AE$718)),ROW(H120))),"")</f>
        <v/>
      </c>
      <c r="I140" s="182">
        <f t="shared" si="12"/>
        <v>0</v>
      </c>
      <c r="J140" s="181" t="str">
        <f t="array" ref="J140">IFERROR(INDEX('調査票 (記入例)'!$N$1:$N$718,SMALL(IF('調査票 (記入例)'!$AE$19:$AE$718="●",ROW('調査票 (記入例)'!$AE$19:$AE$718)),ROW(J120))),"")</f>
        <v/>
      </c>
      <c r="K140" s="182">
        <f t="shared" si="13"/>
        <v>0</v>
      </c>
      <c r="L140" s="155"/>
      <c r="M140" s="156"/>
      <c r="N140" s="157"/>
      <c r="O140" s="156"/>
      <c r="P140" s="155"/>
      <c r="Q140" s="156"/>
      <c r="R140" s="157"/>
      <c r="S140" s="156"/>
      <c r="T140" s="155"/>
      <c r="U140" s="156"/>
      <c r="V140" s="157"/>
      <c r="W140" s="156"/>
      <c r="X140" s="155"/>
      <c r="Y140" s="156"/>
      <c r="Z140" s="157"/>
      <c r="AA140" s="156"/>
      <c r="AB140" s="158"/>
      <c r="AC140" s="159" t="str">
        <f t="array" ref="AC140">IFERROR(INDEX('調査票 (記入例)'!$AD$1:$AD$718,SMALL(IF('調査票 (記入例)'!$AE$19:$AE$718="●",ROW('調査票 (記入例)'!$AE$19:$AE$718)),ROW(AC120)))&amp;"","")</f>
        <v/>
      </c>
      <c r="AD140" s="160" t="str">
        <f t="shared" si="14"/>
        <v/>
      </c>
      <c r="AE140" s="159" t="str">
        <f t="shared" si="16"/>
        <v/>
      </c>
      <c r="AF140" s="160" t="str">
        <f t="shared" si="15"/>
        <v/>
      </c>
    </row>
    <row r="141" spans="1:32" s="110" customFormat="1" ht="34.5" customHeight="1" x14ac:dyDescent="0.4">
      <c r="A141" s="42" t="str">
        <f t="shared" si="9"/>
        <v>○○学園</v>
      </c>
      <c r="B141" s="176" t="str">
        <f t="array" ref="B141">IFERROR(INDEX('調査票 (記入例)'!$B$1:$B$718,SMALL(IF('調査票 (記入例)'!$AE$19:$AE$718="●",ROW('調査票 (記入例)'!$AE$19:$AE$718)),ROW(B121))),"")</f>
        <v/>
      </c>
      <c r="C141" s="177" t="str">
        <f t="array" ref="C141">IFERROR(INDEX('調査票 (記入例)'!$C$1:$C$718,SMALL(IF('調査票 (記入例)'!$AE$19:$AE$718="●",ROW('調査票 (記入例)'!$AE$19:$AE$718)),ROW(C121))),"")</f>
        <v/>
      </c>
      <c r="D141" s="181" t="str">
        <f t="array" ref="D141">IFERROR(INDEX('調査票 (記入例)'!$K$1:$K$718,SMALL(IF('調査票 (記入例)'!$AE$19:$AE$718="●",ROW('調査票 (記入例)'!$AE$19:$AE$718)),ROW(D121))),"")</f>
        <v/>
      </c>
      <c r="E141" s="184">
        <f t="shared" si="10"/>
        <v>0</v>
      </c>
      <c r="F141" s="181" t="str">
        <f t="array" ref="F141">IFERROR(INDEX('調査票 (記入例)'!$L$1:$L$718,SMALL(IF('調査票 (記入例)'!$AE$19:$AE$718="●",ROW('調査票 (記入例)'!$AE$19:$AE$718)),ROW(F121))),"")</f>
        <v/>
      </c>
      <c r="G141" s="182">
        <f t="shared" si="11"/>
        <v>0</v>
      </c>
      <c r="H141" s="181" t="str">
        <f t="array" ref="H141">IFERROR(INDEX('調査票 (記入例)'!$M$1:$M$718,SMALL(IF('調査票 (記入例)'!$AE$19:$AE$718="●",ROW('調査票 (記入例)'!$AE$19:$AE$718)),ROW(H121))),"")</f>
        <v/>
      </c>
      <c r="I141" s="182">
        <f t="shared" si="12"/>
        <v>0</v>
      </c>
      <c r="J141" s="181" t="str">
        <f t="array" ref="J141">IFERROR(INDEX('調査票 (記入例)'!$N$1:$N$718,SMALL(IF('調査票 (記入例)'!$AE$19:$AE$718="●",ROW('調査票 (記入例)'!$AE$19:$AE$718)),ROW(J121))),"")</f>
        <v/>
      </c>
      <c r="K141" s="182">
        <f t="shared" si="13"/>
        <v>0</v>
      </c>
      <c r="L141" s="155"/>
      <c r="M141" s="156"/>
      <c r="N141" s="157"/>
      <c r="O141" s="156"/>
      <c r="P141" s="155"/>
      <c r="Q141" s="156"/>
      <c r="R141" s="157"/>
      <c r="S141" s="156"/>
      <c r="T141" s="155"/>
      <c r="U141" s="156"/>
      <c r="V141" s="157"/>
      <c r="W141" s="156"/>
      <c r="X141" s="155"/>
      <c r="Y141" s="156"/>
      <c r="Z141" s="157"/>
      <c r="AA141" s="156"/>
      <c r="AB141" s="158"/>
      <c r="AC141" s="159" t="str">
        <f t="array" ref="AC141">IFERROR(INDEX('調査票 (記入例)'!$AD$1:$AD$718,SMALL(IF('調査票 (記入例)'!$AE$19:$AE$718="●",ROW('調査票 (記入例)'!$AE$19:$AE$718)),ROW(AC121)))&amp;"","")</f>
        <v/>
      </c>
      <c r="AD141" s="160" t="str">
        <f t="shared" si="14"/>
        <v/>
      </c>
      <c r="AE141" s="159" t="str">
        <f t="shared" si="16"/>
        <v/>
      </c>
      <c r="AF141" s="160" t="str">
        <f t="shared" si="15"/>
        <v/>
      </c>
    </row>
    <row r="142" spans="1:32" s="110" customFormat="1" ht="34.5" customHeight="1" x14ac:dyDescent="0.4">
      <c r="A142" s="42" t="str">
        <f t="shared" si="9"/>
        <v>○○学園</v>
      </c>
      <c r="B142" s="176" t="str">
        <f t="array" ref="B142">IFERROR(INDEX('調査票 (記入例)'!$B$1:$B$718,SMALL(IF('調査票 (記入例)'!$AE$19:$AE$718="●",ROW('調査票 (記入例)'!$AE$19:$AE$718)),ROW(B122))),"")</f>
        <v/>
      </c>
      <c r="C142" s="177" t="str">
        <f t="array" ref="C142">IFERROR(INDEX('調査票 (記入例)'!$C$1:$C$718,SMALL(IF('調査票 (記入例)'!$AE$19:$AE$718="●",ROW('調査票 (記入例)'!$AE$19:$AE$718)),ROW(C122))),"")</f>
        <v/>
      </c>
      <c r="D142" s="181" t="str">
        <f t="array" ref="D142">IFERROR(INDEX('調査票 (記入例)'!$K$1:$K$718,SMALL(IF('調査票 (記入例)'!$AE$19:$AE$718="●",ROW('調査票 (記入例)'!$AE$19:$AE$718)),ROW(D122))),"")</f>
        <v/>
      </c>
      <c r="E142" s="184">
        <f t="shared" si="10"/>
        <v>0</v>
      </c>
      <c r="F142" s="181" t="str">
        <f t="array" ref="F142">IFERROR(INDEX('調査票 (記入例)'!$L$1:$L$718,SMALL(IF('調査票 (記入例)'!$AE$19:$AE$718="●",ROW('調査票 (記入例)'!$AE$19:$AE$718)),ROW(F122))),"")</f>
        <v/>
      </c>
      <c r="G142" s="182">
        <f t="shared" si="11"/>
        <v>0</v>
      </c>
      <c r="H142" s="181" t="str">
        <f t="array" ref="H142">IFERROR(INDEX('調査票 (記入例)'!$M$1:$M$718,SMALL(IF('調査票 (記入例)'!$AE$19:$AE$718="●",ROW('調査票 (記入例)'!$AE$19:$AE$718)),ROW(H122))),"")</f>
        <v/>
      </c>
      <c r="I142" s="182">
        <f t="shared" si="12"/>
        <v>0</v>
      </c>
      <c r="J142" s="181" t="str">
        <f t="array" ref="J142">IFERROR(INDEX('調査票 (記入例)'!$N$1:$N$718,SMALL(IF('調査票 (記入例)'!$AE$19:$AE$718="●",ROW('調査票 (記入例)'!$AE$19:$AE$718)),ROW(J122))),"")</f>
        <v/>
      </c>
      <c r="K142" s="182">
        <f t="shared" si="13"/>
        <v>0</v>
      </c>
      <c r="L142" s="155"/>
      <c r="M142" s="156"/>
      <c r="N142" s="157"/>
      <c r="O142" s="156"/>
      <c r="P142" s="155"/>
      <c r="Q142" s="156"/>
      <c r="R142" s="157"/>
      <c r="S142" s="156"/>
      <c r="T142" s="155"/>
      <c r="U142" s="156"/>
      <c r="V142" s="157"/>
      <c r="W142" s="156"/>
      <c r="X142" s="155"/>
      <c r="Y142" s="156"/>
      <c r="Z142" s="157"/>
      <c r="AA142" s="156"/>
      <c r="AB142" s="158"/>
      <c r="AC142" s="159" t="str">
        <f t="array" ref="AC142">IFERROR(INDEX('調査票 (記入例)'!$AD$1:$AD$718,SMALL(IF('調査票 (記入例)'!$AE$19:$AE$718="●",ROW('調査票 (記入例)'!$AE$19:$AE$718)),ROW(AC122)))&amp;"","")</f>
        <v/>
      </c>
      <c r="AD142" s="160" t="str">
        <f t="shared" si="14"/>
        <v/>
      </c>
      <c r="AE142" s="159" t="str">
        <f t="shared" si="16"/>
        <v/>
      </c>
      <c r="AF142" s="160" t="str">
        <f t="shared" si="15"/>
        <v/>
      </c>
    </row>
    <row r="143" spans="1:32" s="110" customFormat="1" ht="34.5" customHeight="1" x14ac:dyDescent="0.4">
      <c r="A143" s="42" t="str">
        <f t="shared" si="9"/>
        <v>○○学園</v>
      </c>
      <c r="B143" s="176" t="str">
        <f t="array" ref="B143">IFERROR(INDEX('調査票 (記入例)'!$B$1:$B$718,SMALL(IF('調査票 (記入例)'!$AE$19:$AE$718="●",ROW('調査票 (記入例)'!$AE$19:$AE$718)),ROW(B123))),"")</f>
        <v/>
      </c>
      <c r="C143" s="177" t="str">
        <f t="array" ref="C143">IFERROR(INDEX('調査票 (記入例)'!$C$1:$C$718,SMALL(IF('調査票 (記入例)'!$AE$19:$AE$718="●",ROW('調査票 (記入例)'!$AE$19:$AE$718)),ROW(C123))),"")</f>
        <v/>
      </c>
      <c r="D143" s="181" t="str">
        <f t="array" ref="D143">IFERROR(INDEX('調査票 (記入例)'!$K$1:$K$718,SMALL(IF('調査票 (記入例)'!$AE$19:$AE$718="●",ROW('調査票 (記入例)'!$AE$19:$AE$718)),ROW(D123))),"")</f>
        <v/>
      </c>
      <c r="E143" s="184">
        <f t="shared" si="10"/>
        <v>0</v>
      </c>
      <c r="F143" s="181" t="str">
        <f t="array" ref="F143">IFERROR(INDEX('調査票 (記入例)'!$L$1:$L$718,SMALL(IF('調査票 (記入例)'!$AE$19:$AE$718="●",ROW('調査票 (記入例)'!$AE$19:$AE$718)),ROW(F123))),"")</f>
        <v/>
      </c>
      <c r="G143" s="182">
        <f t="shared" si="11"/>
        <v>0</v>
      </c>
      <c r="H143" s="181" t="str">
        <f t="array" ref="H143">IFERROR(INDEX('調査票 (記入例)'!$M$1:$M$718,SMALL(IF('調査票 (記入例)'!$AE$19:$AE$718="●",ROW('調査票 (記入例)'!$AE$19:$AE$718)),ROW(H123))),"")</f>
        <v/>
      </c>
      <c r="I143" s="182">
        <f t="shared" si="12"/>
        <v>0</v>
      </c>
      <c r="J143" s="181" t="str">
        <f t="array" ref="J143">IFERROR(INDEX('調査票 (記入例)'!$N$1:$N$718,SMALL(IF('調査票 (記入例)'!$AE$19:$AE$718="●",ROW('調査票 (記入例)'!$AE$19:$AE$718)),ROW(J123))),"")</f>
        <v/>
      </c>
      <c r="K143" s="182">
        <f t="shared" si="13"/>
        <v>0</v>
      </c>
      <c r="L143" s="155"/>
      <c r="M143" s="156"/>
      <c r="N143" s="157"/>
      <c r="O143" s="156"/>
      <c r="P143" s="155"/>
      <c r="Q143" s="156"/>
      <c r="R143" s="157"/>
      <c r="S143" s="156"/>
      <c r="T143" s="155"/>
      <c r="U143" s="156"/>
      <c r="V143" s="157"/>
      <c r="W143" s="156"/>
      <c r="X143" s="155"/>
      <c r="Y143" s="156"/>
      <c r="Z143" s="157"/>
      <c r="AA143" s="156"/>
      <c r="AB143" s="158"/>
      <c r="AC143" s="159" t="str">
        <f t="array" ref="AC143">IFERROR(INDEX('調査票 (記入例)'!$AD$1:$AD$718,SMALL(IF('調査票 (記入例)'!$AE$19:$AE$718="●",ROW('調査票 (記入例)'!$AE$19:$AE$718)),ROW(AC123)))&amp;"","")</f>
        <v/>
      </c>
      <c r="AD143" s="160" t="str">
        <f t="shared" si="14"/>
        <v/>
      </c>
      <c r="AE143" s="159" t="str">
        <f t="shared" si="16"/>
        <v/>
      </c>
      <c r="AF143" s="160" t="str">
        <f t="shared" si="15"/>
        <v/>
      </c>
    </row>
    <row r="144" spans="1:32" s="110" customFormat="1" ht="34.5" customHeight="1" x14ac:dyDescent="0.4">
      <c r="A144" s="42" t="str">
        <f t="shared" si="9"/>
        <v>○○学園</v>
      </c>
      <c r="B144" s="176" t="str">
        <f t="array" ref="B144">IFERROR(INDEX('調査票 (記入例)'!$B$1:$B$718,SMALL(IF('調査票 (記入例)'!$AE$19:$AE$718="●",ROW('調査票 (記入例)'!$AE$19:$AE$718)),ROW(B124))),"")</f>
        <v/>
      </c>
      <c r="C144" s="177" t="str">
        <f t="array" ref="C144">IFERROR(INDEX('調査票 (記入例)'!$C$1:$C$718,SMALL(IF('調査票 (記入例)'!$AE$19:$AE$718="●",ROW('調査票 (記入例)'!$AE$19:$AE$718)),ROW(C124))),"")</f>
        <v/>
      </c>
      <c r="D144" s="181" t="str">
        <f t="array" ref="D144">IFERROR(INDEX('調査票 (記入例)'!$K$1:$K$718,SMALL(IF('調査票 (記入例)'!$AE$19:$AE$718="●",ROW('調査票 (記入例)'!$AE$19:$AE$718)),ROW(D124))),"")</f>
        <v/>
      </c>
      <c r="E144" s="184">
        <f t="shared" si="10"/>
        <v>0</v>
      </c>
      <c r="F144" s="181" t="str">
        <f t="array" ref="F144">IFERROR(INDEX('調査票 (記入例)'!$L$1:$L$718,SMALL(IF('調査票 (記入例)'!$AE$19:$AE$718="●",ROW('調査票 (記入例)'!$AE$19:$AE$718)),ROW(F124))),"")</f>
        <v/>
      </c>
      <c r="G144" s="182">
        <f t="shared" si="11"/>
        <v>0</v>
      </c>
      <c r="H144" s="181" t="str">
        <f t="array" ref="H144">IFERROR(INDEX('調査票 (記入例)'!$M$1:$M$718,SMALL(IF('調査票 (記入例)'!$AE$19:$AE$718="●",ROW('調査票 (記入例)'!$AE$19:$AE$718)),ROW(H124))),"")</f>
        <v/>
      </c>
      <c r="I144" s="182">
        <f t="shared" si="12"/>
        <v>0</v>
      </c>
      <c r="J144" s="181" t="str">
        <f t="array" ref="J144">IFERROR(INDEX('調査票 (記入例)'!$N$1:$N$718,SMALL(IF('調査票 (記入例)'!$AE$19:$AE$718="●",ROW('調査票 (記入例)'!$AE$19:$AE$718)),ROW(J124))),"")</f>
        <v/>
      </c>
      <c r="K144" s="182">
        <f t="shared" si="13"/>
        <v>0</v>
      </c>
      <c r="L144" s="155"/>
      <c r="M144" s="156"/>
      <c r="N144" s="157"/>
      <c r="O144" s="156"/>
      <c r="P144" s="155"/>
      <c r="Q144" s="156"/>
      <c r="R144" s="157"/>
      <c r="S144" s="156"/>
      <c r="T144" s="155"/>
      <c r="U144" s="156"/>
      <c r="V144" s="157"/>
      <c r="W144" s="156"/>
      <c r="X144" s="155"/>
      <c r="Y144" s="156"/>
      <c r="Z144" s="157"/>
      <c r="AA144" s="156"/>
      <c r="AB144" s="158"/>
      <c r="AC144" s="159" t="str">
        <f t="array" ref="AC144">IFERROR(INDEX('調査票 (記入例)'!$AD$1:$AD$718,SMALL(IF('調査票 (記入例)'!$AE$19:$AE$718="●",ROW('調査票 (記入例)'!$AE$19:$AE$718)),ROW(AC124)))&amp;"","")</f>
        <v/>
      </c>
      <c r="AD144" s="160" t="str">
        <f t="shared" si="14"/>
        <v/>
      </c>
      <c r="AE144" s="159" t="str">
        <f t="shared" si="16"/>
        <v/>
      </c>
      <c r="AF144" s="160" t="str">
        <f t="shared" si="15"/>
        <v/>
      </c>
    </row>
    <row r="145" spans="1:32" s="110" customFormat="1" ht="34.5" customHeight="1" x14ac:dyDescent="0.4">
      <c r="A145" s="42" t="str">
        <f t="shared" si="9"/>
        <v>○○学園</v>
      </c>
      <c r="B145" s="176" t="str">
        <f t="array" ref="B145">IFERROR(INDEX('調査票 (記入例)'!$B$1:$B$718,SMALL(IF('調査票 (記入例)'!$AE$19:$AE$718="●",ROW('調査票 (記入例)'!$AE$19:$AE$718)),ROW(B125))),"")</f>
        <v/>
      </c>
      <c r="C145" s="177" t="str">
        <f t="array" ref="C145">IFERROR(INDEX('調査票 (記入例)'!$C$1:$C$718,SMALL(IF('調査票 (記入例)'!$AE$19:$AE$718="●",ROW('調査票 (記入例)'!$AE$19:$AE$718)),ROW(C125))),"")</f>
        <v/>
      </c>
      <c r="D145" s="181" t="str">
        <f t="array" ref="D145">IFERROR(INDEX('調査票 (記入例)'!$K$1:$K$718,SMALL(IF('調査票 (記入例)'!$AE$19:$AE$718="●",ROW('調査票 (記入例)'!$AE$19:$AE$718)),ROW(D125))),"")</f>
        <v/>
      </c>
      <c r="E145" s="184">
        <f t="shared" si="10"/>
        <v>0</v>
      </c>
      <c r="F145" s="181" t="str">
        <f t="array" ref="F145">IFERROR(INDEX('調査票 (記入例)'!$L$1:$L$718,SMALL(IF('調査票 (記入例)'!$AE$19:$AE$718="●",ROW('調査票 (記入例)'!$AE$19:$AE$718)),ROW(F125))),"")</f>
        <v/>
      </c>
      <c r="G145" s="182">
        <f t="shared" si="11"/>
        <v>0</v>
      </c>
      <c r="H145" s="181" t="str">
        <f t="array" ref="H145">IFERROR(INDEX('調査票 (記入例)'!$M$1:$M$718,SMALL(IF('調査票 (記入例)'!$AE$19:$AE$718="●",ROW('調査票 (記入例)'!$AE$19:$AE$718)),ROW(H125))),"")</f>
        <v/>
      </c>
      <c r="I145" s="182">
        <f t="shared" si="12"/>
        <v>0</v>
      </c>
      <c r="J145" s="181" t="str">
        <f t="array" ref="J145">IFERROR(INDEX('調査票 (記入例)'!$N$1:$N$718,SMALL(IF('調査票 (記入例)'!$AE$19:$AE$718="●",ROW('調査票 (記入例)'!$AE$19:$AE$718)),ROW(J125))),"")</f>
        <v/>
      </c>
      <c r="K145" s="182">
        <f t="shared" si="13"/>
        <v>0</v>
      </c>
      <c r="L145" s="155"/>
      <c r="M145" s="156"/>
      <c r="N145" s="157"/>
      <c r="O145" s="156"/>
      <c r="P145" s="155"/>
      <c r="Q145" s="156"/>
      <c r="R145" s="157"/>
      <c r="S145" s="156"/>
      <c r="T145" s="155"/>
      <c r="U145" s="156"/>
      <c r="V145" s="157"/>
      <c r="W145" s="156"/>
      <c r="X145" s="155"/>
      <c r="Y145" s="156"/>
      <c r="Z145" s="157"/>
      <c r="AA145" s="156"/>
      <c r="AB145" s="158"/>
      <c r="AC145" s="159" t="str">
        <f t="array" ref="AC145">IFERROR(INDEX('調査票 (記入例)'!$AD$1:$AD$718,SMALL(IF('調査票 (記入例)'!$AE$19:$AE$718="●",ROW('調査票 (記入例)'!$AE$19:$AE$718)),ROW(AC125)))&amp;"","")</f>
        <v/>
      </c>
      <c r="AD145" s="160" t="str">
        <f t="shared" si="14"/>
        <v/>
      </c>
      <c r="AE145" s="159" t="str">
        <f t="shared" si="16"/>
        <v/>
      </c>
      <c r="AF145" s="160" t="str">
        <f t="shared" si="15"/>
        <v/>
      </c>
    </row>
    <row r="146" spans="1:32" s="110" customFormat="1" ht="34.5" customHeight="1" x14ac:dyDescent="0.4">
      <c r="A146" s="42" t="str">
        <f t="shared" si="9"/>
        <v>○○学園</v>
      </c>
      <c r="B146" s="176" t="str">
        <f t="array" ref="B146">IFERROR(INDEX('調査票 (記入例)'!$B$1:$B$718,SMALL(IF('調査票 (記入例)'!$AE$19:$AE$718="●",ROW('調査票 (記入例)'!$AE$19:$AE$718)),ROW(B126))),"")</f>
        <v/>
      </c>
      <c r="C146" s="177" t="str">
        <f t="array" ref="C146">IFERROR(INDEX('調査票 (記入例)'!$C$1:$C$718,SMALL(IF('調査票 (記入例)'!$AE$19:$AE$718="●",ROW('調査票 (記入例)'!$AE$19:$AE$718)),ROW(C126))),"")</f>
        <v/>
      </c>
      <c r="D146" s="181" t="str">
        <f t="array" ref="D146">IFERROR(INDEX('調査票 (記入例)'!$K$1:$K$718,SMALL(IF('調査票 (記入例)'!$AE$19:$AE$718="●",ROW('調査票 (記入例)'!$AE$19:$AE$718)),ROW(D126))),"")</f>
        <v/>
      </c>
      <c r="E146" s="184">
        <f t="shared" si="10"/>
        <v>0</v>
      </c>
      <c r="F146" s="181" t="str">
        <f t="array" ref="F146">IFERROR(INDEX('調査票 (記入例)'!$L$1:$L$718,SMALL(IF('調査票 (記入例)'!$AE$19:$AE$718="●",ROW('調査票 (記入例)'!$AE$19:$AE$718)),ROW(F126))),"")</f>
        <v/>
      </c>
      <c r="G146" s="182">
        <f t="shared" si="11"/>
        <v>0</v>
      </c>
      <c r="H146" s="181" t="str">
        <f t="array" ref="H146">IFERROR(INDEX('調査票 (記入例)'!$M$1:$M$718,SMALL(IF('調査票 (記入例)'!$AE$19:$AE$718="●",ROW('調査票 (記入例)'!$AE$19:$AE$718)),ROW(H126))),"")</f>
        <v/>
      </c>
      <c r="I146" s="182">
        <f t="shared" si="12"/>
        <v>0</v>
      </c>
      <c r="J146" s="181" t="str">
        <f t="array" ref="J146">IFERROR(INDEX('調査票 (記入例)'!$N$1:$N$718,SMALL(IF('調査票 (記入例)'!$AE$19:$AE$718="●",ROW('調査票 (記入例)'!$AE$19:$AE$718)),ROW(J126))),"")</f>
        <v/>
      </c>
      <c r="K146" s="182">
        <f t="shared" si="13"/>
        <v>0</v>
      </c>
      <c r="L146" s="155"/>
      <c r="M146" s="156"/>
      <c r="N146" s="157"/>
      <c r="O146" s="156"/>
      <c r="P146" s="155"/>
      <c r="Q146" s="156"/>
      <c r="R146" s="157"/>
      <c r="S146" s="156"/>
      <c r="T146" s="155"/>
      <c r="U146" s="156"/>
      <c r="V146" s="157"/>
      <c r="W146" s="156"/>
      <c r="X146" s="155"/>
      <c r="Y146" s="156"/>
      <c r="Z146" s="157"/>
      <c r="AA146" s="156"/>
      <c r="AB146" s="158"/>
      <c r="AC146" s="159" t="str">
        <f t="array" ref="AC146">IFERROR(INDEX('調査票 (記入例)'!$AD$1:$AD$718,SMALL(IF('調査票 (記入例)'!$AE$19:$AE$718="●",ROW('調査票 (記入例)'!$AE$19:$AE$718)),ROW(AC126)))&amp;"","")</f>
        <v/>
      </c>
      <c r="AD146" s="160" t="str">
        <f t="shared" si="14"/>
        <v/>
      </c>
      <c r="AE146" s="159" t="str">
        <f t="shared" si="16"/>
        <v/>
      </c>
      <c r="AF146" s="160" t="str">
        <f t="shared" si="15"/>
        <v/>
      </c>
    </row>
    <row r="147" spans="1:32" s="110" customFormat="1" ht="34.5" customHeight="1" x14ac:dyDescent="0.4">
      <c r="A147" s="42" t="str">
        <f t="shared" si="9"/>
        <v>○○学園</v>
      </c>
      <c r="B147" s="176" t="str">
        <f t="array" ref="B147">IFERROR(INDEX('調査票 (記入例)'!$B$1:$B$718,SMALL(IF('調査票 (記入例)'!$AE$19:$AE$718="●",ROW('調査票 (記入例)'!$AE$19:$AE$718)),ROW(B127))),"")</f>
        <v/>
      </c>
      <c r="C147" s="177" t="str">
        <f t="array" ref="C147">IFERROR(INDEX('調査票 (記入例)'!$C$1:$C$718,SMALL(IF('調査票 (記入例)'!$AE$19:$AE$718="●",ROW('調査票 (記入例)'!$AE$19:$AE$718)),ROW(C127))),"")</f>
        <v/>
      </c>
      <c r="D147" s="181" t="str">
        <f t="array" ref="D147">IFERROR(INDEX('調査票 (記入例)'!$K$1:$K$718,SMALL(IF('調査票 (記入例)'!$AE$19:$AE$718="●",ROW('調査票 (記入例)'!$AE$19:$AE$718)),ROW(D127))),"")</f>
        <v/>
      </c>
      <c r="E147" s="184">
        <f t="shared" si="10"/>
        <v>0</v>
      </c>
      <c r="F147" s="181" t="str">
        <f t="array" ref="F147">IFERROR(INDEX('調査票 (記入例)'!$L$1:$L$718,SMALL(IF('調査票 (記入例)'!$AE$19:$AE$718="●",ROW('調査票 (記入例)'!$AE$19:$AE$718)),ROW(F127))),"")</f>
        <v/>
      </c>
      <c r="G147" s="182">
        <f t="shared" si="11"/>
        <v>0</v>
      </c>
      <c r="H147" s="181" t="str">
        <f t="array" ref="H147">IFERROR(INDEX('調査票 (記入例)'!$M$1:$M$718,SMALL(IF('調査票 (記入例)'!$AE$19:$AE$718="●",ROW('調査票 (記入例)'!$AE$19:$AE$718)),ROW(H127))),"")</f>
        <v/>
      </c>
      <c r="I147" s="182">
        <f t="shared" si="12"/>
        <v>0</v>
      </c>
      <c r="J147" s="181" t="str">
        <f t="array" ref="J147">IFERROR(INDEX('調査票 (記入例)'!$N$1:$N$718,SMALL(IF('調査票 (記入例)'!$AE$19:$AE$718="●",ROW('調査票 (記入例)'!$AE$19:$AE$718)),ROW(J127))),"")</f>
        <v/>
      </c>
      <c r="K147" s="182">
        <f t="shared" si="13"/>
        <v>0</v>
      </c>
      <c r="L147" s="155"/>
      <c r="M147" s="156"/>
      <c r="N147" s="157"/>
      <c r="O147" s="156"/>
      <c r="P147" s="155"/>
      <c r="Q147" s="156"/>
      <c r="R147" s="157"/>
      <c r="S147" s="156"/>
      <c r="T147" s="155"/>
      <c r="U147" s="156"/>
      <c r="V147" s="157"/>
      <c r="W147" s="156"/>
      <c r="X147" s="155"/>
      <c r="Y147" s="156"/>
      <c r="Z147" s="157"/>
      <c r="AA147" s="156"/>
      <c r="AB147" s="158"/>
      <c r="AC147" s="159" t="str">
        <f t="array" ref="AC147">IFERROR(INDEX('調査票 (記入例)'!$AD$1:$AD$718,SMALL(IF('調査票 (記入例)'!$AE$19:$AE$718="●",ROW('調査票 (記入例)'!$AE$19:$AE$718)),ROW(AC127)))&amp;"","")</f>
        <v/>
      </c>
      <c r="AD147" s="160" t="str">
        <f t="shared" si="14"/>
        <v/>
      </c>
      <c r="AE147" s="159" t="str">
        <f t="shared" si="16"/>
        <v/>
      </c>
      <c r="AF147" s="160" t="str">
        <f t="shared" si="15"/>
        <v/>
      </c>
    </row>
    <row r="148" spans="1:32" s="110" customFormat="1" ht="34.5" customHeight="1" x14ac:dyDescent="0.4">
      <c r="A148" s="42" t="str">
        <f t="shared" si="9"/>
        <v>○○学園</v>
      </c>
      <c r="B148" s="176" t="str">
        <f t="array" ref="B148">IFERROR(INDEX('調査票 (記入例)'!$B$1:$B$718,SMALL(IF('調査票 (記入例)'!$AE$19:$AE$718="●",ROW('調査票 (記入例)'!$AE$19:$AE$718)),ROW(B128))),"")</f>
        <v/>
      </c>
      <c r="C148" s="177" t="str">
        <f t="array" ref="C148">IFERROR(INDEX('調査票 (記入例)'!$C$1:$C$718,SMALL(IF('調査票 (記入例)'!$AE$19:$AE$718="●",ROW('調査票 (記入例)'!$AE$19:$AE$718)),ROW(C128))),"")</f>
        <v/>
      </c>
      <c r="D148" s="181" t="str">
        <f t="array" ref="D148">IFERROR(INDEX('調査票 (記入例)'!$K$1:$K$718,SMALL(IF('調査票 (記入例)'!$AE$19:$AE$718="●",ROW('調査票 (記入例)'!$AE$19:$AE$718)),ROW(D128))),"")</f>
        <v/>
      </c>
      <c r="E148" s="184">
        <f t="shared" si="10"/>
        <v>0</v>
      </c>
      <c r="F148" s="181" t="str">
        <f t="array" ref="F148">IFERROR(INDEX('調査票 (記入例)'!$L$1:$L$718,SMALL(IF('調査票 (記入例)'!$AE$19:$AE$718="●",ROW('調査票 (記入例)'!$AE$19:$AE$718)),ROW(F128))),"")</f>
        <v/>
      </c>
      <c r="G148" s="182">
        <f t="shared" si="11"/>
        <v>0</v>
      </c>
      <c r="H148" s="181" t="str">
        <f t="array" ref="H148">IFERROR(INDEX('調査票 (記入例)'!$M$1:$M$718,SMALL(IF('調査票 (記入例)'!$AE$19:$AE$718="●",ROW('調査票 (記入例)'!$AE$19:$AE$718)),ROW(H128))),"")</f>
        <v/>
      </c>
      <c r="I148" s="182">
        <f t="shared" si="12"/>
        <v>0</v>
      </c>
      <c r="J148" s="181" t="str">
        <f t="array" ref="J148">IFERROR(INDEX('調査票 (記入例)'!$N$1:$N$718,SMALL(IF('調査票 (記入例)'!$AE$19:$AE$718="●",ROW('調査票 (記入例)'!$AE$19:$AE$718)),ROW(J128))),"")</f>
        <v/>
      </c>
      <c r="K148" s="182">
        <f t="shared" si="13"/>
        <v>0</v>
      </c>
      <c r="L148" s="155"/>
      <c r="M148" s="156"/>
      <c r="N148" s="157"/>
      <c r="O148" s="156"/>
      <c r="P148" s="155"/>
      <c r="Q148" s="156"/>
      <c r="R148" s="157"/>
      <c r="S148" s="156"/>
      <c r="T148" s="155"/>
      <c r="U148" s="156"/>
      <c r="V148" s="157"/>
      <c r="W148" s="156"/>
      <c r="X148" s="155"/>
      <c r="Y148" s="156"/>
      <c r="Z148" s="157"/>
      <c r="AA148" s="156"/>
      <c r="AB148" s="158"/>
      <c r="AC148" s="159" t="str">
        <f t="array" ref="AC148">IFERROR(INDEX('調査票 (記入例)'!$AD$1:$AD$718,SMALL(IF('調査票 (記入例)'!$AE$19:$AE$718="●",ROW('調査票 (記入例)'!$AE$19:$AE$718)),ROW(AC128)))&amp;"","")</f>
        <v/>
      </c>
      <c r="AD148" s="160" t="str">
        <f t="shared" si="14"/>
        <v/>
      </c>
      <c r="AE148" s="159" t="str">
        <f t="shared" si="16"/>
        <v/>
      </c>
      <c r="AF148" s="160" t="str">
        <f t="shared" si="15"/>
        <v/>
      </c>
    </row>
    <row r="149" spans="1:32" s="110" customFormat="1" ht="34.5" customHeight="1" x14ac:dyDescent="0.4">
      <c r="A149" s="42" t="str">
        <f t="shared" ref="A149:A212" si="17">IF($A$13="","",$A$13)</f>
        <v>○○学園</v>
      </c>
      <c r="B149" s="176" t="str">
        <f t="array" ref="B149">IFERROR(INDEX('調査票 (記入例)'!$B$1:$B$718,SMALL(IF('調査票 (記入例)'!$AE$19:$AE$718="●",ROW('調査票 (記入例)'!$AE$19:$AE$718)),ROW(B129))),"")</f>
        <v/>
      </c>
      <c r="C149" s="177" t="str">
        <f t="array" ref="C149">IFERROR(INDEX('調査票 (記入例)'!$C$1:$C$718,SMALL(IF('調査票 (記入例)'!$AE$19:$AE$718="●",ROW('調査票 (記入例)'!$AE$19:$AE$718)),ROW(C129))),"")</f>
        <v/>
      </c>
      <c r="D149" s="181" t="str">
        <f t="array" ref="D149">IFERROR(INDEX('調査票 (記入例)'!$K$1:$K$718,SMALL(IF('調査票 (記入例)'!$AE$19:$AE$718="●",ROW('調査票 (記入例)'!$AE$19:$AE$718)),ROW(D129))),"")</f>
        <v/>
      </c>
      <c r="E149" s="184">
        <f t="shared" ref="E149:E212" si="18">M149+O149</f>
        <v>0</v>
      </c>
      <c r="F149" s="181" t="str">
        <f t="array" ref="F149">IFERROR(INDEX('調査票 (記入例)'!$L$1:$L$718,SMALL(IF('調査票 (記入例)'!$AE$19:$AE$718="●",ROW('調査票 (記入例)'!$AE$19:$AE$718)),ROW(F129))),"")</f>
        <v/>
      </c>
      <c r="G149" s="182">
        <f t="shared" ref="G149:G212" si="19">Q149+S149</f>
        <v>0</v>
      </c>
      <c r="H149" s="181" t="str">
        <f t="array" ref="H149">IFERROR(INDEX('調査票 (記入例)'!$M$1:$M$718,SMALL(IF('調査票 (記入例)'!$AE$19:$AE$718="●",ROW('調査票 (記入例)'!$AE$19:$AE$718)),ROW(H129))),"")</f>
        <v/>
      </c>
      <c r="I149" s="182">
        <f t="shared" ref="I149:I212" si="20">U149+W149</f>
        <v>0</v>
      </c>
      <c r="J149" s="181" t="str">
        <f t="array" ref="J149">IFERROR(INDEX('調査票 (記入例)'!$N$1:$N$718,SMALL(IF('調査票 (記入例)'!$AE$19:$AE$718="●",ROW('調査票 (記入例)'!$AE$19:$AE$718)),ROW(J129))),"")</f>
        <v/>
      </c>
      <c r="K149" s="182">
        <f t="shared" ref="K149:K212" si="21">Y149+AA149</f>
        <v>0</v>
      </c>
      <c r="L149" s="155"/>
      <c r="M149" s="156"/>
      <c r="N149" s="157"/>
      <c r="O149" s="156"/>
      <c r="P149" s="155"/>
      <c r="Q149" s="156"/>
      <c r="R149" s="157"/>
      <c r="S149" s="156"/>
      <c r="T149" s="155"/>
      <c r="U149" s="156"/>
      <c r="V149" s="157"/>
      <c r="W149" s="156"/>
      <c r="X149" s="155"/>
      <c r="Y149" s="156"/>
      <c r="Z149" s="157"/>
      <c r="AA149" s="156"/>
      <c r="AB149" s="158"/>
      <c r="AC149" s="159" t="str">
        <f t="array" ref="AC149">IFERROR(INDEX('調査票 (記入例)'!$AD$1:$AD$718,SMALL(IF('調査票 (記入例)'!$AE$19:$AE$718="●",ROW('調査票 (記入例)'!$AE$19:$AE$718)),ROW(AC129)))&amp;"","")</f>
        <v/>
      </c>
      <c r="AD149" s="160" t="str">
        <f t="shared" ref="AD149:AD212" si="22">IF(AC149&lt;&gt;"",IF(OR(L149&lt;&gt;"",P149&lt;&gt;"",T149&lt;&gt;"",X149&lt;&gt;""),"有","無"),"")</f>
        <v/>
      </c>
      <c r="AE149" s="159" t="str">
        <f t="shared" si="16"/>
        <v/>
      </c>
      <c r="AF149" s="160" t="str">
        <f t="shared" ref="AF149:AF212" si="23">IF(C149="","",IF(AND(NOT(AB149=""),AND($L149+$N149=$D149,$P149+$R149=$F149,$T149+$V149=$H149,$X149+$Z149=$J149)),"OK","NG"))</f>
        <v/>
      </c>
    </row>
    <row r="150" spans="1:32" s="110" customFormat="1" ht="34.5" customHeight="1" x14ac:dyDescent="0.4">
      <c r="A150" s="42" t="str">
        <f t="shared" si="17"/>
        <v>○○学園</v>
      </c>
      <c r="B150" s="176" t="str">
        <f t="array" ref="B150">IFERROR(INDEX('調査票 (記入例)'!$B$1:$B$718,SMALL(IF('調査票 (記入例)'!$AE$19:$AE$718="●",ROW('調査票 (記入例)'!$AE$19:$AE$718)),ROW(B130))),"")</f>
        <v/>
      </c>
      <c r="C150" s="177" t="str">
        <f t="array" ref="C150">IFERROR(INDEX('調査票 (記入例)'!$C$1:$C$718,SMALL(IF('調査票 (記入例)'!$AE$19:$AE$718="●",ROW('調査票 (記入例)'!$AE$19:$AE$718)),ROW(C130))),"")</f>
        <v/>
      </c>
      <c r="D150" s="181" t="str">
        <f t="array" ref="D150">IFERROR(INDEX('調査票 (記入例)'!$K$1:$K$718,SMALL(IF('調査票 (記入例)'!$AE$19:$AE$718="●",ROW('調査票 (記入例)'!$AE$19:$AE$718)),ROW(D130))),"")</f>
        <v/>
      </c>
      <c r="E150" s="184">
        <f t="shared" si="18"/>
        <v>0</v>
      </c>
      <c r="F150" s="181" t="str">
        <f t="array" ref="F150">IFERROR(INDEX('調査票 (記入例)'!$L$1:$L$718,SMALL(IF('調査票 (記入例)'!$AE$19:$AE$718="●",ROW('調査票 (記入例)'!$AE$19:$AE$718)),ROW(F130))),"")</f>
        <v/>
      </c>
      <c r="G150" s="182">
        <f t="shared" si="19"/>
        <v>0</v>
      </c>
      <c r="H150" s="181" t="str">
        <f t="array" ref="H150">IFERROR(INDEX('調査票 (記入例)'!$M$1:$M$718,SMALL(IF('調査票 (記入例)'!$AE$19:$AE$718="●",ROW('調査票 (記入例)'!$AE$19:$AE$718)),ROW(H130))),"")</f>
        <v/>
      </c>
      <c r="I150" s="182">
        <f t="shared" si="20"/>
        <v>0</v>
      </c>
      <c r="J150" s="181" t="str">
        <f t="array" ref="J150">IFERROR(INDEX('調査票 (記入例)'!$N$1:$N$718,SMALL(IF('調査票 (記入例)'!$AE$19:$AE$718="●",ROW('調査票 (記入例)'!$AE$19:$AE$718)),ROW(J130))),"")</f>
        <v/>
      </c>
      <c r="K150" s="182">
        <f t="shared" si="21"/>
        <v>0</v>
      </c>
      <c r="L150" s="155"/>
      <c r="M150" s="156"/>
      <c r="N150" s="157"/>
      <c r="O150" s="156"/>
      <c r="P150" s="155"/>
      <c r="Q150" s="156"/>
      <c r="R150" s="157"/>
      <c r="S150" s="156"/>
      <c r="T150" s="155"/>
      <c r="U150" s="156"/>
      <c r="V150" s="157"/>
      <c r="W150" s="156"/>
      <c r="X150" s="155"/>
      <c r="Y150" s="156"/>
      <c r="Z150" s="157"/>
      <c r="AA150" s="156"/>
      <c r="AB150" s="158"/>
      <c r="AC150" s="159" t="str">
        <f t="array" ref="AC150">IFERROR(INDEX('調査票 (記入例)'!$AD$1:$AD$718,SMALL(IF('調査票 (記入例)'!$AE$19:$AE$718="●",ROW('調査票 (記入例)'!$AE$19:$AE$718)),ROW(AC130)))&amp;"","")</f>
        <v/>
      </c>
      <c r="AD150" s="160" t="str">
        <f t="shared" si="22"/>
        <v/>
      </c>
      <c r="AE150" s="159" t="str">
        <f t="shared" si="16"/>
        <v/>
      </c>
      <c r="AF150" s="160" t="str">
        <f t="shared" si="23"/>
        <v/>
      </c>
    </row>
    <row r="151" spans="1:32" s="110" customFormat="1" ht="34.5" customHeight="1" x14ac:dyDescent="0.4">
      <c r="A151" s="42" t="str">
        <f t="shared" si="17"/>
        <v>○○学園</v>
      </c>
      <c r="B151" s="176" t="str">
        <f t="array" ref="B151">IFERROR(INDEX('調査票 (記入例)'!$B$1:$B$718,SMALL(IF('調査票 (記入例)'!$AE$19:$AE$718="●",ROW('調査票 (記入例)'!$AE$19:$AE$718)),ROW(B131))),"")</f>
        <v/>
      </c>
      <c r="C151" s="177" t="str">
        <f t="array" ref="C151">IFERROR(INDEX('調査票 (記入例)'!$C$1:$C$718,SMALL(IF('調査票 (記入例)'!$AE$19:$AE$718="●",ROW('調査票 (記入例)'!$AE$19:$AE$718)),ROW(C131))),"")</f>
        <v/>
      </c>
      <c r="D151" s="181" t="str">
        <f t="array" ref="D151">IFERROR(INDEX('調査票 (記入例)'!$K$1:$K$718,SMALL(IF('調査票 (記入例)'!$AE$19:$AE$718="●",ROW('調査票 (記入例)'!$AE$19:$AE$718)),ROW(D131))),"")</f>
        <v/>
      </c>
      <c r="E151" s="184">
        <f t="shared" si="18"/>
        <v>0</v>
      </c>
      <c r="F151" s="181" t="str">
        <f t="array" ref="F151">IFERROR(INDEX('調査票 (記入例)'!$L$1:$L$718,SMALL(IF('調査票 (記入例)'!$AE$19:$AE$718="●",ROW('調査票 (記入例)'!$AE$19:$AE$718)),ROW(F131))),"")</f>
        <v/>
      </c>
      <c r="G151" s="182">
        <f t="shared" si="19"/>
        <v>0</v>
      </c>
      <c r="H151" s="181" t="str">
        <f t="array" ref="H151">IFERROR(INDEX('調査票 (記入例)'!$M$1:$M$718,SMALL(IF('調査票 (記入例)'!$AE$19:$AE$718="●",ROW('調査票 (記入例)'!$AE$19:$AE$718)),ROW(H131))),"")</f>
        <v/>
      </c>
      <c r="I151" s="182">
        <f t="shared" si="20"/>
        <v>0</v>
      </c>
      <c r="J151" s="181" t="str">
        <f t="array" ref="J151">IFERROR(INDEX('調査票 (記入例)'!$N$1:$N$718,SMALL(IF('調査票 (記入例)'!$AE$19:$AE$718="●",ROW('調査票 (記入例)'!$AE$19:$AE$718)),ROW(J131))),"")</f>
        <v/>
      </c>
      <c r="K151" s="182">
        <f t="shared" si="21"/>
        <v>0</v>
      </c>
      <c r="L151" s="155"/>
      <c r="M151" s="156"/>
      <c r="N151" s="157"/>
      <c r="O151" s="156"/>
      <c r="P151" s="155"/>
      <c r="Q151" s="156"/>
      <c r="R151" s="157"/>
      <c r="S151" s="156"/>
      <c r="T151" s="155"/>
      <c r="U151" s="156"/>
      <c r="V151" s="157"/>
      <c r="W151" s="156"/>
      <c r="X151" s="155"/>
      <c r="Y151" s="156"/>
      <c r="Z151" s="157"/>
      <c r="AA151" s="156"/>
      <c r="AB151" s="158"/>
      <c r="AC151" s="159" t="str">
        <f t="array" ref="AC151">IFERROR(INDEX('調査票 (記入例)'!$AD$1:$AD$718,SMALL(IF('調査票 (記入例)'!$AE$19:$AE$718="●",ROW('調査票 (記入例)'!$AE$19:$AE$718)),ROW(AC131)))&amp;"","")</f>
        <v/>
      </c>
      <c r="AD151" s="160" t="str">
        <f t="shared" si="22"/>
        <v/>
      </c>
      <c r="AE151" s="159" t="str">
        <f t="shared" ref="AE151:AE214" si="24">IF(AC151&lt;&gt;"",IF(AND(D151=E151,F151=G151,H151=I151,J151=K151),"○",""),"")</f>
        <v/>
      </c>
      <c r="AF151" s="160" t="str">
        <f t="shared" si="23"/>
        <v/>
      </c>
    </row>
    <row r="152" spans="1:32" s="110" customFormat="1" ht="34.5" customHeight="1" x14ac:dyDescent="0.4">
      <c r="A152" s="42" t="str">
        <f t="shared" si="17"/>
        <v>○○学園</v>
      </c>
      <c r="B152" s="176" t="str">
        <f t="array" ref="B152">IFERROR(INDEX('調査票 (記入例)'!$B$1:$B$718,SMALL(IF('調査票 (記入例)'!$AE$19:$AE$718="●",ROW('調査票 (記入例)'!$AE$19:$AE$718)),ROW(B132))),"")</f>
        <v/>
      </c>
      <c r="C152" s="177" t="str">
        <f t="array" ref="C152">IFERROR(INDEX('調査票 (記入例)'!$C$1:$C$718,SMALL(IF('調査票 (記入例)'!$AE$19:$AE$718="●",ROW('調査票 (記入例)'!$AE$19:$AE$718)),ROW(C132))),"")</f>
        <v/>
      </c>
      <c r="D152" s="181" t="str">
        <f t="array" ref="D152">IFERROR(INDEX('調査票 (記入例)'!$K$1:$K$718,SMALL(IF('調査票 (記入例)'!$AE$19:$AE$718="●",ROW('調査票 (記入例)'!$AE$19:$AE$718)),ROW(D132))),"")</f>
        <v/>
      </c>
      <c r="E152" s="184">
        <f t="shared" si="18"/>
        <v>0</v>
      </c>
      <c r="F152" s="181" t="str">
        <f t="array" ref="F152">IFERROR(INDEX('調査票 (記入例)'!$L$1:$L$718,SMALL(IF('調査票 (記入例)'!$AE$19:$AE$718="●",ROW('調査票 (記入例)'!$AE$19:$AE$718)),ROW(F132))),"")</f>
        <v/>
      </c>
      <c r="G152" s="182">
        <f t="shared" si="19"/>
        <v>0</v>
      </c>
      <c r="H152" s="181" t="str">
        <f t="array" ref="H152">IFERROR(INDEX('調査票 (記入例)'!$M$1:$M$718,SMALL(IF('調査票 (記入例)'!$AE$19:$AE$718="●",ROW('調査票 (記入例)'!$AE$19:$AE$718)),ROW(H132))),"")</f>
        <v/>
      </c>
      <c r="I152" s="182">
        <f t="shared" si="20"/>
        <v>0</v>
      </c>
      <c r="J152" s="181" t="str">
        <f t="array" ref="J152">IFERROR(INDEX('調査票 (記入例)'!$N$1:$N$718,SMALL(IF('調査票 (記入例)'!$AE$19:$AE$718="●",ROW('調査票 (記入例)'!$AE$19:$AE$718)),ROW(J132))),"")</f>
        <v/>
      </c>
      <c r="K152" s="182">
        <f t="shared" si="21"/>
        <v>0</v>
      </c>
      <c r="L152" s="155"/>
      <c r="M152" s="156"/>
      <c r="N152" s="157"/>
      <c r="O152" s="156"/>
      <c r="P152" s="155"/>
      <c r="Q152" s="156"/>
      <c r="R152" s="157"/>
      <c r="S152" s="156"/>
      <c r="T152" s="155"/>
      <c r="U152" s="156"/>
      <c r="V152" s="157"/>
      <c r="W152" s="156"/>
      <c r="X152" s="155"/>
      <c r="Y152" s="156"/>
      <c r="Z152" s="157"/>
      <c r="AA152" s="156"/>
      <c r="AB152" s="158"/>
      <c r="AC152" s="159" t="str">
        <f t="array" ref="AC152">IFERROR(INDEX('調査票 (記入例)'!$AD$1:$AD$718,SMALL(IF('調査票 (記入例)'!$AE$19:$AE$718="●",ROW('調査票 (記入例)'!$AE$19:$AE$718)),ROW(AC132)))&amp;"","")</f>
        <v/>
      </c>
      <c r="AD152" s="160" t="str">
        <f t="shared" si="22"/>
        <v/>
      </c>
      <c r="AE152" s="159" t="str">
        <f t="shared" si="24"/>
        <v/>
      </c>
      <c r="AF152" s="160" t="str">
        <f t="shared" si="23"/>
        <v/>
      </c>
    </row>
    <row r="153" spans="1:32" s="110" customFormat="1" ht="34.5" customHeight="1" x14ac:dyDescent="0.4">
      <c r="A153" s="42" t="str">
        <f t="shared" si="17"/>
        <v>○○学園</v>
      </c>
      <c r="B153" s="176" t="str">
        <f t="array" ref="B153">IFERROR(INDEX('調査票 (記入例)'!$B$1:$B$718,SMALL(IF('調査票 (記入例)'!$AE$19:$AE$718="●",ROW('調査票 (記入例)'!$AE$19:$AE$718)),ROW(B133))),"")</f>
        <v/>
      </c>
      <c r="C153" s="177" t="str">
        <f t="array" ref="C153">IFERROR(INDEX('調査票 (記入例)'!$C$1:$C$718,SMALL(IF('調査票 (記入例)'!$AE$19:$AE$718="●",ROW('調査票 (記入例)'!$AE$19:$AE$718)),ROW(C133))),"")</f>
        <v/>
      </c>
      <c r="D153" s="181" t="str">
        <f t="array" ref="D153">IFERROR(INDEX('調査票 (記入例)'!$K$1:$K$718,SMALL(IF('調査票 (記入例)'!$AE$19:$AE$718="●",ROW('調査票 (記入例)'!$AE$19:$AE$718)),ROW(D133))),"")</f>
        <v/>
      </c>
      <c r="E153" s="184">
        <f t="shared" si="18"/>
        <v>0</v>
      </c>
      <c r="F153" s="181" t="str">
        <f t="array" ref="F153">IFERROR(INDEX('調査票 (記入例)'!$L$1:$L$718,SMALL(IF('調査票 (記入例)'!$AE$19:$AE$718="●",ROW('調査票 (記入例)'!$AE$19:$AE$718)),ROW(F133))),"")</f>
        <v/>
      </c>
      <c r="G153" s="182">
        <f t="shared" si="19"/>
        <v>0</v>
      </c>
      <c r="H153" s="181" t="str">
        <f t="array" ref="H153">IFERROR(INDEX('調査票 (記入例)'!$M$1:$M$718,SMALL(IF('調査票 (記入例)'!$AE$19:$AE$718="●",ROW('調査票 (記入例)'!$AE$19:$AE$718)),ROW(H133))),"")</f>
        <v/>
      </c>
      <c r="I153" s="182">
        <f t="shared" si="20"/>
        <v>0</v>
      </c>
      <c r="J153" s="181" t="str">
        <f t="array" ref="J153">IFERROR(INDEX('調査票 (記入例)'!$N$1:$N$718,SMALL(IF('調査票 (記入例)'!$AE$19:$AE$718="●",ROW('調査票 (記入例)'!$AE$19:$AE$718)),ROW(J133))),"")</f>
        <v/>
      </c>
      <c r="K153" s="182">
        <f t="shared" si="21"/>
        <v>0</v>
      </c>
      <c r="L153" s="155"/>
      <c r="M153" s="156"/>
      <c r="N153" s="157"/>
      <c r="O153" s="156"/>
      <c r="P153" s="155"/>
      <c r="Q153" s="156"/>
      <c r="R153" s="157"/>
      <c r="S153" s="156"/>
      <c r="T153" s="155"/>
      <c r="U153" s="156"/>
      <c r="V153" s="157"/>
      <c r="W153" s="156"/>
      <c r="X153" s="155"/>
      <c r="Y153" s="156"/>
      <c r="Z153" s="157"/>
      <c r="AA153" s="156"/>
      <c r="AB153" s="158"/>
      <c r="AC153" s="159" t="str">
        <f t="array" ref="AC153">IFERROR(INDEX('調査票 (記入例)'!$AD$1:$AD$718,SMALL(IF('調査票 (記入例)'!$AE$19:$AE$718="●",ROW('調査票 (記入例)'!$AE$19:$AE$718)),ROW(AC133)))&amp;"","")</f>
        <v/>
      </c>
      <c r="AD153" s="160" t="str">
        <f t="shared" si="22"/>
        <v/>
      </c>
      <c r="AE153" s="159" t="str">
        <f t="shared" si="24"/>
        <v/>
      </c>
      <c r="AF153" s="160" t="str">
        <f t="shared" si="23"/>
        <v/>
      </c>
    </row>
    <row r="154" spans="1:32" s="110" customFormat="1" ht="34.5" customHeight="1" x14ac:dyDescent="0.4">
      <c r="A154" s="42" t="str">
        <f t="shared" si="17"/>
        <v>○○学園</v>
      </c>
      <c r="B154" s="176" t="str">
        <f t="array" ref="B154">IFERROR(INDEX('調査票 (記入例)'!$B$1:$B$718,SMALL(IF('調査票 (記入例)'!$AE$19:$AE$718="●",ROW('調査票 (記入例)'!$AE$19:$AE$718)),ROW(B134))),"")</f>
        <v/>
      </c>
      <c r="C154" s="177" t="str">
        <f t="array" ref="C154">IFERROR(INDEX('調査票 (記入例)'!$C$1:$C$718,SMALL(IF('調査票 (記入例)'!$AE$19:$AE$718="●",ROW('調査票 (記入例)'!$AE$19:$AE$718)),ROW(C134))),"")</f>
        <v/>
      </c>
      <c r="D154" s="181" t="str">
        <f t="array" ref="D154">IFERROR(INDEX('調査票 (記入例)'!$K$1:$K$718,SMALL(IF('調査票 (記入例)'!$AE$19:$AE$718="●",ROW('調査票 (記入例)'!$AE$19:$AE$718)),ROW(D134))),"")</f>
        <v/>
      </c>
      <c r="E154" s="184">
        <f t="shared" si="18"/>
        <v>0</v>
      </c>
      <c r="F154" s="181" t="str">
        <f t="array" ref="F154">IFERROR(INDEX('調査票 (記入例)'!$L$1:$L$718,SMALL(IF('調査票 (記入例)'!$AE$19:$AE$718="●",ROW('調査票 (記入例)'!$AE$19:$AE$718)),ROW(F134))),"")</f>
        <v/>
      </c>
      <c r="G154" s="182">
        <f t="shared" si="19"/>
        <v>0</v>
      </c>
      <c r="H154" s="181" t="str">
        <f t="array" ref="H154">IFERROR(INDEX('調査票 (記入例)'!$M$1:$M$718,SMALL(IF('調査票 (記入例)'!$AE$19:$AE$718="●",ROW('調査票 (記入例)'!$AE$19:$AE$718)),ROW(H134))),"")</f>
        <v/>
      </c>
      <c r="I154" s="182">
        <f t="shared" si="20"/>
        <v>0</v>
      </c>
      <c r="J154" s="181" t="str">
        <f t="array" ref="J154">IFERROR(INDEX('調査票 (記入例)'!$N$1:$N$718,SMALL(IF('調査票 (記入例)'!$AE$19:$AE$718="●",ROW('調査票 (記入例)'!$AE$19:$AE$718)),ROW(J134))),"")</f>
        <v/>
      </c>
      <c r="K154" s="182">
        <f t="shared" si="21"/>
        <v>0</v>
      </c>
      <c r="L154" s="155"/>
      <c r="M154" s="156"/>
      <c r="N154" s="157"/>
      <c r="O154" s="156"/>
      <c r="P154" s="155"/>
      <c r="Q154" s="156"/>
      <c r="R154" s="157"/>
      <c r="S154" s="156"/>
      <c r="T154" s="155"/>
      <c r="U154" s="156"/>
      <c r="V154" s="157"/>
      <c r="W154" s="156"/>
      <c r="X154" s="155"/>
      <c r="Y154" s="156"/>
      <c r="Z154" s="157"/>
      <c r="AA154" s="156"/>
      <c r="AB154" s="158"/>
      <c r="AC154" s="159" t="str">
        <f t="array" ref="AC154">IFERROR(INDEX('調査票 (記入例)'!$AD$1:$AD$718,SMALL(IF('調査票 (記入例)'!$AE$19:$AE$718="●",ROW('調査票 (記入例)'!$AE$19:$AE$718)),ROW(AC134)))&amp;"","")</f>
        <v/>
      </c>
      <c r="AD154" s="160" t="str">
        <f t="shared" si="22"/>
        <v/>
      </c>
      <c r="AE154" s="159" t="str">
        <f t="shared" si="24"/>
        <v/>
      </c>
      <c r="AF154" s="160" t="str">
        <f t="shared" si="23"/>
        <v/>
      </c>
    </row>
    <row r="155" spans="1:32" s="110" customFormat="1" ht="34.5" customHeight="1" x14ac:dyDescent="0.4">
      <c r="A155" s="42" t="str">
        <f t="shared" si="17"/>
        <v>○○学園</v>
      </c>
      <c r="B155" s="176" t="str">
        <f t="array" ref="B155">IFERROR(INDEX('調査票 (記入例)'!$B$1:$B$718,SMALL(IF('調査票 (記入例)'!$AE$19:$AE$718="●",ROW('調査票 (記入例)'!$AE$19:$AE$718)),ROW(B135))),"")</f>
        <v/>
      </c>
      <c r="C155" s="177" t="str">
        <f t="array" ref="C155">IFERROR(INDEX('調査票 (記入例)'!$C$1:$C$718,SMALL(IF('調査票 (記入例)'!$AE$19:$AE$718="●",ROW('調査票 (記入例)'!$AE$19:$AE$718)),ROW(C135))),"")</f>
        <v/>
      </c>
      <c r="D155" s="181" t="str">
        <f t="array" ref="D155">IFERROR(INDEX('調査票 (記入例)'!$K$1:$K$718,SMALL(IF('調査票 (記入例)'!$AE$19:$AE$718="●",ROW('調査票 (記入例)'!$AE$19:$AE$718)),ROW(D135))),"")</f>
        <v/>
      </c>
      <c r="E155" s="184">
        <f t="shared" si="18"/>
        <v>0</v>
      </c>
      <c r="F155" s="181" t="str">
        <f t="array" ref="F155">IFERROR(INDEX('調査票 (記入例)'!$L$1:$L$718,SMALL(IF('調査票 (記入例)'!$AE$19:$AE$718="●",ROW('調査票 (記入例)'!$AE$19:$AE$718)),ROW(F135))),"")</f>
        <v/>
      </c>
      <c r="G155" s="182">
        <f t="shared" si="19"/>
        <v>0</v>
      </c>
      <c r="H155" s="181" t="str">
        <f t="array" ref="H155">IFERROR(INDEX('調査票 (記入例)'!$M$1:$M$718,SMALL(IF('調査票 (記入例)'!$AE$19:$AE$718="●",ROW('調査票 (記入例)'!$AE$19:$AE$718)),ROW(H135))),"")</f>
        <v/>
      </c>
      <c r="I155" s="182">
        <f t="shared" si="20"/>
        <v>0</v>
      </c>
      <c r="J155" s="181" t="str">
        <f t="array" ref="J155">IFERROR(INDEX('調査票 (記入例)'!$N$1:$N$718,SMALL(IF('調査票 (記入例)'!$AE$19:$AE$718="●",ROW('調査票 (記入例)'!$AE$19:$AE$718)),ROW(J135))),"")</f>
        <v/>
      </c>
      <c r="K155" s="182">
        <f t="shared" si="21"/>
        <v>0</v>
      </c>
      <c r="L155" s="155"/>
      <c r="M155" s="156"/>
      <c r="N155" s="157"/>
      <c r="O155" s="156"/>
      <c r="P155" s="155"/>
      <c r="Q155" s="156"/>
      <c r="R155" s="157"/>
      <c r="S155" s="156"/>
      <c r="T155" s="155"/>
      <c r="U155" s="156"/>
      <c r="V155" s="157"/>
      <c r="W155" s="156"/>
      <c r="X155" s="155"/>
      <c r="Y155" s="156"/>
      <c r="Z155" s="157"/>
      <c r="AA155" s="156"/>
      <c r="AB155" s="158"/>
      <c r="AC155" s="159" t="str">
        <f t="array" ref="AC155">IFERROR(INDEX('調査票 (記入例)'!$AD$1:$AD$718,SMALL(IF('調査票 (記入例)'!$AE$19:$AE$718="●",ROW('調査票 (記入例)'!$AE$19:$AE$718)),ROW(AC135)))&amp;"","")</f>
        <v/>
      </c>
      <c r="AD155" s="160" t="str">
        <f t="shared" si="22"/>
        <v/>
      </c>
      <c r="AE155" s="159" t="str">
        <f t="shared" si="24"/>
        <v/>
      </c>
      <c r="AF155" s="160" t="str">
        <f t="shared" si="23"/>
        <v/>
      </c>
    </row>
    <row r="156" spans="1:32" s="110" customFormat="1" ht="34.5" customHeight="1" x14ac:dyDescent="0.4">
      <c r="A156" s="42" t="str">
        <f t="shared" si="17"/>
        <v>○○学園</v>
      </c>
      <c r="B156" s="176" t="str">
        <f t="array" ref="B156">IFERROR(INDEX('調査票 (記入例)'!$B$1:$B$718,SMALL(IF('調査票 (記入例)'!$AE$19:$AE$718="●",ROW('調査票 (記入例)'!$AE$19:$AE$718)),ROW(B136))),"")</f>
        <v/>
      </c>
      <c r="C156" s="177" t="str">
        <f t="array" ref="C156">IFERROR(INDEX('調査票 (記入例)'!$C$1:$C$718,SMALL(IF('調査票 (記入例)'!$AE$19:$AE$718="●",ROW('調査票 (記入例)'!$AE$19:$AE$718)),ROW(C136))),"")</f>
        <v/>
      </c>
      <c r="D156" s="181" t="str">
        <f t="array" ref="D156">IFERROR(INDEX('調査票 (記入例)'!$K$1:$K$718,SMALL(IF('調査票 (記入例)'!$AE$19:$AE$718="●",ROW('調査票 (記入例)'!$AE$19:$AE$718)),ROW(D136))),"")</f>
        <v/>
      </c>
      <c r="E156" s="184">
        <f t="shared" si="18"/>
        <v>0</v>
      </c>
      <c r="F156" s="181" t="str">
        <f t="array" ref="F156">IFERROR(INDEX('調査票 (記入例)'!$L$1:$L$718,SMALL(IF('調査票 (記入例)'!$AE$19:$AE$718="●",ROW('調査票 (記入例)'!$AE$19:$AE$718)),ROW(F136))),"")</f>
        <v/>
      </c>
      <c r="G156" s="182">
        <f t="shared" si="19"/>
        <v>0</v>
      </c>
      <c r="H156" s="181" t="str">
        <f t="array" ref="H156">IFERROR(INDEX('調査票 (記入例)'!$M$1:$M$718,SMALL(IF('調査票 (記入例)'!$AE$19:$AE$718="●",ROW('調査票 (記入例)'!$AE$19:$AE$718)),ROW(H136))),"")</f>
        <v/>
      </c>
      <c r="I156" s="182">
        <f t="shared" si="20"/>
        <v>0</v>
      </c>
      <c r="J156" s="181" t="str">
        <f t="array" ref="J156">IFERROR(INDEX('調査票 (記入例)'!$N$1:$N$718,SMALL(IF('調査票 (記入例)'!$AE$19:$AE$718="●",ROW('調査票 (記入例)'!$AE$19:$AE$718)),ROW(J136))),"")</f>
        <v/>
      </c>
      <c r="K156" s="182">
        <f t="shared" si="21"/>
        <v>0</v>
      </c>
      <c r="L156" s="155"/>
      <c r="M156" s="156"/>
      <c r="N156" s="157"/>
      <c r="O156" s="156"/>
      <c r="P156" s="155"/>
      <c r="Q156" s="156"/>
      <c r="R156" s="157"/>
      <c r="S156" s="156"/>
      <c r="T156" s="155"/>
      <c r="U156" s="156"/>
      <c r="V156" s="157"/>
      <c r="W156" s="156"/>
      <c r="X156" s="155"/>
      <c r="Y156" s="156"/>
      <c r="Z156" s="157"/>
      <c r="AA156" s="156"/>
      <c r="AB156" s="158"/>
      <c r="AC156" s="159" t="str">
        <f t="array" ref="AC156">IFERROR(INDEX('調査票 (記入例)'!$AD$1:$AD$718,SMALL(IF('調査票 (記入例)'!$AE$19:$AE$718="●",ROW('調査票 (記入例)'!$AE$19:$AE$718)),ROW(AC136)))&amp;"","")</f>
        <v/>
      </c>
      <c r="AD156" s="160" t="str">
        <f t="shared" si="22"/>
        <v/>
      </c>
      <c r="AE156" s="159" t="str">
        <f t="shared" si="24"/>
        <v/>
      </c>
      <c r="AF156" s="160" t="str">
        <f t="shared" si="23"/>
        <v/>
      </c>
    </row>
    <row r="157" spans="1:32" s="110" customFormat="1" ht="34.5" customHeight="1" x14ac:dyDescent="0.4">
      <c r="A157" s="42" t="str">
        <f t="shared" si="17"/>
        <v>○○学園</v>
      </c>
      <c r="B157" s="176" t="str">
        <f t="array" ref="B157">IFERROR(INDEX('調査票 (記入例)'!$B$1:$B$718,SMALL(IF('調査票 (記入例)'!$AE$19:$AE$718="●",ROW('調査票 (記入例)'!$AE$19:$AE$718)),ROW(B137))),"")</f>
        <v/>
      </c>
      <c r="C157" s="177" t="str">
        <f t="array" ref="C157">IFERROR(INDEX('調査票 (記入例)'!$C$1:$C$718,SMALL(IF('調査票 (記入例)'!$AE$19:$AE$718="●",ROW('調査票 (記入例)'!$AE$19:$AE$718)),ROW(C137))),"")</f>
        <v/>
      </c>
      <c r="D157" s="181" t="str">
        <f t="array" ref="D157">IFERROR(INDEX('調査票 (記入例)'!$K$1:$K$718,SMALL(IF('調査票 (記入例)'!$AE$19:$AE$718="●",ROW('調査票 (記入例)'!$AE$19:$AE$718)),ROW(D137))),"")</f>
        <v/>
      </c>
      <c r="E157" s="184">
        <f t="shared" si="18"/>
        <v>0</v>
      </c>
      <c r="F157" s="181" t="str">
        <f t="array" ref="F157">IFERROR(INDEX('調査票 (記入例)'!$L$1:$L$718,SMALL(IF('調査票 (記入例)'!$AE$19:$AE$718="●",ROW('調査票 (記入例)'!$AE$19:$AE$718)),ROW(F137))),"")</f>
        <v/>
      </c>
      <c r="G157" s="182">
        <f t="shared" si="19"/>
        <v>0</v>
      </c>
      <c r="H157" s="181" t="str">
        <f t="array" ref="H157">IFERROR(INDEX('調査票 (記入例)'!$M$1:$M$718,SMALL(IF('調査票 (記入例)'!$AE$19:$AE$718="●",ROW('調査票 (記入例)'!$AE$19:$AE$718)),ROW(H137))),"")</f>
        <v/>
      </c>
      <c r="I157" s="182">
        <f t="shared" si="20"/>
        <v>0</v>
      </c>
      <c r="J157" s="181" t="str">
        <f t="array" ref="J157">IFERROR(INDEX('調査票 (記入例)'!$N$1:$N$718,SMALL(IF('調査票 (記入例)'!$AE$19:$AE$718="●",ROW('調査票 (記入例)'!$AE$19:$AE$718)),ROW(J137))),"")</f>
        <v/>
      </c>
      <c r="K157" s="182">
        <f t="shared" si="21"/>
        <v>0</v>
      </c>
      <c r="L157" s="155"/>
      <c r="M157" s="156"/>
      <c r="N157" s="157"/>
      <c r="O157" s="156"/>
      <c r="P157" s="155"/>
      <c r="Q157" s="156"/>
      <c r="R157" s="157"/>
      <c r="S157" s="156"/>
      <c r="T157" s="155"/>
      <c r="U157" s="156"/>
      <c r="V157" s="157"/>
      <c r="W157" s="156"/>
      <c r="X157" s="155"/>
      <c r="Y157" s="156"/>
      <c r="Z157" s="157"/>
      <c r="AA157" s="156"/>
      <c r="AB157" s="158"/>
      <c r="AC157" s="159" t="str">
        <f t="array" ref="AC157">IFERROR(INDEX('調査票 (記入例)'!$AD$1:$AD$718,SMALL(IF('調査票 (記入例)'!$AE$19:$AE$718="●",ROW('調査票 (記入例)'!$AE$19:$AE$718)),ROW(AC137)))&amp;"","")</f>
        <v/>
      </c>
      <c r="AD157" s="160" t="str">
        <f t="shared" si="22"/>
        <v/>
      </c>
      <c r="AE157" s="159" t="str">
        <f t="shared" si="24"/>
        <v/>
      </c>
      <c r="AF157" s="160" t="str">
        <f t="shared" si="23"/>
        <v/>
      </c>
    </row>
    <row r="158" spans="1:32" s="110" customFormat="1" ht="34.5" customHeight="1" x14ac:dyDescent="0.4">
      <c r="A158" s="42" t="str">
        <f t="shared" si="17"/>
        <v>○○学園</v>
      </c>
      <c r="B158" s="176" t="str">
        <f t="array" ref="B158">IFERROR(INDEX('調査票 (記入例)'!$B$1:$B$718,SMALL(IF('調査票 (記入例)'!$AE$19:$AE$718="●",ROW('調査票 (記入例)'!$AE$19:$AE$718)),ROW(B138))),"")</f>
        <v/>
      </c>
      <c r="C158" s="177" t="str">
        <f t="array" ref="C158">IFERROR(INDEX('調査票 (記入例)'!$C$1:$C$718,SMALL(IF('調査票 (記入例)'!$AE$19:$AE$718="●",ROW('調査票 (記入例)'!$AE$19:$AE$718)),ROW(C138))),"")</f>
        <v/>
      </c>
      <c r="D158" s="181" t="str">
        <f t="array" ref="D158">IFERROR(INDEX('調査票 (記入例)'!$K$1:$K$718,SMALL(IF('調査票 (記入例)'!$AE$19:$AE$718="●",ROW('調査票 (記入例)'!$AE$19:$AE$718)),ROW(D138))),"")</f>
        <v/>
      </c>
      <c r="E158" s="184">
        <f t="shared" si="18"/>
        <v>0</v>
      </c>
      <c r="F158" s="181" t="str">
        <f t="array" ref="F158">IFERROR(INDEX('調査票 (記入例)'!$L$1:$L$718,SMALL(IF('調査票 (記入例)'!$AE$19:$AE$718="●",ROW('調査票 (記入例)'!$AE$19:$AE$718)),ROW(F138))),"")</f>
        <v/>
      </c>
      <c r="G158" s="182">
        <f t="shared" si="19"/>
        <v>0</v>
      </c>
      <c r="H158" s="181" t="str">
        <f t="array" ref="H158">IFERROR(INDEX('調査票 (記入例)'!$M$1:$M$718,SMALL(IF('調査票 (記入例)'!$AE$19:$AE$718="●",ROW('調査票 (記入例)'!$AE$19:$AE$718)),ROW(H138))),"")</f>
        <v/>
      </c>
      <c r="I158" s="182">
        <f t="shared" si="20"/>
        <v>0</v>
      </c>
      <c r="J158" s="181" t="str">
        <f t="array" ref="J158">IFERROR(INDEX('調査票 (記入例)'!$N$1:$N$718,SMALL(IF('調査票 (記入例)'!$AE$19:$AE$718="●",ROW('調査票 (記入例)'!$AE$19:$AE$718)),ROW(J138))),"")</f>
        <v/>
      </c>
      <c r="K158" s="182">
        <f t="shared" si="21"/>
        <v>0</v>
      </c>
      <c r="L158" s="155"/>
      <c r="M158" s="156"/>
      <c r="N158" s="157"/>
      <c r="O158" s="156"/>
      <c r="P158" s="155"/>
      <c r="Q158" s="156"/>
      <c r="R158" s="157"/>
      <c r="S158" s="156"/>
      <c r="T158" s="155"/>
      <c r="U158" s="156"/>
      <c r="V158" s="157"/>
      <c r="W158" s="156"/>
      <c r="X158" s="155"/>
      <c r="Y158" s="156"/>
      <c r="Z158" s="157"/>
      <c r="AA158" s="156"/>
      <c r="AB158" s="158"/>
      <c r="AC158" s="159" t="str">
        <f t="array" ref="AC158">IFERROR(INDEX('調査票 (記入例)'!$AD$1:$AD$718,SMALL(IF('調査票 (記入例)'!$AE$19:$AE$718="●",ROW('調査票 (記入例)'!$AE$19:$AE$718)),ROW(AC138)))&amp;"","")</f>
        <v/>
      </c>
      <c r="AD158" s="160" t="str">
        <f t="shared" si="22"/>
        <v/>
      </c>
      <c r="AE158" s="159" t="str">
        <f t="shared" si="24"/>
        <v/>
      </c>
      <c r="AF158" s="160" t="str">
        <f t="shared" si="23"/>
        <v/>
      </c>
    </row>
    <row r="159" spans="1:32" s="110" customFormat="1" ht="34.5" customHeight="1" x14ac:dyDescent="0.4">
      <c r="A159" s="42" t="str">
        <f t="shared" si="17"/>
        <v>○○学園</v>
      </c>
      <c r="B159" s="176" t="str">
        <f t="array" ref="B159">IFERROR(INDEX('調査票 (記入例)'!$B$1:$B$718,SMALL(IF('調査票 (記入例)'!$AE$19:$AE$718="●",ROW('調査票 (記入例)'!$AE$19:$AE$718)),ROW(B139))),"")</f>
        <v/>
      </c>
      <c r="C159" s="177" t="str">
        <f t="array" ref="C159">IFERROR(INDEX('調査票 (記入例)'!$C$1:$C$718,SMALL(IF('調査票 (記入例)'!$AE$19:$AE$718="●",ROW('調査票 (記入例)'!$AE$19:$AE$718)),ROW(C139))),"")</f>
        <v/>
      </c>
      <c r="D159" s="181" t="str">
        <f t="array" ref="D159">IFERROR(INDEX('調査票 (記入例)'!$K$1:$K$718,SMALL(IF('調査票 (記入例)'!$AE$19:$AE$718="●",ROW('調査票 (記入例)'!$AE$19:$AE$718)),ROW(D139))),"")</f>
        <v/>
      </c>
      <c r="E159" s="184">
        <f t="shared" si="18"/>
        <v>0</v>
      </c>
      <c r="F159" s="181" t="str">
        <f t="array" ref="F159">IFERROR(INDEX('調査票 (記入例)'!$L$1:$L$718,SMALL(IF('調査票 (記入例)'!$AE$19:$AE$718="●",ROW('調査票 (記入例)'!$AE$19:$AE$718)),ROW(F139))),"")</f>
        <v/>
      </c>
      <c r="G159" s="182">
        <f t="shared" si="19"/>
        <v>0</v>
      </c>
      <c r="H159" s="181" t="str">
        <f t="array" ref="H159">IFERROR(INDEX('調査票 (記入例)'!$M$1:$M$718,SMALL(IF('調査票 (記入例)'!$AE$19:$AE$718="●",ROW('調査票 (記入例)'!$AE$19:$AE$718)),ROW(H139))),"")</f>
        <v/>
      </c>
      <c r="I159" s="182">
        <f t="shared" si="20"/>
        <v>0</v>
      </c>
      <c r="J159" s="181" t="str">
        <f t="array" ref="J159">IFERROR(INDEX('調査票 (記入例)'!$N$1:$N$718,SMALL(IF('調査票 (記入例)'!$AE$19:$AE$718="●",ROW('調査票 (記入例)'!$AE$19:$AE$718)),ROW(J139))),"")</f>
        <v/>
      </c>
      <c r="K159" s="182">
        <f t="shared" si="21"/>
        <v>0</v>
      </c>
      <c r="L159" s="155"/>
      <c r="M159" s="156"/>
      <c r="N159" s="157"/>
      <c r="O159" s="156"/>
      <c r="P159" s="155"/>
      <c r="Q159" s="156"/>
      <c r="R159" s="157"/>
      <c r="S159" s="156"/>
      <c r="T159" s="155"/>
      <c r="U159" s="156"/>
      <c r="V159" s="157"/>
      <c r="W159" s="156"/>
      <c r="X159" s="155"/>
      <c r="Y159" s="156"/>
      <c r="Z159" s="157"/>
      <c r="AA159" s="156"/>
      <c r="AB159" s="158"/>
      <c r="AC159" s="159" t="str">
        <f t="array" ref="AC159">IFERROR(INDEX('調査票 (記入例)'!$AD$1:$AD$718,SMALL(IF('調査票 (記入例)'!$AE$19:$AE$718="●",ROW('調査票 (記入例)'!$AE$19:$AE$718)),ROW(AC139)))&amp;"","")</f>
        <v/>
      </c>
      <c r="AD159" s="160" t="str">
        <f t="shared" si="22"/>
        <v/>
      </c>
      <c r="AE159" s="159" t="str">
        <f t="shared" si="24"/>
        <v/>
      </c>
      <c r="AF159" s="160" t="str">
        <f t="shared" si="23"/>
        <v/>
      </c>
    </row>
    <row r="160" spans="1:32" s="110" customFormat="1" ht="34.5" customHeight="1" x14ac:dyDescent="0.4">
      <c r="A160" s="42" t="str">
        <f t="shared" si="17"/>
        <v>○○学園</v>
      </c>
      <c r="B160" s="176" t="str">
        <f t="array" ref="B160">IFERROR(INDEX('調査票 (記入例)'!$B$1:$B$718,SMALL(IF('調査票 (記入例)'!$AE$19:$AE$718="●",ROW('調査票 (記入例)'!$AE$19:$AE$718)),ROW(B140))),"")</f>
        <v/>
      </c>
      <c r="C160" s="177" t="str">
        <f t="array" ref="C160">IFERROR(INDEX('調査票 (記入例)'!$C$1:$C$718,SMALL(IF('調査票 (記入例)'!$AE$19:$AE$718="●",ROW('調査票 (記入例)'!$AE$19:$AE$718)),ROW(C140))),"")</f>
        <v/>
      </c>
      <c r="D160" s="181" t="str">
        <f t="array" ref="D160">IFERROR(INDEX('調査票 (記入例)'!$K$1:$K$718,SMALL(IF('調査票 (記入例)'!$AE$19:$AE$718="●",ROW('調査票 (記入例)'!$AE$19:$AE$718)),ROW(D140))),"")</f>
        <v/>
      </c>
      <c r="E160" s="184">
        <f t="shared" si="18"/>
        <v>0</v>
      </c>
      <c r="F160" s="181" t="str">
        <f t="array" ref="F160">IFERROR(INDEX('調査票 (記入例)'!$L$1:$L$718,SMALL(IF('調査票 (記入例)'!$AE$19:$AE$718="●",ROW('調査票 (記入例)'!$AE$19:$AE$718)),ROW(F140))),"")</f>
        <v/>
      </c>
      <c r="G160" s="182">
        <f t="shared" si="19"/>
        <v>0</v>
      </c>
      <c r="H160" s="181" t="str">
        <f t="array" ref="H160">IFERROR(INDEX('調査票 (記入例)'!$M$1:$M$718,SMALL(IF('調査票 (記入例)'!$AE$19:$AE$718="●",ROW('調査票 (記入例)'!$AE$19:$AE$718)),ROW(H140))),"")</f>
        <v/>
      </c>
      <c r="I160" s="182">
        <f t="shared" si="20"/>
        <v>0</v>
      </c>
      <c r="J160" s="181" t="str">
        <f t="array" ref="J160">IFERROR(INDEX('調査票 (記入例)'!$N$1:$N$718,SMALL(IF('調査票 (記入例)'!$AE$19:$AE$718="●",ROW('調査票 (記入例)'!$AE$19:$AE$718)),ROW(J140))),"")</f>
        <v/>
      </c>
      <c r="K160" s="182">
        <f t="shared" si="21"/>
        <v>0</v>
      </c>
      <c r="L160" s="155"/>
      <c r="M160" s="156"/>
      <c r="N160" s="157"/>
      <c r="O160" s="156"/>
      <c r="P160" s="155"/>
      <c r="Q160" s="156"/>
      <c r="R160" s="157"/>
      <c r="S160" s="156"/>
      <c r="T160" s="155"/>
      <c r="U160" s="156"/>
      <c r="V160" s="157"/>
      <c r="W160" s="156"/>
      <c r="X160" s="155"/>
      <c r="Y160" s="156"/>
      <c r="Z160" s="157"/>
      <c r="AA160" s="156"/>
      <c r="AB160" s="158"/>
      <c r="AC160" s="159" t="str">
        <f t="array" ref="AC160">IFERROR(INDEX('調査票 (記入例)'!$AD$1:$AD$718,SMALL(IF('調査票 (記入例)'!$AE$19:$AE$718="●",ROW('調査票 (記入例)'!$AE$19:$AE$718)),ROW(AC140)))&amp;"","")</f>
        <v/>
      </c>
      <c r="AD160" s="160" t="str">
        <f t="shared" si="22"/>
        <v/>
      </c>
      <c r="AE160" s="159" t="str">
        <f t="shared" si="24"/>
        <v/>
      </c>
      <c r="AF160" s="160" t="str">
        <f t="shared" si="23"/>
        <v/>
      </c>
    </row>
    <row r="161" spans="1:32" s="110" customFormat="1" ht="34.5" customHeight="1" x14ac:dyDescent="0.4">
      <c r="A161" s="42" t="str">
        <f t="shared" si="17"/>
        <v>○○学園</v>
      </c>
      <c r="B161" s="176" t="str">
        <f t="array" ref="B161">IFERROR(INDEX('調査票 (記入例)'!$B$1:$B$718,SMALL(IF('調査票 (記入例)'!$AE$19:$AE$718="●",ROW('調査票 (記入例)'!$AE$19:$AE$718)),ROW(B141))),"")</f>
        <v/>
      </c>
      <c r="C161" s="177" t="str">
        <f t="array" ref="C161">IFERROR(INDEX('調査票 (記入例)'!$C$1:$C$718,SMALL(IF('調査票 (記入例)'!$AE$19:$AE$718="●",ROW('調査票 (記入例)'!$AE$19:$AE$718)),ROW(C141))),"")</f>
        <v/>
      </c>
      <c r="D161" s="181" t="str">
        <f t="array" ref="D161">IFERROR(INDEX('調査票 (記入例)'!$K$1:$K$718,SMALL(IF('調査票 (記入例)'!$AE$19:$AE$718="●",ROW('調査票 (記入例)'!$AE$19:$AE$718)),ROW(D141))),"")</f>
        <v/>
      </c>
      <c r="E161" s="184">
        <f t="shared" si="18"/>
        <v>0</v>
      </c>
      <c r="F161" s="181" t="str">
        <f t="array" ref="F161">IFERROR(INDEX('調査票 (記入例)'!$L$1:$L$718,SMALL(IF('調査票 (記入例)'!$AE$19:$AE$718="●",ROW('調査票 (記入例)'!$AE$19:$AE$718)),ROW(F141))),"")</f>
        <v/>
      </c>
      <c r="G161" s="182">
        <f t="shared" si="19"/>
        <v>0</v>
      </c>
      <c r="H161" s="181" t="str">
        <f t="array" ref="H161">IFERROR(INDEX('調査票 (記入例)'!$M$1:$M$718,SMALL(IF('調査票 (記入例)'!$AE$19:$AE$718="●",ROW('調査票 (記入例)'!$AE$19:$AE$718)),ROW(H141))),"")</f>
        <v/>
      </c>
      <c r="I161" s="182">
        <f t="shared" si="20"/>
        <v>0</v>
      </c>
      <c r="J161" s="181" t="str">
        <f t="array" ref="J161">IFERROR(INDEX('調査票 (記入例)'!$N$1:$N$718,SMALL(IF('調査票 (記入例)'!$AE$19:$AE$718="●",ROW('調査票 (記入例)'!$AE$19:$AE$718)),ROW(J141))),"")</f>
        <v/>
      </c>
      <c r="K161" s="182">
        <f t="shared" si="21"/>
        <v>0</v>
      </c>
      <c r="L161" s="155"/>
      <c r="M161" s="156"/>
      <c r="N161" s="157"/>
      <c r="O161" s="156"/>
      <c r="P161" s="155"/>
      <c r="Q161" s="156"/>
      <c r="R161" s="157"/>
      <c r="S161" s="156"/>
      <c r="T161" s="155"/>
      <c r="U161" s="156"/>
      <c r="V161" s="157"/>
      <c r="W161" s="156"/>
      <c r="X161" s="155"/>
      <c r="Y161" s="156"/>
      <c r="Z161" s="157"/>
      <c r="AA161" s="156"/>
      <c r="AB161" s="158"/>
      <c r="AC161" s="159" t="str">
        <f t="array" ref="AC161">IFERROR(INDEX('調査票 (記入例)'!$AD$1:$AD$718,SMALL(IF('調査票 (記入例)'!$AE$19:$AE$718="●",ROW('調査票 (記入例)'!$AE$19:$AE$718)),ROW(AC141)))&amp;"","")</f>
        <v/>
      </c>
      <c r="AD161" s="160" t="str">
        <f t="shared" si="22"/>
        <v/>
      </c>
      <c r="AE161" s="159" t="str">
        <f t="shared" si="24"/>
        <v/>
      </c>
      <c r="AF161" s="160" t="str">
        <f t="shared" si="23"/>
        <v/>
      </c>
    </row>
    <row r="162" spans="1:32" s="110" customFormat="1" ht="34.5" customHeight="1" x14ac:dyDescent="0.4">
      <c r="A162" s="42" t="str">
        <f t="shared" si="17"/>
        <v>○○学園</v>
      </c>
      <c r="B162" s="176" t="str">
        <f t="array" ref="B162">IFERROR(INDEX('調査票 (記入例)'!$B$1:$B$718,SMALL(IF('調査票 (記入例)'!$AE$19:$AE$718="●",ROW('調査票 (記入例)'!$AE$19:$AE$718)),ROW(B142))),"")</f>
        <v/>
      </c>
      <c r="C162" s="177" t="str">
        <f t="array" ref="C162">IFERROR(INDEX('調査票 (記入例)'!$C$1:$C$718,SMALL(IF('調査票 (記入例)'!$AE$19:$AE$718="●",ROW('調査票 (記入例)'!$AE$19:$AE$718)),ROW(C142))),"")</f>
        <v/>
      </c>
      <c r="D162" s="181" t="str">
        <f t="array" ref="D162">IFERROR(INDEX('調査票 (記入例)'!$K$1:$K$718,SMALL(IF('調査票 (記入例)'!$AE$19:$AE$718="●",ROW('調査票 (記入例)'!$AE$19:$AE$718)),ROW(D142))),"")</f>
        <v/>
      </c>
      <c r="E162" s="184">
        <f t="shared" si="18"/>
        <v>0</v>
      </c>
      <c r="F162" s="181" t="str">
        <f t="array" ref="F162">IFERROR(INDEX('調査票 (記入例)'!$L$1:$L$718,SMALL(IF('調査票 (記入例)'!$AE$19:$AE$718="●",ROW('調査票 (記入例)'!$AE$19:$AE$718)),ROW(F142))),"")</f>
        <v/>
      </c>
      <c r="G162" s="182">
        <f t="shared" si="19"/>
        <v>0</v>
      </c>
      <c r="H162" s="181" t="str">
        <f t="array" ref="H162">IFERROR(INDEX('調査票 (記入例)'!$M$1:$M$718,SMALL(IF('調査票 (記入例)'!$AE$19:$AE$718="●",ROW('調査票 (記入例)'!$AE$19:$AE$718)),ROW(H142))),"")</f>
        <v/>
      </c>
      <c r="I162" s="182">
        <f t="shared" si="20"/>
        <v>0</v>
      </c>
      <c r="J162" s="181" t="str">
        <f t="array" ref="J162">IFERROR(INDEX('調査票 (記入例)'!$N$1:$N$718,SMALL(IF('調査票 (記入例)'!$AE$19:$AE$718="●",ROW('調査票 (記入例)'!$AE$19:$AE$718)),ROW(J142))),"")</f>
        <v/>
      </c>
      <c r="K162" s="182">
        <f t="shared" si="21"/>
        <v>0</v>
      </c>
      <c r="L162" s="155"/>
      <c r="M162" s="156"/>
      <c r="N162" s="157"/>
      <c r="O162" s="156"/>
      <c r="P162" s="155"/>
      <c r="Q162" s="156"/>
      <c r="R162" s="157"/>
      <c r="S162" s="156"/>
      <c r="T162" s="155"/>
      <c r="U162" s="156"/>
      <c r="V162" s="157"/>
      <c r="W162" s="156"/>
      <c r="X162" s="155"/>
      <c r="Y162" s="156"/>
      <c r="Z162" s="157"/>
      <c r="AA162" s="156"/>
      <c r="AB162" s="158"/>
      <c r="AC162" s="159" t="str">
        <f t="array" ref="AC162">IFERROR(INDEX('調査票 (記入例)'!$AD$1:$AD$718,SMALL(IF('調査票 (記入例)'!$AE$19:$AE$718="●",ROW('調査票 (記入例)'!$AE$19:$AE$718)),ROW(AC142)))&amp;"","")</f>
        <v/>
      </c>
      <c r="AD162" s="160" t="str">
        <f t="shared" si="22"/>
        <v/>
      </c>
      <c r="AE162" s="159" t="str">
        <f t="shared" si="24"/>
        <v/>
      </c>
      <c r="AF162" s="160" t="str">
        <f t="shared" si="23"/>
        <v/>
      </c>
    </row>
    <row r="163" spans="1:32" s="110" customFormat="1" ht="34.5" customHeight="1" x14ac:dyDescent="0.4">
      <c r="A163" s="42" t="str">
        <f t="shared" si="17"/>
        <v>○○学園</v>
      </c>
      <c r="B163" s="176" t="str">
        <f t="array" ref="B163">IFERROR(INDEX('調査票 (記入例)'!$B$1:$B$718,SMALL(IF('調査票 (記入例)'!$AE$19:$AE$718="●",ROW('調査票 (記入例)'!$AE$19:$AE$718)),ROW(B143))),"")</f>
        <v/>
      </c>
      <c r="C163" s="177" t="str">
        <f t="array" ref="C163">IFERROR(INDEX('調査票 (記入例)'!$C$1:$C$718,SMALL(IF('調査票 (記入例)'!$AE$19:$AE$718="●",ROW('調査票 (記入例)'!$AE$19:$AE$718)),ROW(C143))),"")</f>
        <v/>
      </c>
      <c r="D163" s="181" t="str">
        <f t="array" ref="D163">IFERROR(INDEX('調査票 (記入例)'!$K$1:$K$718,SMALL(IF('調査票 (記入例)'!$AE$19:$AE$718="●",ROW('調査票 (記入例)'!$AE$19:$AE$718)),ROW(D143))),"")</f>
        <v/>
      </c>
      <c r="E163" s="184">
        <f t="shared" si="18"/>
        <v>0</v>
      </c>
      <c r="F163" s="181" t="str">
        <f t="array" ref="F163">IFERROR(INDEX('調査票 (記入例)'!$L$1:$L$718,SMALL(IF('調査票 (記入例)'!$AE$19:$AE$718="●",ROW('調査票 (記入例)'!$AE$19:$AE$718)),ROW(F143))),"")</f>
        <v/>
      </c>
      <c r="G163" s="182">
        <f t="shared" si="19"/>
        <v>0</v>
      </c>
      <c r="H163" s="181" t="str">
        <f t="array" ref="H163">IFERROR(INDEX('調査票 (記入例)'!$M$1:$M$718,SMALL(IF('調査票 (記入例)'!$AE$19:$AE$718="●",ROW('調査票 (記入例)'!$AE$19:$AE$718)),ROW(H143))),"")</f>
        <v/>
      </c>
      <c r="I163" s="182">
        <f t="shared" si="20"/>
        <v>0</v>
      </c>
      <c r="J163" s="181" t="str">
        <f t="array" ref="J163">IFERROR(INDEX('調査票 (記入例)'!$N$1:$N$718,SMALL(IF('調査票 (記入例)'!$AE$19:$AE$718="●",ROW('調査票 (記入例)'!$AE$19:$AE$718)),ROW(J143))),"")</f>
        <v/>
      </c>
      <c r="K163" s="182">
        <f t="shared" si="21"/>
        <v>0</v>
      </c>
      <c r="L163" s="155"/>
      <c r="M163" s="156"/>
      <c r="N163" s="157"/>
      <c r="O163" s="156"/>
      <c r="P163" s="155"/>
      <c r="Q163" s="156"/>
      <c r="R163" s="157"/>
      <c r="S163" s="156"/>
      <c r="T163" s="155"/>
      <c r="U163" s="156"/>
      <c r="V163" s="157"/>
      <c r="W163" s="156"/>
      <c r="X163" s="155"/>
      <c r="Y163" s="156"/>
      <c r="Z163" s="157"/>
      <c r="AA163" s="156"/>
      <c r="AB163" s="158"/>
      <c r="AC163" s="159" t="str">
        <f t="array" ref="AC163">IFERROR(INDEX('調査票 (記入例)'!$AD$1:$AD$718,SMALL(IF('調査票 (記入例)'!$AE$19:$AE$718="●",ROW('調査票 (記入例)'!$AE$19:$AE$718)),ROW(AC143)))&amp;"","")</f>
        <v/>
      </c>
      <c r="AD163" s="160" t="str">
        <f t="shared" si="22"/>
        <v/>
      </c>
      <c r="AE163" s="159" t="str">
        <f t="shared" si="24"/>
        <v/>
      </c>
      <c r="AF163" s="160" t="str">
        <f t="shared" si="23"/>
        <v/>
      </c>
    </row>
    <row r="164" spans="1:32" s="110" customFormat="1" ht="34.5" customHeight="1" x14ac:dyDescent="0.4">
      <c r="A164" s="42" t="str">
        <f t="shared" si="17"/>
        <v>○○学園</v>
      </c>
      <c r="B164" s="176" t="str">
        <f t="array" ref="B164">IFERROR(INDEX('調査票 (記入例)'!$B$1:$B$718,SMALL(IF('調査票 (記入例)'!$AE$19:$AE$718="●",ROW('調査票 (記入例)'!$AE$19:$AE$718)),ROW(B144))),"")</f>
        <v/>
      </c>
      <c r="C164" s="177" t="str">
        <f t="array" ref="C164">IFERROR(INDEX('調査票 (記入例)'!$C$1:$C$718,SMALL(IF('調査票 (記入例)'!$AE$19:$AE$718="●",ROW('調査票 (記入例)'!$AE$19:$AE$718)),ROW(C144))),"")</f>
        <v/>
      </c>
      <c r="D164" s="181" t="str">
        <f t="array" ref="D164">IFERROR(INDEX('調査票 (記入例)'!$K$1:$K$718,SMALL(IF('調査票 (記入例)'!$AE$19:$AE$718="●",ROW('調査票 (記入例)'!$AE$19:$AE$718)),ROW(D144))),"")</f>
        <v/>
      </c>
      <c r="E164" s="184">
        <f t="shared" si="18"/>
        <v>0</v>
      </c>
      <c r="F164" s="181" t="str">
        <f t="array" ref="F164">IFERROR(INDEX('調査票 (記入例)'!$L$1:$L$718,SMALL(IF('調査票 (記入例)'!$AE$19:$AE$718="●",ROW('調査票 (記入例)'!$AE$19:$AE$718)),ROW(F144))),"")</f>
        <v/>
      </c>
      <c r="G164" s="182">
        <f t="shared" si="19"/>
        <v>0</v>
      </c>
      <c r="H164" s="181" t="str">
        <f t="array" ref="H164">IFERROR(INDEX('調査票 (記入例)'!$M$1:$M$718,SMALL(IF('調査票 (記入例)'!$AE$19:$AE$718="●",ROW('調査票 (記入例)'!$AE$19:$AE$718)),ROW(H144))),"")</f>
        <v/>
      </c>
      <c r="I164" s="182">
        <f t="shared" si="20"/>
        <v>0</v>
      </c>
      <c r="J164" s="181" t="str">
        <f t="array" ref="J164">IFERROR(INDEX('調査票 (記入例)'!$N$1:$N$718,SMALL(IF('調査票 (記入例)'!$AE$19:$AE$718="●",ROW('調査票 (記入例)'!$AE$19:$AE$718)),ROW(J144))),"")</f>
        <v/>
      </c>
      <c r="K164" s="182">
        <f t="shared" si="21"/>
        <v>0</v>
      </c>
      <c r="L164" s="155"/>
      <c r="M164" s="156"/>
      <c r="N164" s="157"/>
      <c r="O164" s="156"/>
      <c r="P164" s="155"/>
      <c r="Q164" s="156"/>
      <c r="R164" s="157"/>
      <c r="S164" s="156"/>
      <c r="T164" s="155"/>
      <c r="U164" s="156"/>
      <c r="V164" s="157"/>
      <c r="W164" s="156"/>
      <c r="X164" s="155"/>
      <c r="Y164" s="156"/>
      <c r="Z164" s="157"/>
      <c r="AA164" s="156"/>
      <c r="AB164" s="158"/>
      <c r="AC164" s="159" t="str">
        <f t="array" ref="AC164">IFERROR(INDEX('調査票 (記入例)'!$AD$1:$AD$718,SMALL(IF('調査票 (記入例)'!$AE$19:$AE$718="●",ROW('調査票 (記入例)'!$AE$19:$AE$718)),ROW(AC144)))&amp;"","")</f>
        <v/>
      </c>
      <c r="AD164" s="160" t="str">
        <f t="shared" si="22"/>
        <v/>
      </c>
      <c r="AE164" s="159" t="str">
        <f t="shared" si="24"/>
        <v/>
      </c>
      <c r="AF164" s="160" t="str">
        <f t="shared" si="23"/>
        <v/>
      </c>
    </row>
    <row r="165" spans="1:32" s="110" customFormat="1" ht="34.5" customHeight="1" x14ac:dyDescent="0.4">
      <c r="A165" s="42" t="str">
        <f t="shared" si="17"/>
        <v>○○学園</v>
      </c>
      <c r="B165" s="176" t="str">
        <f t="array" ref="B165">IFERROR(INDEX('調査票 (記入例)'!$B$1:$B$718,SMALL(IF('調査票 (記入例)'!$AE$19:$AE$718="●",ROW('調査票 (記入例)'!$AE$19:$AE$718)),ROW(B145))),"")</f>
        <v/>
      </c>
      <c r="C165" s="177" t="str">
        <f t="array" ref="C165">IFERROR(INDEX('調査票 (記入例)'!$C$1:$C$718,SMALL(IF('調査票 (記入例)'!$AE$19:$AE$718="●",ROW('調査票 (記入例)'!$AE$19:$AE$718)),ROW(C145))),"")</f>
        <v/>
      </c>
      <c r="D165" s="181" t="str">
        <f t="array" ref="D165">IFERROR(INDEX('調査票 (記入例)'!$K$1:$K$718,SMALL(IF('調査票 (記入例)'!$AE$19:$AE$718="●",ROW('調査票 (記入例)'!$AE$19:$AE$718)),ROW(D145))),"")</f>
        <v/>
      </c>
      <c r="E165" s="184">
        <f t="shared" si="18"/>
        <v>0</v>
      </c>
      <c r="F165" s="181" t="str">
        <f t="array" ref="F165">IFERROR(INDEX('調査票 (記入例)'!$L$1:$L$718,SMALL(IF('調査票 (記入例)'!$AE$19:$AE$718="●",ROW('調査票 (記入例)'!$AE$19:$AE$718)),ROW(F145))),"")</f>
        <v/>
      </c>
      <c r="G165" s="182">
        <f t="shared" si="19"/>
        <v>0</v>
      </c>
      <c r="H165" s="181" t="str">
        <f t="array" ref="H165">IFERROR(INDEX('調査票 (記入例)'!$M$1:$M$718,SMALL(IF('調査票 (記入例)'!$AE$19:$AE$718="●",ROW('調査票 (記入例)'!$AE$19:$AE$718)),ROW(H145))),"")</f>
        <v/>
      </c>
      <c r="I165" s="182">
        <f t="shared" si="20"/>
        <v>0</v>
      </c>
      <c r="J165" s="181" t="str">
        <f t="array" ref="J165">IFERROR(INDEX('調査票 (記入例)'!$N$1:$N$718,SMALL(IF('調査票 (記入例)'!$AE$19:$AE$718="●",ROW('調査票 (記入例)'!$AE$19:$AE$718)),ROW(J145))),"")</f>
        <v/>
      </c>
      <c r="K165" s="182">
        <f t="shared" si="21"/>
        <v>0</v>
      </c>
      <c r="L165" s="155"/>
      <c r="M165" s="156"/>
      <c r="N165" s="157"/>
      <c r="O165" s="156"/>
      <c r="P165" s="155"/>
      <c r="Q165" s="156"/>
      <c r="R165" s="157"/>
      <c r="S165" s="156"/>
      <c r="T165" s="155"/>
      <c r="U165" s="156"/>
      <c r="V165" s="157"/>
      <c r="W165" s="156"/>
      <c r="X165" s="155"/>
      <c r="Y165" s="156"/>
      <c r="Z165" s="157"/>
      <c r="AA165" s="156"/>
      <c r="AB165" s="158"/>
      <c r="AC165" s="159" t="str">
        <f t="array" ref="AC165">IFERROR(INDEX('調査票 (記入例)'!$AD$1:$AD$718,SMALL(IF('調査票 (記入例)'!$AE$19:$AE$718="●",ROW('調査票 (記入例)'!$AE$19:$AE$718)),ROW(AC145)))&amp;"","")</f>
        <v/>
      </c>
      <c r="AD165" s="160" t="str">
        <f t="shared" si="22"/>
        <v/>
      </c>
      <c r="AE165" s="159" t="str">
        <f t="shared" si="24"/>
        <v/>
      </c>
      <c r="AF165" s="160" t="str">
        <f t="shared" si="23"/>
        <v/>
      </c>
    </row>
    <row r="166" spans="1:32" s="110" customFormat="1" ht="34.5" customHeight="1" x14ac:dyDescent="0.4">
      <c r="A166" s="42" t="str">
        <f t="shared" si="17"/>
        <v>○○学園</v>
      </c>
      <c r="B166" s="176" t="str">
        <f t="array" ref="B166">IFERROR(INDEX('調査票 (記入例)'!$B$1:$B$718,SMALL(IF('調査票 (記入例)'!$AE$19:$AE$718="●",ROW('調査票 (記入例)'!$AE$19:$AE$718)),ROW(B146))),"")</f>
        <v/>
      </c>
      <c r="C166" s="177" t="str">
        <f t="array" ref="C166">IFERROR(INDEX('調査票 (記入例)'!$C$1:$C$718,SMALL(IF('調査票 (記入例)'!$AE$19:$AE$718="●",ROW('調査票 (記入例)'!$AE$19:$AE$718)),ROW(C146))),"")</f>
        <v/>
      </c>
      <c r="D166" s="181" t="str">
        <f t="array" ref="D166">IFERROR(INDEX('調査票 (記入例)'!$K$1:$K$718,SMALL(IF('調査票 (記入例)'!$AE$19:$AE$718="●",ROW('調査票 (記入例)'!$AE$19:$AE$718)),ROW(D146))),"")</f>
        <v/>
      </c>
      <c r="E166" s="184">
        <f t="shared" si="18"/>
        <v>0</v>
      </c>
      <c r="F166" s="181" t="str">
        <f t="array" ref="F166">IFERROR(INDEX('調査票 (記入例)'!$L$1:$L$718,SMALL(IF('調査票 (記入例)'!$AE$19:$AE$718="●",ROW('調査票 (記入例)'!$AE$19:$AE$718)),ROW(F146))),"")</f>
        <v/>
      </c>
      <c r="G166" s="182">
        <f t="shared" si="19"/>
        <v>0</v>
      </c>
      <c r="H166" s="181" t="str">
        <f t="array" ref="H166">IFERROR(INDEX('調査票 (記入例)'!$M$1:$M$718,SMALL(IF('調査票 (記入例)'!$AE$19:$AE$718="●",ROW('調査票 (記入例)'!$AE$19:$AE$718)),ROW(H146))),"")</f>
        <v/>
      </c>
      <c r="I166" s="182">
        <f t="shared" si="20"/>
        <v>0</v>
      </c>
      <c r="J166" s="181" t="str">
        <f t="array" ref="J166">IFERROR(INDEX('調査票 (記入例)'!$N$1:$N$718,SMALL(IF('調査票 (記入例)'!$AE$19:$AE$718="●",ROW('調査票 (記入例)'!$AE$19:$AE$718)),ROW(J146))),"")</f>
        <v/>
      </c>
      <c r="K166" s="182">
        <f t="shared" si="21"/>
        <v>0</v>
      </c>
      <c r="L166" s="155"/>
      <c r="M166" s="156"/>
      <c r="N166" s="157"/>
      <c r="O166" s="156"/>
      <c r="P166" s="155"/>
      <c r="Q166" s="156"/>
      <c r="R166" s="157"/>
      <c r="S166" s="156"/>
      <c r="T166" s="155"/>
      <c r="U166" s="156"/>
      <c r="V166" s="157"/>
      <c r="W166" s="156"/>
      <c r="X166" s="155"/>
      <c r="Y166" s="156"/>
      <c r="Z166" s="157"/>
      <c r="AA166" s="156"/>
      <c r="AB166" s="158"/>
      <c r="AC166" s="159" t="str">
        <f t="array" ref="AC166">IFERROR(INDEX('調査票 (記入例)'!$AD$1:$AD$718,SMALL(IF('調査票 (記入例)'!$AE$19:$AE$718="●",ROW('調査票 (記入例)'!$AE$19:$AE$718)),ROW(AC146)))&amp;"","")</f>
        <v/>
      </c>
      <c r="AD166" s="160" t="str">
        <f t="shared" si="22"/>
        <v/>
      </c>
      <c r="AE166" s="159" t="str">
        <f t="shared" si="24"/>
        <v/>
      </c>
      <c r="AF166" s="160" t="str">
        <f t="shared" si="23"/>
        <v/>
      </c>
    </row>
    <row r="167" spans="1:32" s="110" customFormat="1" ht="34.5" customHeight="1" x14ac:dyDescent="0.4">
      <c r="A167" s="42" t="str">
        <f t="shared" si="17"/>
        <v>○○学園</v>
      </c>
      <c r="B167" s="176" t="str">
        <f t="array" ref="B167">IFERROR(INDEX('調査票 (記入例)'!$B$1:$B$718,SMALL(IF('調査票 (記入例)'!$AE$19:$AE$718="●",ROW('調査票 (記入例)'!$AE$19:$AE$718)),ROW(B147))),"")</f>
        <v/>
      </c>
      <c r="C167" s="177" t="str">
        <f t="array" ref="C167">IFERROR(INDEX('調査票 (記入例)'!$C$1:$C$718,SMALL(IF('調査票 (記入例)'!$AE$19:$AE$718="●",ROW('調査票 (記入例)'!$AE$19:$AE$718)),ROW(C147))),"")</f>
        <v/>
      </c>
      <c r="D167" s="181" t="str">
        <f t="array" ref="D167">IFERROR(INDEX('調査票 (記入例)'!$K$1:$K$718,SMALL(IF('調査票 (記入例)'!$AE$19:$AE$718="●",ROW('調査票 (記入例)'!$AE$19:$AE$718)),ROW(D147))),"")</f>
        <v/>
      </c>
      <c r="E167" s="184">
        <f t="shared" si="18"/>
        <v>0</v>
      </c>
      <c r="F167" s="181" t="str">
        <f t="array" ref="F167">IFERROR(INDEX('調査票 (記入例)'!$L$1:$L$718,SMALL(IF('調査票 (記入例)'!$AE$19:$AE$718="●",ROW('調査票 (記入例)'!$AE$19:$AE$718)),ROW(F147))),"")</f>
        <v/>
      </c>
      <c r="G167" s="182">
        <f t="shared" si="19"/>
        <v>0</v>
      </c>
      <c r="H167" s="181" t="str">
        <f t="array" ref="H167">IFERROR(INDEX('調査票 (記入例)'!$M$1:$M$718,SMALL(IF('調査票 (記入例)'!$AE$19:$AE$718="●",ROW('調査票 (記入例)'!$AE$19:$AE$718)),ROW(H147))),"")</f>
        <v/>
      </c>
      <c r="I167" s="182">
        <f t="shared" si="20"/>
        <v>0</v>
      </c>
      <c r="J167" s="181" t="str">
        <f t="array" ref="J167">IFERROR(INDEX('調査票 (記入例)'!$N$1:$N$718,SMALL(IF('調査票 (記入例)'!$AE$19:$AE$718="●",ROW('調査票 (記入例)'!$AE$19:$AE$718)),ROW(J147))),"")</f>
        <v/>
      </c>
      <c r="K167" s="182">
        <f t="shared" si="21"/>
        <v>0</v>
      </c>
      <c r="L167" s="155"/>
      <c r="M167" s="156"/>
      <c r="N167" s="157"/>
      <c r="O167" s="156"/>
      <c r="P167" s="155"/>
      <c r="Q167" s="156"/>
      <c r="R167" s="157"/>
      <c r="S167" s="156"/>
      <c r="T167" s="155"/>
      <c r="U167" s="156"/>
      <c r="V167" s="157"/>
      <c r="W167" s="156"/>
      <c r="X167" s="155"/>
      <c r="Y167" s="156"/>
      <c r="Z167" s="157"/>
      <c r="AA167" s="156"/>
      <c r="AB167" s="158"/>
      <c r="AC167" s="159" t="str">
        <f t="array" ref="AC167">IFERROR(INDEX('調査票 (記入例)'!$AD$1:$AD$718,SMALL(IF('調査票 (記入例)'!$AE$19:$AE$718="●",ROW('調査票 (記入例)'!$AE$19:$AE$718)),ROW(AC147)))&amp;"","")</f>
        <v/>
      </c>
      <c r="AD167" s="160" t="str">
        <f t="shared" si="22"/>
        <v/>
      </c>
      <c r="AE167" s="159" t="str">
        <f t="shared" si="24"/>
        <v/>
      </c>
      <c r="AF167" s="160" t="str">
        <f t="shared" si="23"/>
        <v/>
      </c>
    </row>
    <row r="168" spans="1:32" s="110" customFormat="1" ht="34.5" customHeight="1" x14ac:dyDescent="0.4">
      <c r="A168" s="42" t="str">
        <f t="shared" si="17"/>
        <v>○○学園</v>
      </c>
      <c r="B168" s="176" t="str">
        <f t="array" ref="B168">IFERROR(INDEX('調査票 (記入例)'!$B$1:$B$718,SMALL(IF('調査票 (記入例)'!$AE$19:$AE$718="●",ROW('調査票 (記入例)'!$AE$19:$AE$718)),ROW(B148))),"")</f>
        <v/>
      </c>
      <c r="C168" s="177" t="str">
        <f t="array" ref="C168">IFERROR(INDEX('調査票 (記入例)'!$C$1:$C$718,SMALL(IF('調査票 (記入例)'!$AE$19:$AE$718="●",ROW('調査票 (記入例)'!$AE$19:$AE$718)),ROW(C148))),"")</f>
        <v/>
      </c>
      <c r="D168" s="181" t="str">
        <f t="array" ref="D168">IFERROR(INDEX('調査票 (記入例)'!$K$1:$K$718,SMALL(IF('調査票 (記入例)'!$AE$19:$AE$718="●",ROW('調査票 (記入例)'!$AE$19:$AE$718)),ROW(D148))),"")</f>
        <v/>
      </c>
      <c r="E168" s="184">
        <f t="shared" si="18"/>
        <v>0</v>
      </c>
      <c r="F168" s="181" t="str">
        <f t="array" ref="F168">IFERROR(INDEX('調査票 (記入例)'!$L$1:$L$718,SMALL(IF('調査票 (記入例)'!$AE$19:$AE$718="●",ROW('調査票 (記入例)'!$AE$19:$AE$718)),ROW(F148))),"")</f>
        <v/>
      </c>
      <c r="G168" s="182">
        <f t="shared" si="19"/>
        <v>0</v>
      </c>
      <c r="H168" s="181" t="str">
        <f t="array" ref="H168">IFERROR(INDEX('調査票 (記入例)'!$M$1:$M$718,SMALL(IF('調査票 (記入例)'!$AE$19:$AE$718="●",ROW('調査票 (記入例)'!$AE$19:$AE$718)),ROW(H148))),"")</f>
        <v/>
      </c>
      <c r="I168" s="182">
        <f t="shared" si="20"/>
        <v>0</v>
      </c>
      <c r="J168" s="181" t="str">
        <f t="array" ref="J168">IFERROR(INDEX('調査票 (記入例)'!$N$1:$N$718,SMALL(IF('調査票 (記入例)'!$AE$19:$AE$718="●",ROW('調査票 (記入例)'!$AE$19:$AE$718)),ROW(J148))),"")</f>
        <v/>
      </c>
      <c r="K168" s="182">
        <f t="shared" si="21"/>
        <v>0</v>
      </c>
      <c r="L168" s="155"/>
      <c r="M168" s="156"/>
      <c r="N168" s="157"/>
      <c r="O168" s="156"/>
      <c r="P168" s="155"/>
      <c r="Q168" s="156"/>
      <c r="R168" s="157"/>
      <c r="S168" s="156"/>
      <c r="T168" s="155"/>
      <c r="U168" s="156"/>
      <c r="V168" s="157"/>
      <c r="W168" s="156"/>
      <c r="X168" s="155"/>
      <c r="Y168" s="156"/>
      <c r="Z168" s="157"/>
      <c r="AA168" s="156"/>
      <c r="AB168" s="158"/>
      <c r="AC168" s="159" t="str">
        <f t="array" ref="AC168">IFERROR(INDEX('調査票 (記入例)'!$AD$1:$AD$718,SMALL(IF('調査票 (記入例)'!$AE$19:$AE$718="●",ROW('調査票 (記入例)'!$AE$19:$AE$718)),ROW(AC148)))&amp;"","")</f>
        <v/>
      </c>
      <c r="AD168" s="160" t="str">
        <f t="shared" si="22"/>
        <v/>
      </c>
      <c r="AE168" s="159" t="str">
        <f t="shared" si="24"/>
        <v/>
      </c>
      <c r="AF168" s="160" t="str">
        <f t="shared" si="23"/>
        <v/>
      </c>
    </row>
    <row r="169" spans="1:32" s="110" customFormat="1" ht="34.5" customHeight="1" x14ac:dyDescent="0.4">
      <c r="A169" s="42" t="str">
        <f t="shared" si="17"/>
        <v>○○学園</v>
      </c>
      <c r="B169" s="176" t="str">
        <f t="array" ref="B169">IFERROR(INDEX('調査票 (記入例)'!$B$1:$B$718,SMALL(IF('調査票 (記入例)'!$AE$19:$AE$718="●",ROW('調査票 (記入例)'!$AE$19:$AE$718)),ROW(B149))),"")</f>
        <v/>
      </c>
      <c r="C169" s="177" t="str">
        <f t="array" ref="C169">IFERROR(INDEX('調査票 (記入例)'!$C$1:$C$718,SMALL(IF('調査票 (記入例)'!$AE$19:$AE$718="●",ROW('調査票 (記入例)'!$AE$19:$AE$718)),ROW(C149))),"")</f>
        <v/>
      </c>
      <c r="D169" s="181" t="str">
        <f t="array" ref="D169">IFERROR(INDEX('調査票 (記入例)'!$K$1:$K$718,SMALL(IF('調査票 (記入例)'!$AE$19:$AE$718="●",ROW('調査票 (記入例)'!$AE$19:$AE$718)),ROW(D149))),"")</f>
        <v/>
      </c>
      <c r="E169" s="184">
        <f t="shared" si="18"/>
        <v>0</v>
      </c>
      <c r="F169" s="181" t="str">
        <f t="array" ref="F169">IFERROR(INDEX('調査票 (記入例)'!$L$1:$L$718,SMALL(IF('調査票 (記入例)'!$AE$19:$AE$718="●",ROW('調査票 (記入例)'!$AE$19:$AE$718)),ROW(F149))),"")</f>
        <v/>
      </c>
      <c r="G169" s="182">
        <f t="shared" si="19"/>
        <v>0</v>
      </c>
      <c r="H169" s="181" t="str">
        <f t="array" ref="H169">IFERROR(INDEX('調査票 (記入例)'!$M$1:$M$718,SMALL(IF('調査票 (記入例)'!$AE$19:$AE$718="●",ROW('調査票 (記入例)'!$AE$19:$AE$718)),ROW(H149))),"")</f>
        <v/>
      </c>
      <c r="I169" s="182">
        <f t="shared" si="20"/>
        <v>0</v>
      </c>
      <c r="J169" s="181" t="str">
        <f t="array" ref="J169">IFERROR(INDEX('調査票 (記入例)'!$N$1:$N$718,SMALL(IF('調査票 (記入例)'!$AE$19:$AE$718="●",ROW('調査票 (記入例)'!$AE$19:$AE$718)),ROW(J149))),"")</f>
        <v/>
      </c>
      <c r="K169" s="182">
        <f t="shared" si="21"/>
        <v>0</v>
      </c>
      <c r="L169" s="155"/>
      <c r="M169" s="156"/>
      <c r="N169" s="157"/>
      <c r="O169" s="156"/>
      <c r="P169" s="155"/>
      <c r="Q169" s="156"/>
      <c r="R169" s="157"/>
      <c r="S169" s="156"/>
      <c r="T169" s="155"/>
      <c r="U169" s="156"/>
      <c r="V169" s="157"/>
      <c r="W169" s="156"/>
      <c r="X169" s="155"/>
      <c r="Y169" s="156"/>
      <c r="Z169" s="157"/>
      <c r="AA169" s="156"/>
      <c r="AB169" s="158"/>
      <c r="AC169" s="159" t="str">
        <f t="array" ref="AC169">IFERROR(INDEX('調査票 (記入例)'!$AD$1:$AD$718,SMALL(IF('調査票 (記入例)'!$AE$19:$AE$718="●",ROW('調査票 (記入例)'!$AE$19:$AE$718)),ROW(AC149)))&amp;"","")</f>
        <v/>
      </c>
      <c r="AD169" s="160" t="str">
        <f t="shared" si="22"/>
        <v/>
      </c>
      <c r="AE169" s="159" t="str">
        <f t="shared" si="24"/>
        <v/>
      </c>
      <c r="AF169" s="160" t="str">
        <f t="shared" si="23"/>
        <v/>
      </c>
    </row>
    <row r="170" spans="1:32" s="110" customFormat="1" ht="34.5" customHeight="1" x14ac:dyDescent="0.4">
      <c r="A170" s="42" t="str">
        <f t="shared" si="17"/>
        <v>○○学園</v>
      </c>
      <c r="B170" s="176" t="str">
        <f t="array" ref="B170">IFERROR(INDEX('調査票 (記入例)'!$B$1:$B$718,SMALL(IF('調査票 (記入例)'!$AE$19:$AE$718="●",ROW('調査票 (記入例)'!$AE$19:$AE$718)),ROW(B150))),"")</f>
        <v/>
      </c>
      <c r="C170" s="177" t="str">
        <f t="array" ref="C170">IFERROR(INDEX('調査票 (記入例)'!$C$1:$C$718,SMALL(IF('調査票 (記入例)'!$AE$19:$AE$718="●",ROW('調査票 (記入例)'!$AE$19:$AE$718)),ROW(C150))),"")</f>
        <v/>
      </c>
      <c r="D170" s="181" t="str">
        <f t="array" ref="D170">IFERROR(INDEX('調査票 (記入例)'!$K$1:$K$718,SMALL(IF('調査票 (記入例)'!$AE$19:$AE$718="●",ROW('調査票 (記入例)'!$AE$19:$AE$718)),ROW(D150))),"")</f>
        <v/>
      </c>
      <c r="E170" s="184">
        <f t="shared" si="18"/>
        <v>0</v>
      </c>
      <c r="F170" s="181" t="str">
        <f t="array" ref="F170">IFERROR(INDEX('調査票 (記入例)'!$L$1:$L$718,SMALL(IF('調査票 (記入例)'!$AE$19:$AE$718="●",ROW('調査票 (記入例)'!$AE$19:$AE$718)),ROW(F150))),"")</f>
        <v/>
      </c>
      <c r="G170" s="182">
        <f t="shared" si="19"/>
        <v>0</v>
      </c>
      <c r="H170" s="181" t="str">
        <f t="array" ref="H170">IFERROR(INDEX('調査票 (記入例)'!$M$1:$M$718,SMALL(IF('調査票 (記入例)'!$AE$19:$AE$718="●",ROW('調査票 (記入例)'!$AE$19:$AE$718)),ROW(H150))),"")</f>
        <v/>
      </c>
      <c r="I170" s="182">
        <f t="shared" si="20"/>
        <v>0</v>
      </c>
      <c r="J170" s="181" t="str">
        <f t="array" ref="J170">IFERROR(INDEX('調査票 (記入例)'!$N$1:$N$718,SMALL(IF('調査票 (記入例)'!$AE$19:$AE$718="●",ROW('調査票 (記入例)'!$AE$19:$AE$718)),ROW(J150))),"")</f>
        <v/>
      </c>
      <c r="K170" s="182">
        <f t="shared" si="21"/>
        <v>0</v>
      </c>
      <c r="L170" s="155"/>
      <c r="M170" s="156"/>
      <c r="N170" s="157"/>
      <c r="O170" s="156"/>
      <c r="P170" s="155"/>
      <c r="Q170" s="156"/>
      <c r="R170" s="157"/>
      <c r="S170" s="156"/>
      <c r="T170" s="155"/>
      <c r="U170" s="156"/>
      <c r="V170" s="157"/>
      <c r="W170" s="156"/>
      <c r="X170" s="155"/>
      <c r="Y170" s="156"/>
      <c r="Z170" s="157"/>
      <c r="AA170" s="156"/>
      <c r="AB170" s="158"/>
      <c r="AC170" s="159" t="str">
        <f t="array" ref="AC170">IFERROR(INDEX('調査票 (記入例)'!$AD$1:$AD$718,SMALL(IF('調査票 (記入例)'!$AE$19:$AE$718="●",ROW('調査票 (記入例)'!$AE$19:$AE$718)),ROW(AC150)))&amp;"","")</f>
        <v/>
      </c>
      <c r="AD170" s="160" t="str">
        <f t="shared" si="22"/>
        <v/>
      </c>
      <c r="AE170" s="159" t="str">
        <f t="shared" si="24"/>
        <v/>
      </c>
      <c r="AF170" s="160" t="str">
        <f t="shared" si="23"/>
        <v/>
      </c>
    </row>
    <row r="171" spans="1:32" s="110" customFormat="1" ht="34.5" customHeight="1" x14ac:dyDescent="0.4">
      <c r="A171" s="42" t="str">
        <f t="shared" si="17"/>
        <v>○○学園</v>
      </c>
      <c r="B171" s="176" t="str">
        <f t="array" ref="B171">IFERROR(INDEX('調査票 (記入例)'!$B$1:$B$718,SMALL(IF('調査票 (記入例)'!$AE$19:$AE$718="●",ROW('調査票 (記入例)'!$AE$19:$AE$718)),ROW(B151))),"")</f>
        <v/>
      </c>
      <c r="C171" s="177" t="str">
        <f t="array" ref="C171">IFERROR(INDEX('調査票 (記入例)'!$C$1:$C$718,SMALL(IF('調査票 (記入例)'!$AE$19:$AE$718="●",ROW('調査票 (記入例)'!$AE$19:$AE$718)),ROW(C151))),"")</f>
        <v/>
      </c>
      <c r="D171" s="181" t="str">
        <f t="array" ref="D171">IFERROR(INDEX('調査票 (記入例)'!$K$1:$K$718,SMALL(IF('調査票 (記入例)'!$AE$19:$AE$718="●",ROW('調査票 (記入例)'!$AE$19:$AE$718)),ROW(D151))),"")</f>
        <v/>
      </c>
      <c r="E171" s="184">
        <f t="shared" si="18"/>
        <v>0</v>
      </c>
      <c r="F171" s="181" t="str">
        <f t="array" ref="F171">IFERROR(INDEX('調査票 (記入例)'!$L$1:$L$718,SMALL(IF('調査票 (記入例)'!$AE$19:$AE$718="●",ROW('調査票 (記入例)'!$AE$19:$AE$718)),ROW(F151))),"")</f>
        <v/>
      </c>
      <c r="G171" s="182">
        <f t="shared" si="19"/>
        <v>0</v>
      </c>
      <c r="H171" s="181" t="str">
        <f t="array" ref="H171">IFERROR(INDEX('調査票 (記入例)'!$M$1:$M$718,SMALL(IF('調査票 (記入例)'!$AE$19:$AE$718="●",ROW('調査票 (記入例)'!$AE$19:$AE$718)),ROW(H151))),"")</f>
        <v/>
      </c>
      <c r="I171" s="182">
        <f t="shared" si="20"/>
        <v>0</v>
      </c>
      <c r="J171" s="181" t="str">
        <f t="array" ref="J171">IFERROR(INDEX('調査票 (記入例)'!$N$1:$N$718,SMALL(IF('調査票 (記入例)'!$AE$19:$AE$718="●",ROW('調査票 (記入例)'!$AE$19:$AE$718)),ROW(J151))),"")</f>
        <v/>
      </c>
      <c r="K171" s="182">
        <f t="shared" si="21"/>
        <v>0</v>
      </c>
      <c r="L171" s="155"/>
      <c r="M171" s="156"/>
      <c r="N171" s="157"/>
      <c r="O171" s="156"/>
      <c r="P171" s="155"/>
      <c r="Q171" s="156"/>
      <c r="R171" s="157"/>
      <c r="S171" s="156"/>
      <c r="T171" s="155"/>
      <c r="U171" s="156"/>
      <c r="V171" s="157"/>
      <c r="W171" s="156"/>
      <c r="X171" s="155"/>
      <c r="Y171" s="156"/>
      <c r="Z171" s="157"/>
      <c r="AA171" s="156"/>
      <c r="AB171" s="158"/>
      <c r="AC171" s="159" t="str">
        <f t="array" ref="AC171">IFERROR(INDEX('調査票 (記入例)'!$AD$1:$AD$718,SMALL(IF('調査票 (記入例)'!$AE$19:$AE$718="●",ROW('調査票 (記入例)'!$AE$19:$AE$718)),ROW(AC151)))&amp;"","")</f>
        <v/>
      </c>
      <c r="AD171" s="160" t="str">
        <f t="shared" si="22"/>
        <v/>
      </c>
      <c r="AE171" s="159" t="str">
        <f t="shared" si="24"/>
        <v/>
      </c>
      <c r="AF171" s="160" t="str">
        <f t="shared" si="23"/>
        <v/>
      </c>
    </row>
    <row r="172" spans="1:32" s="110" customFormat="1" ht="34.5" customHeight="1" x14ac:dyDescent="0.4">
      <c r="A172" s="42" t="str">
        <f t="shared" si="17"/>
        <v>○○学園</v>
      </c>
      <c r="B172" s="176" t="str">
        <f t="array" ref="B172">IFERROR(INDEX('調査票 (記入例)'!$B$1:$B$718,SMALL(IF('調査票 (記入例)'!$AE$19:$AE$718="●",ROW('調査票 (記入例)'!$AE$19:$AE$718)),ROW(B152))),"")</f>
        <v/>
      </c>
      <c r="C172" s="177" t="str">
        <f t="array" ref="C172">IFERROR(INDEX('調査票 (記入例)'!$C$1:$C$718,SMALL(IF('調査票 (記入例)'!$AE$19:$AE$718="●",ROW('調査票 (記入例)'!$AE$19:$AE$718)),ROW(C152))),"")</f>
        <v/>
      </c>
      <c r="D172" s="181" t="str">
        <f t="array" ref="D172">IFERROR(INDEX('調査票 (記入例)'!$K$1:$K$718,SMALL(IF('調査票 (記入例)'!$AE$19:$AE$718="●",ROW('調査票 (記入例)'!$AE$19:$AE$718)),ROW(D152))),"")</f>
        <v/>
      </c>
      <c r="E172" s="184">
        <f t="shared" si="18"/>
        <v>0</v>
      </c>
      <c r="F172" s="181" t="str">
        <f t="array" ref="F172">IFERROR(INDEX('調査票 (記入例)'!$L$1:$L$718,SMALL(IF('調査票 (記入例)'!$AE$19:$AE$718="●",ROW('調査票 (記入例)'!$AE$19:$AE$718)),ROW(F152))),"")</f>
        <v/>
      </c>
      <c r="G172" s="182">
        <f t="shared" si="19"/>
        <v>0</v>
      </c>
      <c r="H172" s="181" t="str">
        <f t="array" ref="H172">IFERROR(INDEX('調査票 (記入例)'!$M$1:$M$718,SMALL(IF('調査票 (記入例)'!$AE$19:$AE$718="●",ROW('調査票 (記入例)'!$AE$19:$AE$718)),ROW(H152))),"")</f>
        <v/>
      </c>
      <c r="I172" s="182">
        <f t="shared" si="20"/>
        <v>0</v>
      </c>
      <c r="J172" s="181" t="str">
        <f t="array" ref="J172">IFERROR(INDEX('調査票 (記入例)'!$N$1:$N$718,SMALL(IF('調査票 (記入例)'!$AE$19:$AE$718="●",ROW('調査票 (記入例)'!$AE$19:$AE$718)),ROW(J152))),"")</f>
        <v/>
      </c>
      <c r="K172" s="182">
        <f t="shared" si="21"/>
        <v>0</v>
      </c>
      <c r="L172" s="155"/>
      <c r="M172" s="156"/>
      <c r="N172" s="157"/>
      <c r="O172" s="156"/>
      <c r="P172" s="155"/>
      <c r="Q172" s="156"/>
      <c r="R172" s="157"/>
      <c r="S172" s="156"/>
      <c r="T172" s="155"/>
      <c r="U172" s="156"/>
      <c r="V172" s="157"/>
      <c r="W172" s="156"/>
      <c r="X172" s="155"/>
      <c r="Y172" s="156"/>
      <c r="Z172" s="157"/>
      <c r="AA172" s="156"/>
      <c r="AB172" s="158"/>
      <c r="AC172" s="159" t="str">
        <f t="array" ref="AC172">IFERROR(INDEX('調査票 (記入例)'!$AD$1:$AD$718,SMALL(IF('調査票 (記入例)'!$AE$19:$AE$718="●",ROW('調査票 (記入例)'!$AE$19:$AE$718)),ROW(AC152)))&amp;"","")</f>
        <v/>
      </c>
      <c r="AD172" s="160" t="str">
        <f t="shared" si="22"/>
        <v/>
      </c>
      <c r="AE172" s="159" t="str">
        <f t="shared" si="24"/>
        <v/>
      </c>
      <c r="AF172" s="160" t="str">
        <f t="shared" si="23"/>
        <v/>
      </c>
    </row>
    <row r="173" spans="1:32" s="110" customFormat="1" ht="34.5" customHeight="1" x14ac:dyDescent="0.4">
      <c r="A173" s="42" t="str">
        <f t="shared" si="17"/>
        <v>○○学園</v>
      </c>
      <c r="B173" s="176" t="str">
        <f t="array" ref="B173">IFERROR(INDEX('調査票 (記入例)'!$B$1:$B$718,SMALL(IF('調査票 (記入例)'!$AE$19:$AE$718="●",ROW('調査票 (記入例)'!$AE$19:$AE$718)),ROW(B153))),"")</f>
        <v/>
      </c>
      <c r="C173" s="177" t="str">
        <f t="array" ref="C173">IFERROR(INDEX('調査票 (記入例)'!$C$1:$C$718,SMALL(IF('調査票 (記入例)'!$AE$19:$AE$718="●",ROW('調査票 (記入例)'!$AE$19:$AE$718)),ROW(C153))),"")</f>
        <v/>
      </c>
      <c r="D173" s="181" t="str">
        <f t="array" ref="D173">IFERROR(INDEX('調査票 (記入例)'!$K$1:$K$718,SMALL(IF('調査票 (記入例)'!$AE$19:$AE$718="●",ROW('調査票 (記入例)'!$AE$19:$AE$718)),ROW(D153))),"")</f>
        <v/>
      </c>
      <c r="E173" s="184">
        <f t="shared" si="18"/>
        <v>0</v>
      </c>
      <c r="F173" s="181" t="str">
        <f t="array" ref="F173">IFERROR(INDEX('調査票 (記入例)'!$L$1:$L$718,SMALL(IF('調査票 (記入例)'!$AE$19:$AE$718="●",ROW('調査票 (記入例)'!$AE$19:$AE$718)),ROW(F153))),"")</f>
        <v/>
      </c>
      <c r="G173" s="182">
        <f t="shared" si="19"/>
        <v>0</v>
      </c>
      <c r="H173" s="181" t="str">
        <f t="array" ref="H173">IFERROR(INDEX('調査票 (記入例)'!$M$1:$M$718,SMALL(IF('調査票 (記入例)'!$AE$19:$AE$718="●",ROW('調査票 (記入例)'!$AE$19:$AE$718)),ROW(H153))),"")</f>
        <v/>
      </c>
      <c r="I173" s="182">
        <f t="shared" si="20"/>
        <v>0</v>
      </c>
      <c r="J173" s="181" t="str">
        <f t="array" ref="J173">IFERROR(INDEX('調査票 (記入例)'!$N$1:$N$718,SMALL(IF('調査票 (記入例)'!$AE$19:$AE$718="●",ROW('調査票 (記入例)'!$AE$19:$AE$718)),ROW(J153))),"")</f>
        <v/>
      </c>
      <c r="K173" s="182">
        <f t="shared" si="21"/>
        <v>0</v>
      </c>
      <c r="L173" s="155"/>
      <c r="M173" s="156"/>
      <c r="N173" s="157"/>
      <c r="O173" s="156"/>
      <c r="P173" s="155"/>
      <c r="Q173" s="156"/>
      <c r="R173" s="157"/>
      <c r="S173" s="156"/>
      <c r="T173" s="155"/>
      <c r="U173" s="156"/>
      <c r="V173" s="157"/>
      <c r="W173" s="156"/>
      <c r="X173" s="155"/>
      <c r="Y173" s="156"/>
      <c r="Z173" s="157"/>
      <c r="AA173" s="156"/>
      <c r="AB173" s="158"/>
      <c r="AC173" s="159" t="str">
        <f t="array" ref="AC173">IFERROR(INDEX('調査票 (記入例)'!$AD$1:$AD$718,SMALL(IF('調査票 (記入例)'!$AE$19:$AE$718="●",ROW('調査票 (記入例)'!$AE$19:$AE$718)),ROW(AC153)))&amp;"","")</f>
        <v/>
      </c>
      <c r="AD173" s="160" t="str">
        <f t="shared" si="22"/>
        <v/>
      </c>
      <c r="AE173" s="159" t="str">
        <f t="shared" si="24"/>
        <v/>
      </c>
      <c r="AF173" s="160" t="str">
        <f t="shared" si="23"/>
        <v/>
      </c>
    </row>
    <row r="174" spans="1:32" s="110" customFormat="1" ht="34.5" customHeight="1" x14ac:dyDescent="0.4">
      <c r="A174" s="42" t="str">
        <f t="shared" si="17"/>
        <v>○○学園</v>
      </c>
      <c r="B174" s="176" t="str">
        <f t="array" ref="B174">IFERROR(INDEX('調査票 (記入例)'!$B$1:$B$718,SMALL(IF('調査票 (記入例)'!$AE$19:$AE$718="●",ROW('調査票 (記入例)'!$AE$19:$AE$718)),ROW(B154))),"")</f>
        <v/>
      </c>
      <c r="C174" s="177" t="str">
        <f t="array" ref="C174">IFERROR(INDEX('調査票 (記入例)'!$C$1:$C$718,SMALL(IF('調査票 (記入例)'!$AE$19:$AE$718="●",ROW('調査票 (記入例)'!$AE$19:$AE$718)),ROW(C154))),"")</f>
        <v/>
      </c>
      <c r="D174" s="181" t="str">
        <f t="array" ref="D174">IFERROR(INDEX('調査票 (記入例)'!$K$1:$K$718,SMALL(IF('調査票 (記入例)'!$AE$19:$AE$718="●",ROW('調査票 (記入例)'!$AE$19:$AE$718)),ROW(D154))),"")</f>
        <v/>
      </c>
      <c r="E174" s="184">
        <f t="shared" si="18"/>
        <v>0</v>
      </c>
      <c r="F174" s="181" t="str">
        <f t="array" ref="F174">IFERROR(INDEX('調査票 (記入例)'!$L$1:$L$718,SMALL(IF('調査票 (記入例)'!$AE$19:$AE$718="●",ROW('調査票 (記入例)'!$AE$19:$AE$718)),ROW(F154))),"")</f>
        <v/>
      </c>
      <c r="G174" s="182">
        <f t="shared" si="19"/>
        <v>0</v>
      </c>
      <c r="H174" s="181" t="str">
        <f t="array" ref="H174">IFERROR(INDEX('調査票 (記入例)'!$M$1:$M$718,SMALL(IF('調査票 (記入例)'!$AE$19:$AE$718="●",ROW('調査票 (記入例)'!$AE$19:$AE$718)),ROW(H154))),"")</f>
        <v/>
      </c>
      <c r="I174" s="182">
        <f t="shared" si="20"/>
        <v>0</v>
      </c>
      <c r="J174" s="181" t="str">
        <f t="array" ref="J174">IFERROR(INDEX('調査票 (記入例)'!$N$1:$N$718,SMALL(IF('調査票 (記入例)'!$AE$19:$AE$718="●",ROW('調査票 (記入例)'!$AE$19:$AE$718)),ROW(J154))),"")</f>
        <v/>
      </c>
      <c r="K174" s="182">
        <f t="shared" si="21"/>
        <v>0</v>
      </c>
      <c r="L174" s="155"/>
      <c r="M174" s="156"/>
      <c r="N174" s="157"/>
      <c r="O174" s="156"/>
      <c r="P174" s="155"/>
      <c r="Q174" s="156"/>
      <c r="R174" s="157"/>
      <c r="S174" s="156"/>
      <c r="T174" s="155"/>
      <c r="U174" s="156"/>
      <c r="V174" s="157"/>
      <c r="W174" s="156"/>
      <c r="X174" s="155"/>
      <c r="Y174" s="156"/>
      <c r="Z174" s="157"/>
      <c r="AA174" s="156"/>
      <c r="AB174" s="158"/>
      <c r="AC174" s="159" t="str">
        <f t="array" ref="AC174">IFERROR(INDEX('調査票 (記入例)'!$AD$1:$AD$718,SMALL(IF('調査票 (記入例)'!$AE$19:$AE$718="●",ROW('調査票 (記入例)'!$AE$19:$AE$718)),ROW(AC154)))&amp;"","")</f>
        <v/>
      </c>
      <c r="AD174" s="160" t="str">
        <f t="shared" si="22"/>
        <v/>
      </c>
      <c r="AE174" s="159" t="str">
        <f t="shared" si="24"/>
        <v/>
      </c>
      <c r="AF174" s="160" t="str">
        <f t="shared" si="23"/>
        <v/>
      </c>
    </row>
    <row r="175" spans="1:32" s="110" customFormat="1" ht="34.5" customHeight="1" x14ac:dyDescent="0.4">
      <c r="A175" s="42" t="str">
        <f t="shared" si="17"/>
        <v>○○学園</v>
      </c>
      <c r="B175" s="176" t="str">
        <f t="array" ref="B175">IFERROR(INDEX('調査票 (記入例)'!$B$1:$B$718,SMALL(IF('調査票 (記入例)'!$AE$19:$AE$718="●",ROW('調査票 (記入例)'!$AE$19:$AE$718)),ROW(B155))),"")</f>
        <v/>
      </c>
      <c r="C175" s="177" t="str">
        <f t="array" ref="C175">IFERROR(INDEX('調査票 (記入例)'!$C$1:$C$718,SMALL(IF('調査票 (記入例)'!$AE$19:$AE$718="●",ROW('調査票 (記入例)'!$AE$19:$AE$718)),ROW(C155))),"")</f>
        <v/>
      </c>
      <c r="D175" s="181" t="str">
        <f t="array" ref="D175">IFERROR(INDEX('調査票 (記入例)'!$K$1:$K$718,SMALL(IF('調査票 (記入例)'!$AE$19:$AE$718="●",ROW('調査票 (記入例)'!$AE$19:$AE$718)),ROW(D155))),"")</f>
        <v/>
      </c>
      <c r="E175" s="184">
        <f t="shared" si="18"/>
        <v>0</v>
      </c>
      <c r="F175" s="181" t="str">
        <f t="array" ref="F175">IFERROR(INDEX('調査票 (記入例)'!$L$1:$L$718,SMALL(IF('調査票 (記入例)'!$AE$19:$AE$718="●",ROW('調査票 (記入例)'!$AE$19:$AE$718)),ROW(F155))),"")</f>
        <v/>
      </c>
      <c r="G175" s="182">
        <f t="shared" si="19"/>
        <v>0</v>
      </c>
      <c r="H175" s="181" t="str">
        <f t="array" ref="H175">IFERROR(INDEX('調査票 (記入例)'!$M$1:$M$718,SMALL(IF('調査票 (記入例)'!$AE$19:$AE$718="●",ROW('調査票 (記入例)'!$AE$19:$AE$718)),ROW(H155))),"")</f>
        <v/>
      </c>
      <c r="I175" s="182">
        <f t="shared" si="20"/>
        <v>0</v>
      </c>
      <c r="J175" s="181" t="str">
        <f t="array" ref="J175">IFERROR(INDEX('調査票 (記入例)'!$N$1:$N$718,SMALL(IF('調査票 (記入例)'!$AE$19:$AE$718="●",ROW('調査票 (記入例)'!$AE$19:$AE$718)),ROW(J155))),"")</f>
        <v/>
      </c>
      <c r="K175" s="182">
        <f t="shared" si="21"/>
        <v>0</v>
      </c>
      <c r="L175" s="155"/>
      <c r="M175" s="156"/>
      <c r="N175" s="157"/>
      <c r="O175" s="156"/>
      <c r="P175" s="155"/>
      <c r="Q175" s="156"/>
      <c r="R175" s="157"/>
      <c r="S175" s="156"/>
      <c r="T175" s="155"/>
      <c r="U175" s="156"/>
      <c r="V175" s="157"/>
      <c r="W175" s="156"/>
      <c r="X175" s="155"/>
      <c r="Y175" s="156"/>
      <c r="Z175" s="157"/>
      <c r="AA175" s="156"/>
      <c r="AB175" s="158"/>
      <c r="AC175" s="159" t="str">
        <f t="array" ref="AC175">IFERROR(INDEX('調査票 (記入例)'!$AD$1:$AD$718,SMALL(IF('調査票 (記入例)'!$AE$19:$AE$718="●",ROW('調査票 (記入例)'!$AE$19:$AE$718)),ROW(AC155)))&amp;"","")</f>
        <v/>
      </c>
      <c r="AD175" s="160" t="str">
        <f t="shared" si="22"/>
        <v/>
      </c>
      <c r="AE175" s="159" t="str">
        <f t="shared" si="24"/>
        <v/>
      </c>
      <c r="AF175" s="160" t="str">
        <f t="shared" si="23"/>
        <v/>
      </c>
    </row>
    <row r="176" spans="1:32" s="110" customFormat="1" ht="34.5" customHeight="1" x14ac:dyDescent="0.4">
      <c r="A176" s="42" t="str">
        <f t="shared" si="17"/>
        <v>○○学園</v>
      </c>
      <c r="B176" s="176" t="str">
        <f t="array" ref="B176">IFERROR(INDEX('調査票 (記入例)'!$B$1:$B$718,SMALL(IF('調査票 (記入例)'!$AE$19:$AE$718="●",ROW('調査票 (記入例)'!$AE$19:$AE$718)),ROW(B156))),"")</f>
        <v/>
      </c>
      <c r="C176" s="177" t="str">
        <f t="array" ref="C176">IFERROR(INDEX('調査票 (記入例)'!$C$1:$C$718,SMALL(IF('調査票 (記入例)'!$AE$19:$AE$718="●",ROW('調査票 (記入例)'!$AE$19:$AE$718)),ROW(C156))),"")</f>
        <v/>
      </c>
      <c r="D176" s="181" t="str">
        <f t="array" ref="D176">IFERROR(INDEX('調査票 (記入例)'!$K$1:$K$718,SMALL(IF('調査票 (記入例)'!$AE$19:$AE$718="●",ROW('調査票 (記入例)'!$AE$19:$AE$718)),ROW(D156))),"")</f>
        <v/>
      </c>
      <c r="E176" s="184">
        <f t="shared" si="18"/>
        <v>0</v>
      </c>
      <c r="F176" s="181" t="str">
        <f t="array" ref="F176">IFERROR(INDEX('調査票 (記入例)'!$L$1:$L$718,SMALL(IF('調査票 (記入例)'!$AE$19:$AE$718="●",ROW('調査票 (記入例)'!$AE$19:$AE$718)),ROW(F156))),"")</f>
        <v/>
      </c>
      <c r="G176" s="182">
        <f t="shared" si="19"/>
        <v>0</v>
      </c>
      <c r="H176" s="181" t="str">
        <f t="array" ref="H176">IFERROR(INDEX('調査票 (記入例)'!$M$1:$M$718,SMALL(IF('調査票 (記入例)'!$AE$19:$AE$718="●",ROW('調査票 (記入例)'!$AE$19:$AE$718)),ROW(H156))),"")</f>
        <v/>
      </c>
      <c r="I176" s="182">
        <f t="shared" si="20"/>
        <v>0</v>
      </c>
      <c r="J176" s="181" t="str">
        <f t="array" ref="J176">IFERROR(INDEX('調査票 (記入例)'!$N$1:$N$718,SMALL(IF('調査票 (記入例)'!$AE$19:$AE$718="●",ROW('調査票 (記入例)'!$AE$19:$AE$718)),ROW(J156))),"")</f>
        <v/>
      </c>
      <c r="K176" s="182">
        <f t="shared" si="21"/>
        <v>0</v>
      </c>
      <c r="L176" s="155"/>
      <c r="M176" s="156"/>
      <c r="N176" s="157"/>
      <c r="O176" s="156"/>
      <c r="P176" s="155"/>
      <c r="Q176" s="156"/>
      <c r="R176" s="157"/>
      <c r="S176" s="156"/>
      <c r="T176" s="155"/>
      <c r="U176" s="156"/>
      <c r="V176" s="157"/>
      <c r="W176" s="156"/>
      <c r="X176" s="155"/>
      <c r="Y176" s="156"/>
      <c r="Z176" s="157"/>
      <c r="AA176" s="156"/>
      <c r="AB176" s="158"/>
      <c r="AC176" s="159" t="str">
        <f t="array" ref="AC176">IFERROR(INDEX('調査票 (記入例)'!$AD$1:$AD$718,SMALL(IF('調査票 (記入例)'!$AE$19:$AE$718="●",ROW('調査票 (記入例)'!$AE$19:$AE$718)),ROW(AC156)))&amp;"","")</f>
        <v/>
      </c>
      <c r="AD176" s="160" t="str">
        <f t="shared" si="22"/>
        <v/>
      </c>
      <c r="AE176" s="159" t="str">
        <f t="shared" si="24"/>
        <v/>
      </c>
      <c r="AF176" s="160" t="str">
        <f t="shared" si="23"/>
        <v/>
      </c>
    </row>
    <row r="177" spans="1:32" s="110" customFormat="1" ht="34.5" customHeight="1" x14ac:dyDescent="0.4">
      <c r="A177" s="42" t="str">
        <f t="shared" si="17"/>
        <v>○○学園</v>
      </c>
      <c r="B177" s="176" t="str">
        <f t="array" ref="B177">IFERROR(INDEX('調査票 (記入例)'!$B$1:$B$718,SMALL(IF('調査票 (記入例)'!$AE$19:$AE$718="●",ROW('調査票 (記入例)'!$AE$19:$AE$718)),ROW(B157))),"")</f>
        <v/>
      </c>
      <c r="C177" s="177" t="str">
        <f t="array" ref="C177">IFERROR(INDEX('調査票 (記入例)'!$C$1:$C$718,SMALL(IF('調査票 (記入例)'!$AE$19:$AE$718="●",ROW('調査票 (記入例)'!$AE$19:$AE$718)),ROW(C157))),"")</f>
        <v/>
      </c>
      <c r="D177" s="181" t="str">
        <f t="array" ref="D177">IFERROR(INDEX('調査票 (記入例)'!$K$1:$K$718,SMALL(IF('調査票 (記入例)'!$AE$19:$AE$718="●",ROW('調査票 (記入例)'!$AE$19:$AE$718)),ROW(D157))),"")</f>
        <v/>
      </c>
      <c r="E177" s="184">
        <f t="shared" si="18"/>
        <v>0</v>
      </c>
      <c r="F177" s="181" t="str">
        <f t="array" ref="F177">IFERROR(INDEX('調査票 (記入例)'!$L$1:$L$718,SMALL(IF('調査票 (記入例)'!$AE$19:$AE$718="●",ROW('調査票 (記入例)'!$AE$19:$AE$718)),ROW(F157))),"")</f>
        <v/>
      </c>
      <c r="G177" s="182">
        <f t="shared" si="19"/>
        <v>0</v>
      </c>
      <c r="H177" s="181" t="str">
        <f t="array" ref="H177">IFERROR(INDEX('調査票 (記入例)'!$M$1:$M$718,SMALL(IF('調査票 (記入例)'!$AE$19:$AE$718="●",ROW('調査票 (記入例)'!$AE$19:$AE$718)),ROW(H157))),"")</f>
        <v/>
      </c>
      <c r="I177" s="182">
        <f t="shared" si="20"/>
        <v>0</v>
      </c>
      <c r="J177" s="181" t="str">
        <f t="array" ref="J177">IFERROR(INDEX('調査票 (記入例)'!$N$1:$N$718,SMALL(IF('調査票 (記入例)'!$AE$19:$AE$718="●",ROW('調査票 (記入例)'!$AE$19:$AE$718)),ROW(J157))),"")</f>
        <v/>
      </c>
      <c r="K177" s="182">
        <f t="shared" si="21"/>
        <v>0</v>
      </c>
      <c r="L177" s="155"/>
      <c r="M177" s="156"/>
      <c r="N177" s="157"/>
      <c r="O177" s="156"/>
      <c r="P177" s="155"/>
      <c r="Q177" s="156"/>
      <c r="R177" s="157"/>
      <c r="S177" s="156"/>
      <c r="T177" s="155"/>
      <c r="U177" s="156"/>
      <c r="V177" s="157"/>
      <c r="W177" s="156"/>
      <c r="X177" s="155"/>
      <c r="Y177" s="156"/>
      <c r="Z177" s="157"/>
      <c r="AA177" s="156"/>
      <c r="AB177" s="158"/>
      <c r="AC177" s="159" t="str">
        <f t="array" ref="AC177">IFERROR(INDEX('調査票 (記入例)'!$AD$1:$AD$718,SMALL(IF('調査票 (記入例)'!$AE$19:$AE$718="●",ROW('調査票 (記入例)'!$AE$19:$AE$718)),ROW(AC157)))&amp;"","")</f>
        <v/>
      </c>
      <c r="AD177" s="160" t="str">
        <f t="shared" si="22"/>
        <v/>
      </c>
      <c r="AE177" s="159" t="str">
        <f t="shared" si="24"/>
        <v/>
      </c>
      <c r="AF177" s="160" t="str">
        <f t="shared" si="23"/>
        <v/>
      </c>
    </row>
    <row r="178" spans="1:32" s="110" customFormat="1" ht="34.5" customHeight="1" x14ac:dyDescent="0.4">
      <c r="A178" s="42" t="str">
        <f t="shared" si="17"/>
        <v>○○学園</v>
      </c>
      <c r="B178" s="176" t="str">
        <f t="array" ref="B178">IFERROR(INDEX('調査票 (記入例)'!$B$1:$B$718,SMALL(IF('調査票 (記入例)'!$AE$19:$AE$718="●",ROW('調査票 (記入例)'!$AE$19:$AE$718)),ROW(B158))),"")</f>
        <v/>
      </c>
      <c r="C178" s="177" t="str">
        <f t="array" ref="C178">IFERROR(INDEX('調査票 (記入例)'!$C$1:$C$718,SMALL(IF('調査票 (記入例)'!$AE$19:$AE$718="●",ROW('調査票 (記入例)'!$AE$19:$AE$718)),ROW(C158))),"")</f>
        <v/>
      </c>
      <c r="D178" s="181" t="str">
        <f t="array" ref="D178">IFERROR(INDEX('調査票 (記入例)'!$K$1:$K$718,SMALL(IF('調査票 (記入例)'!$AE$19:$AE$718="●",ROW('調査票 (記入例)'!$AE$19:$AE$718)),ROW(D158))),"")</f>
        <v/>
      </c>
      <c r="E178" s="184">
        <f t="shared" si="18"/>
        <v>0</v>
      </c>
      <c r="F178" s="181" t="str">
        <f t="array" ref="F178">IFERROR(INDEX('調査票 (記入例)'!$L$1:$L$718,SMALL(IF('調査票 (記入例)'!$AE$19:$AE$718="●",ROW('調査票 (記入例)'!$AE$19:$AE$718)),ROW(F158))),"")</f>
        <v/>
      </c>
      <c r="G178" s="182">
        <f t="shared" si="19"/>
        <v>0</v>
      </c>
      <c r="H178" s="181" t="str">
        <f t="array" ref="H178">IFERROR(INDEX('調査票 (記入例)'!$M$1:$M$718,SMALL(IF('調査票 (記入例)'!$AE$19:$AE$718="●",ROW('調査票 (記入例)'!$AE$19:$AE$718)),ROW(H158))),"")</f>
        <v/>
      </c>
      <c r="I178" s="182">
        <f t="shared" si="20"/>
        <v>0</v>
      </c>
      <c r="J178" s="181" t="str">
        <f t="array" ref="J178">IFERROR(INDEX('調査票 (記入例)'!$N$1:$N$718,SMALL(IF('調査票 (記入例)'!$AE$19:$AE$718="●",ROW('調査票 (記入例)'!$AE$19:$AE$718)),ROW(J158))),"")</f>
        <v/>
      </c>
      <c r="K178" s="182">
        <f t="shared" si="21"/>
        <v>0</v>
      </c>
      <c r="L178" s="155"/>
      <c r="M178" s="156"/>
      <c r="N178" s="157"/>
      <c r="O178" s="156"/>
      <c r="P178" s="155"/>
      <c r="Q178" s="156"/>
      <c r="R178" s="157"/>
      <c r="S178" s="156"/>
      <c r="T178" s="155"/>
      <c r="U178" s="156"/>
      <c r="V178" s="157"/>
      <c r="W178" s="156"/>
      <c r="X178" s="155"/>
      <c r="Y178" s="156"/>
      <c r="Z178" s="157"/>
      <c r="AA178" s="156"/>
      <c r="AB178" s="158"/>
      <c r="AC178" s="159" t="str">
        <f t="array" ref="AC178">IFERROR(INDEX('調査票 (記入例)'!$AD$1:$AD$718,SMALL(IF('調査票 (記入例)'!$AE$19:$AE$718="●",ROW('調査票 (記入例)'!$AE$19:$AE$718)),ROW(AC158)))&amp;"","")</f>
        <v/>
      </c>
      <c r="AD178" s="160" t="str">
        <f t="shared" si="22"/>
        <v/>
      </c>
      <c r="AE178" s="159" t="str">
        <f t="shared" si="24"/>
        <v/>
      </c>
      <c r="AF178" s="160" t="str">
        <f t="shared" si="23"/>
        <v/>
      </c>
    </row>
    <row r="179" spans="1:32" s="110" customFormat="1" ht="34.5" customHeight="1" x14ac:dyDescent="0.4">
      <c r="A179" s="42" t="str">
        <f t="shared" si="17"/>
        <v>○○学園</v>
      </c>
      <c r="B179" s="176" t="str">
        <f t="array" ref="B179">IFERROR(INDEX('調査票 (記入例)'!$B$1:$B$718,SMALL(IF('調査票 (記入例)'!$AE$19:$AE$718="●",ROW('調査票 (記入例)'!$AE$19:$AE$718)),ROW(B159))),"")</f>
        <v/>
      </c>
      <c r="C179" s="177" t="str">
        <f t="array" ref="C179">IFERROR(INDEX('調査票 (記入例)'!$C$1:$C$718,SMALL(IF('調査票 (記入例)'!$AE$19:$AE$718="●",ROW('調査票 (記入例)'!$AE$19:$AE$718)),ROW(C159))),"")</f>
        <v/>
      </c>
      <c r="D179" s="181" t="str">
        <f t="array" ref="D179">IFERROR(INDEX('調査票 (記入例)'!$K$1:$K$718,SMALL(IF('調査票 (記入例)'!$AE$19:$AE$718="●",ROW('調査票 (記入例)'!$AE$19:$AE$718)),ROW(D159))),"")</f>
        <v/>
      </c>
      <c r="E179" s="184">
        <f t="shared" si="18"/>
        <v>0</v>
      </c>
      <c r="F179" s="181" t="str">
        <f t="array" ref="F179">IFERROR(INDEX('調査票 (記入例)'!$L$1:$L$718,SMALL(IF('調査票 (記入例)'!$AE$19:$AE$718="●",ROW('調査票 (記入例)'!$AE$19:$AE$718)),ROW(F159))),"")</f>
        <v/>
      </c>
      <c r="G179" s="182">
        <f t="shared" si="19"/>
        <v>0</v>
      </c>
      <c r="H179" s="181" t="str">
        <f t="array" ref="H179">IFERROR(INDEX('調査票 (記入例)'!$M$1:$M$718,SMALL(IF('調査票 (記入例)'!$AE$19:$AE$718="●",ROW('調査票 (記入例)'!$AE$19:$AE$718)),ROW(H159))),"")</f>
        <v/>
      </c>
      <c r="I179" s="182">
        <f t="shared" si="20"/>
        <v>0</v>
      </c>
      <c r="J179" s="181" t="str">
        <f t="array" ref="J179">IFERROR(INDEX('調査票 (記入例)'!$N$1:$N$718,SMALL(IF('調査票 (記入例)'!$AE$19:$AE$718="●",ROW('調査票 (記入例)'!$AE$19:$AE$718)),ROW(J159))),"")</f>
        <v/>
      </c>
      <c r="K179" s="182">
        <f t="shared" si="21"/>
        <v>0</v>
      </c>
      <c r="L179" s="155"/>
      <c r="M179" s="156"/>
      <c r="N179" s="157"/>
      <c r="O179" s="156"/>
      <c r="P179" s="155"/>
      <c r="Q179" s="156"/>
      <c r="R179" s="157"/>
      <c r="S179" s="156"/>
      <c r="T179" s="155"/>
      <c r="U179" s="156"/>
      <c r="V179" s="157"/>
      <c r="W179" s="156"/>
      <c r="X179" s="155"/>
      <c r="Y179" s="156"/>
      <c r="Z179" s="157"/>
      <c r="AA179" s="156"/>
      <c r="AB179" s="158"/>
      <c r="AC179" s="159" t="str">
        <f t="array" ref="AC179">IFERROR(INDEX('調査票 (記入例)'!$AD$1:$AD$718,SMALL(IF('調査票 (記入例)'!$AE$19:$AE$718="●",ROW('調査票 (記入例)'!$AE$19:$AE$718)),ROW(AC159)))&amp;"","")</f>
        <v/>
      </c>
      <c r="AD179" s="160" t="str">
        <f t="shared" si="22"/>
        <v/>
      </c>
      <c r="AE179" s="159" t="str">
        <f t="shared" si="24"/>
        <v/>
      </c>
      <c r="AF179" s="160" t="str">
        <f t="shared" si="23"/>
        <v/>
      </c>
    </row>
    <row r="180" spans="1:32" s="110" customFormat="1" ht="34.5" customHeight="1" x14ac:dyDescent="0.4">
      <c r="A180" s="42" t="str">
        <f t="shared" si="17"/>
        <v>○○学園</v>
      </c>
      <c r="B180" s="176" t="str">
        <f t="array" ref="B180">IFERROR(INDEX('調査票 (記入例)'!$B$1:$B$718,SMALL(IF('調査票 (記入例)'!$AE$19:$AE$718="●",ROW('調査票 (記入例)'!$AE$19:$AE$718)),ROW(B160))),"")</f>
        <v/>
      </c>
      <c r="C180" s="177" t="str">
        <f t="array" ref="C180">IFERROR(INDEX('調査票 (記入例)'!$C$1:$C$718,SMALL(IF('調査票 (記入例)'!$AE$19:$AE$718="●",ROW('調査票 (記入例)'!$AE$19:$AE$718)),ROW(C160))),"")</f>
        <v/>
      </c>
      <c r="D180" s="181" t="str">
        <f t="array" ref="D180">IFERROR(INDEX('調査票 (記入例)'!$K$1:$K$718,SMALL(IF('調査票 (記入例)'!$AE$19:$AE$718="●",ROW('調査票 (記入例)'!$AE$19:$AE$718)),ROW(D160))),"")</f>
        <v/>
      </c>
      <c r="E180" s="184">
        <f t="shared" si="18"/>
        <v>0</v>
      </c>
      <c r="F180" s="181" t="str">
        <f t="array" ref="F180">IFERROR(INDEX('調査票 (記入例)'!$L$1:$L$718,SMALL(IF('調査票 (記入例)'!$AE$19:$AE$718="●",ROW('調査票 (記入例)'!$AE$19:$AE$718)),ROW(F160))),"")</f>
        <v/>
      </c>
      <c r="G180" s="182">
        <f t="shared" si="19"/>
        <v>0</v>
      </c>
      <c r="H180" s="181" t="str">
        <f t="array" ref="H180">IFERROR(INDEX('調査票 (記入例)'!$M$1:$M$718,SMALL(IF('調査票 (記入例)'!$AE$19:$AE$718="●",ROW('調査票 (記入例)'!$AE$19:$AE$718)),ROW(H160))),"")</f>
        <v/>
      </c>
      <c r="I180" s="182">
        <f t="shared" si="20"/>
        <v>0</v>
      </c>
      <c r="J180" s="181" t="str">
        <f t="array" ref="J180">IFERROR(INDEX('調査票 (記入例)'!$N$1:$N$718,SMALL(IF('調査票 (記入例)'!$AE$19:$AE$718="●",ROW('調査票 (記入例)'!$AE$19:$AE$718)),ROW(J160))),"")</f>
        <v/>
      </c>
      <c r="K180" s="182">
        <f t="shared" si="21"/>
        <v>0</v>
      </c>
      <c r="L180" s="155"/>
      <c r="M180" s="156"/>
      <c r="N180" s="157"/>
      <c r="O180" s="156"/>
      <c r="P180" s="155"/>
      <c r="Q180" s="156"/>
      <c r="R180" s="157"/>
      <c r="S180" s="156"/>
      <c r="T180" s="155"/>
      <c r="U180" s="156"/>
      <c r="V180" s="157"/>
      <c r="W180" s="156"/>
      <c r="X180" s="155"/>
      <c r="Y180" s="156"/>
      <c r="Z180" s="157"/>
      <c r="AA180" s="156"/>
      <c r="AB180" s="158"/>
      <c r="AC180" s="159" t="str">
        <f t="array" ref="AC180">IFERROR(INDEX('調査票 (記入例)'!$AD$1:$AD$718,SMALL(IF('調査票 (記入例)'!$AE$19:$AE$718="●",ROW('調査票 (記入例)'!$AE$19:$AE$718)),ROW(AC160)))&amp;"","")</f>
        <v/>
      </c>
      <c r="AD180" s="160" t="str">
        <f t="shared" si="22"/>
        <v/>
      </c>
      <c r="AE180" s="159" t="str">
        <f t="shared" si="24"/>
        <v/>
      </c>
      <c r="AF180" s="160" t="str">
        <f t="shared" si="23"/>
        <v/>
      </c>
    </row>
    <row r="181" spans="1:32" s="110" customFormat="1" ht="34.5" customHeight="1" x14ac:dyDescent="0.4">
      <c r="A181" s="42" t="str">
        <f t="shared" si="17"/>
        <v>○○学園</v>
      </c>
      <c r="B181" s="176" t="str">
        <f t="array" ref="B181">IFERROR(INDEX('調査票 (記入例)'!$B$1:$B$718,SMALL(IF('調査票 (記入例)'!$AE$19:$AE$718="●",ROW('調査票 (記入例)'!$AE$19:$AE$718)),ROW(B161))),"")</f>
        <v/>
      </c>
      <c r="C181" s="177" t="str">
        <f t="array" ref="C181">IFERROR(INDEX('調査票 (記入例)'!$C$1:$C$718,SMALL(IF('調査票 (記入例)'!$AE$19:$AE$718="●",ROW('調査票 (記入例)'!$AE$19:$AE$718)),ROW(C161))),"")</f>
        <v/>
      </c>
      <c r="D181" s="181" t="str">
        <f t="array" ref="D181">IFERROR(INDEX('調査票 (記入例)'!$K$1:$K$718,SMALL(IF('調査票 (記入例)'!$AE$19:$AE$718="●",ROW('調査票 (記入例)'!$AE$19:$AE$718)),ROW(D161))),"")</f>
        <v/>
      </c>
      <c r="E181" s="184">
        <f t="shared" si="18"/>
        <v>0</v>
      </c>
      <c r="F181" s="181" t="str">
        <f t="array" ref="F181">IFERROR(INDEX('調査票 (記入例)'!$L$1:$L$718,SMALL(IF('調査票 (記入例)'!$AE$19:$AE$718="●",ROW('調査票 (記入例)'!$AE$19:$AE$718)),ROW(F161))),"")</f>
        <v/>
      </c>
      <c r="G181" s="182">
        <f t="shared" si="19"/>
        <v>0</v>
      </c>
      <c r="H181" s="181" t="str">
        <f t="array" ref="H181">IFERROR(INDEX('調査票 (記入例)'!$M$1:$M$718,SMALL(IF('調査票 (記入例)'!$AE$19:$AE$718="●",ROW('調査票 (記入例)'!$AE$19:$AE$718)),ROW(H161))),"")</f>
        <v/>
      </c>
      <c r="I181" s="182">
        <f t="shared" si="20"/>
        <v>0</v>
      </c>
      <c r="J181" s="181" t="str">
        <f t="array" ref="J181">IFERROR(INDEX('調査票 (記入例)'!$N$1:$N$718,SMALL(IF('調査票 (記入例)'!$AE$19:$AE$718="●",ROW('調査票 (記入例)'!$AE$19:$AE$718)),ROW(J161))),"")</f>
        <v/>
      </c>
      <c r="K181" s="182">
        <f t="shared" si="21"/>
        <v>0</v>
      </c>
      <c r="L181" s="155"/>
      <c r="M181" s="156"/>
      <c r="N181" s="157"/>
      <c r="O181" s="156"/>
      <c r="P181" s="155"/>
      <c r="Q181" s="156"/>
      <c r="R181" s="157"/>
      <c r="S181" s="156"/>
      <c r="T181" s="155"/>
      <c r="U181" s="156"/>
      <c r="V181" s="157"/>
      <c r="W181" s="156"/>
      <c r="X181" s="155"/>
      <c r="Y181" s="156"/>
      <c r="Z181" s="157"/>
      <c r="AA181" s="156"/>
      <c r="AB181" s="158"/>
      <c r="AC181" s="159" t="str">
        <f t="array" ref="AC181">IFERROR(INDEX('調査票 (記入例)'!$AD$1:$AD$718,SMALL(IF('調査票 (記入例)'!$AE$19:$AE$718="●",ROW('調査票 (記入例)'!$AE$19:$AE$718)),ROW(AC161)))&amp;"","")</f>
        <v/>
      </c>
      <c r="AD181" s="160" t="str">
        <f t="shared" si="22"/>
        <v/>
      </c>
      <c r="AE181" s="159" t="str">
        <f t="shared" si="24"/>
        <v/>
      </c>
      <c r="AF181" s="160" t="str">
        <f t="shared" si="23"/>
        <v/>
      </c>
    </row>
    <row r="182" spans="1:32" s="110" customFormat="1" ht="34.5" customHeight="1" x14ac:dyDescent="0.4">
      <c r="A182" s="42" t="str">
        <f t="shared" si="17"/>
        <v>○○学園</v>
      </c>
      <c r="B182" s="176" t="str">
        <f t="array" ref="B182">IFERROR(INDEX('調査票 (記入例)'!$B$1:$B$718,SMALL(IF('調査票 (記入例)'!$AE$19:$AE$718="●",ROW('調査票 (記入例)'!$AE$19:$AE$718)),ROW(B162))),"")</f>
        <v/>
      </c>
      <c r="C182" s="177" t="str">
        <f t="array" ref="C182">IFERROR(INDEX('調査票 (記入例)'!$C$1:$C$718,SMALL(IF('調査票 (記入例)'!$AE$19:$AE$718="●",ROW('調査票 (記入例)'!$AE$19:$AE$718)),ROW(C162))),"")</f>
        <v/>
      </c>
      <c r="D182" s="181" t="str">
        <f t="array" ref="D182">IFERROR(INDEX('調査票 (記入例)'!$K$1:$K$718,SMALL(IF('調査票 (記入例)'!$AE$19:$AE$718="●",ROW('調査票 (記入例)'!$AE$19:$AE$718)),ROW(D162))),"")</f>
        <v/>
      </c>
      <c r="E182" s="184">
        <f t="shared" si="18"/>
        <v>0</v>
      </c>
      <c r="F182" s="181" t="str">
        <f t="array" ref="F182">IFERROR(INDEX('調査票 (記入例)'!$L$1:$L$718,SMALL(IF('調査票 (記入例)'!$AE$19:$AE$718="●",ROW('調査票 (記入例)'!$AE$19:$AE$718)),ROW(F162))),"")</f>
        <v/>
      </c>
      <c r="G182" s="182">
        <f t="shared" si="19"/>
        <v>0</v>
      </c>
      <c r="H182" s="181" t="str">
        <f t="array" ref="H182">IFERROR(INDEX('調査票 (記入例)'!$M$1:$M$718,SMALL(IF('調査票 (記入例)'!$AE$19:$AE$718="●",ROW('調査票 (記入例)'!$AE$19:$AE$718)),ROW(H162))),"")</f>
        <v/>
      </c>
      <c r="I182" s="182">
        <f t="shared" si="20"/>
        <v>0</v>
      </c>
      <c r="J182" s="181" t="str">
        <f t="array" ref="J182">IFERROR(INDEX('調査票 (記入例)'!$N$1:$N$718,SMALL(IF('調査票 (記入例)'!$AE$19:$AE$718="●",ROW('調査票 (記入例)'!$AE$19:$AE$718)),ROW(J162))),"")</f>
        <v/>
      </c>
      <c r="K182" s="182">
        <f t="shared" si="21"/>
        <v>0</v>
      </c>
      <c r="L182" s="155"/>
      <c r="M182" s="156"/>
      <c r="N182" s="157"/>
      <c r="O182" s="156"/>
      <c r="P182" s="155"/>
      <c r="Q182" s="156"/>
      <c r="R182" s="157"/>
      <c r="S182" s="156"/>
      <c r="T182" s="155"/>
      <c r="U182" s="156"/>
      <c r="V182" s="157"/>
      <c r="W182" s="156"/>
      <c r="X182" s="155"/>
      <c r="Y182" s="156"/>
      <c r="Z182" s="157"/>
      <c r="AA182" s="156"/>
      <c r="AB182" s="158"/>
      <c r="AC182" s="159" t="str">
        <f t="array" ref="AC182">IFERROR(INDEX('調査票 (記入例)'!$AD$1:$AD$718,SMALL(IF('調査票 (記入例)'!$AE$19:$AE$718="●",ROW('調査票 (記入例)'!$AE$19:$AE$718)),ROW(AC162)))&amp;"","")</f>
        <v/>
      </c>
      <c r="AD182" s="160" t="str">
        <f t="shared" si="22"/>
        <v/>
      </c>
      <c r="AE182" s="159" t="str">
        <f t="shared" si="24"/>
        <v/>
      </c>
      <c r="AF182" s="160" t="str">
        <f t="shared" si="23"/>
        <v/>
      </c>
    </row>
    <row r="183" spans="1:32" s="110" customFormat="1" ht="34.5" customHeight="1" x14ac:dyDescent="0.4">
      <c r="A183" s="42" t="str">
        <f t="shared" si="17"/>
        <v>○○学園</v>
      </c>
      <c r="B183" s="176" t="str">
        <f t="array" ref="B183">IFERROR(INDEX('調査票 (記入例)'!$B$1:$B$718,SMALL(IF('調査票 (記入例)'!$AE$19:$AE$718="●",ROW('調査票 (記入例)'!$AE$19:$AE$718)),ROW(B163))),"")</f>
        <v/>
      </c>
      <c r="C183" s="177" t="str">
        <f t="array" ref="C183">IFERROR(INDEX('調査票 (記入例)'!$C$1:$C$718,SMALL(IF('調査票 (記入例)'!$AE$19:$AE$718="●",ROW('調査票 (記入例)'!$AE$19:$AE$718)),ROW(C163))),"")</f>
        <v/>
      </c>
      <c r="D183" s="181" t="str">
        <f t="array" ref="D183">IFERROR(INDEX('調査票 (記入例)'!$K$1:$K$718,SMALL(IF('調査票 (記入例)'!$AE$19:$AE$718="●",ROW('調査票 (記入例)'!$AE$19:$AE$718)),ROW(D163))),"")</f>
        <v/>
      </c>
      <c r="E183" s="184">
        <f t="shared" si="18"/>
        <v>0</v>
      </c>
      <c r="F183" s="181" t="str">
        <f t="array" ref="F183">IFERROR(INDEX('調査票 (記入例)'!$L$1:$L$718,SMALL(IF('調査票 (記入例)'!$AE$19:$AE$718="●",ROW('調査票 (記入例)'!$AE$19:$AE$718)),ROW(F163))),"")</f>
        <v/>
      </c>
      <c r="G183" s="182">
        <f t="shared" si="19"/>
        <v>0</v>
      </c>
      <c r="H183" s="181" t="str">
        <f t="array" ref="H183">IFERROR(INDEX('調査票 (記入例)'!$M$1:$M$718,SMALL(IF('調査票 (記入例)'!$AE$19:$AE$718="●",ROW('調査票 (記入例)'!$AE$19:$AE$718)),ROW(H163))),"")</f>
        <v/>
      </c>
      <c r="I183" s="182">
        <f t="shared" si="20"/>
        <v>0</v>
      </c>
      <c r="J183" s="181" t="str">
        <f t="array" ref="J183">IFERROR(INDEX('調査票 (記入例)'!$N$1:$N$718,SMALL(IF('調査票 (記入例)'!$AE$19:$AE$718="●",ROW('調査票 (記入例)'!$AE$19:$AE$718)),ROW(J163))),"")</f>
        <v/>
      </c>
      <c r="K183" s="182">
        <f t="shared" si="21"/>
        <v>0</v>
      </c>
      <c r="L183" s="155"/>
      <c r="M183" s="156"/>
      <c r="N183" s="157"/>
      <c r="O183" s="156"/>
      <c r="P183" s="155"/>
      <c r="Q183" s="156"/>
      <c r="R183" s="157"/>
      <c r="S183" s="156"/>
      <c r="T183" s="155"/>
      <c r="U183" s="156"/>
      <c r="V183" s="157"/>
      <c r="W183" s="156"/>
      <c r="X183" s="155"/>
      <c r="Y183" s="156"/>
      <c r="Z183" s="157"/>
      <c r="AA183" s="156"/>
      <c r="AB183" s="158"/>
      <c r="AC183" s="159" t="str">
        <f t="array" ref="AC183">IFERROR(INDEX('調査票 (記入例)'!$AD$1:$AD$718,SMALL(IF('調査票 (記入例)'!$AE$19:$AE$718="●",ROW('調査票 (記入例)'!$AE$19:$AE$718)),ROW(AC163)))&amp;"","")</f>
        <v/>
      </c>
      <c r="AD183" s="160" t="str">
        <f t="shared" si="22"/>
        <v/>
      </c>
      <c r="AE183" s="159" t="str">
        <f t="shared" si="24"/>
        <v/>
      </c>
      <c r="AF183" s="160" t="str">
        <f t="shared" si="23"/>
        <v/>
      </c>
    </row>
    <row r="184" spans="1:32" s="110" customFormat="1" ht="34.5" customHeight="1" x14ac:dyDescent="0.4">
      <c r="A184" s="42" t="str">
        <f t="shared" si="17"/>
        <v>○○学園</v>
      </c>
      <c r="B184" s="176" t="str">
        <f t="array" ref="B184">IFERROR(INDEX('調査票 (記入例)'!$B$1:$B$718,SMALL(IF('調査票 (記入例)'!$AE$19:$AE$718="●",ROW('調査票 (記入例)'!$AE$19:$AE$718)),ROW(B164))),"")</f>
        <v/>
      </c>
      <c r="C184" s="177" t="str">
        <f t="array" ref="C184">IFERROR(INDEX('調査票 (記入例)'!$C$1:$C$718,SMALL(IF('調査票 (記入例)'!$AE$19:$AE$718="●",ROW('調査票 (記入例)'!$AE$19:$AE$718)),ROW(C164))),"")</f>
        <v/>
      </c>
      <c r="D184" s="181" t="str">
        <f t="array" ref="D184">IFERROR(INDEX('調査票 (記入例)'!$K$1:$K$718,SMALL(IF('調査票 (記入例)'!$AE$19:$AE$718="●",ROW('調査票 (記入例)'!$AE$19:$AE$718)),ROW(D164))),"")</f>
        <v/>
      </c>
      <c r="E184" s="184">
        <f t="shared" si="18"/>
        <v>0</v>
      </c>
      <c r="F184" s="181" t="str">
        <f t="array" ref="F184">IFERROR(INDEX('調査票 (記入例)'!$L$1:$L$718,SMALL(IF('調査票 (記入例)'!$AE$19:$AE$718="●",ROW('調査票 (記入例)'!$AE$19:$AE$718)),ROW(F164))),"")</f>
        <v/>
      </c>
      <c r="G184" s="182">
        <f t="shared" si="19"/>
        <v>0</v>
      </c>
      <c r="H184" s="181" t="str">
        <f t="array" ref="H184">IFERROR(INDEX('調査票 (記入例)'!$M$1:$M$718,SMALL(IF('調査票 (記入例)'!$AE$19:$AE$718="●",ROW('調査票 (記入例)'!$AE$19:$AE$718)),ROW(H164))),"")</f>
        <v/>
      </c>
      <c r="I184" s="182">
        <f t="shared" si="20"/>
        <v>0</v>
      </c>
      <c r="J184" s="181" t="str">
        <f t="array" ref="J184">IFERROR(INDEX('調査票 (記入例)'!$N$1:$N$718,SMALL(IF('調査票 (記入例)'!$AE$19:$AE$718="●",ROW('調査票 (記入例)'!$AE$19:$AE$718)),ROW(J164))),"")</f>
        <v/>
      </c>
      <c r="K184" s="182">
        <f t="shared" si="21"/>
        <v>0</v>
      </c>
      <c r="L184" s="155"/>
      <c r="M184" s="156"/>
      <c r="N184" s="157"/>
      <c r="O184" s="156"/>
      <c r="P184" s="155"/>
      <c r="Q184" s="156"/>
      <c r="R184" s="157"/>
      <c r="S184" s="156"/>
      <c r="T184" s="155"/>
      <c r="U184" s="156"/>
      <c r="V184" s="157"/>
      <c r="W184" s="156"/>
      <c r="X184" s="155"/>
      <c r="Y184" s="156"/>
      <c r="Z184" s="157"/>
      <c r="AA184" s="156"/>
      <c r="AB184" s="158"/>
      <c r="AC184" s="159" t="str">
        <f t="array" ref="AC184">IFERROR(INDEX('調査票 (記入例)'!$AD$1:$AD$718,SMALL(IF('調査票 (記入例)'!$AE$19:$AE$718="●",ROW('調査票 (記入例)'!$AE$19:$AE$718)),ROW(AC164)))&amp;"","")</f>
        <v/>
      </c>
      <c r="AD184" s="160" t="str">
        <f t="shared" si="22"/>
        <v/>
      </c>
      <c r="AE184" s="159" t="str">
        <f t="shared" si="24"/>
        <v/>
      </c>
      <c r="AF184" s="160" t="str">
        <f t="shared" si="23"/>
        <v/>
      </c>
    </row>
    <row r="185" spans="1:32" s="110" customFormat="1" ht="34.5" customHeight="1" x14ac:dyDescent="0.4">
      <c r="A185" s="42" t="str">
        <f t="shared" si="17"/>
        <v>○○学園</v>
      </c>
      <c r="B185" s="176" t="str">
        <f t="array" ref="B185">IFERROR(INDEX('調査票 (記入例)'!$B$1:$B$718,SMALL(IF('調査票 (記入例)'!$AE$19:$AE$718="●",ROW('調査票 (記入例)'!$AE$19:$AE$718)),ROW(B165))),"")</f>
        <v/>
      </c>
      <c r="C185" s="177" t="str">
        <f t="array" ref="C185">IFERROR(INDEX('調査票 (記入例)'!$C$1:$C$718,SMALL(IF('調査票 (記入例)'!$AE$19:$AE$718="●",ROW('調査票 (記入例)'!$AE$19:$AE$718)),ROW(C165))),"")</f>
        <v/>
      </c>
      <c r="D185" s="181" t="str">
        <f t="array" ref="D185">IFERROR(INDEX('調査票 (記入例)'!$K$1:$K$718,SMALL(IF('調査票 (記入例)'!$AE$19:$AE$718="●",ROW('調査票 (記入例)'!$AE$19:$AE$718)),ROW(D165))),"")</f>
        <v/>
      </c>
      <c r="E185" s="184">
        <f t="shared" si="18"/>
        <v>0</v>
      </c>
      <c r="F185" s="181" t="str">
        <f t="array" ref="F185">IFERROR(INDEX('調査票 (記入例)'!$L$1:$L$718,SMALL(IF('調査票 (記入例)'!$AE$19:$AE$718="●",ROW('調査票 (記入例)'!$AE$19:$AE$718)),ROW(F165))),"")</f>
        <v/>
      </c>
      <c r="G185" s="182">
        <f t="shared" si="19"/>
        <v>0</v>
      </c>
      <c r="H185" s="181" t="str">
        <f t="array" ref="H185">IFERROR(INDEX('調査票 (記入例)'!$M$1:$M$718,SMALL(IF('調査票 (記入例)'!$AE$19:$AE$718="●",ROW('調査票 (記入例)'!$AE$19:$AE$718)),ROW(H165))),"")</f>
        <v/>
      </c>
      <c r="I185" s="182">
        <f t="shared" si="20"/>
        <v>0</v>
      </c>
      <c r="J185" s="181" t="str">
        <f t="array" ref="J185">IFERROR(INDEX('調査票 (記入例)'!$N$1:$N$718,SMALL(IF('調査票 (記入例)'!$AE$19:$AE$718="●",ROW('調査票 (記入例)'!$AE$19:$AE$718)),ROW(J165))),"")</f>
        <v/>
      </c>
      <c r="K185" s="182">
        <f t="shared" si="21"/>
        <v>0</v>
      </c>
      <c r="L185" s="155"/>
      <c r="M185" s="156"/>
      <c r="N185" s="157"/>
      <c r="O185" s="156"/>
      <c r="P185" s="155"/>
      <c r="Q185" s="156"/>
      <c r="R185" s="157"/>
      <c r="S185" s="156"/>
      <c r="T185" s="155"/>
      <c r="U185" s="156"/>
      <c r="V185" s="157"/>
      <c r="W185" s="156"/>
      <c r="X185" s="155"/>
      <c r="Y185" s="156"/>
      <c r="Z185" s="157"/>
      <c r="AA185" s="156"/>
      <c r="AB185" s="158"/>
      <c r="AC185" s="159" t="str">
        <f t="array" ref="AC185">IFERROR(INDEX('調査票 (記入例)'!$AD$1:$AD$718,SMALL(IF('調査票 (記入例)'!$AE$19:$AE$718="●",ROW('調査票 (記入例)'!$AE$19:$AE$718)),ROW(AC165)))&amp;"","")</f>
        <v/>
      </c>
      <c r="AD185" s="160" t="str">
        <f t="shared" si="22"/>
        <v/>
      </c>
      <c r="AE185" s="159" t="str">
        <f t="shared" si="24"/>
        <v/>
      </c>
      <c r="AF185" s="160" t="str">
        <f t="shared" si="23"/>
        <v/>
      </c>
    </row>
    <row r="186" spans="1:32" s="110" customFormat="1" ht="34.5" customHeight="1" x14ac:dyDescent="0.4">
      <c r="A186" s="42" t="str">
        <f t="shared" si="17"/>
        <v>○○学園</v>
      </c>
      <c r="B186" s="176" t="str">
        <f t="array" ref="B186">IFERROR(INDEX('調査票 (記入例)'!$B$1:$B$718,SMALL(IF('調査票 (記入例)'!$AE$19:$AE$718="●",ROW('調査票 (記入例)'!$AE$19:$AE$718)),ROW(B166))),"")</f>
        <v/>
      </c>
      <c r="C186" s="177" t="str">
        <f t="array" ref="C186">IFERROR(INDEX('調査票 (記入例)'!$C$1:$C$718,SMALL(IF('調査票 (記入例)'!$AE$19:$AE$718="●",ROW('調査票 (記入例)'!$AE$19:$AE$718)),ROW(C166))),"")</f>
        <v/>
      </c>
      <c r="D186" s="181" t="str">
        <f t="array" ref="D186">IFERROR(INDEX('調査票 (記入例)'!$K$1:$K$718,SMALL(IF('調査票 (記入例)'!$AE$19:$AE$718="●",ROW('調査票 (記入例)'!$AE$19:$AE$718)),ROW(D166))),"")</f>
        <v/>
      </c>
      <c r="E186" s="184">
        <f t="shared" si="18"/>
        <v>0</v>
      </c>
      <c r="F186" s="181" t="str">
        <f t="array" ref="F186">IFERROR(INDEX('調査票 (記入例)'!$L$1:$L$718,SMALL(IF('調査票 (記入例)'!$AE$19:$AE$718="●",ROW('調査票 (記入例)'!$AE$19:$AE$718)),ROW(F166))),"")</f>
        <v/>
      </c>
      <c r="G186" s="182">
        <f t="shared" si="19"/>
        <v>0</v>
      </c>
      <c r="H186" s="181" t="str">
        <f t="array" ref="H186">IFERROR(INDEX('調査票 (記入例)'!$M$1:$M$718,SMALL(IF('調査票 (記入例)'!$AE$19:$AE$718="●",ROW('調査票 (記入例)'!$AE$19:$AE$718)),ROW(H166))),"")</f>
        <v/>
      </c>
      <c r="I186" s="182">
        <f t="shared" si="20"/>
        <v>0</v>
      </c>
      <c r="J186" s="181" t="str">
        <f t="array" ref="J186">IFERROR(INDEX('調査票 (記入例)'!$N$1:$N$718,SMALL(IF('調査票 (記入例)'!$AE$19:$AE$718="●",ROW('調査票 (記入例)'!$AE$19:$AE$718)),ROW(J166))),"")</f>
        <v/>
      </c>
      <c r="K186" s="182">
        <f t="shared" si="21"/>
        <v>0</v>
      </c>
      <c r="L186" s="155"/>
      <c r="M186" s="156"/>
      <c r="N186" s="157"/>
      <c r="O186" s="156"/>
      <c r="P186" s="155"/>
      <c r="Q186" s="156"/>
      <c r="R186" s="157"/>
      <c r="S186" s="156"/>
      <c r="T186" s="155"/>
      <c r="U186" s="156"/>
      <c r="V186" s="157"/>
      <c r="W186" s="156"/>
      <c r="X186" s="155"/>
      <c r="Y186" s="156"/>
      <c r="Z186" s="157"/>
      <c r="AA186" s="156"/>
      <c r="AB186" s="158"/>
      <c r="AC186" s="159" t="str">
        <f t="array" ref="AC186">IFERROR(INDEX('調査票 (記入例)'!$AD$1:$AD$718,SMALL(IF('調査票 (記入例)'!$AE$19:$AE$718="●",ROW('調査票 (記入例)'!$AE$19:$AE$718)),ROW(AC166)))&amp;"","")</f>
        <v/>
      </c>
      <c r="AD186" s="160" t="str">
        <f t="shared" si="22"/>
        <v/>
      </c>
      <c r="AE186" s="159" t="str">
        <f t="shared" si="24"/>
        <v/>
      </c>
      <c r="AF186" s="160" t="str">
        <f t="shared" si="23"/>
        <v/>
      </c>
    </row>
    <row r="187" spans="1:32" s="110" customFormat="1" ht="34.5" customHeight="1" x14ac:dyDescent="0.4">
      <c r="A187" s="42" t="str">
        <f t="shared" si="17"/>
        <v>○○学園</v>
      </c>
      <c r="B187" s="176" t="str">
        <f t="array" ref="B187">IFERROR(INDEX('調査票 (記入例)'!$B$1:$B$718,SMALL(IF('調査票 (記入例)'!$AE$19:$AE$718="●",ROW('調査票 (記入例)'!$AE$19:$AE$718)),ROW(B167))),"")</f>
        <v/>
      </c>
      <c r="C187" s="177" t="str">
        <f t="array" ref="C187">IFERROR(INDEX('調査票 (記入例)'!$C$1:$C$718,SMALL(IF('調査票 (記入例)'!$AE$19:$AE$718="●",ROW('調査票 (記入例)'!$AE$19:$AE$718)),ROW(C167))),"")</f>
        <v/>
      </c>
      <c r="D187" s="181" t="str">
        <f t="array" ref="D187">IFERROR(INDEX('調査票 (記入例)'!$K$1:$K$718,SMALL(IF('調査票 (記入例)'!$AE$19:$AE$718="●",ROW('調査票 (記入例)'!$AE$19:$AE$718)),ROW(D167))),"")</f>
        <v/>
      </c>
      <c r="E187" s="184">
        <f t="shared" si="18"/>
        <v>0</v>
      </c>
      <c r="F187" s="181" t="str">
        <f t="array" ref="F187">IFERROR(INDEX('調査票 (記入例)'!$L$1:$L$718,SMALL(IF('調査票 (記入例)'!$AE$19:$AE$718="●",ROW('調査票 (記入例)'!$AE$19:$AE$718)),ROW(F167))),"")</f>
        <v/>
      </c>
      <c r="G187" s="182">
        <f t="shared" si="19"/>
        <v>0</v>
      </c>
      <c r="H187" s="181" t="str">
        <f t="array" ref="H187">IFERROR(INDEX('調査票 (記入例)'!$M$1:$M$718,SMALL(IF('調査票 (記入例)'!$AE$19:$AE$718="●",ROW('調査票 (記入例)'!$AE$19:$AE$718)),ROW(H167))),"")</f>
        <v/>
      </c>
      <c r="I187" s="182">
        <f t="shared" si="20"/>
        <v>0</v>
      </c>
      <c r="J187" s="181" t="str">
        <f t="array" ref="J187">IFERROR(INDEX('調査票 (記入例)'!$N$1:$N$718,SMALL(IF('調査票 (記入例)'!$AE$19:$AE$718="●",ROW('調査票 (記入例)'!$AE$19:$AE$718)),ROW(J167))),"")</f>
        <v/>
      </c>
      <c r="K187" s="182">
        <f t="shared" si="21"/>
        <v>0</v>
      </c>
      <c r="L187" s="155"/>
      <c r="M187" s="156"/>
      <c r="N187" s="157"/>
      <c r="O187" s="156"/>
      <c r="P187" s="155"/>
      <c r="Q187" s="156"/>
      <c r="R187" s="157"/>
      <c r="S187" s="156"/>
      <c r="T187" s="155"/>
      <c r="U187" s="156"/>
      <c r="V187" s="157"/>
      <c r="W187" s="156"/>
      <c r="X187" s="155"/>
      <c r="Y187" s="156"/>
      <c r="Z187" s="157"/>
      <c r="AA187" s="156"/>
      <c r="AB187" s="158"/>
      <c r="AC187" s="159" t="str">
        <f t="array" ref="AC187">IFERROR(INDEX('調査票 (記入例)'!$AD$1:$AD$718,SMALL(IF('調査票 (記入例)'!$AE$19:$AE$718="●",ROW('調査票 (記入例)'!$AE$19:$AE$718)),ROW(AC167)))&amp;"","")</f>
        <v/>
      </c>
      <c r="AD187" s="160" t="str">
        <f t="shared" si="22"/>
        <v/>
      </c>
      <c r="AE187" s="159" t="str">
        <f t="shared" si="24"/>
        <v/>
      </c>
      <c r="AF187" s="160" t="str">
        <f t="shared" si="23"/>
        <v/>
      </c>
    </row>
    <row r="188" spans="1:32" s="110" customFormat="1" ht="34.5" customHeight="1" x14ac:dyDescent="0.4">
      <c r="A188" s="42" t="str">
        <f t="shared" si="17"/>
        <v>○○学園</v>
      </c>
      <c r="B188" s="176" t="str">
        <f t="array" ref="B188">IFERROR(INDEX('調査票 (記入例)'!$B$1:$B$718,SMALL(IF('調査票 (記入例)'!$AE$19:$AE$718="●",ROW('調査票 (記入例)'!$AE$19:$AE$718)),ROW(B168))),"")</f>
        <v/>
      </c>
      <c r="C188" s="177" t="str">
        <f t="array" ref="C188">IFERROR(INDEX('調査票 (記入例)'!$C$1:$C$718,SMALL(IF('調査票 (記入例)'!$AE$19:$AE$718="●",ROW('調査票 (記入例)'!$AE$19:$AE$718)),ROW(C168))),"")</f>
        <v/>
      </c>
      <c r="D188" s="181" t="str">
        <f t="array" ref="D188">IFERROR(INDEX('調査票 (記入例)'!$K$1:$K$718,SMALL(IF('調査票 (記入例)'!$AE$19:$AE$718="●",ROW('調査票 (記入例)'!$AE$19:$AE$718)),ROW(D168))),"")</f>
        <v/>
      </c>
      <c r="E188" s="184">
        <f t="shared" si="18"/>
        <v>0</v>
      </c>
      <c r="F188" s="181" t="str">
        <f t="array" ref="F188">IFERROR(INDEX('調査票 (記入例)'!$L$1:$L$718,SMALL(IF('調査票 (記入例)'!$AE$19:$AE$718="●",ROW('調査票 (記入例)'!$AE$19:$AE$718)),ROW(F168))),"")</f>
        <v/>
      </c>
      <c r="G188" s="182">
        <f t="shared" si="19"/>
        <v>0</v>
      </c>
      <c r="H188" s="181" t="str">
        <f t="array" ref="H188">IFERROR(INDEX('調査票 (記入例)'!$M$1:$M$718,SMALL(IF('調査票 (記入例)'!$AE$19:$AE$718="●",ROW('調査票 (記入例)'!$AE$19:$AE$718)),ROW(H168))),"")</f>
        <v/>
      </c>
      <c r="I188" s="182">
        <f t="shared" si="20"/>
        <v>0</v>
      </c>
      <c r="J188" s="181" t="str">
        <f t="array" ref="J188">IFERROR(INDEX('調査票 (記入例)'!$N$1:$N$718,SMALL(IF('調査票 (記入例)'!$AE$19:$AE$718="●",ROW('調査票 (記入例)'!$AE$19:$AE$718)),ROW(J168))),"")</f>
        <v/>
      </c>
      <c r="K188" s="182">
        <f t="shared" si="21"/>
        <v>0</v>
      </c>
      <c r="L188" s="155"/>
      <c r="M188" s="156"/>
      <c r="N188" s="157"/>
      <c r="O188" s="156"/>
      <c r="P188" s="155"/>
      <c r="Q188" s="156"/>
      <c r="R188" s="157"/>
      <c r="S188" s="156"/>
      <c r="T188" s="155"/>
      <c r="U188" s="156"/>
      <c r="V188" s="157"/>
      <c r="W188" s="156"/>
      <c r="X188" s="155"/>
      <c r="Y188" s="156"/>
      <c r="Z188" s="157"/>
      <c r="AA188" s="156"/>
      <c r="AB188" s="158"/>
      <c r="AC188" s="159" t="str">
        <f t="array" ref="AC188">IFERROR(INDEX('調査票 (記入例)'!$AD$1:$AD$718,SMALL(IF('調査票 (記入例)'!$AE$19:$AE$718="●",ROW('調査票 (記入例)'!$AE$19:$AE$718)),ROW(AC168)))&amp;"","")</f>
        <v/>
      </c>
      <c r="AD188" s="160" t="str">
        <f t="shared" si="22"/>
        <v/>
      </c>
      <c r="AE188" s="159" t="str">
        <f t="shared" si="24"/>
        <v/>
      </c>
      <c r="AF188" s="160" t="str">
        <f t="shared" si="23"/>
        <v/>
      </c>
    </row>
    <row r="189" spans="1:32" s="110" customFormat="1" ht="34.5" customHeight="1" x14ac:dyDescent="0.4">
      <c r="A189" s="42" t="str">
        <f t="shared" si="17"/>
        <v>○○学園</v>
      </c>
      <c r="B189" s="176" t="str">
        <f t="array" ref="B189">IFERROR(INDEX('調査票 (記入例)'!$B$1:$B$718,SMALL(IF('調査票 (記入例)'!$AE$19:$AE$718="●",ROW('調査票 (記入例)'!$AE$19:$AE$718)),ROW(B169))),"")</f>
        <v/>
      </c>
      <c r="C189" s="177" t="str">
        <f t="array" ref="C189">IFERROR(INDEX('調査票 (記入例)'!$C$1:$C$718,SMALL(IF('調査票 (記入例)'!$AE$19:$AE$718="●",ROW('調査票 (記入例)'!$AE$19:$AE$718)),ROW(C169))),"")</f>
        <v/>
      </c>
      <c r="D189" s="181" t="str">
        <f t="array" ref="D189">IFERROR(INDEX('調査票 (記入例)'!$K$1:$K$718,SMALL(IF('調査票 (記入例)'!$AE$19:$AE$718="●",ROW('調査票 (記入例)'!$AE$19:$AE$718)),ROW(D169))),"")</f>
        <v/>
      </c>
      <c r="E189" s="184">
        <f t="shared" si="18"/>
        <v>0</v>
      </c>
      <c r="F189" s="181" t="str">
        <f t="array" ref="F189">IFERROR(INDEX('調査票 (記入例)'!$L$1:$L$718,SMALL(IF('調査票 (記入例)'!$AE$19:$AE$718="●",ROW('調査票 (記入例)'!$AE$19:$AE$718)),ROW(F169))),"")</f>
        <v/>
      </c>
      <c r="G189" s="182">
        <f t="shared" si="19"/>
        <v>0</v>
      </c>
      <c r="H189" s="181" t="str">
        <f t="array" ref="H189">IFERROR(INDEX('調査票 (記入例)'!$M$1:$M$718,SMALL(IF('調査票 (記入例)'!$AE$19:$AE$718="●",ROW('調査票 (記入例)'!$AE$19:$AE$718)),ROW(H169))),"")</f>
        <v/>
      </c>
      <c r="I189" s="182">
        <f t="shared" si="20"/>
        <v>0</v>
      </c>
      <c r="J189" s="181" t="str">
        <f t="array" ref="J189">IFERROR(INDEX('調査票 (記入例)'!$N$1:$N$718,SMALL(IF('調査票 (記入例)'!$AE$19:$AE$718="●",ROW('調査票 (記入例)'!$AE$19:$AE$718)),ROW(J169))),"")</f>
        <v/>
      </c>
      <c r="K189" s="182">
        <f t="shared" si="21"/>
        <v>0</v>
      </c>
      <c r="L189" s="155"/>
      <c r="M189" s="156"/>
      <c r="N189" s="157"/>
      <c r="O189" s="156"/>
      <c r="P189" s="155"/>
      <c r="Q189" s="156"/>
      <c r="R189" s="157"/>
      <c r="S189" s="156"/>
      <c r="T189" s="155"/>
      <c r="U189" s="156"/>
      <c r="V189" s="157"/>
      <c r="W189" s="156"/>
      <c r="X189" s="155"/>
      <c r="Y189" s="156"/>
      <c r="Z189" s="157"/>
      <c r="AA189" s="156"/>
      <c r="AB189" s="158"/>
      <c r="AC189" s="159" t="str">
        <f t="array" ref="AC189">IFERROR(INDEX('調査票 (記入例)'!$AD$1:$AD$718,SMALL(IF('調査票 (記入例)'!$AE$19:$AE$718="●",ROW('調査票 (記入例)'!$AE$19:$AE$718)),ROW(AC169)))&amp;"","")</f>
        <v/>
      </c>
      <c r="AD189" s="160" t="str">
        <f t="shared" si="22"/>
        <v/>
      </c>
      <c r="AE189" s="159" t="str">
        <f t="shared" si="24"/>
        <v/>
      </c>
      <c r="AF189" s="160" t="str">
        <f t="shared" si="23"/>
        <v/>
      </c>
    </row>
    <row r="190" spans="1:32" s="110" customFormat="1" ht="34.5" customHeight="1" x14ac:dyDescent="0.4">
      <c r="A190" s="42" t="str">
        <f t="shared" si="17"/>
        <v>○○学園</v>
      </c>
      <c r="B190" s="176" t="str">
        <f t="array" ref="B190">IFERROR(INDEX('調査票 (記入例)'!$B$1:$B$718,SMALL(IF('調査票 (記入例)'!$AE$19:$AE$718="●",ROW('調査票 (記入例)'!$AE$19:$AE$718)),ROW(B170))),"")</f>
        <v/>
      </c>
      <c r="C190" s="177" t="str">
        <f t="array" ref="C190">IFERROR(INDEX('調査票 (記入例)'!$C$1:$C$718,SMALL(IF('調査票 (記入例)'!$AE$19:$AE$718="●",ROW('調査票 (記入例)'!$AE$19:$AE$718)),ROW(C170))),"")</f>
        <v/>
      </c>
      <c r="D190" s="181" t="str">
        <f t="array" ref="D190">IFERROR(INDEX('調査票 (記入例)'!$K$1:$K$718,SMALL(IF('調査票 (記入例)'!$AE$19:$AE$718="●",ROW('調査票 (記入例)'!$AE$19:$AE$718)),ROW(D170))),"")</f>
        <v/>
      </c>
      <c r="E190" s="184">
        <f t="shared" si="18"/>
        <v>0</v>
      </c>
      <c r="F190" s="181" t="str">
        <f t="array" ref="F190">IFERROR(INDEX('調査票 (記入例)'!$L$1:$L$718,SMALL(IF('調査票 (記入例)'!$AE$19:$AE$718="●",ROW('調査票 (記入例)'!$AE$19:$AE$718)),ROW(F170))),"")</f>
        <v/>
      </c>
      <c r="G190" s="182">
        <f t="shared" si="19"/>
        <v>0</v>
      </c>
      <c r="H190" s="181" t="str">
        <f t="array" ref="H190">IFERROR(INDEX('調査票 (記入例)'!$M$1:$M$718,SMALL(IF('調査票 (記入例)'!$AE$19:$AE$718="●",ROW('調査票 (記入例)'!$AE$19:$AE$718)),ROW(H170))),"")</f>
        <v/>
      </c>
      <c r="I190" s="182">
        <f t="shared" si="20"/>
        <v>0</v>
      </c>
      <c r="J190" s="181" t="str">
        <f t="array" ref="J190">IFERROR(INDEX('調査票 (記入例)'!$N$1:$N$718,SMALL(IF('調査票 (記入例)'!$AE$19:$AE$718="●",ROW('調査票 (記入例)'!$AE$19:$AE$718)),ROW(J170))),"")</f>
        <v/>
      </c>
      <c r="K190" s="182">
        <f t="shared" si="21"/>
        <v>0</v>
      </c>
      <c r="L190" s="155"/>
      <c r="M190" s="156"/>
      <c r="N190" s="157"/>
      <c r="O190" s="156"/>
      <c r="P190" s="155"/>
      <c r="Q190" s="156"/>
      <c r="R190" s="157"/>
      <c r="S190" s="156"/>
      <c r="T190" s="155"/>
      <c r="U190" s="156"/>
      <c r="V190" s="157"/>
      <c r="W190" s="156"/>
      <c r="X190" s="155"/>
      <c r="Y190" s="156"/>
      <c r="Z190" s="157"/>
      <c r="AA190" s="156"/>
      <c r="AB190" s="158"/>
      <c r="AC190" s="159" t="str">
        <f t="array" ref="AC190">IFERROR(INDEX('調査票 (記入例)'!$AD$1:$AD$718,SMALL(IF('調査票 (記入例)'!$AE$19:$AE$718="●",ROW('調査票 (記入例)'!$AE$19:$AE$718)),ROW(AC170)))&amp;"","")</f>
        <v/>
      </c>
      <c r="AD190" s="160" t="str">
        <f t="shared" si="22"/>
        <v/>
      </c>
      <c r="AE190" s="159" t="str">
        <f t="shared" si="24"/>
        <v/>
      </c>
      <c r="AF190" s="160" t="str">
        <f t="shared" si="23"/>
        <v/>
      </c>
    </row>
    <row r="191" spans="1:32" s="110" customFormat="1" ht="34.5" customHeight="1" x14ac:dyDescent="0.4">
      <c r="A191" s="42" t="str">
        <f t="shared" si="17"/>
        <v>○○学園</v>
      </c>
      <c r="B191" s="176" t="str">
        <f t="array" ref="B191">IFERROR(INDEX('調査票 (記入例)'!$B$1:$B$718,SMALL(IF('調査票 (記入例)'!$AE$19:$AE$718="●",ROW('調査票 (記入例)'!$AE$19:$AE$718)),ROW(B171))),"")</f>
        <v/>
      </c>
      <c r="C191" s="177" t="str">
        <f t="array" ref="C191">IFERROR(INDEX('調査票 (記入例)'!$C$1:$C$718,SMALL(IF('調査票 (記入例)'!$AE$19:$AE$718="●",ROW('調査票 (記入例)'!$AE$19:$AE$718)),ROW(C171))),"")</f>
        <v/>
      </c>
      <c r="D191" s="181" t="str">
        <f t="array" ref="D191">IFERROR(INDEX('調査票 (記入例)'!$K$1:$K$718,SMALL(IF('調査票 (記入例)'!$AE$19:$AE$718="●",ROW('調査票 (記入例)'!$AE$19:$AE$718)),ROW(D171))),"")</f>
        <v/>
      </c>
      <c r="E191" s="184">
        <f t="shared" si="18"/>
        <v>0</v>
      </c>
      <c r="F191" s="181" t="str">
        <f t="array" ref="F191">IFERROR(INDEX('調査票 (記入例)'!$L$1:$L$718,SMALL(IF('調査票 (記入例)'!$AE$19:$AE$718="●",ROW('調査票 (記入例)'!$AE$19:$AE$718)),ROW(F171))),"")</f>
        <v/>
      </c>
      <c r="G191" s="182">
        <f t="shared" si="19"/>
        <v>0</v>
      </c>
      <c r="H191" s="181" t="str">
        <f t="array" ref="H191">IFERROR(INDEX('調査票 (記入例)'!$M$1:$M$718,SMALL(IF('調査票 (記入例)'!$AE$19:$AE$718="●",ROW('調査票 (記入例)'!$AE$19:$AE$718)),ROW(H171))),"")</f>
        <v/>
      </c>
      <c r="I191" s="182">
        <f t="shared" si="20"/>
        <v>0</v>
      </c>
      <c r="J191" s="181" t="str">
        <f t="array" ref="J191">IFERROR(INDEX('調査票 (記入例)'!$N$1:$N$718,SMALL(IF('調査票 (記入例)'!$AE$19:$AE$718="●",ROW('調査票 (記入例)'!$AE$19:$AE$718)),ROW(J171))),"")</f>
        <v/>
      </c>
      <c r="K191" s="182">
        <f t="shared" si="21"/>
        <v>0</v>
      </c>
      <c r="L191" s="155"/>
      <c r="M191" s="156"/>
      <c r="N191" s="157"/>
      <c r="O191" s="156"/>
      <c r="P191" s="155"/>
      <c r="Q191" s="156"/>
      <c r="R191" s="157"/>
      <c r="S191" s="156"/>
      <c r="T191" s="155"/>
      <c r="U191" s="156"/>
      <c r="V191" s="157"/>
      <c r="W191" s="156"/>
      <c r="X191" s="155"/>
      <c r="Y191" s="156"/>
      <c r="Z191" s="157"/>
      <c r="AA191" s="156"/>
      <c r="AB191" s="158"/>
      <c r="AC191" s="159" t="str">
        <f t="array" ref="AC191">IFERROR(INDEX('調査票 (記入例)'!$AD$1:$AD$718,SMALL(IF('調査票 (記入例)'!$AE$19:$AE$718="●",ROW('調査票 (記入例)'!$AE$19:$AE$718)),ROW(AC171)))&amp;"","")</f>
        <v/>
      </c>
      <c r="AD191" s="160" t="str">
        <f t="shared" si="22"/>
        <v/>
      </c>
      <c r="AE191" s="159" t="str">
        <f t="shared" si="24"/>
        <v/>
      </c>
      <c r="AF191" s="160" t="str">
        <f t="shared" si="23"/>
        <v/>
      </c>
    </row>
    <row r="192" spans="1:32" s="110" customFormat="1" ht="34.5" customHeight="1" x14ac:dyDescent="0.4">
      <c r="A192" s="42" t="str">
        <f t="shared" si="17"/>
        <v>○○学園</v>
      </c>
      <c r="B192" s="176" t="str">
        <f t="array" ref="B192">IFERROR(INDEX('調査票 (記入例)'!$B$1:$B$718,SMALL(IF('調査票 (記入例)'!$AE$19:$AE$718="●",ROW('調査票 (記入例)'!$AE$19:$AE$718)),ROW(B172))),"")</f>
        <v/>
      </c>
      <c r="C192" s="177" t="str">
        <f t="array" ref="C192">IFERROR(INDEX('調査票 (記入例)'!$C$1:$C$718,SMALL(IF('調査票 (記入例)'!$AE$19:$AE$718="●",ROW('調査票 (記入例)'!$AE$19:$AE$718)),ROW(C172))),"")</f>
        <v/>
      </c>
      <c r="D192" s="181" t="str">
        <f t="array" ref="D192">IFERROR(INDEX('調査票 (記入例)'!$K$1:$K$718,SMALL(IF('調査票 (記入例)'!$AE$19:$AE$718="●",ROW('調査票 (記入例)'!$AE$19:$AE$718)),ROW(D172))),"")</f>
        <v/>
      </c>
      <c r="E192" s="184">
        <f t="shared" si="18"/>
        <v>0</v>
      </c>
      <c r="F192" s="181" t="str">
        <f t="array" ref="F192">IFERROR(INDEX('調査票 (記入例)'!$L$1:$L$718,SMALL(IF('調査票 (記入例)'!$AE$19:$AE$718="●",ROW('調査票 (記入例)'!$AE$19:$AE$718)),ROW(F172))),"")</f>
        <v/>
      </c>
      <c r="G192" s="182">
        <f t="shared" si="19"/>
        <v>0</v>
      </c>
      <c r="H192" s="181" t="str">
        <f t="array" ref="H192">IFERROR(INDEX('調査票 (記入例)'!$M$1:$M$718,SMALL(IF('調査票 (記入例)'!$AE$19:$AE$718="●",ROW('調査票 (記入例)'!$AE$19:$AE$718)),ROW(H172))),"")</f>
        <v/>
      </c>
      <c r="I192" s="182">
        <f t="shared" si="20"/>
        <v>0</v>
      </c>
      <c r="J192" s="181" t="str">
        <f t="array" ref="J192">IFERROR(INDEX('調査票 (記入例)'!$N$1:$N$718,SMALL(IF('調査票 (記入例)'!$AE$19:$AE$718="●",ROW('調査票 (記入例)'!$AE$19:$AE$718)),ROW(J172))),"")</f>
        <v/>
      </c>
      <c r="K192" s="182">
        <f t="shared" si="21"/>
        <v>0</v>
      </c>
      <c r="L192" s="155"/>
      <c r="M192" s="156"/>
      <c r="N192" s="157"/>
      <c r="O192" s="156"/>
      <c r="P192" s="155"/>
      <c r="Q192" s="156"/>
      <c r="R192" s="157"/>
      <c r="S192" s="156"/>
      <c r="T192" s="155"/>
      <c r="U192" s="156"/>
      <c r="V192" s="157"/>
      <c r="W192" s="156"/>
      <c r="X192" s="155"/>
      <c r="Y192" s="156"/>
      <c r="Z192" s="157"/>
      <c r="AA192" s="156"/>
      <c r="AB192" s="158"/>
      <c r="AC192" s="159" t="str">
        <f t="array" ref="AC192">IFERROR(INDEX('調査票 (記入例)'!$AD$1:$AD$718,SMALL(IF('調査票 (記入例)'!$AE$19:$AE$718="●",ROW('調査票 (記入例)'!$AE$19:$AE$718)),ROW(AC172)))&amp;"","")</f>
        <v/>
      </c>
      <c r="AD192" s="160" t="str">
        <f t="shared" si="22"/>
        <v/>
      </c>
      <c r="AE192" s="159" t="str">
        <f t="shared" si="24"/>
        <v/>
      </c>
      <c r="AF192" s="160" t="str">
        <f t="shared" si="23"/>
        <v/>
      </c>
    </row>
    <row r="193" spans="1:32" s="110" customFormat="1" ht="34.5" customHeight="1" x14ac:dyDescent="0.4">
      <c r="A193" s="42" t="str">
        <f t="shared" si="17"/>
        <v>○○学園</v>
      </c>
      <c r="B193" s="176" t="str">
        <f t="array" ref="B193">IFERROR(INDEX('調査票 (記入例)'!$B$1:$B$718,SMALL(IF('調査票 (記入例)'!$AE$19:$AE$718="●",ROW('調査票 (記入例)'!$AE$19:$AE$718)),ROW(B173))),"")</f>
        <v/>
      </c>
      <c r="C193" s="177" t="str">
        <f t="array" ref="C193">IFERROR(INDEX('調査票 (記入例)'!$C$1:$C$718,SMALL(IF('調査票 (記入例)'!$AE$19:$AE$718="●",ROW('調査票 (記入例)'!$AE$19:$AE$718)),ROW(C173))),"")</f>
        <v/>
      </c>
      <c r="D193" s="181" t="str">
        <f t="array" ref="D193">IFERROR(INDEX('調査票 (記入例)'!$K$1:$K$718,SMALL(IF('調査票 (記入例)'!$AE$19:$AE$718="●",ROW('調査票 (記入例)'!$AE$19:$AE$718)),ROW(D173))),"")</f>
        <v/>
      </c>
      <c r="E193" s="184">
        <f t="shared" si="18"/>
        <v>0</v>
      </c>
      <c r="F193" s="181" t="str">
        <f t="array" ref="F193">IFERROR(INDEX('調査票 (記入例)'!$L$1:$L$718,SMALL(IF('調査票 (記入例)'!$AE$19:$AE$718="●",ROW('調査票 (記入例)'!$AE$19:$AE$718)),ROW(F173))),"")</f>
        <v/>
      </c>
      <c r="G193" s="182">
        <f t="shared" si="19"/>
        <v>0</v>
      </c>
      <c r="H193" s="181" t="str">
        <f t="array" ref="H193">IFERROR(INDEX('調査票 (記入例)'!$M$1:$M$718,SMALL(IF('調査票 (記入例)'!$AE$19:$AE$718="●",ROW('調査票 (記入例)'!$AE$19:$AE$718)),ROW(H173))),"")</f>
        <v/>
      </c>
      <c r="I193" s="182">
        <f t="shared" si="20"/>
        <v>0</v>
      </c>
      <c r="J193" s="181" t="str">
        <f t="array" ref="J193">IFERROR(INDEX('調査票 (記入例)'!$N$1:$N$718,SMALL(IF('調査票 (記入例)'!$AE$19:$AE$718="●",ROW('調査票 (記入例)'!$AE$19:$AE$718)),ROW(J173))),"")</f>
        <v/>
      </c>
      <c r="K193" s="182">
        <f t="shared" si="21"/>
        <v>0</v>
      </c>
      <c r="L193" s="155"/>
      <c r="M193" s="156"/>
      <c r="N193" s="157"/>
      <c r="O193" s="156"/>
      <c r="P193" s="155"/>
      <c r="Q193" s="156"/>
      <c r="R193" s="157"/>
      <c r="S193" s="156"/>
      <c r="T193" s="155"/>
      <c r="U193" s="156"/>
      <c r="V193" s="157"/>
      <c r="W193" s="156"/>
      <c r="X193" s="155"/>
      <c r="Y193" s="156"/>
      <c r="Z193" s="157"/>
      <c r="AA193" s="156"/>
      <c r="AB193" s="158"/>
      <c r="AC193" s="159" t="str">
        <f t="array" ref="AC193">IFERROR(INDEX('調査票 (記入例)'!$AD$1:$AD$718,SMALL(IF('調査票 (記入例)'!$AE$19:$AE$718="●",ROW('調査票 (記入例)'!$AE$19:$AE$718)),ROW(AC173)))&amp;"","")</f>
        <v/>
      </c>
      <c r="AD193" s="160" t="str">
        <f t="shared" si="22"/>
        <v/>
      </c>
      <c r="AE193" s="159" t="str">
        <f t="shared" si="24"/>
        <v/>
      </c>
      <c r="AF193" s="160" t="str">
        <f t="shared" si="23"/>
        <v/>
      </c>
    </row>
    <row r="194" spans="1:32" s="110" customFormat="1" ht="34.5" customHeight="1" x14ac:dyDescent="0.4">
      <c r="A194" s="42" t="str">
        <f t="shared" si="17"/>
        <v>○○学園</v>
      </c>
      <c r="B194" s="176" t="str">
        <f t="array" ref="B194">IFERROR(INDEX('調査票 (記入例)'!$B$1:$B$718,SMALL(IF('調査票 (記入例)'!$AE$19:$AE$718="●",ROW('調査票 (記入例)'!$AE$19:$AE$718)),ROW(B174))),"")</f>
        <v/>
      </c>
      <c r="C194" s="177" t="str">
        <f t="array" ref="C194">IFERROR(INDEX('調査票 (記入例)'!$C$1:$C$718,SMALL(IF('調査票 (記入例)'!$AE$19:$AE$718="●",ROW('調査票 (記入例)'!$AE$19:$AE$718)),ROW(C174))),"")</f>
        <v/>
      </c>
      <c r="D194" s="181" t="str">
        <f t="array" ref="D194">IFERROR(INDEX('調査票 (記入例)'!$K$1:$K$718,SMALL(IF('調査票 (記入例)'!$AE$19:$AE$718="●",ROW('調査票 (記入例)'!$AE$19:$AE$718)),ROW(D174))),"")</f>
        <v/>
      </c>
      <c r="E194" s="184">
        <f t="shared" si="18"/>
        <v>0</v>
      </c>
      <c r="F194" s="181" t="str">
        <f t="array" ref="F194">IFERROR(INDEX('調査票 (記入例)'!$L$1:$L$718,SMALL(IF('調査票 (記入例)'!$AE$19:$AE$718="●",ROW('調査票 (記入例)'!$AE$19:$AE$718)),ROW(F174))),"")</f>
        <v/>
      </c>
      <c r="G194" s="182">
        <f t="shared" si="19"/>
        <v>0</v>
      </c>
      <c r="H194" s="181" t="str">
        <f t="array" ref="H194">IFERROR(INDEX('調査票 (記入例)'!$M$1:$M$718,SMALL(IF('調査票 (記入例)'!$AE$19:$AE$718="●",ROW('調査票 (記入例)'!$AE$19:$AE$718)),ROW(H174))),"")</f>
        <v/>
      </c>
      <c r="I194" s="182">
        <f t="shared" si="20"/>
        <v>0</v>
      </c>
      <c r="J194" s="181" t="str">
        <f t="array" ref="J194">IFERROR(INDEX('調査票 (記入例)'!$N$1:$N$718,SMALL(IF('調査票 (記入例)'!$AE$19:$AE$718="●",ROW('調査票 (記入例)'!$AE$19:$AE$718)),ROW(J174))),"")</f>
        <v/>
      </c>
      <c r="K194" s="182">
        <f t="shared" si="21"/>
        <v>0</v>
      </c>
      <c r="L194" s="155"/>
      <c r="M194" s="156"/>
      <c r="N194" s="157"/>
      <c r="O194" s="156"/>
      <c r="P194" s="155"/>
      <c r="Q194" s="156"/>
      <c r="R194" s="157"/>
      <c r="S194" s="156"/>
      <c r="T194" s="155"/>
      <c r="U194" s="156"/>
      <c r="V194" s="157"/>
      <c r="W194" s="156"/>
      <c r="X194" s="155"/>
      <c r="Y194" s="156"/>
      <c r="Z194" s="157"/>
      <c r="AA194" s="156"/>
      <c r="AB194" s="158"/>
      <c r="AC194" s="159" t="str">
        <f t="array" ref="AC194">IFERROR(INDEX('調査票 (記入例)'!$AD$1:$AD$718,SMALL(IF('調査票 (記入例)'!$AE$19:$AE$718="●",ROW('調査票 (記入例)'!$AE$19:$AE$718)),ROW(AC174)))&amp;"","")</f>
        <v/>
      </c>
      <c r="AD194" s="160" t="str">
        <f t="shared" si="22"/>
        <v/>
      </c>
      <c r="AE194" s="159" t="str">
        <f t="shared" si="24"/>
        <v/>
      </c>
      <c r="AF194" s="160" t="str">
        <f t="shared" si="23"/>
        <v/>
      </c>
    </row>
    <row r="195" spans="1:32" s="110" customFormat="1" ht="34.5" customHeight="1" x14ac:dyDescent="0.4">
      <c r="A195" s="42" t="str">
        <f t="shared" si="17"/>
        <v>○○学園</v>
      </c>
      <c r="B195" s="176" t="str">
        <f t="array" ref="B195">IFERROR(INDEX('調査票 (記入例)'!$B$1:$B$718,SMALL(IF('調査票 (記入例)'!$AE$19:$AE$718="●",ROW('調査票 (記入例)'!$AE$19:$AE$718)),ROW(B175))),"")</f>
        <v/>
      </c>
      <c r="C195" s="177" t="str">
        <f t="array" ref="C195">IFERROR(INDEX('調査票 (記入例)'!$C$1:$C$718,SMALL(IF('調査票 (記入例)'!$AE$19:$AE$718="●",ROW('調査票 (記入例)'!$AE$19:$AE$718)),ROW(C175))),"")</f>
        <v/>
      </c>
      <c r="D195" s="181" t="str">
        <f t="array" ref="D195">IFERROR(INDEX('調査票 (記入例)'!$K$1:$K$718,SMALL(IF('調査票 (記入例)'!$AE$19:$AE$718="●",ROW('調査票 (記入例)'!$AE$19:$AE$718)),ROW(D175))),"")</f>
        <v/>
      </c>
      <c r="E195" s="184">
        <f t="shared" si="18"/>
        <v>0</v>
      </c>
      <c r="F195" s="181" t="str">
        <f t="array" ref="F195">IFERROR(INDEX('調査票 (記入例)'!$L$1:$L$718,SMALL(IF('調査票 (記入例)'!$AE$19:$AE$718="●",ROW('調査票 (記入例)'!$AE$19:$AE$718)),ROW(F175))),"")</f>
        <v/>
      </c>
      <c r="G195" s="182">
        <f t="shared" si="19"/>
        <v>0</v>
      </c>
      <c r="H195" s="181" t="str">
        <f t="array" ref="H195">IFERROR(INDEX('調査票 (記入例)'!$M$1:$M$718,SMALL(IF('調査票 (記入例)'!$AE$19:$AE$718="●",ROW('調査票 (記入例)'!$AE$19:$AE$718)),ROW(H175))),"")</f>
        <v/>
      </c>
      <c r="I195" s="182">
        <f t="shared" si="20"/>
        <v>0</v>
      </c>
      <c r="J195" s="181" t="str">
        <f t="array" ref="J195">IFERROR(INDEX('調査票 (記入例)'!$N$1:$N$718,SMALL(IF('調査票 (記入例)'!$AE$19:$AE$718="●",ROW('調査票 (記入例)'!$AE$19:$AE$718)),ROW(J175))),"")</f>
        <v/>
      </c>
      <c r="K195" s="182">
        <f t="shared" si="21"/>
        <v>0</v>
      </c>
      <c r="L195" s="155"/>
      <c r="M195" s="156"/>
      <c r="N195" s="157"/>
      <c r="O195" s="156"/>
      <c r="P195" s="155"/>
      <c r="Q195" s="156"/>
      <c r="R195" s="157"/>
      <c r="S195" s="156"/>
      <c r="T195" s="155"/>
      <c r="U195" s="156"/>
      <c r="V195" s="157"/>
      <c r="W195" s="156"/>
      <c r="X195" s="155"/>
      <c r="Y195" s="156"/>
      <c r="Z195" s="157"/>
      <c r="AA195" s="156"/>
      <c r="AB195" s="158"/>
      <c r="AC195" s="159" t="str">
        <f t="array" ref="AC195">IFERROR(INDEX('調査票 (記入例)'!$AD$1:$AD$718,SMALL(IF('調査票 (記入例)'!$AE$19:$AE$718="●",ROW('調査票 (記入例)'!$AE$19:$AE$718)),ROW(AC175)))&amp;"","")</f>
        <v/>
      </c>
      <c r="AD195" s="160" t="str">
        <f t="shared" si="22"/>
        <v/>
      </c>
      <c r="AE195" s="159" t="str">
        <f t="shared" si="24"/>
        <v/>
      </c>
      <c r="AF195" s="160" t="str">
        <f t="shared" si="23"/>
        <v/>
      </c>
    </row>
    <row r="196" spans="1:32" s="110" customFormat="1" ht="34.5" customHeight="1" x14ac:dyDescent="0.4">
      <c r="A196" s="42" t="str">
        <f t="shared" si="17"/>
        <v>○○学園</v>
      </c>
      <c r="B196" s="176" t="str">
        <f t="array" ref="B196">IFERROR(INDEX('調査票 (記入例)'!$B$1:$B$718,SMALL(IF('調査票 (記入例)'!$AE$19:$AE$718="●",ROW('調査票 (記入例)'!$AE$19:$AE$718)),ROW(B176))),"")</f>
        <v/>
      </c>
      <c r="C196" s="177" t="str">
        <f t="array" ref="C196">IFERROR(INDEX('調査票 (記入例)'!$C$1:$C$718,SMALL(IF('調査票 (記入例)'!$AE$19:$AE$718="●",ROW('調査票 (記入例)'!$AE$19:$AE$718)),ROW(C176))),"")</f>
        <v/>
      </c>
      <c r="D196" s="181" t="str">
        <f t="array" ref="D196">IFERROR(INDEX('調査票 (記入例)'!$K$1:$K$718,SMALL(IF('調査票 (記入例)'!$AE$19:$AE$718="●",ROW('調査票 (記入例)'!$AE$19:$AE$718)),ROW(D176))),"")</f>
        <v/>
      </c>
      <c r="E196" s="184">
        <f t="shared" si="18"/>
        <v>0</v>
      </c>
      <c r="F196" s="181" t="str">
        <f t="array" ref="F196">IFERROR(INDEX('調査票 (記入例)'!$L$1:$L$718,SMALL(IF('調査票 (記入例)'!$AE$19:$AE$718="●",ROW('調査票 (記入例)'!$AE$19:$AE$718)),ROW(F176))),"")</f>
        <v/>
      </c>
      <c r="G196" s="182">
        <f t="shared" si="19"/>
        <v>0</v>
      </c>
      <c r="H196" s="181" t="str">
        <f t="array" ref="H196">IFERROR(INDEX('調査票 (記入例)'!$M$1:$M$718,SMALL(IF('調査票 (記入例)'!$AE$19:$AE$718="●",ROW('調査票 (記入例)'!$AE$19:$AE$718)),ROW(H176))),"")</f>
        <v/>
      </c>
      <c r="I196" s="182">
        <f t="shared" si="20"/>
        <v>0</v>
      </c>
      <c r="J196" s="181" t="str">
        <f t="array" ref="J196">IFERROR(INDEX('調査票 (記入例)'!$N$1:$N$718,SMALL(IF('調査票 (記入例)'!$AE$19:$AE$718="●",ROW('調査票 (記入例)'!$AE$19:$AE$718)),ROW(J176))),"")</f>
        <v/>
      </c>
      <c r="K196" s="182">
        <f t="shared" si="21"/>
        <v>0</v>
      </c>
      <c r="L196" s="155"/>
      <c r="M196" s="156"/>
      <c r="N196" s="157"/>
      <c r="O196" s="156"/>
      <c r="P196" s="155"/>
      <c r="Q196" s="156"/>
      <c r="R196" s="157"/>
      <c r="S196" s="156"/>
      <c r="T196" s="155"/>
      <c r="U196" s="156"/>
      <c r="V196" s="157"/>
      <c r="W196" s="156"/>
      <c r="X196" s="155"/>
      <c r="Y196" s="156"/>
      <c r="Z196" s="157"/>
      <c r="AA196" s="156"/>
      <c r="AB196" s="158"/>
      <c r="AC196" s="159" t="str">
        <f t="array" ref="AC196">IFERROR(INDEX('調査票 (記入例)'!$AD$1:$AD$718,SMALL(IF('調査票 (記入例)'!$AE$19:$AE$718="●",ROW('調査票 (記入例)'!$AE$19:$AE$718)),ROW(AC176)))&amp;"","")</f>
        <v/>
      </c>
      <c r="AD196" s="160" t="str">
        <f t="shared" si="22"/>
        <v/>
      </c>
      <c r="AE196" s="159" t="str">
        <f t="shared" si="24"/>
        <v/>
      </c>
      <c r="AF196" s="160" t="str">
        <f t="shared" si="23"/>
        <v/>
      </c>
    </row>
    <row r="197" spans="1:32" s="110" customFormat="1" ht="34.5" customHeight="1" x14ac:dyDescent="0.4">
      <c r="A197" s="42" t="str">
        <f t="shared" si="17"/>
        <v>○○学園</v>
      </c>
      <c r="B197" s="176" t="str">
        <f t="array" ref="B197">IFERROR(INDEX('調査票 (記入例)'!$B$1:$B$718,SMALL(IF('調査票 (記入例)'!$AE$19:$AE$718="●",ROW('調査票 (記入例)'!$AE$19:$AE$718)),ROW(B177))),"")</f>
        <v/>
      </c>
      <c r="C197" s="177" t="str">
        <f t="array" ref="C197">IFERROR(INDEX('調査票 (記入例)'!$C$1:$C$718,SMALL(IF('調査票 (記入例)'!$AE$19:$AE$718="●",ROW('調査票 (記入例)'!$AE$19:$AE$718)),ROW(C177))),"")</f>
        <v/>
      </c>
      <c r="D197" s="181" t="str">
        <f t="array" ref="D197">IFERROR(INDEX('調査票 (記入例)'!$K$1:$K$718,SMALL(IF('調査票 (記入例)'!$AE$19:$AE$718="●",ROW('調査票 (記入例)'!$AE$19:$AE$718)),ROW(D177))),"")</f>
        <v/>
      </c>
      <c r="E197" s="184">
        <f t="shared" si="18"/>
        <v>0</v>
      </c>
      <c r="F197" s="181" t="str">
        <f t="array" ref="F197">IFERROR(INDEX('調査票 (記入例)'!$L$1:$L$718,SMALL(IF('調査票 (記入例)'!$AE$19:$AE$718="●",ROW('調査票 (記入例)'!$AE$19:$AE$718)),ROW(F177))),"")</f>
        <v/>
      </c>
      <c r="G197" s="182">
        <f t="shared" si="19"/>
        <v>0</v>
      </c>
      <c r="H197" s="181" t="str">
        <f t="array" ref="H197">IFERROR(INDEX('調査票 (記入例)'!$M$1:$M$718,SMALL(IF('調査票 (記入例)'!$AE$19:$AE$718="●",ROW('調査票 (記入例)'!$AE$19:$AE$718)),ROW(H177))),"")</f>
        <v/>
      </c>
      <c r="I197" s="182">
        <f t="shared" si="20"/>
        <v>0</v>
      </c>
      <c r="J197" s="181" t="str">
        <f t="array" ref="J197">IFERROR(INDEX('調査票 (記入例)'!$N$1:$N$718,SMALL(IF('調査票 (記入例)'!$AE$19:$AE$718="●",ROW('調査票 (記入例)'!$AE$19:$AE$718)),ROW(J177))),"")</f>
        <v/>
      </c>
      <c r="K197" s="182">
        <f t="shared" si="21"/>
        <v>0</v>
      </c>
      <c r="L197" s="155"/>
      <c r="M197" s="156"/>
      <c r="N197" s="157"/>
      <c r="O197" s="156"/>
      <c r="P197" s="155"/>
      <c r="Q197" s="156"/>
      <c r="R197" s="157"/>
      <c r="S197" s="156"/>
      <c r="T197" s="155"/>
      <c r="U197" s="156"/>
      <c r="V197" s="157"/>
      <c r="W197" s="156"/>
      <c r="X197" s="155"/>
      <c r="Y197" s="156"/>
      <c r="Z197" s="157"/>
      <c r="AA197" s="156"/>
      <c r="AB197" s="158"/>
      <c r="AC197" s="159" t="str">
        <f t="array" ref="AC197">IFERROR(INDEX('調査票 (記入例)'!$AD$1:$AD$718,SMALL(IF('調査票 (記入例)'!$AE$19:$AE$718="●",ROW('調査票 (記入例)'!$AE$19:$AE$718)),ROW(AC177)))&amp;"","")</f>
        <v/>
      </c>
      <c r="AD197" s="160" t="str">
        <f t="shared" si="22"/>
        <v/>
      </c>
      <c r="AE197" s="159" t="str">
        <f t="shared" si="24"/>
        <v/>
      </c>
      <c r="AF197" s="160" t="str">
        <f t="shared" si="23"/>
        <v/>
      </c>
    </row>
    <row r="198" spans="1:32" s="110" customFormat="1" ht="34.5" customHeight="1" x14ac:dyDescent="0.4">
      <c r="A198" s="42" t="str">
        <f t="shared" si="17"/>
        <v>○○学園</v>
      </c>
      <c r="B198" s="176" t="str">
        <f t="array" ref="B198">IFERROR(INDEX('調査票 (記入例)'!$B$1:$B$718,SMALL(IF('調査票 (記入例)'!$AE$19:$AE$718="●",ROW('調査票 (記入例)'!$AE$19:$AE$718)),ROW(B178))),"")</f>
        <v/>
      </c>
      <c r="C198" s="177" t="str">
        <f t="array" ref="C198">IFERROR(INDEX('調査票 (記入例)'!$C$1:$C$718,SMALL(IF('調査票 (記入例)'!$AE$19:$AE$718="●",ROW('調査票 (記入例)'!$AE$19:$AE$718)),ROW(C178))),"")</f>
        <v/>
      </c>
      <c r="D198" s="181" t="str">
        <f t="array" ref="D198">IFERROR(INDEX('調査票 (記入例)'!$K$1:$K$718,SMALL(IF('調査票 (記入例)'!$AE$19:$AE$718="●",ROW('調査票 (記入例)'!$AE$19:$AE$718)),ROW(D178))),"")</f>
        <v/>
      </c>
      <c r="E198" s="184">
        <f t="shared" si="18"/>
        <v>0</v>
      </c>
      <c r="F198" s="181" t="str">
        <f t="array" ref="F198">IFERROR(INDEX('調査票 (記入例)'!$L$1:$L$718,SMALL(IF('調査票 (記入例)'!$AE$19:$AE$718="●",ROW('調査票 (記入例)'!$AE$19:$AE$718)),ROW(F178))),"")</f>
        <v/>
      </c>
      <c r="G198" s="182">
        <f t="shared" si="19"/>
        <v>0</v>
      </c>
      <c r="H198" s="181" t="str">
        <f t="array" ref="H198">IFERROR(INDEX('調査票 (記入例)'!$M$1:$M$718,SMALL(IF('調査票 (記入例)'!$AE$19:$AE$718="●",ROW('調査票 (記入例)'!$AE$19:$AE$718)),ROW(H178))),"")</f>
        <v/>
      </c>
      <c r="I198" s="182">
        <f t="shared" si="20"/>
        <v>0</v>
      </c>
      <c r="J198" s="181" t="str">
        <f t="array" ref="J198">IFERROR(INDEX('調査票 (記入例)'!$N$1:$N$718,SMALL(IF('調査票 (記入例)'!$AE$19:$AE$718="●",ROW('調査票 (記入例)'!$AE$19:$AE$718)),ROW(J178))),"")</f>
        <v/>
      </c>
      <c r="K198" s="182">
        <f t="shared" si="21"/>
        <v>0</v>
      </c>
      <c r="L198" s="155"/>
      <c r="M198" s="156"/>
      <c r="N198" s="157"/>
      <c r="O198" s="156"/>
      <c r="P198" s="155"/>
      <c r="Q198" s="156"/>
      <c r="R198" s="157"/>
      <c r="S198" s="156"/>
      <c r="T198" s="155"/>
      <c r="U198" s="156"/>
      <c r="V198" s="157"/>
      <c r="W198" s="156"/>
      <c r="X198" s="155"/>
      <c r="Y198" s="156"/>
      <c r="Z198" s="157"/>
      <c r="AA198" s="156"/>
      <c r="AB198" s="158"/>
      <c r="AC198" s="159" t="str">
        <f t="array" ref="AC198">IFERROR(INDEX('調査票 (記入例)'!$AD$1:$AD$718,SMALL(IF('調査票 (記入例)'!$AE$19:$AE$718="●",ROW('調査票 (記入例)'!$AE$19:$AE$718)),ROW(AC178)))&amp;"","")</f>
        <v/>
      </c>
      <c r="AD198" s="160" t="str">
        <f t="shared" si="22"/>
        <v/>
      </c>
      <c r="AE198" s="159" t="str">
        <f t="shared" si="24"/>
        <v/>
      </c>
      <c r="AF198" s="160" t="str">
        <f t="shared" si="23"/>
        <v/>
      </c>
    </row>
    <row r="199" spans="1:32" s="110" customFormat="1" ht="34.5" customHeight="1" x14ac:dyDescent="0.4">
      <c r="A199" s="42" t="str">
        <f t="shared" si="17"/>
        <v>○○学園</v>
      </c>
      <c r="B199" s="176" t="str">
        <f t="array" ref="B199">IFERROR(INDEX('調査票 (記入例)'!$B$1:$B$718,SMALL(IF('調査票 (記入例)'!$AE$19:$AE$718="●",ROW('調査票 (記入例)'!$AE$19:$AE$718)),ROW(B179))),"")</f>
        <v/>
      </c>
      <c r="C199" s="177" t="str">
        <f t="array" ref="C199">IFERROR(INDEX('調査票 (記入例)'!$C$1:$C$718,SMALL(IF('調査票 (記入例)'!$AE$19:$AE$718="●",ROW('調査票 (記入例)'!$AE$19:$AE$718)),ROW(C179))),"")</f>
        <v/>
      </c>
      <c r="D199" s="181" t="str">
        <f t="array" ref="D199">IFERROR(INDEX('調査票 (記入例)'!$K$1:$K$718,SMALL(IF('調査票 (記入例)'!$AE$19:$AE$718="●",ROW('調査票 (記入例)'!$AE$19:$AE$718)),ROW(D179))),"")</f>
        <v/>
      </c>
      <c r="E199" s="184">
        <f t="shared" si="18"/>
        <v>0</v>
      </c>
      <c r="F199" s="181" t="str">
        <f t="array" ref="F199">IFERROR(INDEX('調査票 (記入例)'!$L$1:$L$718,SMALL(IF('調査票 (記入例)'!$AE$19:$AE$718="●",ROW('調査票 (記入例)'!$AE$19:$AE$718)),ROW(F179))),"")</f>
        <v/>
      </c>
      <c r="G199" s="182">
        <f t="shared" si="19"/>
        <v>0</v>
      </c>
      <c r="H199" s="181" t="str">
        <f t="array" ref="H199">IFERROR(INDEX('調査票 (記入例)'!$M$1:$M$718,SMALL(IF('調査票 (記入例)'!$AE$19:$AE$718="●",ROW('調査票 (記入例)'!$AE$19:$AE$718)),ROW(H179))),"")</f>
        <v/>
      </c>
      <c r="I199" s="182">
        <f t="shared" si="20"/>
        <v>0</v>
      </c>
      <c r="J199" s="181" t="str">
        <f t="array" ref="J199">IFERROR(INDEX('調査票 (記入例)'!$N$1:$N$718,SMALL(IF('調査票 (記入例)'!$AE$19:$AE$718="●",ROW('調査票 (記入例)'!$AE$19:$AE$718)),ROW(J179))),"")</f>
        <v/>
      </c>
      <c r="K199" s="182">
        <f t="shared" si="21"/>
        <v>0</v>
      </c>
      <c r="L199" s="155"/>
      <c r="M199" s="156"/>
      <c r="N199" s="157"/>
      <c r="O199" s="156"/>
      <c r="P199" s="155"/>
      <c r="Q199" s="156"/>
      <c r="R199" s="157"/>
      <c r="S199" s="156"/>
      <c r="T199" s="155"/>
      <c r="U199" s="156"/>
      <c r="V199" s="157"/>
      <c r="W199" s="156"/>
      <c r="X199" s="155"/>
      <c r="Y199" s="156"/>
      <c r="Z199" s="157"/>
      <c r="AA199" s="156"/>
      <c r="AB199" s="158"/>
      <c r="AC199" s="159" t="str">
        <f t="array" ref="AC199">IFERROR(INDEX('調査票 (記入例)'!$AD$1:$AD$718,SMALL(IF('調査票 (記入例)'!$AE$19:$AE$718="●",ROW('調査票 (記入例)'!$AE$19:$AE$718)),ROW(AC179)))&amp;"","")</f>
        <v/>
      </c>
      <c r="AD199" s="160" t="str">
        <f t="shared" si="22"/>
        <v/>
      </c>
      <c r="AE199" s="159" t="str">
        <f t="shared" si="24"/>
        <v/>
      </c>
      <c r="AF199" s="160" t="str">
        <f t="shared" si="23"/>
        <v/>
      </c>
    </row>
    <row r="200" spans="1:32" s="110" customFormat="1" ht="34.5" customHeight="1" x14ac:dyDescent="0.4">
      <c r="A200" s="42" t="str">
        <f t="shared" si="17"/>
        <v>○○学園</v>
      </c>
      <c r="B200" s="176" t="str">
        <f t="array" ref="B200">IFERROR(INDEX('調査票 (記入例)'!$B$1:$B$718,SMALL(IF('調査票 (記入例)'!$AE$19:$AE$718="●",ROW('調査票 (記入例)'!$AE$19:$AE$718)),ROW(B180))),"")</f>
        <v/>
      </c>
      <c r="C200" s="177" t="str">
        <f t="array" ref="C200">IFERROR(INDEX('調査票 (記入例)'!$C$1:$C$718,SMALL(IF('調査票 (記入例)'!$AE$19:$AE$718="●",ROW('調査票 (記入例)'!$AE$19:$AE$718)),ROW(C180))),"")</f>
        <v/>
      </c>
      <c r="D200" s="181" t="str">
        <f t="array" ref="D200">IFERROR(INDEX('調査票 (記入例)'!$K$1:$K$718,SMALL(IF('調査票 (記入例)'!$AE$19:$AE$718="●",ROW('調査票 (記入例)'!$AE$19:$AE$718)),ROW(D180))),"")</f>
        <v/>
      </c>
      <c r="E200" s="184">
        <f t="shared" si="18"/>
        <v>0</v>
      </c>
      <c r="F200" s="181" t="str">
        <f t="array" ref="F200">IFERROR(INDEX('調査票 (記入例)'!$L$1:$L$718,SMALL(IF('調査票 (記入例)'!$AE$19:$AE$718="●",ROW('調査票 (記入例)'!$AE$19:$AE$718)),ROW(F180))),"")</f>
        <v/>
      </c>
      <c r="G200" s="182">
        <f t="shared" si="19"/>
        <v>0</v>
      </c>
      <c r="H200" s="181" t="str">
        <f t="array" ref="H200">IFERROR(INDEX('調査票 (記入例)'!$M$1:$M$718,SMALL(IF('調査票 (記入例)'!$AE$19:$AE$718="●",ROW('調査票 (記入例)'!$AE$19:$AE$718)),ROW(H180))),"")</f>
        <v/>
      </c>
      <c r="I200" s="182">
        <f t="shared" si="20"/>
        <v>0</v>
      </c>
      <c r="J200" s="181" t="str">
        <f t="array" ref="J200">IFERROR(INDEX('調査票 (記入例)'!$N$1:$N$718,SMALL(IF('調査票 (記入例)'!$AE$19:$AE$718="●",ROW('調査票 (記入例)'!$AE$19:$AE$718)),ROW(J180))),"")</f>
        <v/>
      </c>
      <c r="K200" s="182">
        <f t="shared" si="21"/>
        <v>0</v>
      </c>
      <c r="L200" s="155"/>
      <c r="M200" s="156"/>
      <c r="N200" s="157"/>
      <c r="O200" s="156"/>
      <c r="P200" s="155"/>
      <c r="Q200" s="156"/>
      <c r="R200" s="157"/>
      <c r="S200" s="156"/>
      <c r="T200" s="155"/>
      <c r="U200" s="156"/>
      <c r="V200" s="157"/>
      <c r="W200" s="156"/>
      <c r="X200" s="155"/>
      <c r="Y200" s="156"/>
      <c r="Z200" s="157"/>
      <c r="AA200" s="156"/>
      <c r="AB200" s="158"/>
      <c r="AC200" s="159" t="str">
        <f t="array" ref="AC200">IFERROR(INDEX('調査票 (記入例)'!$AD$1:$AD$718,SMALL(IF('調査票 (記入例)'!$AE$19:$AE$718="●",ROW('調査票 (記入例)'!$AE$19:$AE$718)),ROW(AC180)))&amp;"","")</f>
        <v/>
      </c>
      <c r="AD200" s="160" t="str">
        <f t="shared" si="22"/>
        <v/>
      </c>
      <c r="AE200" s="159" t="str">
        <f t="shared" si="24"/>
        <v/>
      </c>
      <c r="AF200" s="160" t="str">
        <f t="shared" si="23"/>
        <v/>
      </c>
    </row>
    <row r="201" spans="1:32" s="110" customFormat="1" ht="34.5" customHeight="1" x14ac:dyDescent="0.4">
      <c r="A201" s="42" t="str">
        <f t="shared" si="17"/>
        <v>○○学園</v>
      </c>
      <c r="B201" s="176" t="str">
        <f t="array" ref="B201">IFERROR(INDEX('調査票 (記入例)'!$B$1:$B$718,SMALL(IF('調査票 (記入例)'!$AE$19:$AE$718="●",ROW('調査票 (記入例)'!$AE$19:$AE$718)),ROW(B181))),"")</f>
        <v/>
      </c>
      <c r="C201" s="177" t="str">
        <f t="array" ref="C201">IFERROR(INDEX('調査票 (記入例)'!$C$1:$C$718,SMALL(IF('調査票 (記入例)'!$AE$19:$AE$718="●",ROW('調査票 (記入例)'!$AE$19:$AE$718)),ROW(C181))),"")</f>
        <v/>
      </c>
      <c r="D201" s="181" t="str">
        <f t="array" ref="D201">IFERROR(INDEX('調査票 (記入例)'!$K$1:$K$718,SMALL(IF('調査票 (記入例)'!$AE$19:$AE$718="●",ROW('調査票 (記入例)'!$AE$19:$AE$718)),ROW(D181))),"")</f>
        <v/>
      </c>
      <c r="E201" s="184">
        <f t="shared" si="18"/>
        <v>0</v>
      </c>
      <c r="F201" s="181" t="str">
        <f t="array" ref="F201">IFERROR(INDEX('調査票 (記入例)'!$L$1:$L$718,SMALL(IF('調査票 (記入例)'!$AE$19:$AE$718="●",ROW('調査票 (記入例)'!$AE$19:$AE$718)),ROW(F181))),"")</f>
        <v/>
      </c>
      <c r="G201" s="182">
        <f t="shared" si="19"/>
        <v>0</v>
      </c>
      <c r="H201" s="181" t="str">
        <f t="array" ref="H201">IFERROR(INDEX('調査票 (記入例)'!$M$1:$M$718,SMALL(IF('調査票 (記入例)'!$AE$19:$AE$718="●",ROW('調査票 (記入例)'!$AE$19:$AE$718)),ROW(H181))),"")</f>
        <v/>
      </c>
      <c r="I201" s="182">
        <f t="shared" si="20"/>
        <v>0</v>
      </c>
      <c r="J201" s="181" t="str">
        <f t="array" ref="J201">IFERROR(INDEX('調査票 (記入例)'!$N$1:$N$718,SMALL(IF('調査票 (記入例)'!$AE$19:$AE$718="●",ROW('調査票 (記入例)'!$AE$19:$AE$718)),ROW(J181))),"")</f>
        <v/>
      </c>
      <c r="K201" s="182">
        <f t="shared" si="21"/>
        <v>0</v>
      </c>
      <c r="L201" s="155"/>
      <c r="M201" s="156"/>
      <c r="N201" s="157"/>
      <c r="O201" s="156"/>
      <c r="P201" s="155"/>
      <c r="Q201" s="156"/>
      <c r="R201" s="157"/>
      <c r="S201" s="156"/>
      <c r="T201" s="155"/>
      <c r="U201" s="156"/>
      <c r="V201" s="157"/>
      <c r="W201" s="156"/>
      <c r="X201" s="155"/>
      <c r="Y201" s="156"/>
      <c r="Z201" s="157"/>
      <c r="AA201" s="156"/>
      <c r="AB201" s="158"/>
      <c r="AC201" s="159" t="str">
        <f t="array" ref="AC201">IFERROR(INDEX('調査票 (記入例)'!$AD$1:$AD$718,SMALL(IF('調査票 (記入例)'!$AE$19:$AE$718="●",ROW('調査票 (記入例)'!$AE$19:$AE$718)),ROW(AC181)))&amp;"","")</f>
        <v/>
      </c>
      <c r="AD201" s="160" t="str">
        <f t="shared" si="22"/>
        <v/>
      </c>
      <c r="AE201" s="159" t="str">
        <f t="shared" si="24"/>
        <v/>
      </c>
      <c r="AF201" s="160" t="str">
        <f t="shared" si="23"/>
        <v/>
      </c>
    </row>
    <row r="202" spans="1:32" s="110" customFormat="1" ht="34.5" customHeight="1" x14ac:dyDescent="0.4">
      <c r="A202" s="42" t="str">
        <f t="shared" si="17"/>
        <v>○○学園</v>
      </c>
      <c r="B202" s="176" t="str">
        <f t="array" ref="B202">IFERROR(INDEX('調査票 (記入例)'!$B$1:$B$718,SMALL(IF('調査票 (記入例)'!$AE$19:$AE$718="●",ROW('調査票 (記入例)'!$AE$19:$AE$718)),ROW(B182))),"")</f>
        <v/>
      </c>
      <c r="C202" s="177" t="str">
        <f t="array" ref="C202">IFERROR(INDEX('調査票 (記入例)'!$C$1:$C$718,SMALL(IF('調査票 (記入例)'!$AE$19:$AE$718="●",ROW('調査票 (記入例)'!$AE$19:$AE$718)),ROW(C182))),"")</f>
        <v/>
      </c>
      <c r="D202" s="181" t="str">
        <f t="array" ref="D202">IFERROR(INDEX('調査票 (記入例)'!$K$1:$K$718,SMALL(IF('調査票 (記入例)'!$AE$19:$AE$718="●",ROW('調査票 (記入例)'!$AE$19:$AE$718)),ROW(D182))),"")</f>
        <v/>
      </c>
      <c r="E202" s="184">
        <f t="shared" si="18"/>
        <v>0</v>
      </c>
      <c r="F202" s="181" t="str">
        <f t="array" ref="F202">IFERROR(INDEX('調査票 (記入例)'!$L$1:$L$718,SMALL(IF('調査票 (記入例)'!$AE$19:$AE$718="●",ROW('調査票 (記入例)'!$AE$19:$AE$718)),ROW(F182))),"")</f>
        <v/>
      </c>
      <c r="G202" s="182">
        <f t="shared" si="19"/>
        <v>0</v>
      </c>
      <c r="H202" s="181" t="str">
        <f t="array" ref="H202">IFERROR(INDEX('調査票 (記入例)'!$M$1:$M$718,SMALL(IF('調査票 (記入例)'!$AE$19:$AE$718="●",ROW('調査票 (記入例)'!$AE$19:$AE$718)),ROW(H182))),"")</f>
        <v/>
      </c>
      <c r="I202" s="182">
        <f t="shared" si="20"/>
        <v>0</v>
      </c>
      <c r="J202" s="181" t="str">
        <f t="array" ref="J202">IFERROR(INDEX('調査票 (記入例)'!$N$1:$N$718,SMALL(IF('調査票 (記入例)'!$AE$19:$AE$718="●",ROW('調査票 (記入例)'!$AE$19:$AE$718)),ROW(J182))),"")</f>
        <v/>
      </c>
      <c r="K202" s="182">
        <f t="shared" si="21"/>
        <v>0</v>
      </c>
      <c r="L202" s="155"/>
      <c r="M202" s="156"/>
      <c r="N202" s="157"/>
      <c r="O202" s="156"/>
      <c r="P202" s="155"/>
      <c r="Q202" s="156"/>
      <c r="R202" s="157"/>
      <c r="S202" s="156"/>
      <c r="T202" s="155"/>
      <c r="U202" s="156"/>
      <c r="V202" s="157"/>
      <c r="W202" s="156"/>
      <c r="X202" s="155"/>
      <c r="Y202" s="156"/>
      <c r="Z202" s="157"/>
      <c r="AA202" s="156"/>
      <c r="AB202" s="158"/>
      <c r="AC202" s="159" t="str">
        <f t="array" ref="AC202">IFERROR(INDEX('調査票 (記入例)'!$AD$1:$AD$718,SMALL(IF('調査票 (記入例)'!$AE$19:$AE$718="●",ROW('調査票 (記入例)'!$AE$19:$AE$718)),ROW(AC182)))&amp;"","")</f>
        <v/>
      </c>
      <c r="AD202" s="160" t="str">
        <f t="shared" si="22"/>
        <v/>
      </c>
      <c r="AE202" s="159" t="str">
        <f t="shared" si="24"/>
        <v/>
      </c>
      <c r="AF202" s="160" t="str">
        <f t="shared" si="23"/>
        <v/>
      </c>
    </row>
    <row r="203" spans="1:32" s="110" customFormat="1" ht="34.5" customHeight="1" x14ac:dyDescent="0.4">
      <c r="A203" s="42" t="str">
        <f t="shared" si="17"/>
        <v>○○学園</v>
      </c>
      <c r="B203" s="176" t="str">
        <f t="array" ref="B203">IFERROR(INDEX('調査票 (記入例)'!$B$1:$B$718,SMALL(IF('調査票 (記入例)'!$AE$19:$AE$718="●",ROW('調査票 (記入例)'!$AE$19:$AE$718)),ROW(B183))),"")</f>
        <v/>
      </c>
      <c r="C203" s="177" t="str">
        <f t="array" ref="C203">IFERROR(INDEX('調査票 (記入例)'!$C$1:$C$718,SMALL(IF('調査票 (記入例)'!$AE$19:$AE$718="●",ROW('調査票 (記入例)'!$AE$19:$AE$718)),ROW(C183))),"")</f>
        <v/>
      </c>
      <c r="D203" s="181" t="str">
        <f t="array" ref="D203">IFERROR(INDEX('調査票 (記入例)'!$K$1:$K$718,SMALL(IF('調査票 (記入例)'!$AE$19:$AE$718="●",ROW('調査票 (記入例)'!$AE$19:$AE$718)),ROW(D183))),"")</f>
        <v/>
      </c>
      <c r="E203" s="184">
        <f t="shared" si="18"/>
        <v>0</v>
      </c>
      <c r="F203" s="181" t="str">
        <f t="array" ref="F203">IFERROR(INDEX('調査票 (記入例)'!$L$1:$L$718,SMALL(IF('調査票 (記入例)'!$AE$19:$AE$718="●",ROW('調査票 (記入例)'!$AE$19:$AE$718)),ROW(F183))),"")</f>
        <v/>
      </c>
      <c r="G203" s="182">
        <f t="shared" si="19"/>
        <v>0</v>
      </c>
      <c r="H203" s="181" t="str">
        <f t="array" ref="H203">IFERROR(INDEX('調査票 (記入例)'!$M$1:$M$718,SMALL(IF('調査票 (記入例)'!$AE$19:$AE$718="●",ROW('調査票 (記入例)'!$AE$19:$AE$718)),ROW(H183))),"")</f>
        <v/>
      </c>
      <c r="I203" s="182">
        <f t="shared" si="20"/>
        <v>0</v>
      </c>
      <c r="J203" s="181" t="str">
        <f t="array" ref="J203">IFERROR(INDEX('調査票 (記入例)'!$N$1:$N$718,SMALL(IF('調査票 (記入例)'!$AE$19:$AE$718="●",ROW('調査票 (記入例)'!$AE$19:$AE$718)),ROW(J183))),"")</f>
        <v/>
      </c>
      <c r="K203" s="182">
        <f t="shared" si="21"/>
        <v>0</v>
      </c>
      <c r="L203" s="155"/>
      <c r="M203" s="156"/>
      <c r="N203" s="157"/>
      <c r="O203" s="156"/>
      <c r="P203" s="155"/>
      <c r="Q203" s="156"/>
      <c r="R203" s="157"/>
      <c r="S203" s="156"/>
      <c r="T203" s="155"/>
      <c r="U203" s="156"/>
      <c r="V203" s="157"/>
      <c r="W203" s="156"/>
      <c r="X203" s="155"/>
      <c r="Y203" s="156"/>
      <c r="Z203" s="157"/>
      <c r="AA203" s="156"/>
      <c r="AB203" s="158"/>
      <c r="AC203" s="159" t="str">
        <f t="array" ref="AC203">IFERROR(INDEX('調査票 (記入例)'!$AD$1:$AD$718,SMALL(IF('調査票 (記入例)'!$AE$19:$AE$718="●",ROW('調査票 (記入例)'!$AE$19:$AE$718)),ROW(AC183)))&amp;"","")</f>
        <v/>
      </c>
      <c r="AD203" s="160" t="str">
        <f t="shared" si="22"/>
        <v/>
      </c>
      <c r="AE203" s="159" t="str">
        <f t="shared" si="24"/>
        <v/>
      </c>
      <c r="AF203" s="160" t="str">
        <f t="shared" si="23"/>
        <v/>
      </c>
    </row>
    <row r="204" spans="1:32" s="110" customFormat="1" ht="34.5" customHeight="1" x14ac:dyDescent="0.4">
      <c r="A204" s="42" t="str">
        <f t="shared" si="17"/>
        <v>○○学園</v>
      </c>
      <c r="B204" s="176" t="str">
        <f t="array" ref="B204">IFERROR(INDEX('調査票 (記入例)'!$B$1:$B$718,SMALL(IF('調査票 (記入例)'!$AE$19:$AE$718="●",ROW('調査票 (記入例)'!$AE$19:$AE$718)),ROW(B184))),"")</f>
        <v/>
      </c>
      <c r="C204" s="177" t="str">
        <f t="array" ref="C204">IFERROR(INDEX('調査票 (記入例)'!$C$1:$C$718,SMALL(IF('調査票 (記入例)'!$AE$19:$AE$718="●",ROW('調査票 (記入例)'!$AE$19:$AE$718)),ROW(C184))),"")</f>
        <v/>
      </c>
      <c r="D204" s="181" t="str">
        <f t="array" ref="D204">IFERROR(INDEX('調査票 (記入例)'!$K$1:$K$718,SMALL(IF('調査票 (記入例)'!$AE$19:$AE$718="●",ROW('調査票 (記入例)'!$AE$19:$AE$718)),ROW(D184))),"")</f>
        <v/>
      </c>
      <c r="E204" s="184">
        <f t="shared" si="18"/>
        <v>0</v>
      </c>
      <c r="F204" s="181" t="str">
        <f t="array" ref="F204">IFERROR(INDEX('調査票 (記入例)'!$L$1:$L$718,SMALL(IF('調査票 (記入例)'!$AE$19:$AE$718="●",ROW('調査票 (記入例)'!$AE$19:$AE$718)),ROW(F184))),"")</f>
        <v/>
      </c>
      <c r="G204" s="182">
        <f t="shared" si="19"/>
        <v>0</v>
      </c>
      <c r="H204" s="181" t="str">
        <f t="array" ref="H204">IFERROR(INDEX('調査票 (記入例)'!$M$1:$M$718,SMALL(IF('調査票 (記入例)'!$AE$19:$AE$718="●",ROW('調査票 (記入例)'!$AE$19:$AE$718)),ROW(H184))),"")</f>
        <v/>
      </c>
      <c r="I204" s="182">
        <f t="shared" si="20"/>
        <v>0</v>
      </c>
      <c r="J204" s="181" t="str">
        <f t="array" ref="J204">IFERROR(INDEX('調査票 (記入例)'!$N$1:$N$718,SMALL(IF('調査票 (記入例)'!$AE$19:$AE$718="●",ROW('調査票 (記入例)'!$AE$19:$AE$718)),ROW(J184))),"")</f>
        <v/>
      </c>
      <c r="K204" s="182">
        <f t="shared" si="21"/>
        <v>0</v>
      </c>
      <c r="L204" s="155"/>
      <c r="M204" s="156"/>
      <c r="N204" s="157"/>
      <c r="O204" s="156"/>
      <c r="P204" s="155"/>
      <c r="Q204" s="156"/>
      <c r="R204" s="157"/>
      <c r="S204" s="156"/>
      <c r="T204" s="155"/>
      <c r="U204" s="156"/>
      <c r="V204" s="157"/>
      <c r="W204" s="156"/>
      <c r="X204" s="155"/>
      <c r="Y204" s="156"/>
      <c r="Z204" s="157"/>
      <c r="AA204" s="156"/>
      <c r="AB204" s="158"/>
      <c r="AC204" s="159" t="str">
        <f t="array" ref="AC204">IFERROR(INDEX('調査票 (記入例)'!$AD$1:$AD$718,SMALL(IF('調査票 (記入例)'!$AE$19:$AE$718="●",ROW('調査票 (記入例)'!$AE$19:$AE$718)),ROW(AC184)))&amp;"","")</f>
        <v/>
      </c>
      <c r="AD204" s="160" t="str">
        <f t="shared" si="22"/>
        <v/>
      </c>
      <c r="AE204" s="159" t="str">
        <f t="shared" si="24"/>
        <v/>
      </c>
      <c r="AF204" s="160" t="str">
        <f t="shared" si="23"/>
        <v/>
      </c>
    </row>
    <row r="205" spans="1:32" s="110" customFormat="1" ht="34.5" customHeight="1" x14ac:dyDescent="0.4">
      <c r="A205" s="42" t="str">
        <f t="shared" si="17"/>
        <v>○○学園</v>
      </c>
      <c r="B205" s="176" t="str">
        <f t="array" ref="B205">IFERROR(INDEX('調査票 (記入例)'!$B$1:$B$718,SMALL(IF('調査票 (記入例)'!$AE$19:$AE$718="●",ROW('調査票 (記入例)'!$AE$19:$AE$718)),ROW(B185))),"")</f>
        <v/>
      </c>
      <c r="C205" s="177" t="str">
        <f t="array" ref="C205">IFERROR(INDEX('調査票 (記入例)'!$C$1:$C$718,SMALL(IF('調査票 (記入例)'!$AE$19:$AE$718="●",ROW('調査票 (記入例)'!$AE$19:$AE$718)),ROW(C185))),"")</f>
        <v/>
      </c>
      <c r="D205" s="181" t="str">
        <f t="array" ref="D205">IFERROR(INDEX('調査票 (記入例)'!$K$1:$K$718,SMALL(IF('調査票 (記入例)'!$AE$19:$AE$718="●",ROW('調査票 (記入例)'!$AE$19:$AE$718)),ROW(D185))),"")</f>
        <v/>
      </c>
      <c r="E205" s="184">
        <f t="shared" si="18"/>
        <v>0</v>
      </c>
      <c r="F205" s="181" t="str">
        <f t="array" ref="F205">IFERROR(INDEX('調査票 (記入例)'!$L$1:$L$718,SMALL(IF('調査票 (記入例)'!$AE$19:$AE$718="●",ROW('調査票 (記入例)'!$AE$19:$AE$718)),ROW(F185))),"")</f>
        <v/>
      </c>
      <c r="G205" s="182">
        <f t="shared" si="19"/>
        <v>0</v>
      </c>
      <c r="H205" s="181" t="str">
        <f t="array" ref="H205">IFERROR(INDEX('調査票 (記入例)'!$M$1:$M$718,SMALL(IF('調査票 (記入例)'!$AE$19:$AE$718="●",ROW('調査票 (記入例)'!$AE$19:$AE$718)),ROW(H185))),"")</f>
        <v/>
      </c>
      <c r="I205" s="182">
        <f t="shared" si="20"/>
        <v>0</v>
      </c>
      <c r="J205" s="181" t="str">
        <f t="array" ref="J205">IFERROR(INDEX('調査票 (記入例)'!$N$1:$N$718,SMALL(IF('調査票 (記入例)'!$AE$19:$AE$718="●",ROW('調査票 (記入例)'!$AE$19:$AE$718)),ROW(J185))),"")</f>
        <v/>
      </c>
      <c r="K205" s="182">
        <f t="shared" si="21"/>
        <v>0</v>
      </c>
      <c r="L205" s="155"/>
      <c r="M205" s="156"/>
      <c r="N205" s="157"/>
      <c r="O205" s="156"/>
      <c r="P205" s="155"/>
      <c r="Q205" s="156"/>
      <c r="R205" s="157"/>
      <c r="S205" s="156"/>
      <c r="T205" s="155"/>
      <c r="U205" s="156"/>
      <c r="V205" s="157"/>
      <c r="W205" s="156"/>
      <c r="X205" s="155"/>
      <c r="Y205" s="156"/>
      <c r="Z205" s="157"/>
      <c r="AA205" s="156"/>
      <c r="AB205" s="158"/>
      <c r="AC205" s="159" t="str">
        <f t="array" ref="AC205">IFERROR(INDEX('調査票 (記入例)'!$AD$1:$AD$718,SMALL(IF('調査票 (記入例)'!$AE$19:$AE$718="●",ROW('調査票 (記入例)'!$AE$19:$AE$718)),ROW(AC185)))&amp;"","")</f>
        <v/>
      </c>
      <c r="AD205" s="160" t="str">
        <f t="shared" si="22"/>
        <v/>
      </c>
      <c r="AE205" s="159" t="str">
        <f t="shared" si="24"/>
        <v/>
      </c>
      <c r="AF205" s="160" t="str">
        <f t="shared" si="23"/>
        <v/>
      </c>
    </row>
    <row r="206" spans="1:32" s="110" customFormat="1" ht="34.5" customHeight="1" x14ac:dyDescent="0.4">
      <c r="A206" s="42" t="str">
        <f t="shared" si="17"/>
        <v>○○学園</v>
      </c>
      <c r="B206" s="176" t="str">
        <f t="array" ref="B206">IFERROR(INDEX('調査票 (記入例)'!$B$1:$B$718,SMALL(IF('調査票 (記入例)'!$AE$19:$AE$718="●",ROW('調査票 (記入例)'!$AE$19:$AE$718)),ROW(B186))),"")</f>
        <v/>
      </c>
      <c r="C206" s="177" t="str">
        <f t="array" ref="C206">IFERROR(INDEX('調査票 (記入例)'!$C$1:$C$718,SMALL(IF('調査票 (記入例)'!$AE$19:$AE$718="●",ROW('調査票 (記入例)'!$AE$19:$AE$718)),ROW(C186))),"")</f>
        <v/>
      </c>
      <c r="D206" s="181" t="str">
        <f t="array" ref="D206">IFERROR(INDEX('調査票 (記入例)'!$K$1:$K$718,SMALL(IF('調査票 (記入例)'!$AE$19:$AE$718="●",ROW('調査票 (記入例)'!$AE$19:$AE$718)),ROW(D186))),"")</f>
        <v/>
      </c>
      <c r="E206" s="184">
        <f t="shared" si="18"/>
        <v>0</v>
      </c>
      <c r="F206" s="181" t="str">
        <f t="array" ref="F206">IFERROR(INDEX('調査票 (記入例)'!$L$1:$L$718,SMALL(IF('調査票 (記入例)'!$AE$19:$AE$718="●",ROW('調査票 (記入例)'!$AE$19:$AE$718)),ROW(F186))),"")</f>
        <v/>
      </c>
      <c r="G206" s="182">
        <f t="shared" si="19"/>
        <v>0</v>
      </c>
      <c r="H206" s="181" t="str">
        <f t="array" ref="H206">IFERROR(INDEX('調査票 (記入例)'!$M$1:$M$718,SMALL(IF('調査票 (記入例)'!$AE$19:$AE$718="●",ROW('調査票 (記入例)'!$AE$19:$AE$718)),ROW(H186))),"")</f>
        <v/>
      </c>
      <c r="I206" s="182">
        <f t="shared" si="20"/>
        <v>0</v>
      </c>
      <c r="J206" s="181" t="str">
        <f t="array" ref="J206">IFERROR(INDEX('調査票 (記入例)'!$N$1:$N$718,SMALL(IF('調査票 (記入例)'!$AE$19:$AE$718="●",ROW('調査票 (記入例)'!$AE$19:$AE$718)),ROW(J186))),"")</f>
        <v/>
      </c>
      <c r="K206" s="182">
        <f t="shared" si="21"/>
        <v>0</v>
      </c>
      <c r="L206" s="155"/>
      <c r="M206" s="156"/>
      <c r="N206" s="157"/>
      <c r="O206" s="156"/>
      <c r="P206" s="155"/>
      <c r="Q206" s="156"/>
      <c r="R206" s="157"/>
      <c r="S206" s="156"/>
      <c r="T206" s="155"/>
      <c r="U206" s="156"/>
      <c r="V206" s="157"/>
      <c r="W206" s="156"/>
      <c r="X206" s="155"/>
      <c r="Y206" s="156"/>
      <c r="Z206" s="157"/>
      <c r="AA206" s="156"/>
      <c r="AB206" s="158"/>
      <c r="AC206" s="159" t="str">
        <f t="array" ref="AC206">IFERROR(INDEX('調査票 (記入例)'!$AD$1:$AD$718,SMALL(IF('調査票 (記入例)'!$AE$19:$AE$718="●",ROW('調査票 (記入例)'!$AE$19:$AE$718)),ROW(AC186)))&amp;"","")</f>
        <v/>
      </c>
      <c r="AD206" s="160" t="str">
        <f t="shared" si="22"/>
        <v/>
      </c>
      <c r="AE206" s="159" t="str">
        <f t="shared" si="24"/>
        <v/>
      </c>
      <c r="AF206" s="160" t="str">
        <f t="shared" si="23"/>
        <v/>
      </c>
    </row>
    <row r="207" spans="1:32" s="110" customFormat="1" ht="34.5" customHeight="1" x14ac:dyDescent="0.4">
      <c r="A207" s="42" t="str">
        <f t="shared" si="17"/>
        <v>○○学園</v>
      </c>
      <c r="B207" s="176" t="str">
        <f t="array" ref="B207">IFERROR(INDEX('調査票 (記入例)'!$B$1:$B$718,SMALL(IF('調査票 (記入例)'!$AE$19:$AE$718="●",ROW('調査票 (記入例)'!$AE$19:$AE$718)),ROW(B187))),"")</f>
        <v/>
      </c>
      <c r="C207" s="177" t="str">
        <f t="array" ref="C207">IFERROR(INDEX('調査票 (記入例)'!$C$1:$C$718,SMALL(IF('調査票 (記入例)'!$AE$19:$AE$718="●",ROW('調査票 (記入例)'!$AE$19:$AE$718)),ROW(C187))),"")</f>
        <v/>
      </c>
      <c r="D207" s="181" t="str">
        <f t="array" ref="D207">IFERROR(INDEX('調査票 (記入例)'!$K$1:$K$718,SMALL(IF('調査票 (記入例)'!$AE$19:$AE$718="●",ROW('調査票 (記入例)'!$AE$19:$AE$718)),ROW(D187))),"")</f>
        <v/>
      </c>
      <c r="E207" s="184">
        <f t="shared" si="18"/>
        <v>0</v>
      </c>
      <c r="F207" s="181" t="str">
        <f t="array" ref="F207">IFERROR(INDEX('調査票 (記入例)'!$L$1:$L$718,SMALL(IF('調査票 (記入例)'!$AE$19:$AE$718="●",ROW('調査票 (記入例)'!$AE$19:$AE$718)),ROW(F187))),"")</f>
        <v/>
      </c>
      <c r="G207" s="182">
        <f t="shared" si="19"/>
        <v>0</v>
      </c>
      <c r="H207" s="181" t="str">
        <f t="array" ref="H207">IFERROR(INDEX('調査票 (記入例)'!$M$1:$M$718,SMALL(IF('調査票 (記入例)'!$AE$19:$AE$718="●",ROW('調査票 (記入例)'!$AE$19:$AE$718)),ROW(H187))),"")</f>
        <v/>
      </c>
      <c r="I207" s="182">
        <f t="shared" si="20"/>
        <v>0</v>
      </c>
      <c r="J207" s="181" t="str">
        <f t="array" ref="J207">IFERROR(INDEX('調査票 (記入例)'!$N$1:$N$718,SMALL(IF('調査票 (記入例)'!$AE$19:$AE$718="●",ROW('調査票 (記入例)'!$AE$19:$AE$718)),ROW(J187))),"")</f>
        <v/>
      </c>
      <c r="K207" s="182">
        <f t="shared" si="21"/>
        <v>0</v>
      </c>
      <c r="L207" s="155"/>
      <c r="M207" s="156"/>
      <c r="N207" s="157"/>
      <c r="O207" s="156"/>
      <c r="P207" s="155"/>
      <c r="Q207" s="156"/>
      <c r="R207" s="157"/>
      <c r="S207" s="156"/>
      <c r="T207" s="155"/>
      <c r="U207" s="156"/>
      <c r="V207" s="157"/>
      <c r="W207" s="156"/>
      <c r="X207" s="155"/>
      <c r="Y207" s="156"/>
      <c r="Z207" s="157"/>
      <c r="AA207" s="156"/>
      <c r="AB207" s="158"/>
      <c r="AC207" s="159" t="str">
        <f t="array" ref="AC207">IFERROR(INDEX('調査票 (記入例)'!$AD$1:$AD$718,SMALL(IF('調査票 (記入例)'!$AE$19:$AE$718="●",ROW('調査票 (記入例)'!$AE$19:$AE$718)),ROW(AC187)))&amp;"","")</f>
        <v/>
      </c>
      <c r="AD207" s="160" t="str">
        <f t="shared" si="22"/>
        <v/>
      </c>
      <c r="AE207" s="159" t="str">
        <f t="shared" si="24"/>
        <v/>
      </c>
      <c r="AF207" s="160" t="str">
        <f t="shared" si="23"/>
        <v/>
      </c>
    </row>
    <row r="208" spans="1:32" s="110" customFormat="1" ht="34.5" customHeight="1" x14ac:dyDescent="0.4">
      <c r="A208" s="42" t="str">
        <f t="shared" si="17"/>
        <v>○○学園</v>
      </c>
      <c r="B208" s="176" t="str">
        <f t="array" ref="B208">IFERROR(INDEX('調査票 (記入例)'!$B$1:$B$718,SMALL(IF('調査票 (記入例)'!$AE$19:$AE$718="●",ROW('調査票 (記入例)'!$AE$19:$AE$718)),ROW(B188))),"")</f>
        <v/>
      </c>
      <c r="C208" s="177" t="str">
        <f t="array" ref="C208">IFERROR(INDEX('調査票 (記入例)'!$C$1:$C$718,SMALL(IF('調査票 (記入例)'!$AE$19:$AE$718="●",ROW('調査票 (記入例)'!$AE$19:$AE$718)),ROW(C188))),"")</f>
        <v/>
      </c>
      <c r="D208" s="181" t="str">
        <f t="array" ref="D208">IFERROR(INDEX('調査票 (記入例)'!$K$1:$K$718,SMALL(IF('調査票 (記入例)'!$AE$19:$AE$718="●",ROW('調査票 (記入例)'!$AE$19:$AE$718)),ROW(D188))),"")</f>
        <v/>
      </c>
      <c r="E208" s="184">
        <f t="shared" si="18"/>
        <v>0</v>
      </c>
      <c r="F208" s="181" t="str">
        <f t="array" ref="F208">IFERROR(INDEX('調査票 (記入例)'!$L$1:$L$718,SMALL(IF('調査票 (記入例)'!$AE$19:$AE$718="●",ROW('調査票 (記入例)'!$AE$19:$AE$718)),ROW(F188))),"")</f>
        <v/>
      </c>
      <c r="G208" s="182">
        <f t="shared" si="19"/>
        <v>0</v>
      </c>
      <c r="H208" s="181" t="str">
        <f t="array" ref="H208">IFERROR(INDEX('調査票 (記入例)'!$M$1:$M$718,SMALL(IF('調査票 (記入例)'!$AE$19:$AE$718="●",ROW('調査票 (記入例)'!$AE$19:$AE$718)),ROW(H188))),"")</f>
        <v/>
      </c>
      <c r="I208" s="182">
        <f t="shared" si="20"/>
        <v>0</v>
      </c>
      <c r="J208" s="181" t="str">
        <f t="array" ref="J208">IFERROR(INDEX('調査票 (記入例)'!$N$1:$N$718,SMALL(IF('調査票 (記入例)'!$AE$19:$AE$718="●",ROW('調査票 (記入例)'!$AE$19:$AE$718)),ROW(J188))),"")</f>
        <v/>
      </c>
      <c r="K208" s="182">
        <f t="shared" si="21"/>
        <v>0</v>
      </c>
      <c r="L208" s="155"/>
      <c r="M208" s="156"/>
      <c r="N208" s="157"/>
      <c r="O208" s="156"/>
      <c r="P208" s="155"/>
      <c r="Q208" s="156"/>
      <c r="R208" s="157"/>
      <c r="S208" s="156"/>
      <c r="T208" s="155"/>
      <c r="U208" s="156"/>
      <c r="V208" s="157"/>
      <c r="W208" s="156"/>
      <c r="X208" s="155"/>
      <c r="Y208" s="156"/>
      <c r="Z208" s="157"/>
      <c r="AA208" s="156"/>
      <c r="AB208" s="158"/>
      <c r="AC208" s="159" t="str">
        <f t="array" ref="AC208">IFERROR(INDEX('調査票 (記入例)'!$AD$1:$AD$718,SMALL(IF('調査票 (記入例)'!$AE$19:$AE$718="●",ROW('調査票 (記入例)'!$AE$19:$AE$718)),ROW(AC188)))&amp;"","")</f>
        <v/>
      </c>
      <c r="AD208" s="160" t="str">
        <f t="shared" si="22"/>
        <v/>
      </c>
      <c r="AE208" s="159" t="str">
        <f t="shared" si="24"/>
        <v/>
      </c>
      <c r="AF208" s="160" t="str">
        <f t="shared" si="23"/>
        <v/>
      </c>
    </row>
    <row r="209" spans="1:32" s="110" customFormat="1" ht="34.5" customHeight="1" x14ac:dyDescent="0.4">
      <c r="A209" s="42" t="str">
        <f t="shared" si="17"/>
        <v>○○学園</v>
      </c>
      <c r="B209" s="176" t="str">
        <f t="array" ref="B209">IFERROR(INDEX('調査票 (記入例)'!$B$1:$B$718,SMALL(IF('調査票 (記入例)'!$AE$19:$AE$718="●",ROW('調査票 (記入例)'!$AE$19:$AE$718)),ROW(B189))),"")</f>
        <v/>
      </c>
      <c r="C209" s="177" t="str">
        <f t="array" ref="C209">IFERROR(INDEX('調査票 (記入例)'!$C$1:$C$718,SMALL(IF('調査票 (記入例)'!$AE$19:$AE$718="●",ROW('調査票 (記入例)'!$AE$19:$AE$718)),ROW(C189))),"")</f>
        <v/>
      </c>
      <c r="D209" s="181" t="str">
        <f t="array" ref="D209">IFERROR(INDEX('調査票 (記入例)'!$K$1:$K$718,SMALL(IF('調査票 (記入例)'!$AE$19:$AE$718="●",ROW('調査票 (記入例)'!$AE$19:$AE$718)),ROW(D189))),"")</f>
        <v/>
      </c>
      <c r="E209" s="184">
        <f t="shared" si="18"/>
        <v>0</v>
      </c>
      <c r="F209" s="181" t="str">
        <f t="array" ref="F209">IFERROR(INDEX('調査票 (記入例)'!$L$1:$L$718,SMALL(IF('調査票 (記入例)'!$AE$19:$AE$718="●",ROW('調査票 (記入例)'!$AE$19:$AE$718)),ROW(F189))),"")</f>
        <v/>
      </c>
      <c r="G209" s="182">
        <f t="shared" si="19"/>
        <v>0</v>
      </c>
      <c r="H209" s="181" t="str">
        <f t="array" ref="H209">IFERROR(INDEX('調査票 (記入例)'!$M$1:$M$718,SMALL(IF('調査票 (記入例)'!$AE$19:$AE$718="●",ROW('調査票 (記入例)'!$AE$19:$AE$718)),ROW(H189))),"")</f>
        <v/>
      </c>
      <c r="I209" s="182">
        <f t="shared" si="20"/>
        <v>0</v>
      </c>
      <c r="J209" s="181" t="str">
        <f t="array" ref="J209">IFERROR(INDEX('調査票 (記入例)'!$N$1:$N$718,SMALL(IF('調査票 (記入例)'!$AE$19:$AE$718="●",ROW('調査票 (記入例)'!$AE$19:$AE$718)),ROW(J189))),"")</f>
        <v/>
      </c>
      <c r="K209" s="182">
        <f t="shared" si="21"/>
        <v>0</v>
      </c>
      <c r="L209" s="155"/>
      <c r="M209" s="156"/>
      <c r="N209" s="157"/>
      <c r="O209" s="156"/>
      <c r="P209" s="155"/>
      <c r="Q209" s="156"/>
      <c r="R209" s="157"/>
      <c r="S209" s="156"/>
      <c r="T209" s="155"/>
      <c r="U209" s="156"/>
      <c r="V209" s="157"/>
      <c r="W209" s="156"/>
      <c r="X209" s="155"/>
      <c r="Y209" s="156"/>
      <c r="Z209" s="157"/>
      <c r="AA209" s="156"/>
      <c r="AB209" s="158"/>
      <c r="AC209" s="159" t="str">
        <f t="array" ref="AC209">IFERROR(INDEX('調査票 (記入例)'!$AD$1:$AD$718,SMALL(IF('調査票 (記入例)'!$AE$19:$AE$718="●",ROW('調査票 (記入例)'!$AE$19:$AE$718)),ROW(AC189)))&amp;"","")</f>
        <v/>
      </c>
      <c r="AD209" s="160" t="str">
        <f t="shared" si="22"/>
        <v/>
      </c>
      <c r="AE209" s="159" t="str">
        <f t="shared" si="24"/>
        <v/>
      </c>
      <c r="AF209" s="160" t="str">
        <f t="shared" si="23"/>
        <v/>
      </c>
    </row>
    <row r="210" spans="1:32" s="110" customFormat="1" ht="34.5" customHeight="1" x14ac:dyDescent="0.4">
      <c r="A210" s="42" t="str">
        <f t="shared" si="17"/>
        <v>○○学園</v>
      </c>
      <c r="B210" s="176" t="str">
        <f t="array" ref="B210">IFERROR(INDEX('調査票 (記入例)'!$B$1:$B$718,SMALL(IF('調査票 (記入例)'!$AE$19:$AE$718="●",ROW('調査票 (記入例)'!$AE$19:$AE$718)),ROW(B190))),"")</f>
        <v/>
      </c>
      <c r="C210" s="177" t="str">
        <f t="array" ref="C210">IFERROR(INDEX('調査票 (記入例)'!$C$1:$C$718,SMALL(IF('調査票 (記入例)'!$AE$19:$AE$718="●",ROW('調査票 (記入例)'!$AE$19:$AE$718)),ROW(C190))),"")</f>
        <v/>
      </c>
      <c r="D210" s="181" t="str">
        <f t="array" ref="D210">IFERROR(INDEX('調査票 (記入例)'!$K$1:$K$718,SMALL(IF('調査票 (記入例)'!$AE$19:$AE$718="●",ROW('調査票 (記入例)'!$AE$19:$AE$718)),ROW(D190))),"")</f>
        <v/>
      </c>
      <c r="E210" s="184">
        <f t="shared" si="18"/>
        <v>0</v>
      </c>
      <c r="F210" s="181" t="str">
        <f t="array" ref="F210">IFERROR(INDEX('調査票 (記入例)'!$L$1:$L$718,SMALL(IF('調査票 (記入例)'!$AE$19:$AE$718="●",ROW('調査票 (記入例)'!$AE$19:$AE$718)),ROW(F190))),"")</f>
        <v/>
      </c>
      <c r="G210" s="182">
        <f t="shared" si="19"/>
        <v>0</v>
      </c>
      <c r="H210" s="181" t="str">
        <f t="array" ref="H210">IFERROR(INDEX('調査票 (記入例)'!$M$1:$M$718,SMALL(IF('調査票 (記入例)'!$AE$19:$AE$718="●",ROW('調査票 (記入例)'!$AE$19:$AE$718)),ROW(H190))),"")</f>
        <v/>
      </c>
      <c r="I210" s="182">
        <f t="shared" si="20"/>
        <v>0</v>
      </c>
      <c r="J210" s="181" t="str">
        <f t="array" ref="J210">IFERROR(INDEX('調査票 (記入例)'!$N$1:$N$718,SMALL(IF('調査票 (記入例)'!$AE$19:$AE$718="●",ROW('調査票 (記入例)'!$AE$19:$AE$718)),ROW(J190))),"")</f>
        <v/>
      </c>
      <c r="K210" s="182">
        <f t="shared" si="21"/>
        <v>0</v>
      </c>
      <c r="L210" s="155"/>
      <c r="M210" s="156"/>
      <c r="N210" s="157"/>
      <c r="O210" s="156"/>
      <c r="P210" s="155"/>
      <c r="Q210" s="156"/>
      <c r="R210" s="157"/>
      <c r="S210" s="156"/>
      <c r="T210" s="155"/>
      <c r="U210" s="156"/>
      <c r="V210" s="157"/>
      <c r="W210" s="156"/>
      <c r="X210" s="155"/>
      <c r="Y210" s="156"/>
      <c r="Z210" s="157"/>
      <c r="AA210" s="156"/>
      <c r="AB210" s="158"/>
      <c r="AC210" s="159" t="str">
        <f t="array" ref="AC210">IFERROR(INDEX('調査票 (記入例)'!$AD$1:$AD$718,SMALL(IF('調査票 (記入例)'!$AE$19:$AE$718="●",ROW('調査票 (記入例)'!$AE$19:$AE$718)),ROW(AC190)))&amp;"","")</f>
        <v/>
      </c>
      <c r="AD210" s="160" t="str">
        <f t="shared" si="22"/>
        <v/>
      </c>
      <c r="AE210" s="159" t="str">
        <f t="shared" si="24"/>
        <v/>
      </c>
      <c r="AF210" s="160" t="str">
        <f t="shared" si="23"/>
        <v/>
      </c>
    </row>
    <row r="211" spans="1:32" s="110" customFormat="1" ht="34.5" customHeight="1" x14ac:dyDescent="0.4">
      <c r="A211" s="42" t="str">
        <f t="shared" si="17"/>
        <v>○○学園</v>
      </c>
      <c r="B211" s="176" t="str">
        <f t="array" ref="B211">IFERROR(INDEX('調査票 (記入例)'!$B$1:$B$718,SMALL(IF('調査票 (記入例)'!$AE$19:$AE$718="●",ROW('調査票 (記入例)'!$AE$19:$AE$718)),ROW(B191))),"")</f>
        <v/>
      </c>
      <c r="C211" s="177" t="str">
        <f t="array" ref="C211">IFERROR(INDEX('調査票 (記入例)'!$C$1:$C$718,SMALL(IF('調査票 (記入例)'!$AE$19:$AE$718="●",ROW('調査票 (記入例)'!$AE$19:$AE$718)),ROW(C191))),"")</f>
        <v/>
      </c>
      <c r="D211" s="181" t="str">
        <f t="array" ref="D211">IFERROR(INDEX('調査票 (記入例)'!$K$1:$K$718,SMALL(IF('調査票 (記入例)'!$AE$19:$AE$718="●",ROW('調査票 (記入例)'!$AE$19:$AE$718)),ROW(D191))),"")</f>
        <v/>
      </c>
      <c r="E211" s="184">
        <f t="shared" si="18"/>
        <v>0</v>
      </c>
      <c r="F211" s="181" t="str">
        <f t="array" ref="F211">IFERROR(INDEX('調査票 (記入例)'!$L$1:$L$718,SMALL(IF('調査票 (記入例)'!$AE$19:$AE$718="●",ROW('調査票 (記入例)'!$AE$19:$AE$718)),ROW(F191))),"")</f>
        <v/>
      </c>
      <c r="G211" s="182">
        <f t="shared" si="19"/>
        <v>0</v>
      </c>
      <c r="H211" s="181" t="str">
        <f t="array" ref="H211">IFERROR(INDEX('調査票 (記入例)'!$M$1:$M$718,SMALL(IF('調査票 (記入例)'!$AE$19:$AE$718="●",ROW('調査票 (記入例)'!$AE$19:$AE$718)),ROW(H191))),"")</f>
        <v/>
      </c>
      <c r="I211" s="182">
        <f t="shared" si="20"/>
        <v>0</v>
      </c>
      <c r="J211" s="181" t="str">
        <f t="array" ref="J211">IFERROR(INDEX('調査票 (記入例)'!$N$1:$N$718,SMALL(IF('調査票 (記入例)'!$AE$19:$AE$718="●",ROW('調査票 (記入例)'!$AE$19:$AE$718)),ROW(J191))),"")</f>
        <v/>
      </c>
      <c r="K211" s="182">
        <f t="shared" si="21"/>
        <v>0</v>
      </c>
      <c r="L211" s="155"/>
      <c r="M211" s="156"/>
      <c r="N211" s="157"/>
      <c r="O211" s="156"/>
      <c r="P211" s="155"/>
      <c r="Q211" s="156"/>
      <c r="R211" s="157"/>
      <c r="S211" s="156"/>
      <c r="T211" s="155"/>
      <c r="U211" s="156"/>
      <c r="V211" s="157"/>
      <c r="W211" s="156"/>
      <c r="X211" s="155"/>
      <c r="Y211" s="156"/>
      <c r="Z211" s="157"/>
      <c r="AA211" s="156"/>
      <c r="AB211" s="158"/>
      <c r="AC211" s="159" t="str">
        <f t="array" ref="AC211">IFERROR(INDEX('調査票 (記入例)'!$AD$1:$AD$718,SMALL(IF('調査票 (記入例)'!$AE$19:$AE$718="●",ROW('調査票 (記入例)'!$AE$19:$AE$718)),ROW(AC191)))&amp;"","")</f>
        <v/>
      </c>
      <c r="AD211" s="160" t="str">
        <f t="shared" si="22"/>
        <v/>
      </c>
      <c r="AE211" s="159" t="str">
        <f t="shared" si="24"/>
        <v/>
      </c>
      <c r="AF211" s="160" t="str">
        <f t="shared" si="23"/>
        <v/>
      </c>
    </row>
    <row r="212" spans="1:32" s="110" customFormat="1" ht="34.5" customHeight="1" x14ac:dyDescent="0.4">
      <c r="A212" s="42" t="str">
        <f t="shared" si="17"/>
        <v>○○学園</v>
      </c>
      <c r="B212" s="176" t="str">
        <f t="array" ref="B212">IFERROR(INDEX('調査票 (記入例)'!$B$1:$B$718,SMALL(IF('調査票 (記入例)'!$AE$19:$AE$718="●",ROW('調査票 (記入例)'!$AE$19:$AE$718)),ROW(B192))),"")</f>
        <v/>
      </c>
      <c r="C212" s="177" t="str">
        <f t="array" ref="C212">IFERROR(INDEX('調査票 (記入例)'!$C$1:$C$718,SMALL(IF('調査票 (記入例)'!$AE$19:$AE$718="●",ROW('調査票 (記入例)'!$AE$19:$AE$718)),ROW(C192))),"")</f>
        <v/>
      </c>
      <c r="D212" s="181" t="str">
        <f t="array" ref="D212">IFERROR(INDEX('調査票 (記入例)'!$K$1:$K$718,SMALL(IF('調査票 (記入例)'!$AE$19:$AE$718="●",ROW('調査票 (記入例)'!$AE$19:$AE$718)),ROW(D192))),"")</f>
        <v/>
      </c>
      <c r="E212" s="184">
        <f t="shared" si="18"/>
        <v>0</v>
      </c>
      <c r="F212" s="181" t="str">
        <f t="array" ref="F212">IFERROR(INDEX('調査票 (記入例)'!$L$1:$L$718,SMALL(IF('調査票 (記入例)'!$AE$19:$AE$718="●",ROW('調査票 (記入例)'!$AE$19:$AE$718)),ROW(F192))),"")</f>
        <v/>
      </c>
      <c r="G212" s="182">
        <f t="shared" si="19"/>
        <v>0</v>
      </c>
      <c r="H212" s="181" t="str">
        <f t="array" ref="H212">IFERROR(INDEX('調査票 (記入例)'!$M$1:$M$718,SMALL(IF('調査票 (記入例)'!$AE$19:$AE$718="●",ROW('調査票 (記入例)'!$AE$19:$AE$718)),ROW(H192))),"")</f>
        <v/>
      </c>
      <c r="I212" s="182">
        <f t="shared" si="20"/>
        <v>0</v>
      </c>
      <c r="J212" s="181" t="str">
        <f t="array" ref="J212">IFERROR(INDEX('調査票 (記入例)'!$N$1:$N$718,SMALL(IF('調査票 (記入例)'!$AE$19:$AE$718="●",ROW('調査票 (記入例)'!$AE$19:$AE$718)),ROW(J192))),"")</f>
        <v/>
      </c>
      <c r="K212" s="182">
        <f t="shared" si="21"/>
        <v>0</v>
      </c>
      <c r="L212" s="155"/>
      <c r="M212" s="156"/>
      <c r="N212" s="157"/>
      <c r="O212" s="156"/>
      <c r="P212" s="155"/>
      <c r="Q212" s="156"/>
      <c r="R212" s="157"/>
      <c r="S212" s="156"/>
      <c r="T212" s="155"/>
      <c r="U212" s="156"/>
      <c r="V212" s="157"/>
      <c r="W212" s="156"/>
      <c r="X212" s="155"/>
      <c r="Y212" s="156"/>
      <c r="Z212" s="157"/>
      <c r="AA212" s="156"/>
      <c r="AB212" s="158"/>
      <c r="AC212" s="159" t="str">
        <f t="array" ref="AC212">IFERROR(INDEX('調査票 (記入例)'!$AD$1:$AD$718,SMALL(IF('調査票 (記入例)'!$AE$19:$AE$718="●",ROW('調査票 (記入例)'!$AE$19:$AE$718)),ROW(AC192)))&amp;"","")</f>
        <v/>
      </c>
      <c r="AD212" s="160" t="str">
        <f t="shared" si="22"/>
        <v/>
      </c>
      <c r="AE212" s="159" t="str">
        <f t="shared" si="24"/>
        <v/>
      </c>
      <c r="AF212" s="160" t="str">
        <f t="shared" si="23"/>
        <v/>
      </c>
    </row>
    <row r="213" spans="1:32" s="110" customFormat="1" ht="34.5" customHeight="1" x14ac:dyDescent="0.4">
      <c r="A213" s="42" t="str">
        <f t="shared" ref="A213:A276" si="25">IF($A$13="","",$A$13)</f>
        <v>○○学園</v>
      </c>
      <c r="B213" s="176" t="str">
        <f t="array" ref="B213">IFERROR(INDEX('調査票 (記入例)'!$B$1:$B$718,SMALL(IF('調査票 (記入例)'!$AE$19:$AE$718="●",ROW('調査票 (記入例)'!$AE$19:$AE$718)),ROW(B193))),"")</f>
        <v/>
      </c>
      <c r="C213" s="177" t="str">
        <f t="array" ref="C213">IFERROR(INDEX('調査票 (記入例)'!$C$1:$C$718,SMALL(IF('調査票 (記入例)'!$AE$19:$AE$718="●",ROW('調査票 (記入例)'!$AE$19:$AE$718)),ROW(C193))),"")</f>
        <v/>
      </c>
      <c r="D213" s="181" t="str">
        <f t="array" ref="D213">IFERROR(INDEX('調査票 (記入例)'!$K$1:$K$718,SMALL(IF('調査票 (記入例)'!$AE$19:$AE$718="●",ROW('調査票 (記入例)'!$AE$19:$AE$718)),ROW(D193))),"")</f>
        <v/>
      </c>
      <c r="E213" s="184">
        <f t="shared" ref="E213:E276" si="26">M213+O213</f>
        <v>0</v>
      </c>
      <c r="F213" s="181" t="str">
        <f t="array" ref="F213">IFERROR(INDEX('調査票 (記入例)'!$L$1:$L$718,SMALL(IF('調査票 (記入例)'!$AE$19:$AE$718="●",ROW('調査票 (記入例)'!$AE$19:$AE$718)),ROW(F193))),"")</f>
        <v/>
      </c>
      <c r="G213" s="182">
        <f t="shared" ref="G213:G276" si="27">Q213+S213</f>
        <v>0</v>
      </c>
      <c r="H213" s="181" t="str">
        <f t="array" ref="H213">IFERROR(INDEX('調査票 (記入例)'!$M$1:$M$718,SMALL(IF('調査票 (記入例)'!$AE$19:$AE$718="●",ROW('調査票 (記入例)'!$AE$19:$AE$718)),ROW(H193))),"")</f>
        <v/>
      </c>
      <c r="I213" s="182">
        <f t="shared" ref="I213:I276" si="28">U213+W213</f>
        <v>0</v>
      </c>
      <c r="J213" s="181" t="str">
        <f t="array" ref="J213">IFERROR(INDEX('調査票 (記入例)'!$N$1:$N$718,SMALL(IF('調査票 (記入例)'!$AE$19:$AE$718="●",ROW('調査票 (記入例)'!$AE$19:$AE$718)),ROW(J193))),"")</f>
        <v/>
      </c>
      <c r="K213" s="182">
        <f t="shared" ref="K213:K276" si="29">Y213+AA213</f>
        <v>0</v>
      </c>
      <c r="L213" s="155"/>
      <c r="M213" s="156"/>
      <c r="N213" s="157"/>
      <c r="O213" s="156"/>
      <c r="P213" s="155"/>
      <c r="Q213" s="156"/>
      <c r="R213" s="157"/>
      <c r="S213" s="156"/>
      <c r="T213" s="155"/>
      <c r="U213" s="156"/>
      <c r="V213" s="157"/>
      <c r="W213" s="156"/>
      <c r="X213" s="155"/>
      <c r="Y213" s="156"/>
      <c r="Z213" s="157"/>
      <c r="AA213" s="156"/>
      <c r="AB213" s="158"/>
      <c r="AC213" s="159" t="str">
        <f t="array" ref="AC213">IFERROR(INDEX('調査票 (記入例)'!$AD$1:$AD$718,SMALL(IF('調査票 (記入例)'!$AE$19:$AE$718="●",ROW('調査票 (記入例)'!$AE$19:$AE$718)),ROW(AC193)))&amp;"","")</f>
        <v/>
      </c>
      <c r="AD213" s="160" t="str">
        <f t="shared" ref="AD213:AD276" si="30">IF(AC213&lt;&gt;"",IF(OR(L213&lt;&gt;"",P213&lt;&gt;"",T213&lt;&gt;"",X213&lt;&gt;""),"有","無"),"")</f>
        <v/>
      </c>
      <c r="AE213" s="159" t="str">
        <f t="shared" si="24"/>
        <v/>
      </c>
      <c r="AF213" s="160" t="str">
        <f t="shared" ref="AF213:AF276" si="31">IF(C213="","",IF(AND(NOT(AB213=""),AND($L213+$N213=$D213,$P213+$R213=$F213,$T213+$V213=$H213,$X213+$Z213=$J213)),"OK","NG"))</f>
        <v/>
      </c>
    </row>
    <row r="214" spans="1:32" s="110" customFormat="1" ht="34.5" customHeight="1" x14ac:dyDescent="0.4">
      <c r="A214" s="42" t="str">
        <f t="shared" si="25"/>
        <v>○○学園</v>
      </c>
      <c r="B214" s="176" t="str">
        <f t="array" ref="B214">IFERROR(INDEX('調査票 (記入例)'!$B$1:$B$718,SMALL(IF('調査票 (記入例)'!$AE$19:$AE$718="●",ROW('調査票 (記入例)'!$AE$19:$AE$718)),ROW(B194))),"")</f>
        <v/>
      </c>
      <c r="C214" s="177" t="str">
        <f t="array" ref="C214">IFERROR(INDEX('調査票 (記入例)'!$C$1:$C$718,SMALL(IF('調査票 (記入例)'!$AE$19:$AE$718="●",ROW('調査票 (記入例)'!$AE$19:$AE$718)),ROW(C194))),"")</f>
        <v/>
      </c>
      <c r="D214" s="181" t="str">
        <f t="array" ref="D214">IFERROR(INDEX('調査票 (記入例)'!$K$1:$K$718,SMALL(IF('調査票 (記入例)'!$AE$19:$AE$718="●",ROW('調査票 (記入例)'!$AE$19:$AE$718)),ROW(D194))),"")</f>
        <v/>
      </c>
      <c r="E214" s="184">
        <f t="shared" si="26"/>
        <v>0</v>
      </c>
      <c r="F214" s="181" t="str">
        <f t="array" ref="F214">IFERROR(INDEX('調査票 (記入例)'!$L$1:$L$718,SMALL(IF('調査票 (記入例)'!$AE$19:$AE$718="●",ROW('調査票 (記入例)'!$AE$19:$AE$718)),ROW(F194))),"")</f>
        <v/>
      </c>
      <c r="G214" s="182">
        <f t="shared" si="27"/>
        <v>0</v>
      </c>
      <c r="H214" s="181" t="str">
        <f t="array" ref="H214">IFERROR(INDEX('調査票 (記入例)'!$M$1:$M$718,SMALL(IF('調査票 (記入例)'!$AE$19:$AE$718="●",ROW('調査票 (記入例)'!$AE$19:$AE$718)),ROW(H194))),"")</f>
        <v/>
      </c>
      <c r="I214" s="182">
        <f t="shared" si="28"/>
        <v>0</v>
      </c>
      <c r="J214" s="181" t="str">
        <f t="array" ref="J214">IFERROR(INDEX('調査票 (記入例)'!$N$1:$N$718,SMALL(IF('調査票 (記入例)'!$AE$19:$AE$718="●",ROW('調査票 (記入例)'!$AE$19:$AE$718)),ROW(J194))),"")</f>
        <v/>
      </c>
      <c r="K214" s="182">
        <f t="shared" si="29"/>
        <v>0</v>
      </c>
      <c r="L214" s="155"/>
      <c r="M214" s="156"/>
      <c r="N214" s="157"/>
      <c r="O214" s="156"/>
      <c r="P214" s="155"/>
      <c r="Q214" s="156"/>
      <c r="R214" s="157"/>
      <c r="S214" s="156"/>
      <c r="T214" s="155"/>
      <c r="U214" s="156"/>
      <c r="V214" s="157"/>
      <c r="W214" s="156"/>
      <c r="X214" s="155"/>
      <c r="Y214" s="156"/>
      <c r="Z214" s="157"/>
      <c r="AA214" s="156"/>
      <c r="AB214" s="158"/>
      <c r="AC214" s="159" t="str">
        <f t="array" ref="AC214">IFERROR(INDEX('調査票 (記入例)'!$AD$1:$AD$718,SMALL(IF('調査票 (記入例)'!$AE$19:$AE$718="●",ROW('調査票 (記入例)'!$AE$19:$AE$718)),ROW(AC194)))&amp;"","")</f>
        <v/>
      </c>
      <c r="AD214" s="160" t="str">
        <f t="shared" si="30"/>
        <v/>
      </c>
      <c r="AE214" s="159" t="str">
        <f t="shared" si="24"/>
        <v/>
      </c>
      <c r="AF214" s="160" t="str">
        <f t="shared" si="31"/>
        <v/>
      </c>
    </row>
    <row r="215" spans="1:32" s="110" customFormat="1" ht="34.5" customHeight="1" x14ac:dyDescent="0.4">
      <c r="A215" s="42" t="str">
        <f t="shared" si="25"/>
        <v>○○学園</v>
      </c>
      <c r="B215" s="176" t="str">
        <f t="array" ref="B215">IFERROR(INDEX('調査票 (記入例)'!$B$1:$B$718,SMALL(IF('調査票 (記入例)'!$AE$19:$AE$718="●",ROW('調査票 (記入例)'!$AE$19:$AE$718)),ROW(B195))),"")</f>
        <v/>
      </c>
      <c r="C215" s="177" t="str">
        <f t="array" ref="C215">IFERROR(INDEX('調査票 (記入例)'!$C$1:$C$718,SMALL(IF('調査票 (記入例)'!$AE$19:$AE$718="●",ROW('調査票 (記入例)'!$AE$19:$AE$718)),ROW(C195))),"")</f>
        <v/>
      </c>
      <c r="D215" s="181" t="str">
        <f t="array" ref="D215">IFERROR(INDEX('調査票 (記入例)'!$K$1:$K$718,SMALL(IF('調査票 (記入例)'!$AE$19:$AE$718="●",ROW('調査票 (記入例)'!$AE$19:$AE$718)),ROW(D195))),"")</f>
        <v/>
      </c>
      <c r="E215" s="184">
        <f t="shared" si="26"/>
        <v>0</v>
      </c>
      <c r="F215" s="181" t="str">
        <f t="array" ref="F215">IFERROR(INDEX('調査票 (記入例)'!$L$1:$L$718,SMALL(IF('調査票 (記入例)'!$AE$19:$AE$718="●",ROW('調査票 (記入例)'!$AE$19:$AE$718)),ROW(F195))),"")</f>
        <v/>
      </c>
      <c r="G215" s="182">
        <f t="shared" si="27"/>
        <v>0</v>
      </c>
      <c r="H215" s="181" t="str">
        <f t="array" ref="H215">IFERROR(INDEX('調査票 (記入例)'!$M$1:$M$718,SMALL(IF('調査票 (記入例)'!$AE$19:$AE$718="●",ROW('調査票 (記入例)'!$AE$19:$AE$718)),ROW(H195))),"")</f>
        <v/>
      </c>
      <c r="I215" s="182">
        <f t="shared" si="28"/>
        <v>0</v>
      </c>
      <c r="J215" s="181" t="str">
        <f t="array" ref="J215">IFERROR(INDEX('調査票 (記入例)'!$N$1:$N$718,SMALL(IF('調査票 (記入例)'!$AE$19:$AE$718="●",ROW('調査票 (記入例)'!$AE$19:$AE$718)),ROW(J195))),"")</f>
        <v/>
      </c>
      <c r="K215" s="182">
        <f t="shared" si="29"/>
        <v>0</v>
      </c>
      <c r="L215" s="155"/>
      <c r="M215" s="156"/>
      <c r="N215" s="157"/>
      <c r="O215" s="156"/>
      <c r="P215" s="155"/>
      <c r="Q215" s="156"/>
      <c r="R215" s="157"/>
      <c r="S215" s="156"/>
      <c r="T215" s="155"/>
      <c r="U215" s="156"/>
      <c r="V215" s="157"/>
      <c r="W215" s="156"/>
      <c r="X215" s="155"/>
      <c r="Y215" s="156"/>
      <c r="Z215" s="157"/>
      <c r="AA215" s="156"/>
      <c r="AB215" s="158"/>
      <c r="AC215" s="159" t="str">
        <f t="array" ref="AC215">IFERROR(INDEX('調査票 (記入例)'!$AD$1:$AD$718,SMALL(IF('調査票 (記入例)'!$AE$19:$AE$718="●",ROW('調査票 (記入例)'!$AE$19:$AE$718)),ROW(AC195)))&amp;"","")</f>
        <v/>
      </c>
      <c r="AD215" s="160" t="str">
        <f t="shared" si="30"/>
        <v/>
      </c>
      <c r="AE215" s="159" t="str">
        <f t="shared" ref="AE215:AE278" si="32">IF(AC215&lt;&gt;"",IF(AND(D215=E215,F215=G215,H215=I215,J215=K215),"○",""),"")</f>
        <v/>
      </c>
      <c r="AF215" s="160" t="str">
        <f t="shared" si="31"/>
        <v/>
      </c>
    </row>
    <row r="216" spans="1:32" s="110" customFormat="1" ht="34.5" customHeight="1" x14ac:dyDescent="0.4">
      <c r="A216" s="42" t="str">
        <f t="shared" si="25"/>
        <v>○○学園</v>
      </c>
      <c r="B216" s="176" t="str">
        <f t="array" ref="B216">IFERROR(INDEX('調査票 (記入例)'!$B$1:$B$718,SMALL(IF('調査票 (記入例)'!$AE$19:$AE$718="●",ROW('調査票 (記入例)'!$AE$19:$AE$718)),ROW(B196))),"")</f>
        <v/>
      </c>
      <c r="C216" s="177" t="str">
        <f t="array" ref="C216">IFERROR(INDEX('調査票 (記入例)'!$C$1:$C$718,SMALL(IF('調査票 (記入例)'!$AE$19:$AE$718="●",ROW('調査票 (記入例)'!$AE$19:$AE$718)),ROW(C196))),"")</f>
        <v/>
      </c>
      <c r="D216" s="181" t="str">
        <f t="array" ref="D216">IFERROR(INDEX('調査票 (記入例)'!$K$1:$K$718,SMALL(IF('調査票 (記入例)'!$AE$19:$AE$718="●",ROW('調査票 (記入例)'!$AE$19:$AE$718)),ROW(D196))),"")</f>
        <v/>
      </c>
      <c r="E216" s="184">
        <f t="shared" si="26"/>
        <v>0</v>
      </c>
      <c r="F216" s="181" t="str">
        <f t="array" ref="F216">IFERROR(INDEX('調査票 (記入例)'!$L$1:$L$718,SMALL(IF('調査票 (記入例)'!$AE$19:$AE$718="●",ROW('調査票 (記入例)'!$AE$19:$AE$718)),ROW(F196))),"")</f>
        <v/>
      </c>
      <c r="G216" s="182">
        <f t="shared" si="27"/>
        <v>0</v>
      </c>
      <c r="H216" s="181" t="str">
        <f t="array" ref="H216">IFERROR(INDEX('調査票 (記入例)'!$M$1:$M$718,SMALL(IF('調査票 (記入例)'!$AE$19:$AE$718="●",ROW('調査票 (記入例)'!$AE$19:$AE$718)),ROW(H196))),"")</f>
        <v/>
      </c>
      <c r="I216" s="182">
        <f t="shared" si="28"/>
        <v>0</v>
      </c>
      <c r="J216" s="181" t="str">
        <f t="array" ref="J216">IFERROR(INDEX('調査票 (記入例)'!$N$1:$N$718,SMALL(IF('調査票 (記入例)'!$AE$19:$AE$718="●",ROW('調査票 (記入例)'!$AE$19:$AE$718)),ROW(J196))),"")</f>
        <v/>
      </c>
      <c r="K216" s="182">
        <f t="shared" si="29"/>
        <v>0</v>
      </c>
      <c r="L216" s="155"/>
      <c r="M216" s="156"/>
      <c r="N216" s="157"/>
      <c r="O216" s="156"/>
      <c r="P216" s="155"/>
      <c r="Q216" s="156"/>
      <c r="R216" s="157"/>
      <c r="S216" s="156"/>
      <c r="T216" s="155"/>
      <c r="U216" s="156"/>
      <c r="V216" s="157"/>
      <c r="W216" s="156"/>
      <c r="X216" s="155"/>
      <c r="Y216" s="156"/>
      <c r="Z216" s="157"/>
      <c r="AA216" s="156"/>
      <c r="AB216" s="158"/>
      <c r="AC216" s="159" t="str">
        <f t="array" ref="AC216">IFERROR(INDEX('調査票 (記入例)'!$AD$1:$AD$718,SMALL(IF('調査票 (記入例)'!$AE$19:$AE$718="●",ROW('調査票 (記入例)'!$AE$19:$AE$718)),ROW(AC196)))&amp;"","")</f>
        <v/>
      </c>
      <c r="AD216" s="160" t="str">
        <f t="shared" si="30"/>
        <v/>
      </c>
      <c r="AE216" s="159" t="str">
        <f t="shared" si="32"/>
        <v/>
      </c>
      <c r="AF216" s="160" t="str">
        <f t="shared" si="31"/>
        <v/>
      </c>
    </row>
    <row r="217" spans="1:32" s="110" customFormat="1" ht="34.5" customHeight="1" x14ac:dyDescent="0.4">
      <c r="A217" s="42" t="str">
        <f t="shared" si="25"/>
        <v>○○学園</v>
      </c>
      <c r="B217" s="176" t="str">
        <f t="array" ref="B217">IFERROR(INDEX('調査票 (記入例)'!$B$1:$B$718,SMALL(IF('調査票 (記入例)'!$AE$19:$AE$718="●",ROW('調査票 (記入例)'!$AE$19:$AE$718)),ROW(B197))),"")</f>
        <v/>
      </c>
      <c r="C217" s="177" t="str">
        <f t="array" ref="C217">IFERROR(INDEX('調査票 (記入例)'!$C$1:$C$718,SMALL(IF('調査票 (記入例)'!$AE$19:$AE$718="●",ROW('調査票 (記入例)'!$AE$19:$AE$718)),ROW(C197))),"")</f>
        <v/>
      </c>
      <c r="D217" s="181" t="str">
        <f t="array" ref="D217">IFERROR(INDEX('調査票 (記入例)'!$K$1:$K$718,SMALL(IF('調査票 (記入例)'!$AE$19:$AE$718="●",ROW('調査票 (記入例)'!$AE$19:$AE$718)),ROW(D197))),"")</f>
        <v/>
      </c>
      <c r="E217" s="184">
        <f t="shared" si="26"/>
        <v>0</v>
      </c>
      <c r="F217" s="181" t="str">
        <f t="array" ref="F217">IFERROR(INDEX('調査票 (記入例)'!$L$1:$L$718,SMALL(IF('調査票 (記入例)'!$AE$19:$AE$718="●",ROW('調査票 (記入例)'!$AE$19:$AE$718)),ROW(F197))),"")</f>
        <v/>
      </c>
      <c r="G217" s="182">
        <f t="shared" si="27"/>
        <v>0</v>
      </c>
      <c r="H217" s="181" t="str">
        <f t="array" ref="H217">IFERROR(INDEX('調査票 (記入例)'!$M$1:$M$718,SMALL(IF('調査票 (記入例)'!$AE$19:$AE$718="●",ROW('調査票 (記入例)'!$AE$19:$AE$718)),ROW(H197))),"")</f>
        <v/>
      </c>
      <c r="I217" s="182">
        <f t="shared" si="28"/>
        <v>0</v>
      </c>
      <c r="J217" s="181" t="str">
        <f t="array" ref="J217">IFERROR(INDEX('調査票 (記入例)'!$N$1:$N$718,SMALL(IF('調査票 (記入例)'!$AE$19:$AE$718="●",ROW('調査票 (記入例)'!$AE$19:$AE$718)),ROW(J197))),"")</f>
        <v/>
      </c>
      <c r="K217" s="182">
        <f t="shared" si="29"/>
        <v>0</v>
      </c>
      <c r="L217" s="155"/>
      <c r="M217" s="156"/>
      <c r="N217" s="157"/>
      <c r="O217" s="156"/>
      <c r="P217" s="155"/>
      <c r="Q217" s="156"/>
      <c r="R217" s="157"/>
      <c r="S217" s="156"/>
      <c r="T217" s="155"/>
      <c r="U217" s="156"/>
      <c r="V217" s="157"/>
      <c r="W217" s="156"/>
      <c r="X217" s="155"/>
      <c r="Y217" s="156"/>
      <c r="Z217" s="157"/>
      <c r="AA217" s="156"/>
      <c r="AB217" s="158"/>
      <c r="AC217" s="159" t="str">
        <f t="array" ref="AC217">IFERROR(INDEX('調査票 (記入例)'!$AD$1:$AD$718,SMALL(IF('調査票 (記入例)'!$AE$19:$AE$718="●",ROW('調査票 (記入例)'!$AE$19:$AE$718)),ROW(AC197)))&amp;"","")</f>
        <v/>
      </c>
      <c r="AD217" s="160" t="str">
        <f t="shared" si="30"/>
        <v/>
      </c>
      <c r="AE217" s="159" t="str">
        <f t="shared" si="32"/>
        <v/>
      </c>
      <c r="AF217" s="160" t="str">
        <f t="shared" si="31"/>
        <v/>
      </c>
    </row>
    <row r="218" spans="1:32" s="110" customFormat="1" ht="34.5" customHeight="1" x14ac:dyDescent="0.4">
      <c r="A218" s="42" t="str">
        <f t="shared" si="25"/>
        <v>○○学園</v>
      </c>
      <c r="B218" s="176" t="str">
        <f t="array" ref="B218">IFERROR(INDEX('調査票 (記入例)'!$B$1:$B$718,SMALL(IF('調査票 (記入例)'!$AE$19:$AE$718="●",ROW('調査票 (記入例)'!$AE$19:$AE$718)),ROW(B198))),"")</f>
        <v/>
      </c>
      <c r="C218" s="177" t="str">
        <f t="array" ref="C218">IFERROR(INDEX('調査票 (記入例)'!$C$1:$C$718,SMALL(IF('調査票 (記入例)'!$AE$19:$AE$718="●",ROW('調査票 (記入例)'!$AE$19:$AE$718)),ROW(C198))),"")</f>
        <v/>
      </c>
      <c r="D218" s="181" t="str">
        <f t="array" ref="D218">IFERROR(INDEX('調査票 (記入例)'!$K$1:$K$718,SMALL(IF('調査票 (記入例)'!$AE$19:$AE$718="●",ROW('調査票 (記入例)'!$AE$19:$AE$718)),ROW(D198))),"")</f>
        <v/>
      </c>
      <c r="E218" s="184">
        <f t="shared" si="26"/>
        <v>0</v>
      </c>
      <c r="F218" s="181" t="str">
        <f t="array" ref="F218">IFERROR(INDEX('調査票 (記入例)'!$L$1:$L$718,SMALL(IF('調査票 (記入例)'!$AE$19:$AE$718="●",ROW('調査票 (記入例)'!$AE$19:$AE$718)),ROW(F198))),"")</f>
        <v/>
      </c>
      <c r="G218" s="182">
        <f t="shared" si="27"/>
        <v>0</v>
      </c>
      <c r="H218" s="181" t="str">
        <f t="array" ref="H218">IFERROR(INDEX('調査票 (記入例)'!$M$1:$M$718,SMALL(IF('調査票 (記入例)'!$AE$19:$AE$718="●",ROW('調査票 (記入例)'!$AE$19:$AE$718)),ROW(H198))),"")</f>
        <v/>
      </c>
      <c r="I218" s="182">
        <f t="shared" si="28"/>
        <v>0</v>
      </c>
      <c r="J218" s="181" t="str">
        <f t="array" ref="J218">IFERROR(INDEX('調査票 (記入例)'!$N$1:$N$718,SMALL(IF('調査票 (記入例)'!$AE$19:$AE$718="●",ROW('調査票 (記入例)'!$AE$19:$AE$718)),ROW(J198))),"")</f>
        <v/>
      </c>
      <c r="K218" s="182">
        <f t="shared" si="29"/>
        <v>0</v>
      </c>
      <c r="L218" s="155"/>
      <c r="M218" s="156"/>
      <c r="N218" s="157"/>
      <c r="O218" s="156"/>
      <c r="P218" s="155"/>
      <c r="Q218" s="156"/>
      <c r="R218" s="157"/>
      <c r="S218" s="156"/>
      <c r="T218" s="155"/>
      <c r="U218" s="156"/>
      <c r="V218" s="157"/>
      <c r="W218" s="156"/>
      <c r="X218" s="155"/>
      <c r="Y218" s="156"/>
      <c r="Z218" s="157"/>
      <c r="AA218" s="156"/>
      <c r="AB218" s="158"/>
      <c r="AC218" s="159" t="str">
        <f t="array" ref="AC218">IFERROR(INDEX('調査票 (記入例)'!$AD$1:$AD$718,SMALL(IF('調査票 (記入例)'!$AE$19:$AE$718="●",ROW('調査票 (記入例)'!$AE$19:$AE$718)),ROW(AC198)))&amp;"","")</f>
        <v/>
      </c>
      <c r="AD218" s="160" t="str">
        <f t="shared" si="30"/>
        <v/>
      </c>
      <c r="AE218" s="159" t="str">
        <f t="shared" si="32"/>
        <v/>
      </c>
      <c r="AF218" s="160" t="str">
        <f t="shared" si="31"/>
        <v/>
      </c>
    </row>
    <row r="219" spans="1:32" s="110" customFormat="1" ht="34.5" customHeight="1" x14ac:dyDescent="0.4">
      <c r="A219" s="42" t="str">
        <f t="shared" si="25"/>
        <v>○○学園</v>
      </c>
      <c r="B219" s="176" t="str">
        <f t="array" ref="B219">IFERROR(INDEX('調査票 (記入例)'!$B$1:$B$718,SMALL(IF('調査票 (記入例)'!$AE$19:$AE$718="●",ROW('調査票 (記入例)'!$AE$19:$AE$718)),ROW(B199))),"")</f>
        <v/>
      </c>
      <c r="C219" s="177" t="str">
        <f t="array" ref="C219">IFERROR(INDEX('調査票 (記入例)'!$C$1:$C$718,SMALL(IF('調査票 (記入例)'!$AE$19:$AE$718="●",ROW('調査票 (記入例)'!$AE$19:$AE$718)),ROW(C199))),"")</f>
        <v/>
      </c>
      <c r="D219" s="181" t="str">
        <f t="array" ref="D219">IFERROR(INDEX('調査票 (記入例)'!$K$1:$K$718,SMALL(IF('調査票 (記入例)'!$AE$19:$AE$718="●",ROW('調査票 (記入例)'!$AE$19:$AE$718)),ROW(D199))),"")</f>
        <v/>
      </c>
      <c r="E219" s="184">
        <f t="shared" si="26"/>
        <v>0</v>
      </c>
      <c r="F219" s="181" t="str">
        <f t="array" ref="F219">IFERROR(INDEX('調査票 (記入例)'!$L$1:$L$718,SMALL(IF('調査票 (記入例)'!$AE$19:$AE$718="●",ROW('調査票 (記入例)'!$AE$19:$AE$718)),ROW(F199))),"")</f>
        <v/>
      </c>
      <c r="G219" s="182">
        <f t="shared" si="27"/>
        <v>0</v>
      </c>
      <c r="H219" s="181" t="str">
        <f t="array" ref="H219">IFERROR(INDEX('調査票 (記入例)'!$M$1:$M$718,SMALL(IF('調査票 (記入例)'!$AE$19:$AE$718="●",ROW('調査票 (記入例)'!$AE$19:$AE$718)),ROW(H199))),"")</f>
        <v/>
      </c>
      <c r="I219" s="182">
        <f t="shared" si="28"/>
        <v>0</v>
      </c>
      <c r="J219" s="181" t="str">
        <f t="array" ref="J219">IFERROR(INDEX('調査票 (記入例)'!$N$1:$N$718,SMALL(IF('調査票 (記入例)'!$AE$19:$AE$718="●",ROW('調査票 (記入例)'!$AE$19:$AE$718)),ROW(J199))),"")</f>
        <v/>
      </c>
      <c r="K219" s="182">
        <f t="shared" si="29"/>
        <v>0</v>
      </c>
      <c r="L219" s="155"/>
      <c r="M219" s="156"/>
      <c r="N219" s="157"/>
      <c r="O219" s="156"/>
      <c r="P219" s="155"/>
      <c r="Q219" s="156"/>
      <c r="R219" s="157"/>
      <c r="S219" s="156"/>
      <c r="T219" s="155"/>
      <c r="U219" s="156"/>
      <c r="V219" s="157"/>
      <c r="W219" s="156"/>
      <c r="X219" s="155"/>
      <c r="Y219" s="156"/>
      <c r="Z219" s="157"/>
      <c r="AA219" s="156"/>
      <c r="AB219" s="158"/>
      <c r="AC219" s="159" t="str">
        <f t="array" ref="AC219">IFERROR(INDEX('調査票 (記入例)'!$AD$1:$AD$718,SMALL(IF('調査票 (記入例)'!$AE$19:$AE$718="●",ROW('調査票 (記入例)'!$AE$19:$AE$718)),ROW(AC199)))&amp;"","")</f>
        <v/>
      </c>
      <c r="AD219" s="160" t="str">
        <f t="shared" si="30"/>
        <v/>
      </c>
      <c r="AE219" s="159" t="str">
        <f t="shared" si="32"/>
        <v/>
      </c>
      <c r="AF219" s="160" t="str">
        <f t="shared" si="31"/>
        <v/>
      </c>
    </row>
    <row r="220" spans="1:32" s="110" customFormat="1" ht="34.5" customHeight="1" x14ac:dyDescent="0.4">
      <c r="A220" s="42" t="str">
        <f t="shared" si="25"/>
        <v>○○学園</v>
      </c>
      <c r="B220" s="176" t="str">
        <f t="array" ref="B220">IFERROR(INDEX('調査票 (記入例)'!$B$1:$B$718,SMALL(IF('調査票 (記入例)'!$AE$19:$AE$718="●",ROW('調査票 (記入例)'!$AE$19:$AE$718)),ROW(B200))),"")</f>
        <v/>
      </c>
      <c r="C220" s="177" t="str">
        <f t="array" ref="C220">IFERROR(INDEX('調査票 (記入例)'!$C$1:$C$718,SMALL(IF('調査票 (記入例)'!$AE$19:$AE$718="●",ROW('調査票 (記入例)'!$AE$19:$AE$718)),ROW(C200))),"")</f>
        <v/>
      </c>
      <c r="D220" s="181" t="str">
        <f t="array" ref="D220">IFERROR(INDEX('調査票 (記入例)'!$K$1:$K$718,SMALL(IF('調査票 (記入例)'!$AE$19:$AE$718="●",ROW('調査票 (記入例)'!$AE$19:$AE$718)),ROW(D200))),"")</f>
        <v/>
      </c>
      <c r="E220" s="184">
        <f t="shared" si="26"/>
        <v>0</v>
      </c>
      <c r="F220" s="181" t="str">
        <f t="array" ref="F220">IFERROR(INDEX('調査票 (記入例)'!$L$1:$L$718,SMALL(IF('調査票 (記入例)'!$AE$19:$AE$718="●",ROW('調査票 (記入例)'!$AE$19:$AE$718)),ROW(F200))),"")</f>
        <v/>
      </c>
      <c r="G220" s="182">
        <f t="shared" si="27"/>
        <v>0</v>
      </c>
      <c r="H220" s="181" t="str">
        <f t="array" ref="H220">IFERROR(INDEX('調査票 (記入例)'!$M$1:$M$718,SMALL(IF('調査票 (記入例)'!$AE$19:$AE$718="●",ROW('調査票 (記入例)'!$AE$19:$AE$718)),ROW(H200))),"")</f>
        <v/>
      </c>
      <c r="I220" s="182">
        <f t="shared" si="28"/>
        <v>0</v>
      </c>
      <c r="J220" s="181" t="str">
        <f t="array" ref="J220">IFERROR(INDEX('調査票 (記入例)'!$N$1:$N$718,SMALL(IF('調査票 (記入例)'!$AE$19:$AE$718="●",ROW('調査票 (記入例)'!$AE$19:$AE$718)),ROW(J200))),"")</f>
        <v/>
      </c>
      <c r="K220" s="182">
        <f t="shared" si="29"/>
        <v>0</v>
      </c>
      <c r="L220" s="155"/>
      <c r="M220" s="156"/>
      <c r="N220" s="157"/>
      <c r="O220" s="156"/>
      <c r="P220" s="155"/>
      <c r="Q220" s="156"/>
      <c r="R220" s="157"/>
      <c r="S220" s="156"/>
      <c r="T220" s="155"/>
      <c r="U220" s="156"/>
      <c r="V220" s="157"/>
      <c r="W220" s="156"/>
      <c r="X220" s="155"/>
      <c r="Y220" s="156"/>
      <c r="Z220" s="157"/>
      <c r="AA220" s="156"/>
      <c r="AB220" s="158"/>
      <c r="AC220" s="159" t="str">
        <f t="array" ref="AC220">IFERROR(INDEX('調査票 (記入例)'!$AD$1:$AD$718,SMALL(IF('調査票 (記入例)'!$AE$19:$AE$718="●",ROW('調査票 (記入例)'!$AE$19:$AE$718)),ROW(AC200)))&amp;"","")</f>
        <v/>
      </c>
      <c r="AD220" s="160" t="str">
        <f t="shared" si="30"/>
        <v/>
      </c>
      <c r="AE220" s="159" t="str">
        <f t="shared" si="32"/>
        <v/>
      </c>
      <c r="AF220" s="160" t="str">
        <f t="shared" si="31"/>
        <v/>
      </c>
    </row>
    <row r="221" spans="1:32" s="110" customFormat="1" ht="34.5" customHeight="1" x14ac:dyDescent="0.4">
      <c r="A221" s="42" t="str">
        <f t="shared" si="25"/>
        <v>○○学園</v>
      </c>
      <c r="B221" s="176" t="str">
        <f t="array" ref="B221">IFERROR(INDEX('調査票 (記入例)'!$B$1:$B$718,SMALL(IF('調査票 (記入例)'!$AE$19:$AE$718="●",ROW('調査票 (記入例)'!$AE$19:$AE$718)),ROW(B201))),"")</f>
        <v/>
      </c>
      <c r="C221" s="177" t="str">
        <f t="array" ref="C221">IFERROR(INDEX('調査票 (記入例)'!$C$1:$C$718,SMALL(IF('調査票 (記入例)'!$AE$19:$AE$718="●",ROW('調査票 (記入例)'!$AE$19:$AE$718)),ROW(C201))),"")</f>
        <v/>
      </c>
      <c r="D221" s="181" t="str">
        <f t="array" ref="D221">IFERROR(INDEX('調査票 (記入例)'!$K$1:$K$718,SMALL(IF('調査票 (記入例)'!$AE$19:$AE$718="●",ROW('調査票 (記入例)'!$AE$19:$AE$718)),ROW(D201))),"")</f>
        <v/>
      </c>
      <c r="E221" s="184">
        <f t="shared" si="26"/>
        <v>0</v>
      </c>
      <c r="F221" s="181" t="str">
        <f t="array" ref="F221">IFERROR(INDEX('調査票 (記入例)'!$L$1:$L$718,SMALL(IF('調査票 (記入例)'!$AE$19:$AE$718="●",ROW('調査票 (記入例)'!$AE$19:$AE$718)),ROW(F201))),"")</f>
        <v/>
      </c>
      <c r="G221" s="182">
        <f t="shared" si="27"/>
        <v>0</v>
      </c>
      <c r="H221" s="181" t="str">
        <f t="array" ref="H221">IFERROR(INDEX('調査票 (記入例)'!$M$1:$M$718,SMALL(IF('調査票 (記入例)'!$AE$19:$AE$718="●",ROW('調査票 (記入例)'!$AE$19:$AE$718)),ROW(H201))),"")</f>
        <v/>
      </c>
      <c r="I221" s="182">
        <f t="shared" si="28"/>
        <v>0</v>
      </c>
      <c r="J221" s="181" t="str">
        <f t="array" ref="J221">IFERROR(INDEX('調査票 (記入例)'!$N$1:$N$718,SMALL(IF('調査票 (記入例)'!$AE$19:$AE$718="●",ROW('調査票 (記入例)'!$AE$19:$AE$718)),ROW(J201))),"")</f>
        <v/>
      </c>
      <c r="K221" s="182">
        <f t="shared" si="29"/>
        <v>0</v>
      </c>
      <c r="L221" s="155"/>
      <c r="M221" s="156"/>
      <c r="N221" s="157"/>
      <c r="O221" s="156"/>
      <c r="P221" s="155"/>
      <c r="Q221" s="156"/>
      <c r="R221" s="157"/>
      <c r="S221" s="156"/>
      <c r="T221" s="155"/>
      <c r="U221" s="156"/>
      <c r="V221" s="157"/>
      <c r="W221" s="156"/>
      <c r="X221" s="155"/>
      <c r="Y221" s="156"/>
      <c r="Z221" s="157"/>
      <c r="AA221" s="156"/>
      <c r="AB221" s="158"/>
      <c r="AC221" s="159" t="str">
        <f t="array" ref="AC221">IFERROR(INDEX('調査票 (記入例)'!$AD$1:$AD$718,SMALL(IF('調査票 (記入例)'!$AE$19:$AE$718="●",ROW('調査票 (記入例)'!$AE$19:$AE$718)),ROW(AC201)))&amp;"","")</f>
        <v/>
      </c>
      <c r="AD221" s="160" t="str">
        <f t="shared" si="30"/>
        <v/>
      </c>
      <c r="AE221" s="159" t="str">
        <f t="shared" si="32"/>
        <v/>
      </c>
      <c r="AF221" s="160" t="str">
        <f t="shared" si="31"/>
        <v/>
      </c>
    </row>
    <row r="222" spans="1:32" s="110" customFormat="1" ht="34.5" customHeight="1" x14ac:dyDescent="0.4">
      <c r="A222" s="42" t="str">
        <f t="shared" si="25"/>
        <v>○○学園</v>
      </c>
      <c r="B222" s="176" t="str">
        <f t="array" ref="B222">IFERROR(INDEX('調査票 (記入例)'!$B$1:$B$718,SMALL(IF('調査票 (記入例)'!$AE$19:$AE$718="●",ROW('調査票 (記入例)'!$AE$19:$AE$718)),ROW(B202))),"")</f>
        <v/>
      </c>
      <c r="C222" s="177" t="str">
        <f t="array" ref="C222">IFERROR(INDEX('調査票 (記入例)'!$C$1:$C$718,SMALL(IF('調査票 (記入例)'!$AE$19:$AE$718="●",ROW('調査票 (記入例)'!$AE$19:$AE$718)),ROW(C202))),"")</f>
        <v/>
      </c>
      <c r="D222" s="181" t="str">
        <f t="array" ref="D222">IFERROR(INDEX('調査票 (記入例)'!$K$1:$K$718,SMALL(IF('調査票 (記入例)'!$AE$19:$AE$718="●",ROW('調査票 (記入例)'!$AE$19:$AE$718)),ROW(D202))),"")</f>
        <v/>
      </c>
      <c r="E222" s="184">
        <f t="shared" si="26"/>
        <v>0</v>
      </c>
      <c r="F222" s="181" t="str">
        <f t="array" ref="F222">IFERROR(INDEX('調査票 (記入例)'!$L$1:$L$718,SMALL(IF('調査票 (記入例)'!$AE$19:$AE$718="●",ROW('調査票 (記入例)'!$AE$19:$AE$718)),ROW(F202))),"")</f>
        <v/>
      </c>
      <c r="G222" s="182">
        <f t="shared" si="27"/>
        <v>0</v>
      </c>
      <c r="H222" s="181" t="str">
        <f t="array" ref="H222">IFERROR(INDEX('調査票 (記入例)'!$M$1:$M$718,SMALL(IF('調査票 (記入例)'!$AE$19:$AE$718="●",ROW('調査票 (記入例)'!$AE$19:$AE$718)),ROW(H202))),"")</f>
        <v/>
      </c>
      <c r="I222" s="182">
        <f t="shared" si="28"/>
        <v>0</v>
      </c>
      <c r="J222" s="181" t="str">
        <f t="array" ref="J222">IFERROR(INDEX('調査票 (記入例)'!$N$1:$N$718,SMALL(IF('調査票 (記入例)'!$AE$19:$AE$718="●",ROW('調査票 (記入例)'!$AE$19:$AE$718)),ROW(J202))),"")</f>
        <v/>
      </c>
      <c r="K222" s="182">
        <f t="shared" si="29"/>
        <v>0</v>
      </c>
      <c r="L222" s="155"/>
      <c r="M222" s="156"/>
      <c r="N222" s="157"/>
      <c r="O222" s="156"/>
      <c r="P222" s="155"/>
      <c r="Q222" s="156"/>
      <c r="R222" s="157"/>
      <c r="S222" s="156"/>
      <c r="T222" s="155"/>
      <c r="U222" s="156"/>
      <c r="V222" s="157"/>
      <c r="W222" s="156"/>
      <c r="X222" s="155"/>
      <c r="Y222" s="156"/>
      <c r="Z222" s="157"/>
      <c r="AA222" s="156"/>
      <c r="AB222" s="158"/>
      <c r="AC222" s="159" t="str">
        <f t="array" ref="AC222">IFERROR(INDEX('調査票 (記入例)'!$AD$1:$AD$718,SMALL(IF('調査票 (記入例)'!$AE$19:$AE$718="●",ROW('調査票 (記入例)'!$AE$19:$AE$718)),ROW(AC202)))&amp;"","")</f>
        <v/>
      </c>
      <c r="AD222" s="160" t="str">
        <f t="shared" si="30"/>
        <v/>
      </c>
      <c r="AE222" s="159" t="str">
        <f t="shared" si="32"/>
        <v/>
      </c>
      <c r="AF222" s="160" t="str">
        <f t="shared" si="31"/>
        <v/>
      </c>
    </row>
    <row r="223" spans="1:32" s="110" customFormat="1" ht="34.5" customHeight="1" x14ac:dyDescent="0.4">
      <c r="A223" s="42" t="str">
        <f t="shared" si="25"/>
        <v>○○学園</v>
      </c>
      <c r="B223" s="176" t="str">
        <f t="array" ref="B223">IFERROR(INDEX('調査票 (記入例)'!$B$1:$B$718,SMALL(IF('調査票 (記入例)'!$AE$19:$AE$718="●",ROW('調査票 (記入例)'!$AE$19:$AE$718)),ROW(B203))),"")</f>
        <v/>
      </c>
      <c r="C223" s="177" t="str">
        <f t="array" ref="C223">IFERROR(INDEX('調査票 (記入例)'!$C$1:$C$718,SMALL(IF('調査票 (記入例)'!$AE$19:$AE$718="●",ROW('調査票 (記入例)'!$AE$19:$AE$718)),ROW(C203))),"")</f>
        <v/>
      </c>
      <c r="D223" s="181" t="str">
        <f t="array" ref="D223">IFERROR(INDEX('調査票 (記入例)'!$K$1:$K$718,SMALL(IF('調査票 (記入例)'!$AE$19:$AE$718="●",ROW('調査票 (記入例)'!$AE$19:$AE$718)),ROW(D203))),"")</f>
        <v/>
      </c>
      <c r="E223" s="184">
        <f t="shared" si="26"/>
        <v>0</v>
      </c>
      <c r="F223" s="181" t="str">
        <f t="array" ref="F223">IFERROR(INDEX('調査票 (記入例)'!$L$1:$L$718,SMALL(IF('調査票 (記入例)'!$AE$19:$AE$718="●",ROW('調査票 (記入例)'!$AE$19:$AE$718)),ROW(F203))),"")</f>
        <v/>
      </c>
      <c r="G223" s="182">
        <f t="shared" si="27"/>
        <v>0</v>
      </c>
      <c r="H223" s="181" t="str">
        <f t="array" ref="H223">IFERROR(INDEX('調査票 (記入例)'!$M$1:$M$718,SMALL(IF('調査票 (記入例)'!$AE$19:$AE$718="●",ROW('調査票 (記入例)'!$AE$19:$AE$718)),ROW(H203))),"")</f>
        <v/>
      </c>
      <c r="I223" s="182">
        <f t="shared" si="28"/>
        <v>0</v>
      </c>
      <c r="J223" s="181" t="str">
        <f t="array" ref="J223">IFERROR(INDEX('調査票 (記入例)'!$N$1:$N$718,SMALL(IF('調査票 (記入例)'!$AE$19:$AE$718="●",ROW('調査票 (記入例)'!$AE$19:$AE$718)),ROW(J203))),"")</f>
        <v/>
      </c>
      <c r="K223" s="182">
        <f t="shared" si="29"/>
        <v>0</v>
      </c>
      <c r="L223" s="155"/>
      <c r="M223" s="156"/>
      <c r="N223" s="157"/>
      <c r="O223" s="156"/>
      <c r="P223" s="155"/>
      <c r="Q223" s="156"/>
      <c r="R223" s="157"/>
      <c r="S223" s="156"/>
      <c r="T223" s="155"/>
      <c r="U223" s="156"/>
      <c r="V223" s="157"/>
      <c r="W223" s="156"/>
      <c r="X223" s="155"/>
      <c r="Y223" s="156"/>
      <c r="Z223" s="157"/>
      <c r="AA223" s="156"/>
      <c r="AB223" s="158"/>
      <c r="AC223" s="159" t="str">
        <f t="array" ref="AC223">IFERROR(INDEX('調査票 (記入例)'!$AD$1:$AD$718,SMALL(IF('調査票 (記入例)'!$AE$19:$AE$718="●",ROW('調査票 (記入例)'!$AE$19:$AE$718)),ROW(AC203)))&amp;"","")</f>
        <v/>
      </c>
      <c r="AD223" s="160" t="str">
        <f t="shared" si="30"/>
        <v/>
      </c>
      <c r="AE223" s="159" t="str">
        <f t="shared" si="32"/>
        <v/>
      </c>
      <c r="AF223" s="160" t="str">
        <f t="shared" si="31"/>
        <v/>
      </c>
    </row>
    <row r="224" spans="1:32" s="110" customFormat="1" ht="34.5" customHeight="1" x14ac:dyDescent="0.4">
      <c r="A224" s="42" t="str">
        <f t="shared" si="25"/>
        <v>○○学園</v>
      </c>
      <c r="B224" s="176" t="str">
        <f t="array" ref="B224">IFERROR(INDEX('調査票 (記入例)'!$B$1:$B$718,SMALL(IF('調査票 (記入例)'!$AE$19:$AE$718="●",ROW('調査票 (記入例)'!$AE$19:$AE$718)),ROW(B204))),"")</f>
        <v/>
      </c>
      <c r="C224" s="177" t="str">
        <f t="array" ref="C224">IFERROR(INDEX('調査票 (記入例)'!$C$1:$C$718,SMALL(IF('調査票 (記入例)'!$AE$19:$AE$718="●",ROW('調査票 (記入例)'!$AE$19:$AE$718)),ROW(C204))),"")</f>
        <v/>
      </c>
      <c r="D224" s="181" t="str">
        <f t="array" ref="D224">IFERROR(INDEX('調査票 (記入例)'!$K$1:$K$718,SMALL(IF('調査票 (記入例)'!$AE$19:$AE$718="●",ROW('調査票 (記入例)'!$AE$19:$AE$718)),ROW(D204))),"")</f>
        <v/>
      </c>
      <c r="E224" s="184">
        <f t="shared" si="26"/>
        <v>0</v>
      </c>
      <c r="F224" s="181" t="str">
        <f t="array" ref="F224">IFERROR(INDEX('調査票 (記入例)'!$L$1:$L$718,SMALL(IF('調査票 (記入例)'!$AE$19:$AE$718="●",ROW('調査票 (記入例)'!$AE$19:$AE$718)),ROW(F204))),"")</f>
        <v/>
      </c>
      <c r="G224" s="182">
        <f t="shared" si="27"/>
        <v>0</v>
      </c>
      <c r="H224" s="181" t="str">
        <f t="array" ref="H224">IFERROR(INDEX('調査票 (記入例)'!$M$1:$M$718,SMALL(IF('調査票 (記入例)'!$AE$19:$AE$718="●",ROW('調査票 (記入例)'!$AE$19:$AE$718)),ROW(H204))),"")</f>
        <v/>
      </c>
      <c r="I224" s="182">
        <f t="shared" si="28"/>
        <v>0</v>
      </c>
      <c r="J224" s="181" t="str">
        <f t="array" ref="J224">IFERROR(INDEX('調査票 (記入例)'!$N$1:$N$718,SMALL(IF('調査票 (記入例)'!$AE$19:$AE$718="●",ROW('調査票 (記入例)'!$AE$19:$AE$718)),ROW(J204))),"")</f>
        <v/>
      </c>
      <c r="K224" s="182">
        <f t="shared" si="29"/>
        <v>0</v>
      </c>
      <c r="L224" s="155"/>
      <c r="M224" s="156"/>
      <c r="N224" s="157"/>
      <c r="O224" s="156"/>
      <c r="P224" s="155"/>
      <c r="Q224" s="156"/>
      <c r="R224" s="157"/>
      <c r="S224" s="156"/>
      <c r="T224" s="155"/>
      <c r="U224" s="156"/>
      <c r="V224" s="157"/>
      <c r="W224" s="156"/>
      <c r="X224" s="155"/>
      <c r="Y224" s="156"/>
      <c r="Z224" s="157"/>
      <c r="AA224" s="156"/>
      <c r="AB224" s="158"/>
      <c r="AC224" s="159" t="str">
        <f t="array" ref="AC224">IFERROR(INDEX('調査票 (記入例)'!$AD$1:$AD$718,SMALL(IF('調査票 (記入例)'!$AE$19:$AE$718="●",ROW('調査票 (記入例)'!$AE$19:$AE$718)),ROW(AC204)))&amp;"","")</f>
        <v/>
      </c>
      <c r="AD224" s="160" t="str">
        <f t="shared" si="30"/>
        <v/>
      </c>
      <c r="AE224" s="159" t="str">
        <f t="shared" si="32"/>
        <v/>
      </c>
      <c r="AF224" s="160" t="str">
        <f t="shared" si="31"/>
        <v/>
      </c>
    </row>
    <row r="225" spans="1:32" s="110" customFormat="1" ht="34.5" customHeight="1" x14ac:dyDescent="0.4">
      <c r="A225" s="42" t="str">
        <f t="shared" si="25"/>
        <v>○○学園</v>
      </c>
      <c r="B225" s="176" t="str">
        <f t="array" ref="B225">IFERROR(INDEX('調査票 (記入例)'!$B$1:$B$718,SMALL(IF('調査票 (記入例)'!$AE$19:$AE$718="●",ROW('調査票 (記入例)'!$AE$19:$AE$718)),ROW(B205))),"")</f>
        <v/>
      </c>
      <c r="C225" s="177" t="str">
        <f t="array" ref="C225">IFERROR(INDEX('調査票 (記入例)'!$C$1:$C$718,SMALL(IF('調査票 (記入例)'!$AE$19:$AE$718="●",ROW('調査票 (記入例)'!$AE$19:$AE$718)),ROW(C205))),"")</f>
        <v/>
      </c>
      <c r="D225" s="181" t="str">
        <f t="array" ref="D225">IFERROR(INDEX('調査票 (記入例)'!$K$1:$K$718,SMALL(IF('調査票 (記入例)'!$AE$19:$AE$718="●",ROW('調査票 (記入例)'!$AE$19:$AE$718)),ROW(D205))),"")</f>
        <v/>
      </c>
      <c r="E225" s="184">
        <f t="shared" si="26"/>
        <v>0</v>
      </c>
      <c r="F225" s="181" t="str">
        <f t="array" ref="F225">IFERROR(INDEX('調査票 (記入例)'!$L$1:$L$718,SMALL(IF('調査票 (記入例)'!$AE$19:$AE$718="●",ROW('調査票 (記入例)'!$AE$19:$AE$718)),ROW(F205))),"")</f>
        <v/>
      </c>
      <c r="G225" s="182">
        <f t="shared" si="27"/>
        <v>0</v>
      </c>
      <c r="H225" s="181" t="str">
        <f t="array" ref="H225">IFERROR(INDEX('調査票 (記入例)'!$M$1:$M$718,SMALL(IF('調査票 (記入例)'!$AE$19:$AE$718="●",ROW('調査票 (記入例)'!$AE$19:$AE$718)),ROW(H205))),"")</f>
        <v/>
      </c>
      <c r="I225" s="182">
        <f t="shared" si="28"/>
        <v>0</v>
      </c>
      <c r="J225" s="181" t="str">
        <f t="array" ref="J225">IFERROR(INDEX('調査票 (記入例)'!$N$1:$N$718,SMALL(IF('調査票 (記入例)'!$AE$19:$AE$718="●",ROW('調査票 (記入例)'!$AE$19:$AE$718)),ROW(J205))),"")</f>
        <v/>
      </c>
      <c r="K225" s="182">
        <f t="shared" si="29"/>
        <v>0</v>
      </c>
      <c r="L225" s="155"/>
      <c r="M225" s="156"/>
      <c r="N225" s="157"/>
      <c r="O225" s="156"/>
      <c r="P225" s="155"/>
      <c r="Q225" s="156"/>
      <c r="R225" s="157"/>
      <c r="S225" s="156"/>
      <c r="T225" s="155"/>
      <c r="U225" s="156"/>
      <c r="V225" s="157"/>
      <c r="W225" s="156"/>
      <c r="X225" s="155"/>
      <c r="Y225" s="156"/>
      <c r="Z225" s="157"/>
      <c r="AA225" s="156"/>
      <c r="AB225" s="158"/>
      <c r="AC225" s="159" t="str">
        <f t="array" ref="AC225">IFERROR(INDEX('調査票 (記入例)'!$AD$1:$AD$718,SMALL(IF('調査票 (記入例)'!$AE$19:$AE$718="●",ROW('調査票 (記入例)'!$AE$19:$AE$718)),ROW(AC205)))&amp;"","")</f>
        <v/>
      </c>
      <c r="AD225" s="160" t="str">
        <f t="shared" si="30"/>
        <v/>
      </c>
      <c r="AE225" s="159" t="str">
        <f t="shared" si="32"/>
        <v/>
      </c>
      <c r="AF225" s="160" t="str">
        <f t="shared" si="31"/>
        <v/>
      </c>
    </row>
    <row r="226" spans="1:32" s="110" customFormat="1" ht="34.5" customHeight="1" x14ac:dyDescent="0.4">
      <c r="A226" s="42" t="str">
        <f t="shared" si="25"/>
        <v>○○学園</v>
      </c>
      <c r="B226" s="176" t="str">
        <f t="array" ref="B226">IFERROR(INDEX('調査票 (記入例)'!$B$1:$B$718,SMALL(IF('調査票 (記入例)'!$AE$19:$AE$718="●",ROW('調査票 (記入例)'!$AE$19:$AE$718)),ROW(B206))),"")</f>
        <v/>
      </c>
      <c r="C226" s="177" t="str">
        <f t="array" ref="C226">IFERROR(INDEX('調査票 (記入例)'!$C$1:$C$718,SMALL(IF('調査票 (記入例)'!$AE$19:$AE$718="●",ROW('調査票 (記入例)'!$AE$19:$AE$718)),ROW(C206))),"")</f>
        <v/>
      </c>
      <c r="D226" s="181" t="str">
        <f t="array" ref="D226">IFERROR(INDEX('調査票 (記入例)'!$K$1:$K$718,SMALL(IF('調査票 (記入例)'!$AE$19:$AE$718="●",ROW('調査票 (記入例)'!$AE$19:$AE$718)),ROW(D206))),"")</f>
        <v/>
      </c>
      <c r="E226" s="184">
        <f t="shared" si="26"/>
        <v>0</v>
      </c>
      <c r="F226" s="181" t="str">
        <f t="array" ref="F226">IFERROR(INDEX('調査票 (記入例)'!$L$1:$L$718,SMALL(IF('調査票 (記入例)'!$AE$19:$AE$718="●",ROW('調査票 (記入例)'!$AE$19:$AE$718)),ROW(F206))),"")</f>
        <v/>
      </c>
      <c r="G226" s="182">
        <f t="shared" si="27"/>
        <v>0</v>
      </c>
      <c r="H226" s="181" t="str">
        <f t="array" ref="H226">IFERROR(INDEX('調査票 (記入例)'!$M$1:$M$718,SMALL(IF('調査票 (記入例)'!$AE$19:$AE$718="●",ROW('調査票 (記入例)'!$AE$19:$AE$718)),ROW(H206))),"")</f>
        <v/>
      </c>
      <c r="I226" s="182">
        <f t="shared" si="28"/>
        <v>0</v>
      </c>
      <c r="J226" s="181" t="str">
        <f t="array" ref="J226">IFERROR(INDEX('調査票 (記入例)'!$N$1:$N$718,SMALL(IF('調査票 (記入例)'!$AE$19:$AE$718="●",ROW('調査票 (記入例)'!$AE$19:$AE$718)),ROW(J206))),"")</f>
        <v/>
      </c>
      <c r="K226" s="182">
        <f t="shared" si="29"/>
        <v>0</v>
      </c>
      <c r="L226" s="155"/>
      <c r="M226" s="156"/>
      <c r="N226" s="157"/>
      <c r="O226" s="156"/>
      <c r="P226" s="155"/>
      <c r="Q226" s="156"/>
      <c r="R226" s="157"/>
      <c r="S226" s="156"/>
      <c r="T226" s="155"/>
      <c r="U226" s="156"/>
      <c r="V226" s="157"/>
      <c r="W226" s="156"/>
      <c r="X226" s="155"/>
      <c r="Y226" s="156"/>
      <c r="Z226" s="157"/>
      <c r="AA226" s="156"/>
      <c r="AB226" s="158"/>
      <c r="AC226" s="159" t="str">
        <f t="array" ref="AC226">IFERROR(INDEX('調査票 (記入例)'!$AD$1:$AD$718,SMALL(IF('調査票 (記入例)'!$AE$19:$AE$718="●",ROW('調査票 (記入例)'!$AE$19:$AE$718)),ROW(AC206)))&amp;"","")</f>
        <v/>
      </c>
      <c r="AD226" s="160" t="str">
        <f t="shared" si="30"/>
        <v/>
      </c>
      <c r="AE226" s="159" t="str">
        <f t="shared" si="32"/>
        <v/>
      </c>
      <c r="AF226" s="160" t="str">
        <f t="shared" si="31"/>
        <v/>
      </c>
    </row>
    <row r="227" spans="1:32" s="110" customFormat="1" ht="34.5" customHeight="1" x14ac:dyDescent="0.4">
      <c r="A227" s="42" t="str">
        <f t="shared" si="25"/>
        <v>○○学園</v>
      </c>
      <c r="B227" s="176" t="str">
        <f t="array" ref="B227">IFERROR(INDEX('調査票 (記入例)'!$B$1:$B$718,SMALL(IF('調査票 (記入例)'!$AE$19:$AE$718="●",ROW('調査票 (記入例)'!$AE$19:$AE$718)),ROW(B207))),"")</f>
        <v/>
      </c>
      <c r="C227" s="177" t="str">
        <f t="array" ref="C227">IFERROR(INDEX('調査票 (記入例)'!$C$1:$C$718,SMALL(IF('調査票 (記入例)'!$AE$19:$AE$718="●",ROW('調査票 (記入例)'!$AE$19:$AE$718)),ROW(C207))),"")</f>
        <v/>
      </c>
      <c r="D227" s="181" t="str">
        <f t="array" ref="D227">IFERROR(INDEX('調査票 (記入例)'!$K$1:$K$718,SMALL(IF('調査票 (記入例)'!$AE$19:$AE$718="●",ROW('調査票 (記入例)'!$AE$19:$AE$718)),ROW(D207))),"")</f>
        <v/>
      </c>
      <c r="E227" s="184">
        <f t="shared" si="26"/>
        <v>0</v>
      </c>
      <c r="F227" s="181" t="str">
        <f t="array" ref="F227">IFERROR(INDEX('調査票 (記入例)'!$L$1:$L$718,SMALL(IF('調査票 (記入例)'!$AE$19:$AE$718="●",ROW('調査票 (記入例)'!$AE$19:$AE$718)),ROW(F207))),"")</f>
        <v/>
      </c>
      <c r="G227" s="182">
        <f t="shared" si="27"/>
        <v>0</v>
      </c>
      <c r="H227" s="181" t="str">
        <f t="array" ref="H227">IFERROR(INDEX('調査票 (記入例)'!$M$1:$M$718,SMALL(IF('調査票 (記入例)'!$AE$19:$AE$718="●",ROW('調査票 (記入例)'!$AE$19:$AE$718)),ROW(H207))),"")</f>
        <v/>
      </c>
      <c r="I227" s="182">
        <f t="shared" si="28"/>
        <v>0</v>
      </c>
      <c r="J227" s="181" t="str">
        <f t="array" ref="J227">IFERROR(INDEX('調査票 (記入例)'!$N$1:$N$718,SMALL(IF('調査票 (記入例)'!$AE$19:$AE$718="●",ROW('調査票 (記入例)'!$AE$19:$AE$718)),ROW(J207))),"")</f>
        <v/>
      </c>
      <c r="K227" s="182">
        <f t="shared" si="29"/>
        <v>0</v>
      </c>
      <c r="L227" s="155"/>
      <c r="M227" s="156"/>
      <c r="N227" s="157"/>
      <c r="O227" s="156"/>
      <c r="P227" s="155"/>
      <c r="Q227" s="156"/>
      <c r="R227" s="157"/>
      <c r="S227" s="156"/>
      <c r="T227" s="155"/>
      <c r="U227" s="156"/>
      <c r="V227" s="157"/>
      <c r="W227" s="156"/>
      <c r="X227" s="155"/>
      <c r="Y227" s="156"/>
      <c r="Z227" s="157"/>
      <c r="AA227" s="156"/>
      <c r="AB227" s="158"/>
      <c r="AC227" s="159" t="str">
        <f t="array" ref="AC227">IFERROR(INDEX('調査票 (記入例)'!$AD$1:$AD$718,SMALL(IF('調査票 (記入例)'!$AE$19:$AE$718="●",ROW('調査票 (記入例)'!$AE$19:$AE$718)),ROW(AC207)))&amp;"","")</f>
        <v/>
      </c>
      <c r="AD227" s="160" t="str">
        <f t="shared" si="30"/>
        <v/>
      </c>
      <c r="AE227" s="159" t="str">
        <f t="shared" si="32"/>
        <v/>
      </c>
      <c r="AF227" s="160" t="str">
        <f t="shared" si="31"/>
        <v/>
      </c>
    </row>
    <row r="228" spans="1:32" s="110" customFormat="1" ht="34.5" customHeight="1" x14ac:dyDescent="0.4">
      <c r="A228" s="42" t="str">
        <f t="shared" si="25"/>
        <v>○○学園</v>
      </c>
      <c r="B228" s="176" t="str">
        <f t="array" ref="B228">IFERROR(INDEX('調査票 (記入例)'!$B$1:$B$718,SMALL(IF('調査票 (記入例)'!$AE$19:$AE$718="●",ROW('調査票 (記入例)'!$AE$19:$AE$718)),ROW(B208))),"")</f>
        <v/>
      </c>
      <c r="C228" s="177" t="str">
        <f t="array" ref="C228">IFERROR(INDEX('調査票 (記入例)'!$C$1:$C$718,SMALL(IF('調査票 (記入例)'!$AE$19:$AE$718="●",ROW('調査票 (記入例)'!$AE$19:$AE$718)),ROW(C208))),"")</f>
        <v/>
      </c>
      <c r="D228" s="181" t="str">
        <f t="array" ref="D228">IFERROR(INDEX('調査票 (記入例)'!$K$1:$K$718,SMALL(IF('調査票 (記入例)'!$AE$19:$AE$718="●",ROW('調査票 (記入例)'!$AE$19:$AE$718)),ROW(D208))),"")</f>
        <v/>
      </c>
      <c r="E228" s="184">
        <f t="shared" si="26"/>
        <v>0</v>
      </c>
      <c r="F228" s="181" t="str">
        <f t="array" ref="F228">IFERROR(INDEX('調査票 (記入例)'!$L$1:$L$718,SMALL(IF('調査票 (記入例)'!$AE$19:$AE$718="●",ROW('調査票 (記入例)'!$AE$19:$AE$718)),ROW(F208))),"")</f>
        <v/>
      </c>
      <c r="G228" s="182">
        <f t="shared" si="27"/>
        <v>0</v>
      </c>
      <c r="H228" s="181" t="str">
        <f t="array" ref="H228">IFERROR(INDEX('調査票 (記入例)'!$M$1:$M$718,SMALL(IF('調査票 (記入例)'!$AE$19:$AE$718="●",ROW('調査票 (記入例)'!$AE$19:$AE$718)),ROW(H208))),"")</f>
        <v/>
      </c>
      <c r="I228" s="182">
        <f t="shared" si="28"/>
        <v>0</v>
      </c>
      <c r="J228" s="181" t="str">
        <f t="array" ref="J228">IFERROR(INDEX('調査票 (記入例)'!$N$1:$N$718,SMALL(IF('調査票 (記入例)'!$AE$19:$AE$718="●",ROW('調査票 (記入例)'!$AE$19:$AE$718)),ROW(J208))),"")</f>
        <v/>
      </c>
      <c r="K228" s="182">
        <f t="shared" si="29"/>
        <v>0</v>
      </c>
      <c r="L228" s="155"/>
      <c r="M228" s="156"/>
      <c r="N228" s="157"/>
      <c r="O228" s="156"/>
      <c r="P228" s="155"/>
      <c r="Q228" s="156"/>
      <c r="R228" s="157"/>
      <c r="S228" s="156"/>
      <c r="T228" s="155"/>
      <c r="U228" s="156"/>
      <c r="V228" s="157"/>
      <c r="W228" s="156"/>
      <c r="X228" s="155"/>
      <c r="Y228" s="156"/>
      <c r="Z228" s="157"/>
      <c r="AA228" s="156"/>
      <c r="AB228" s="158"/>
      <c r="AC228" s="159" t="str">
        <f t="array" ref="AC228">IFERROR(INDEX('調査票 (記入例)'!$AD$1:$AD$718,SMALL(IF('調査票 (記入例)'!$AE$19:$AE$718="●",ROW('調査票 (記入例)'!$AE$19:$AE$718)),ROW(AC208)))&amp;"","")</f>
        <v/>
      </c>
      <c r="AD228" s="160" t="str">
        <f t="shared" si="30"/>
        <v/>
      </c>
      <c r="AE228" s="159" t="str">
        <f t="shared" si="32"/>
        <v/>
      </c>
      <c r="AF228" s="160" t="str">
        <f t="shared" si="31"/>
        <v/>
      </c>
    </row>
    <row r="229" spans="1:32" s="110" customFormat="1" ht="34.5" customHeight="1" x14ac:dyDescent="0.4">
      <c r="A229" s="42" t="str">
        <f t="shared" si="25"/>
        <v>○○学園</v>
      </c>
      <c r="B229" s="176" t="str">
        <f t="array" ref="B229">IFERROR(INDEX('調査票 (記入例)'!$B$1:$B$718,SMALL(IF('調査票 (記入例)'!$AE$19:$AE$718="●",ROW('調査票 (記入例)'!$AE$19:$AE$718)),ROW(B209))),"")</f>
        <v/>
      </c>
      <c r="C229" s="177" t="str">
        <f t="array" ref="C229">IFERROR(INDEX('調査票 (記入例)'!$C$1:$C$718,SMALL(IF('調査票 (記入例)'!$AE$19:$AE$718="●",ROW('調査票 (記入例)'!$AE$19:$AE$718)),ROW(C209))),"")</f>
        <v/>
      </c>
      <c r="D229" s="181" t="str">
        <f t="array" ref="D229">IFERROR(INDEX('調査票 (記入例)'!$K$1:$K$718,SMALL(IF('調査票 (記入例)'!$AE$19:$AE$718="●",ROW('調査票 (記入例)'!$AE$19:$AE$718)),ROW(D209))),"")</f>
        <v/>
      </c>
      <c r="E229" s="184">
        <f t="shared" si="26"/>
        <v>0</v>
      </c>
      <c r="F229" s="181" t="str">
        <f t="array" ref="F229">IFERROR(INDEX('調査票 (記入例)'!$L$1:$L$718,SMALL(IF('調査票 (記入例)'!$AE$19:$AE$718="●",ROW('調査票 (記入例)'!$AE$19:$AE$718)),ROW(F209))),"")</f>
        <v/>
      </c>
      <c r="G229" s="182">
        <f t="shared" si="27"/>
        <v>0</v>
      </c>
      <c r="H229" s="181" t="str">
        <f t="array" ref="H229">IFERROR(INDEX('調査票 (記入例)'!$M$1:$M$718,SMALL(IF('調査票 (記入例)'!$AE$19:$AE$718="●",ROW('調査票 (記入例)'!$AE$19:$AE$718)),ROW(H209))),"")</f>
        <v/>
      </c>
      <c r="I229" s="182">
        <f t="shared" si="28"/>
        <v>0</v>
      </c>
      <c r="J229" s="181" t="str">
        <f t="array" ref="J229">IFERROR(INDEX('調査票 (記入例)'!$N$1:$N$718,SMALL(IF('調査票 (記入例)'!$AE$19:$AE$718="●",ROW('調査票 (記入例)'!$AE$19:$AE$718)),ROW(J209))),"")</f>
        <v/>
      </c>
      <c r="K229" s="182">
        <f t="shared" si="29"/>
        <v>0</v>
      </c>
      <c r="L229" s="155"/>
      <c r="M229" s="156"/>
      <c r="N229" s="157"/>
      <c r="O229" s="156"/>
      <c r="P229" s="155"/>
      <c r="Q229" s="156"/>
      <c r="R229" s="157"/>
      <c r="S229" s="156"/>
      <c r="T229" s="155"/>
      <c r="U229" s="156"/>
      <c r="V229" s="157"/>
      <c r="W229" s="156"/>
      <c r="X229" s="155"/>
      <c r="Y229" s="156"/>
      <c r="Z229" s="157"/>
      <c r="AA229" s="156"/>
      <c r="AB229" s="158"/>
      <c r="AC229" s="159" t="str">
        <f t="array" ref="AC229">IFERROR(INDEX('調査票 (記入例)'!$AD$1:$AD$718,SMALL(IF('調査票 (記入例)'!$AE$19:$AE$718="●",ROW('調査票 (記入例)'!$AE$19:$AE$718)),ROW(AC209)))&amp;"","")</f>
        <v/>
      </c>
      <c r="AD229" s="160" t="str">
        <f t="shared" si="30"/>
        <v/>
      </c>
      <c r="AE229" s="159" t="str">
        <f t="shared" si="32"/>
        <v/>
      </c>
      <c r="AF229" s="160" t="str">
        <f t="shared" si="31"/>
        <v/>
      </c>
    </row>
    <row r="230" spans="1:32" s="110" customFormat="1" ht="34.5" customHeight="1" x14ac:dyDescent="0.4">
      <c r="A230" s="42" t="str">
        <f t="shared" si="25"/>
        <v>○○学園</v>
      </c>
      <c r="B230" s="176" t="str">
        <f t="array" ref="B230">IFERROR(INDEX('調査票 (記入例)'!$B$1:$B$718,SMALL(IF('調査票 (記入例)'!$AE$19:$AE$718="●",ROW('調査票 (記入例)'!$AE$19:$AE$718)),ROW(B210))),"")</f>
        <v/>
      </c>
      <c r="C230" s="177" t="str">
        <f t="array" ref="C230">IFERROR(INDEX('調査票 (記入例)'!$C$1:$C$718,SMALL(IF('調査票 (記入例)'!$AE$19:$AE$718="●",ROW('調査票 (記入例)'!$AE$19:$AE$718)),ROW(C210))),"")</f>
        <v/>
      </c>
      <c r="D230" s="181" t="str">
        <f t="array" ref="D230">IFERROR(INDEX('調査票 (記入例)'!$K$1:$K$718,SMALL(IF('調査票 (記入例)'!$AE$19:$AE$718="●",ROW('調査票 (記入例)'!$AE$19:$AE$718)),ROW(D210))),"")</f>
        <v/>
      </c>
      <c r="E230" s="184">
        <f t="shared" si="26"/>
        <v>0</v>
      </c>
      <c r="F230" s="181" t="str">
        <f t="array" ref="F230">IFERROR(INDEX('調査票 (記入例)'!$L$1:$L$718,SMALL(IF('調査票 (記入例)'!$AE$19:$AE$718="●",ROW('調査票 (記入例)'!$AE$19:$AE$718)),ROW(F210))),"")</f>
        <v/>
      </c>
      <c r="G230" s="182">
        <f t="shared" si="27"/>
        <v>0</v>
      </c>
      <c r="H230" s="181" t="str">
        <f t="array" ref="H230">IFERROR(INDEX('調査票 (記入例)'!$M$1:$M$718,SMALL(IF('調査票 (記入例)'!$AE$19:$AE$718="●",ROW('調査票 (記入例)'!$AE$19:$AE$718)),ROW(H210))),"")</f>
        <v/>
      </c>
      <c r="I230" s="182">
        <f t="shared" si="28"/>
        <v>0</v>
      </c>
      <c r="J230" s="181" t="str">
        <f t="array" ref="J230">IFERROR(INDEX('調査票 (記入例)'!$N$1:$N$718,SMALL(IF('調査票 (記入例)'!$AE$19:$AE$718="●",ROW('調査票 (記入例)'!$AE$19:$AE$718)),ROW(J210))),"")</f>
        <v/>
      </c>
      <c r="K230" s="182">
        <f t="shared" si="29"/>
        <v>0</v>
      </c>
      <c r="L230" s="155"/>
      <c r="M230" s="156"/>
      <c r="N230" s="157"/>
      <c r="O230" s="156"/>
      <c r="P230" s="155"/>
      <c r="Q230" s="156"/>
      <c r="R230" s="157"/>
      <c r="S230" s="156"/>
      <c r="T230" s="155"/>
      <c r="U230" s="156"/>
      <c r="V230" s="157"/>
      <c r="W230" s="156"/>
      <c r="X230" s="155"/>
      <c r="Y230" s="156"/>
      <c r="Z230" s="157"/>
      <c r="AA230" s="156"/>
      <c r="AB230" s="158"/>
      <c r="AC230" s="159" t="str">
        <f t="array" ref="AC230">IFERROR(INDEX('調査票 (記入例)'!$AD$1:$AD$718,SMALL(IF('調査票 (記入例)'!$AE$19:$AE$718="●",ROW('調査票 (記入例)'!$AE$19:$AE$718)),ROW(AC210)))&amp;"","")</f>
        <v/>
      </c>
      <c r="AD230" s="160" t="str">
        <f t="shared" si="30"/>
        <v/>
      </c>
      <c r="AE230" s="159" t="str">
        <f t="shared" si="32"/>
        <v/>
      </c>
      <c r="AF230" s="160" t="str">
        <f t="shared" si="31"/>
        <v/>
      </c>
    </row>
    <row r="231" spans="1:32" s="110" customFormat="1" ht="34.5" customHeight="1" x14ac:dyDescent="0.4">
      <c r="A231" s="42" t="str">
        <f t="shared" si="25"/>
        <v>○○学園</v>
      </c>
      <c r="B231" s="176" t="str">
        <f t="array" ref="B231">IFERROR(INDEX('調査票 (記入例)'!$B$1:$B$718,SMALL(IF('調査票 (記入例)'!$AE$19:$AE$718="●",ROW('調査票 (記入例)'!$AE$19:$AE$718)),ROW(B211))),"")</f>
        <v/>
      </c>
      <c r="C231" s="177" t="str">
        <f t="array" ref="C231">IFERROR(INDEX('調査票 (記入例)'!$C$1:$C$718,SMALL(IF('調査票 (記入例)'!$AE$19:$AE$718="●",ROW('調査票 (記入例)'!$AE$19:$AE$718)),ROW(C211))),"")</f>
        <v/>
      </c>
      <c r="D231" s="181" t="str">
        <f t="array" ref="D231">IFERROR(INDEX('調査票 (記入例)'!$K$1:$K$718,SMALL(IF('調査票 (記入例)'!$AE$19:$AE$718="●",ROW('調査票 (記入例)'!$AE$19:$AE$718)),ROW(D211))),"")</f>
        <v/>
      </c>
      <c r="E231" s="184">
        <f t="shared" si="26"/>
        <v>0</v>
      </c>
      <c r="F231" s="181" t="str">
        <f t="array" ref="F231">IFERROR(INDEX('調査票 (記入例)'!$L$1:$L$718,SMALL(IF('調査票 (記入例)'!$AE$19:$AE$718="●",ROW('調査票 (記入例)'!$AE$19:$AE$718)),ROW(F211))),"")</f>
        <v/>
      </c>
      <c r="G231" s="182">
        <f t="shared" si="27"/>
        <v>0</v>
      </c>
      <c r="H231" s="181" t="str">
        <f t="array" ref="H231">IFERROR(INDEX('調査票 (記入例)'!$M$1:$M$718,SMALL(IF('調査票 (記入例)'!$AE$19:$AE$718="●",ROW('調査票 (記入例)'!$AE$19:$AE$718)),ROW(H211))),"")</f>
        <v/>
      </c>
      <c r="I231" s="182">
        <f t="shared" si="28"/>
        <v>0</v>
      </c>
      <c r="J231" s="181" t="str">
        <f t="array" ref="J231">IFERROR(INDEX('調査票 (記入例)'!$N$1:$N$718,SMALL(IF('調査票 (記入例)'!$AE$19:$AE$718="●",ROW('調査票 (記入例)'!$AE$19:$AE$718)),ROW(J211))),"")</f>
        <v/>
      </c>
      <c r="K231" s="182">
        <f t="shared" si="29"/>
        <v>0</v>
      </c>
      <c r="L231" s="155"/>
      <c r="M231" s="156"/>
      <c r="N231" s="157"/>
      <c r="O231" s="156"/>
      <c r="P231" s="155"/>
      <c r="Q231" s="156"/>
      <c r="R231" s="157"/>
      <c r="S231" s="156"/>
      <c r="T231" s="155"/>
      <c r="U231" s="156"/>
      <c r="V231" s="157"/>
      <c r="W231" s="156"/>
      <c r="X231" s="155"/>
      <c r="Y231" s="156"/>
      <c r="Z231" s="157"/>
      <c r="AA231" s="156"/>
      <c r="AB231" s="158"/>
      <c r="AC231" s="159" t="str">
        <f t="array" ref="AC231">IFERROR(INDEX('調査票 (記入例)'!$AD$1:$AD$718,SMALL(IF('調査票 (記入例)'!$AE$19:$AE$718="●",ROW('調査票 (記入例)'!$AE$19:$AE$718)),ROW(AC211)))&amp;"","")</f>
        <v/>
      </c>
      <c r="AD231" s="160" t="str">
        <f t="shared" si="30"/>
        <v/>
      </c>
      <c r="AE231" s="159" t="str">
        <f t="shared" si="32"/>
        <v/>
      </c>
      <c r="AF231" s="160" t="str">
        <f t="shared" si="31"/>
        <v/>
      </c>
    </row>
    <row r="232" spans="1:32" s="110" customFormat="1" ht="34.5" customHeight="1" x14ac:dyDescent="0.4">
      <c r="A232" s="42" t="str">
        <f t="shared" si="25"/>
        <v>○○学園</v>
      </c>
      <c r="B232" s="176" t="str">
        <f t="array" ref="B232">IFERROR(INDEX('調査票 (記入例)'!$B$1:$B$718,SMALL(IF('調査票 (記入例)'!$AE$19:$AE$718="●",ROW('調査票 (記入例)'!$AE$19:$AE$718)),ROW(B212))),"")</f>
        <v/>
      </c>
      <c r="C232" s="177" t="str">
        <f t="array" ref="C232">IFERROR(INDEX('調査票 (記入例)'!$C$1:$C$718,SMALL(IF('調査票 (記入例)'!$AE$19:$AE$718="●",ROW('調査票 (記入例)'!$AE$19:$AE$718)),ROW(C212))),"")</f>
        <v/>
      </c>
      <c r="D232" s="181" t="str">
        <f t="array" ref="D232">IFERROR(INDEX('調査票 (記入例)'!$K$1:$K$718,SMALL(IF('調査票 (記入例)'!$AE$19:$AE$718="●",ROW('調査票 (記入例)'!$AE$19:$AE$718)),ROW(D212))),"")</f>
        <v/>
      </c>
      <c r="E232" s="184">
        <f t="shared" si="26"/>
        <v>0</v>
      </c>
      <c r="F232" s="181" t="str">
        <f t="array" ref="F232">IFERROR(INDEX('調査票 (記入例)'!$L$1:$L$718,SMALL(IF('調査票 (記入例)'!$AE$19:$AE$718="●",ROW('調査票 (記入例)'!$AE$19:$AE$718)),ROW(F212))),"")</f>
        <v/>
      </c>
      <c r="G232" s="182">
        <f t="shared" si="27"/>
        <v>0</v>
      </c>
      <c r="H232" s="181" t="str">
        <f t="array" ref="H232">IFERROR(INDEX('調査票 (記入例)'!$M$1:$M$718,SMALL(IF('調査票 (記入例)'!$AE$19:$AE$718="●",ROW('調査票 (記入例)'!$AE$19:$AE$718)),ROW(H212))),"")</f>
        <v/>
      </c>
      <c r="I232" s="182">
        <f t="shared" si="28"/>
        <v>0</v>
      </c>
      <c r="J232" s="181" t="str">
        <f t="array" ref="J232">IFERROR(INDEX('調査票 (記入例)'!$N$1:$N$718,SMALL(IF('調査票 (記入例)'!$AE$19:$AE$718="●",ROW('調査票 (記入例)'!$AE$19:$AE$718)),ROW(J212))),"")</f>
        <v/>
      </c>
      <c r="K232" s="182">
        <f t="shared" si="29"/>
        <v>0</v>
      </c>
      <c r="L232" s="155"/>
      <c r="M232" s="156"/>
      <c r="N232" s="157"/>
      <c r="O232" s="156"/>
      <c r="P232" s="155"/>
      <c r="Q232" s="156"/>
      <c r="R232" s="157"/>
      <c r="S232" s="156"/>
      <c r="T232" s="155"/>
      <c r="U232" s="156"/>
      <c r="V232" s="157"/>
      <c r="W232" s="156"/>
      <c r="X232" s="155"/>
      <c r="Y232" s="156"/>
      <c r="Z232" s="157"/>
      <c r="AA232" s="156"/>
      <c r="AB232" s="158"/>
      <c r="AC232" s="159" t="str">
        <f t="array" ref="AC232">IFERROR(INDEX('調査票 (記入例)'!$AD$1:$AD$718,SMALL(IF('調査票 (記入例)'!$AE$19:$AE$718="●",ROW('調査票 (記入例)'!$AE$19:$AE$718)),ROW(AC212)))&amp;"","")</f>
        <v/>
      </c>
      <c r="AD232" s="160" t="str">
        <f t="shared" si="30"/>
        <v/>
      </c>
      <c r="AE232" s="159" t="str">
        <f t="shared" si="32"/>
        <v/>
      </c>
      <c r="AF232" s="160" t="str">
        <f t="shared" si="31"/>
        <v/>
      </c>
    </row>
    <row r="233" spans="1:32" s="110" customFormat="1" ht="34.5" customHeight="1" x14ac:dyDescent="0.4">
      <c r="A233" s="42" t="str">
        <f t="shared" si="25"/>
        <v>○○学園</v>
      </c>
      <c r="B233" s="176" t="str">
        <f t="array" ref="B233">IFERROR(INDEX('調査票 (記入例)'!$B$1:$B$718,SMALL(IF('調査票 (記入例)'!$AE$19:$AE$718="●",ROW('調査票 (記入例)'!$AE$19:$AE$718)),ROW(B213))),"")</f>
        <v/>
      </c>
      <c r="C233" s="177" t="str">
        <f t="array" ref="C233">IFERROR(INDEX('調査票 (記入例)'!$C$1:$C$718,SMALL(IF('調査票 (記入例)'!$AE$19:$AE$718="●",ROW('調査票 (記入例)'!$AE$19:$AE$718)),ROW(C213))),"")</f>
        <v/>
      </c>
      <c r="D233" s="181" t="str">
        <f t="array" ref="D233">IFERROR(INDEX('調査票 (記入例)'!$K$1:$K$718,SMALL(IF('調査票 (記入例)'!$AE$19:$AE$718="●",ROW('調査票 (記入例)'!$AE$19:$AE$718)),ROW(D213))),"")</f>
        <v/>
      </c>
      <c r="E233" s="184">
        <f t="shared" si="26"/>
        <v>0</v>
      </c>
      <c r="F233" s="181" t="str">
        <f t="array" ref="F233">IFERROR(INDEX('調査票 (記入例)'!$L$1:$L$718,SMALL(IF('調査票 (記入例)'!$AE$19:$AE$718="●",ROW('調査票 (記入例)'!$AE$19:$AE$718)),ROW(F213))),"")</f>
        <v/>
      </c>
      <c r="G233" s="182">
        <f t="shared" si="27"/>
        <v>0</v>
      </c>
      <c r="H233" s="181" t="str">
        <f t="array" ref="H233">IFERROR(INDEX('調査票 (記入例)'!$M$1:$M$718,SMALL(IF('調査票 (記入例)'!$AE$19:$AE$718="●",ROW('調査票 (記入例)'!$AE$19:$AE$718)),ROW(H213))),"")</f>
        <v/>
      </c>
      <c r="I233" s="182">
        <f t="shared" si="28"/>
        <v>0</v>
      </c>
      <c r="J233" s="181" t="str">
        <f t="array" ref="J233">IFERROR(INDEX('調査票 (記入例)'!$N$1:$N$718,SMALL(IF('調査票 (記入例)'!$AE$19:$AE$718="●",ROW('調査票 (記入例)'!$AE$19:$AE$718)),ROW(J213))),"")</f>
        <v/>
      </c>
      <c r="K233" s="182">
        <f t="shared" si="29"/>
        <v>0</v>
      </c>
      <c r="L233" s="155"/>
      <c r="M233" s="156"/>
      <c r="N233" s="157"/>
      <c r="O233" s="156"/>
      <c r="P233" s="155"/>
      <c r="Q233" s="156"/>
      <c r="R233" s="157"/>
      <c r="S233" s="156"/>
      <c r="T233" s="155"/>
      <c r="U233" s="156"/>
      <c r="V233" s="157"/>
      <c r="W233" s="156"/>
      <c r="X233" s="155"/>
      <c r="Y233" s="156"/>
      <c r="Z233" s="157"/>
      <c r="AA233" s="156"/>
      <c r="AB233" s="158"/>
      <c r="AC233" s="159" t="str">
        <f t="array" ref="AC233">IFERROR(INDEX('調査票 (記入例)'!$AD$1:$AD$718,SMALL(IF('調査票 (記入例)'!$AE$19:$AE$718="●",ROW('調査票 (記入例)'!$AE$19:$AE$718)),ROW(AC213)))&amp;"","")</f>
        <v/>
      </c>
      <c r="AD233" s="160" t="str">
        <f t="shared" si="30"/>
        <v/>
      </c>
      <c r="AE233" s="159" t="str">
        <f t="shared" si="32"/>
        <v/>
      </c>
      <c r="AF233" s="160" t="str">
        <f t="shared" si="31"/>
        <v/>
      </c>
    </row>
    <row r="234" spans="1:32" s="110" customFormat="1" ht="34.5" customHeight="1" x14ac:dyDescent="0.4">
      <c r="A234" s="42" t="str">
        <f t="shared" si="25"/>
        <v>○○学園</v>
      </c>
      <c r="B234" s="176" t="str">
        <f t="array" ref="B234">IFERROR(INDEX('調査票 (記入例)'!$B$1:$B$718,SMALL(IF('調査票 (記入例)'!$AE$19:$AE$718="●",ROW('調査票 (記入例)'!$AE$19:$AE$718)),ROW(B214))),"")</f>
        <v/>
      </c>
      <c r="C234" s="177" t="str">
        <f t="array" ref="C234">IFERROR(INDEX('調査票 (記入例)'!$C$1:$C$718,SMALL(IF('調査票 (記入例)'!$AE$19:$AE$718="●",ROW('調査票 (記入例)'!$AE$19:$AE$718)),ROW(C214))),"")</f>
        <v/>
      </c>
      <c r="D234" s="181" t="str">
        <f t="array" ref="D234">IFERROR(INDEX('調査票 (記入例)'!$K$1:$K$718,SMALL(IF('調査票 (記入例)'!$AE$19:$AE$718="●",ROW('調査票 (記入例)'!$AE$19:$AE$718)),ROW(D214))),"")</f>
        <v/>
      </c>
      <c r="E234" s="184">
        <f t="shared" si="26"/>
        <v>0</v>
      </c>
      <c r="F234" s="181" t="str">
        <f t="array" ref="F234">IFERROR(INDEX('調査票 (記入例)'!$L$1:$L$718,SMALL(IF('調査票 (記入例)'!$AE$19:$AE$718="●",ROW('調査票 (記入例)'!$AE$19:$AE$718)),ROW(F214))),"")</f>
        <v/>
      </c>
      <c r="G234" s="182">
        <f t="shared" si="27"/>
        <v>0</v>
      </c>
      <c r="H234" s="181" t="str">
        <f t="array" ref="H234">IFERROR(INDEX('調査票 (記入例)'!$M$1:$M$718,SMALL(IF('調査票 (記入例)'!$AE$19:$AE$718="●",ROW('調査票 (記入例)'!$AE$19:$AE$718)),ROW(H214))),"")</f>
        <v/>
      </c>
      <c r="I234" s="182">
        <f t="shared" si="28"/>
        <v>0</v>
      </c>
      <c r="J234" s="181" t="str">
        <f t="array" ref="J234">IFERROR(INDEX('調査票 (記入例)'!$N$1:$N$718,SMALL(IF('調査票 (記入例)'!$AE$19:$AE$718="●",ROW('調査票 (記入例)'!$AE$19:$AE$718)),ROW(J214))),"")</f>
        <v/>
      </c>
      <c r="K234" s="182">
        <f t="shared" si="29"/>
        <v>0</v>
      </c>
      <c r="L234" s="155"/>
      <c r="M234" s="156"/>
      <c r="N234" s="157"/>
      <c r="O234" s="156"/>
      <c r="P234" s="155"/>
      <c r="Q234" s="156"/>
      <c r="R234" s="157"/>
      <c r="S234" s="156"/>
      <c r="T234" s="155"/>
      <c r="U234" s="156"/>
      <c r="V234" s="157"/>
      <c r="W234" s="156"/>
      <c r="X234" s="155"/>
      <c r="Y234" s="156"/>
      <c r="Z234" s="157"/>
      <c r="AA234" s="156"/>
      <c r="AB234" s="158"/>
      <c r="AC234" s="159" t="str">
        <f t="array" ref="AC234">IFERROR(INDEX('調査票 (記入例)'!$AD$1:$AD$718,SMALL(IF('調査票 (記入例)'!$AE$19:$AE$718="●",ROW('調査票 (記入例)'!$AE$19:$AE$718)),ROW(AC214)))&amp;"","")</f>
        <v/>
      </c>
      <c r="AD234" s="160" t="str">
        <f t="shared" si="30"/>
        <v/>
      </c>
      <c r="AE234" s="159" t="str">
        <f t="shared" si="32"/>
        <v/>
      </c>
      <c r="AF234" s="160" t="str">
        <f t="shared" si="31"/>
        <v/>
      </c>
    </row>
    <row r="235" spans="1:32" s="110" customFormat="1" ht="34.5" customHeight="1" x14ac:dyDescent="0.4">
      <c r="A235" s="42" t="str">
        <f t="shared" si="25"/>
        <v>○○学園</v>
      </c>
      <c r="B235" s="176" t="str">
        <f t="array" ref="B235">IFERROR(INDEX('調査票 (記入例)'!$B$1:$B$718,SMALL(IF('調査票 (記入例)'!$AE$19:$AE$718="●",ROW('調査票 (記入例)'!$AE$19:$AE$718)),ROW(B215))),"")</f>
        <v/>
      </c>
      <c r="C235" s="177" t="str">
        <f t="array" ref="C235">IFERROR(INDEX('調査票 (記入例)'!$C$1:$C$718,SMALL(IF('調査票 (記入例)'!$AE$19:$AE$718="●",ROW('調査票 (記入例)'!$AE$19:$AE$718)),ROW(C215))),"")</f>
        <v/>
      </c>
      <c r="D235" s="181" t="str">
        <f t="array" ref="D235">IFERROR(INDEX('調査票 (記入例)'!$K$1:$K$718,SMALL(IF('調査票 (記入例)'!$AE$19:$AE$718="●",ROW('調査票 (記入例)'!$AE$19:$AE$718)),ROW(D215))),"")</f>
        <v/>
      </c>
      <c r="E235" s="184">
        <f t="shared" si="26"/>
        <v>0</v>
      </c>
      <c r="F235" s="181" t="str">
        <f t="array" ref="F235">IFERROR(INDEX('調査票 (記入例)'!$L$1:$L$718,SMALL(IF('調査票 (記入例)'!$AE$19:$AE$718="●",ROW('調査票 (記入例)'!$AE$19:$AE$718)),ROW(F215))),"")</f>
        <v/>
      </c>
      <c r="G235" s="182">
        <f t="shared" si="27"/>
        <v>0</v>
      </c>
      <c r="H235" s="181" t="str">
        <f t="array" ref="H235">IFERROR(INDEX('調査票 (記入例)'!$M$1:$M$718,SMALL(IF('調査票 (記入例)'!$AE$19:$AE$718="●",ROW('調査票 (記入例)'!$AE$19:$AE$718)),ROW(H215))),"")</f>
        <v/>
      </c>
      <c r="I235" s="182">
        <f t="shared" si="28"/>
        <v>0</v>
      </c>
      <c r="J235" s="181" t="str">
        <f t="array" ref="J235">IFERROR(INDEX('調査票 (記入例)'!$N$1:$N$718,SMALL(IF('調査票 (記入例)'!$AE$19:$AE$718="●",ROW('調査票 (記入例)'!$AE$19:$AE$718)),ROW(J215))),"")</f>
        <v/>
      </c>
      <c r="K235" s="182">
        <f t="shared" si="29"/>
        <v>0</v>
      </c>
      <c r="L235" s="155"/>
      <c r="M235" s="156"/>
      <c r="N235" s="157"/>
      <c r="O235" s="156"/>
      <c r="P235" s="155"/>
      <c r="Q235" s="156"/>
      <c r="R235" s="157"/>
      <c r="S235" s="156"/>
      <c r="T235" s="155"/>
      <c r="U235" s="156"/>
      <c r="V235" s="157"/>
      <c r="W235" s="156"/>
      <c r="X235" s="155"/>
      <c r="Y235" s="156"/>
      <c r="Z235" s="157"/>
      <c r="AA235" s="156"/>
      <c r="AB235" s="158"/>
      <c r="AC235" s="159" t="str">
        <f t="array" ref="AC235">IFERROR(INDEX('調査票 (記入例)'!$AD$1:$AD$718,SMALL(IF('調査票 (記入例)'!$AE$19:$AE$718="●",ROW('調査票 (記入例)'!$AE$19:$AE$718)),ROW(AC215)))&amp;"","")</f>
        <v/>
      </c>
      <c r="AD235" s="160" t="str">
        <f t="shared" si="30"/>
        <v/>
      </c>
      <c r="AE235" s="159" t="str">
        <f t="shared" si="32"/>
        <v/>
      </c>
      <c r="AF235" s="160" t="str">
        <f t="shared" si="31"/>
        <v/>
      </c>
    </row>
    <row r="236" spans="1:32" s="110" customFormat="1" ht="34.5" customHeight="1" x14ac:dyDescent="0.4">
      <c r="A236" s="42" t="str">
        <f t="shared" si="25"/>
        <v>○○学園</v>
      </c>
      <c r="B236" s="176" t="str">
        <f t="array" ref="B236">IFERROR(INDEX('調査票 (記入例)'!$B$1:$B$718,SMALL(IF('調査票 (記入例)'!$AE$19:$AE$718="●",ROW('調査票 (記入例)'!$AE$19:$AE$718)),ROW(B216))),"")</f>
        <v/>
      </c>
      <c r="C236" s="177" t="str">
        <f t="array" ref="C236">IFERROR(INDEX('調査票 (記入例)'!$C$1:$C$718,SMALL(IF('調査票 (記入例)'!$AE$19:$AE$718="●",ROW('調査票 (記入例)'!$AE$19:$AE$718)),ROW(C216))),"")</f>
        <v/>
      </c>
      <c r="D236" s="181" t="str">
        <f t="array" ref="D236">IFERROR(INDEX('調査票 (記入例)'!$K$1:$K$718,SMALL(IF('調査票 (記入例)'!$AE$19:$AE$718="●",ROW('調査票 (記入例)'!$AE$19:$AE$718)),ROW(D216))),"")</f>
        <v/>
      </c>
      <c r="E236" s="184">
        <f t="shared" si="26"/>
        <v>0</v>
      </c>
      <c r="F236" s="181" t="str">
        <f t="array" ref="F236">IFERROR(INDEX('調査票 (記入例)'!$L$1:$L$718,SMALL(IF('調査票 (記入例)'!$AE$19:$AE$718="●",ROW('調査票 (記入例)'!$AE$19:$AE$718)),ROW(F216))),"")</f>
        <v/>
      </c>
      <c r="G236" s="182">
        <f t="shared" si="27"/>
        <v>0</v>
      </c>
      <c r="H236" s="181" t="str">
        <f t="array" ref="H236">IFERROR(INDEX('調査票 (記入例)'!$M$1:$M$718,SMALL(IF('調査票 (記入例)'!$AE$19:$AE$718="●",ROW('調査票 (記入例)'!$AE$19:$AE$718)),ROW(H216))),"")</f>
        <v/>
      </c>
      <c r="I236" s="182">
        <f t="shared" si="28"/>
        <v>0</v>
      </c>
      <c r="J236" s="181" t="str">
        <f t="array" ref="J236">IFERROR(INDEX('調査票 (記入例)'!$N$1:$N$718,SMALL(IF('調査票 (記入例)'!$AE$19:$AE$718="●",ROW('調査票 (記入例)'!$AE$19:$AE$718)),ROW(J216))),"")</f>
        <v/>
      </c>
      <c r="K236" s="182">
        <f t="shared" si="29"/>
        <v>0</v>
      </c>
      <c r="L236" s="155"/>
      <c r="M236" s="156"/>
      <c r="N236" s="157"/>
      <c r="O236" s="156"/>
      <c r="P236" s="155"/>
      <c r="Q236" s="156"/>
      <c r="R236" s="157"/>
      <c r="S236" s="156"/>
      <c r="T236" s="155"/>
      <c r="U236" s="156"/>
      <c r="V236" s="157"/>
      <c r="W236" s="156"/>
      <c r="X236" s="155"/>
      <c r="Y236" s="156"/>
      <c r="Z236" s="157"/>
      <c r="AA236" s="156"/>
      <c r="AB236" s="158"/>
      <c r="AC236" s="159" t="str">
        <f t="array" ref="AC236">IFERROR(INDEX('調査票 (記入例)'!$AD$1:$AD$718,SMALL(IF('調査票 (記入例)'!$AE$19:$AE$718="●",ROW('調査票 (記入例)'!$AE$19:$AE$718)),ROW(AC216)))&amp;"","")</f>
        <v/>
      </c>
      <c r="AD236" s="160" t="str">
        <f t="shared" si="30"/>
        <v/>
      </c>
      <c r="AE236" s="159" t="str">
        <f t="shared" si="32"/>
        <v/>
      </c>
      <c r="AF236" s="160" t="str">
        <f t="shared" si="31"/>
        <v/>
      </c>
    </row>
    <row r="237" spans="1:32" s="110" customFormat="1" ht="34.5" customHeight="1" x14ac:dyDescent="0.4">
      <c r="A237" s="42" t="str">
        <f t="shared" si="25"/>
        <v>○○学園</v>
      </c>
      <c r="B237" s="176" t="str">
        <f t="array" ref="B237">IFERROR(INDEX('調査票 (記入例)'!$B$1:$B$718,SMALL(IF('調査票 (記入例)'!$AE$19:$AE$718="●",ROW('調査票 (記入例)'!$AE$19:$AE$718)),ROW(B217))),"")</f>
        <v/>
      </c>
      <c r="C237" s="177" t="str">
        <f t="array" ref="C237">IFERROR(INDEX('調査票 (記入例)'!$C$1:$C$718,SMALL(IF('調査票 (記入例)'!$AE$19:$AE$718="●",ROW('調査票 (記入例)'!$AE$19:$AE$718)),ROW(C217))),"")</f>
        <v/>
      </c>
      <c r="D237" s="181" t="str">
        <f t="array" ref="D237">IFERROR(INDEX('調査票 (記入例)'!$K$1:$K$718,SMALL(IF('調査票 (記入例)'!$AE$19:$AE$718="●",ROW('調査票 (記入例)'!$AE$19:$AE$718)),ROW(D217))),"")</f>
        <v/>
      </c>
      <c r="E237" s="184">
        <f t="shared" si="26"/>
        <v>0</v>
      </c>
      <c r="F237" s="181" t="str">
        <f t="array" ref="F237">IFERROR(INDEX('調査票 (記入例)'!$L$1:$L$718,SMALL(IF('調査票 (記入例)'!$AE$19:$AE$718="●",ROW('調査票 (記入例)'!$AE$19:$AE$718)),ROW(F217))),"")</f>
        <v/>
      </c>
      <c r="G237" s="182">
        <f t="shared" si="27"/>
        <v>0</v>
      </c>
      <c r="H237" s="181" t="str">
        <f t="array" ref="H237">IFERROR(INDEX('調査票 (記入例)'!$M$1:$M$718,SMALL(IF('調査票 (記入例)'!$AE$19:$AE$718="●",ROW('調査票 (記入例)'!$AE$19:$AE$718)),ROW(H217))),"")</f>
        <v/>
      </c>
      <c r="I237" s="182">
        <f t="shared" si="28"/>
        <v>0</v>
      </c>
      <c r="J237" s="181" t="str">
        <f t="array" ref="J237">IFERROR(INDEX('調査票 (記入例)'!$N$1:$N$718,SMALL(IF('調査票 (記入例)'!$AE$19:$AE$718="●",ROW('調査票 (記入例)'!$AE$19:$AE$718)),ROW(J217))),"")</f>
        <v/>
      </c>
      <c r="K237" s="182">
        <f t="shared" si="29"/>
        <v>0</v>
      </c>
      <c r="L237" s="155"/>
      <c r="M237" s="156"/>
      <c r="N237" s="157"/>
      <c r="O237" s="156"/>
      <c r="P237" s="155"/>
      <c r="Q237" s="156"/>
      <c r="R237" s="157"/>
      <c r="S237" s="156"/>
      <c r="T237" s="155"/>
      <c r="U237" s="156"/>
      <c r="V237" s="157"/>
      <c r="W237" s="156"/>
      <c r="X237" s="155"/>
      <c r="Y237" s="156"/>
      <c r="Z237" s="157"/>
      <c r="AA237" s="156"/>
      <c r="AB237" s="158"/>
      <c r="AC237" s="159" t="str">
        <f t="array" ref="AC237">IFERROR(INDEX('調査票 (記入例)'!$AD$1:$AD$718,SMALL(IF('調査票 (記入例)'!$AE$19:$AE$718="●",ROW('調査票 (記入例)'!$AE$19:$AE$718)),ROW(AC217)))&amp;"","")</f>
        <v/>
      </c>
      <c r="AD237" s="160" t="str">
        <f t="shared" si="30"/>
        <v/>
      </c>
      <c r="AE237" s="159" t="str">
        <f t="shared" si="32"/>
        <v/>
      </c>
      <c r="AF237" s="160" t="str">
        <f t="shared" si="31"/>
        <v/>
      </c>
    </row>
    <row r="238" spans="1:32" s="110" customFormat="1" ht="34.5" customHeight="1" x14ac:dyDescent="0.4">
      <c r="A238" s="42" t="str">
        <f t="shared" si="25"/>
        <v>○○学園</v>
      </c>
      <c r="B238" s="176" t="str">
        <f t="array" ref="B238">IFERROR(INDEX('調査票 (記入例)'!$B$1:$B$718,SMALL(IF('調査票 (記入例)'!$AE$19:$AE$718="●",ROW('調査票 (記入例)'!$AE$19:$AE$718)),ROW(B218))),"")</f>
        <v/>
      </c>
      <c r="C238" s="177" t="str">
        <f t="array" ref="C238">IFERROR(INDEX('調査票 (記入例)'!$C$1:$C$718,SMALL(IF('調査票 (記入例)'!$AE$19:$AE$718="●",ROW('調査票 (記入例)'!$AE$19:$AE$718)),ROW(C218))),"")</f>
        <v/>
      </c>
      <c r="D238" s="181" t="str">
        <f t="array" ref="D238">IFERROR(INDEX('調査票 (記入例)'!$K$1:$K$718,SMALL(IF('調査票 (記入例)'!$AE$19:$AE$718="●",ROW('調査票 (記入例)'!$AE$19:$AE$718)),ROW(D218))),"")</f>
        <v/>
      </c>
      <c r="E238" s="184">
        <f t="shared" si="26"/>
        <v>0</v>
      </c>
      <c r="F238" s="181" t="str">
        <f t="array" ref="F238">IFERROR(INDEX('調査票 (記入例)'!$L$1:$L$718,SMALL(IF('調査票 (記入例)'!$AE$19:$AE$718="●",ROW('調査票 (記入例)'!$AE$19:$AE$718)),ROW(F218))),"")</f>
        <v/>
      </c>
      <c r="G238" s="182">
        <f t="shared" si="27"/>
        <v>0</v>
      </c>
      <c r="H238" s="181" t="str">
        <f t="array" ref="H238">IFERROR(INDEX('調査票 (記入例)'!$M$1:$M$718,SMALL(IF('調査票 (記入例)'!$AE$19:$AE$718="●",ROW('調査票 (記入例)'!$AE$19:$AE$718)),ROW(H218))),"")</f>
        <v/>
      </c>
      <c r="I238" s="182">
        <f t="shared" si="28"/>
        <v>0</v>
      </c>
      <c r="J238" s="181" t="str">
        <f t="array" ref="J238">IFERROR(INDEX('調査票 (記入例)'!$N$1:$N$718,SMALL(IF('調査票 (記入例)'!$AE$19:$AE$718="●",ROW('調査票 (記入例)'!$AE$19:$AE$718)),ROW(J218))),"")</f>
        <v/>
      </c>
      <c r="K238" s="182">
        <f t="shared" si="29"/>
        <v>0</v>
      </c>
      <c r="L238" s="155"/>
      <c r="M238" s="156"/>
      <c r="N238" s="157"/>
      <c r="O238" s="156"/>
      <c r="P238" s="155"/>
      <c r="Q238" s="156"/>
      <c r="R238" s="157"/>
      <c r="S238" s="156"/>
      <c r="T238" s="155"/>
      <c r="U238" s="156"/>
      <c r="V238" s="157"/>
      <c r="W238" s="156"/>
      <c r="X238" s="155"/>
      <c r="Y238" s="156"/>
      <c r="Z238" s="157"/>
      <c r="AA238" s="156"/>
      <c r="AB238" s="158"/>
      <c r="AC238" s="159" t="str">
        <f t="array" ref="AC238">IFERROR(INDEX('調査票 (記入例)'!$AD$1:$AD$718,SMALL(IF('調査票 (記入例)'!$AE$19:$AE$718="●",ROW('調査票 (記入例)'!$AE$19:$AE$718)),ROW(AC218)))&amp;"","")</f>
        <v/>
      </c>
      <c r="AD238" s="160" t="str">
        <f t="shared" si="30"/>
        <v/>
      </c>
      <c r="AE238" s="159" t="str">
        <f t="shared" si="32"/>
        <v/>
      </c>
      <c r="AF238" s="160" t="str">
        <f t="shared" si="31"/>
        <v/>
      </c>
    </row>
    <row r="239" spans="1:32" s="110" customFormat="1" ht="34.5" customHeight="1" x14ac:dyDescent="0.4">
      <c r="A239" s="42" t="str">
        <f t="shared" si="25"/>
        <v>○○学園</v>
      </c>
      <c r="B239" s="176" t="str">
        <f t="array" ref="B239">IFERROR(INDEX('調査票 (記入例)'!$B$1:$B$718,SMALL(IF('調査票 (記入例)'!$AE$19:$AE$718="●",ROW('調査票 (記入例)'!$AE$19:$AE$718)),ROW(B219))),"")</f>
        <v/>
      </c>
      <c r="C239" s="177" t="str">
        <f t="array" ref="C239">IFERROR(INDEX('調査票 (記入例)'!$C$1:$C$718,SMALL(IF('調査票 (記入例)'!$AE$19:$AE$718="●",ROW('調査票 (記入例)'!$AE$19:$AE$718)),ROW(C219))),"")</f>
        <v/>
      </c>
      <c r="D239" s="181" t="str">
        <f t="array" ref="D239">IFERROR(INDEX('調査票 (記入例)'!$K$1:$K$718,SMALL(IF('調査票 (記入例)'!$AE$19:$AE$718="●",ROW('調査票 (記入例)'!$AE$19:$AE$718)),ROW(D219))),"")</f>
        <v/>
      </c>
      <c r="E239" s="184">
        <f t="shared" si="26"/>
        <v>0</v>
      </c>
      <c r="F239" s="181" t="str">
        <f t="array" ref="F239">IFERROR(INDEX('調査票 (記入例)'!$L$1:$L$718,SMALL(IF('調査票 (記入例)'!$AE$19:$AE$718="●",ROW('調査票 (記入例)'!$AE$19:$AE$718)),ROW(F219))),"")</f>
        <v/>
      </c>
      <c r="G239" s="182">
        <f t="shared" si="27"/>
        <v>0</v>
      </c>
      <c r="H239" s="181" t="str">
        <f t="array" ref="H239">IFERROR(INDEX('調査票 (記入例)'!$M$1:$M$718,SMALL(IF('調査票 (記入例)'!$AE$19:$AE$718="●",ROW('調査票 (記入例)'!$AE$19:$AE$718)),ROW(H219))),"")</f>
        <v/>
      </c>
      <c r="I239" s="182">
        <f t="shared" si="28"/>
        <v>0</v>
      </c>
      <c r="J239" s="181" t="str">
        <f t="array" ref="J239">IFERROR(INDEX('調査票 (記入例)'!$N$1:$N$718,SMALL(IF('調査票 (記入例)'!$AE$19:$AE$718="●",ROW('調査票 (記入例)'!$AE$19:$AE$718)),ROW(J219))),"")</f>
        <v/>
      </c>
      <c r="K239" s="182">
        <f t="shared" si="29"/>
        <v>0</v>
      </c>
      <c r="L239" s="155"/>
      <c r="M239" s="156"/>
      <c r="N239" s="157"/>
      <c r="O239" s="156"/>
      <c r="P239" s="155"/>
      <c r="Q239" s="156"/>
      <c r="R239" s="157"/>
      <c r="S239" s="156"/>
      <c r="T239" s="155"/>
      <c r="U239" s="156"/>
      <c r="V239" s="157"/>
      <c r="W239" s="156"/>
      <c r="X239" s="155"/>
      <c r="Y239" s="156"/>
      <c r="Z239" s="157"/>
      <c r="AA239" s="156"/>
      <c r="AB239" s="158"/>
      <c r="AC239" s="159" t="str">
        <f t="array" ref="AC239">IFERROR(INDEX('調査票 (記入例)'!$AD$1:$AD$718,SMALL(IF('調査票 (記入例)'!$AE$19:$AE$718="●",ROW('調査票 (記入例)'!$AE$19:$AE$718)),ROW(AC219)))&amp;"","")</f>
        <v/>
      </c>
      <c r="AD239" s="160" t="str">
        <f t="shared" si="30"/>
        <v/>
      </c>
      <c r="AE239" s="159" t="str">
        <f t="shared" si="32"/>
        <v/>
      </c>
      <c r="AF239" s="160" t="str">
        <f t="shared" si="31"/>
        <v/>
      </c>
    </row>
    <row r="240" spans="1:32" s="110" customFormat="1" ht="34.5" customHeight="1" x14ac:dyDescent="0.4">
      <c r="A240" s="42" t="str">
        <f t="shared" si="25"/>
        <v>○○学園</v>
      </c>
      <c r="B240" s="176" t="str">
        <f t="array" ref="B240">IFERROR(INDEX('調査票 (記入例)'!$B$1:$B$718,SMALL(IF('調査票 (記入例)'!$AE$19:$AE$718="●",ROW('調査票 (記入例)'!$AE$19:$AE$718)),ROW(B220))),"")</f>
        <v/>
      </c>
      <c r="C240" s="177" t="str">
        <f t="array" ref="C240">IFERROR(INDEX('調査票 (記入例)'!$C$1:$C$718,SMALL(IF('調査票 (記入例)'!$AE$19:$AE$718="●",ROW('調査票 (記入例)'!$AE$19:$AE$718)),ROW(C220))),"")</f>
        <v/>
      </c>
      <c r="D240" s="181" t="str">
        <f t="array" ref="D240">IFERROR(INDEX('調査票 (記入例)'!$K$1:$K$718,SMALL(IF('調査票 (記入例)'!$AE$19:$AE$718="●",ROW('調査票 (記入例)'!$AE$19:$AE$718)),ROW(D220))),"")</f>
        <v/>
      </c>
      <c r="E240" s="184">
        <f t="shared" si="26"/>
        <v>0</v>
      </c>
      <c r="F240" s="181" t="str">
        <f t="array" ref="F240">IFERROR(INDEX('調査票 (記入例)'!$L$1:$L$718,SMALL(IF('調査票 (記入例)'!$AE$19:$AE$718="●",ROW('調査票 (記入例)'!$AE$19:$AE$718)),ROW(F220))),"")</f>
        <v/>
      </c>
      <c r="G240" s="182">
        <f t="shared" si="27"/>
        <v>0</v>
      </c>
      <c r="H240" s="181" t="str">
        <f t="array" ref="H240">IFERROR(INDEX('調査票 (記入例)'!$M$1:$M$718,SMALL(IF('調査票 (記入例)'!$AE$19:$AE$718="●",ROW('調査票 (記入例)'!$AE$19:$AE$718)),ROW(H220))),"")</f>
        <v/>
      </c>
      <c r="I240" s="182">
        <f t="shared" si="28"/>
        <v>0</v>
      </c>
      <c r="J240" s="181" t="str">
        <f t="array" ref="J240">IFERROR(INDEX('調査票 (記入例)'!$N$1:$N$718,SMALL(IF('調査票 (記入例)'!$AE$19:$AE$718="●",ROW('調査票 (記入例)'!$AE$19:$AE$718)),ROW(J220))),"")</f>
        <v/>
      </c>
      <c r="K240" s="182">
        <f t="shared" si="29"/>
        <v>0</v>
      </c>
      <c r="L240" s="155"/>
      <c r="M240" s="156"/>
      <c r="N240" s="157"/>
      <c r="O240" s="156"/>
      <c r="P240" s="155"/>
      <c r="Q240" s="156"/>
      <c r="R240" s="157"/>
      <c r="S240" s="156"/>
      <c r="T240" s="155"/>
      <c r="U240" s="156"/>
      <c r="V240" s="157"/>
      <c r="W240" s="156"/>
      <c r="X240" s="155"/>
      <c r="Y240" s="156"/>
      <c r="Z240" s="157"/>
      <c r="AA240" s="156"/>
      <c r="AB240" s="158"/>
      <c r="AC240" s="159" t="str">
        <f t="array" ref="AC240">IFERROR(INDEX('調査票 (記入例)'!$AD$1:$AD$718,SMALL(IF('調査票 (記入例)'!$AE$19:$AE$718="●",ROW('調査票 (記入例)'!$AE$19:$AE$718)),ROW(AC220)))&amp;"","")</f>
        <v/>
      </c>
      <c r="AD240" s="160" t="str">
        <f t="shared" si="30"/>
        <v/>
      </c>
      <c r="AE240" s="159" t="str">
        <f t="shared" si="32"/>
        <v/>
      </c>
      <c r="AF240" s="160" t="str">
        <f t="shared" si="31"/>
        <v/>
      </c>
    </row>
    <row r="241" spans="1:32" s="110" customFormat="1" ht="34.5" customHeight="1" x14ac:dyDescent="0.4">
      <c r="A241" s="42" t="str">
        <f t="shared" si="25"/>
        <v>○○学園</v>
      </c>
      <c r="B241" s="176" t="str">
        <f t="array" ref="B241">IFERROR(INDEX('調査票 (記入例)'!$B$1:$B$718,SMALL(IF('調査票 (記入例)'!$AE$19:$AE$718="●",ROW('調査票 (記入例)'!$AE$19:$AE$718)),ROW(B221))),"")</f>
        <v/>
      </c>
      <c r="C241" s="177" t="str">
        <f t="array" ref="C241">IFERROR(INDEX('調査票 (記入例)'!$C$1:$C$718,SMALL(IF('調査票 (記入例)'!$AE$19:$AE$718="●",ROW('調査票 (記入例)'!$AE$19:$AE$718)),ROW(C221))),"")</f>
        <v/>
      </c>
      <c r="D241" s="181" t="str">
        <f t="array" ref="D241">IFERROR(INDEX('調査票 (記入例)'!$K$1:$K$718,SMALL(IF('調査票 (記入例)'!$AE$19:$AE$718="●",ROW('調査票 (記入例)'!$AE$19:$AE$718)),ROW(D221))),"")</f>
        <v/>
      </c>
      <c r="E241" s="184">
        <f t="shared" si="26"/>
        <v>0</v>
      </c>
      <c r="F241" s="181" t="str">
        <f t="array" ref="F241">IFERROR(INDEX('調査票 (記入例)'!$L$1:$L$718,SMALL(IF('調査票 (記入例)'!$AE$19:$AE$718="●",ROW('調査票 (記入例)'!$AE$19:$AE$718)),ROW(F221))),"")</f>
        <v/>
      </c>
      <c r="G241" s="182">
        <f t="shared" si="27"/>
        <v>0</v>
      </c>
      <c r="H241" s="181" t="str">
        <f t="array" ref="H241">IFERROR(INDEX('調査票 (記入例)'!$M$1:$M$718,SMALL(IF('調査票 (記入例)'!$AE$19:$AE$718="●",ROW('調査票 (記入例)'!$AE$19:$AE$718)),ROW(H221))),"")</f>
        <v/>
      </c>
      <c r="I241" s="182">
        <f t="shared" si="28"/>
        <v>0</v>
      </c>
      <c r="J241" s="181" t="str">
        <f t="array" ref="J241">IFERROR(INDEX('調査票 (記入例)'!$N$1:$N$718,SMALL(IF('調査票 (記入例)'!$AE$19:$AE$718="●",ROW('調査票 (記入例)'!$AE$19:$AE$718)),ROW(J221))),"")</f>
        <v/>
      </c>
      <c r="K241" s="182">
        <f t="shared" si="29"/>
        <v>0</v>
      </c>
      <c r="L241" s="155"/>
      <c r="M241" s="156"/>
      <c r="N241" s="157"/>
      <c r="O241" s="156"/>
      <c r="P241" s="155"/>
      <c r="Q241" s="156"/>
      <c r="R241" s="157"/>
      <c r="S241" s="156"/>
      <c r="T241" s="155"/>
      <c r="U241" s="156"/>
      <c r="V241" s="157"/>
      <c r="W241" s="156"/>
      <c r="X241" s="155"/>
      <c r="Y241" s="156"/>
      <c r="Z241" s="157"/>
      <c r="AA241" s="156"/>
      <c r="AB241" s="158"/>
      <c r="AC241" s="159" t="str">
        <f t="array" ref="AC241">IFERROR(INDEX('調査票 (記入例)'!$AD$1:$AD$718,SMALL(IF('調査票 (記入例)'!$AE$19:$AE$718="●",ROW('調査票 (記入例)'!$AE$19:$AE$718)),ROW(AC221)))&amp;"","")</f>
        <v/>
      </c>
      <c r="AD241" s="160" t="str">
        <f t="shared" si="30"/>
        <v/>
      </c>
      <c r="AE241" s="159" t="str">
        <f t="shared" si="32"/>
        <v/>
      </c>
      <c r="AF241" s="160" t="str">
        <f t="shared" si="31"/>
        <v/>
      </c>
    </row>
    <row r="242" spans="1:32" s="110" customFormat="1" ht="34.5" customHeight="1" x14ac:dyDescent="0.4">
      <c r="A242" s="42" t="str">
        <f t="shared" si="25"/>
        <v>○○学園</v>
      </c>
      <c r="B242" s="176" t="str">
        <f t="array" ref="B242">IFERROR(INDEX('調査票 (記入例)'!$B$1:$B$718,SMALL(IF('調査票 (記入例)'!$AE$19:$AE$718="●",ROW('調査票 (記入例)'!$AE$19:$AE$718)),ROW(B222))),"")</f>
        <v/>
      </c>
      <c r="C242" s="177" t="str">
        <f t="array" ref="C242">IFERROR(INDEX('調査票 (記入例)'!$C$1:$C$718,SMALL(IF('調査票 (記入例)'!$AE$19:$AE$718="●",ROW('調査票 (記入例)'!$AE$19:$AE$718)),ROW(C222))),"")</f>
        <v/>
      </c>
      <c r="D242" s="181" t="str">
        <f t="array" ref="D242">IFERROR(INDEX('調査票 (記入例)'!$K$1:$K$718,SMALL(IF('調査票 (記入例)'!$AE$19:$AE$718="●",ROW('調査票 (記入例)'!$AE$19:$AE$718)),ROW(D222))),"")</f>
        <v/>
      </c>
      <c r="E242" s="184">
        <f t="shared" si="26"/>
        <v>0</v>
      </c>
      <c r="F242" s="181" t="str">
        <f t="array" ref="F242">IFERROR(INDEX('調査票 (記入例)'!$L$1:$L$718,SMALL(IF('調査票 (記入例)'!$AE$19:$AE$718="●",ROW('調査票 (記入例)'!$AE$19:$AE$718)),ROW(F222))),"")</f>
        <v/>
      </c>
      <c r="G242" s="182">
        <f t="shared" si="27"/>
        <v>0</v>
      </c>
      <c r="H242" s="181" t="str">
        <f t="array" ref="H242">IFERROR(INDEX('調査票 (記入例)'!$M$1:$M$718,SMALL(IF('調査票 (記入例)'!$AE$19:$AE$718="●",ROW('調査票 (記入例)'!$AE$19:$AE$718)),ROW(H222))),"")</f>
        <v/>
      </c>
      <c r="I242" s="182">
        <f t="shared" si="28"/>
        <v>0</v>
      </c>
      <c r="J242" s="181" t="str">
        <f t="array" ref="J242">IFERROR(INDEX('調査票 (記入例)'!$N$1:$N$718,SMALL(IF('調査票 (記入例)'!$AE$19:$AE$718="●",ROW('調査票 (記入例)'!$AE$19:$AE$718)),ROW(J222))),"")</f>
        <v/>
      </c>
      <c r="K242" s="182">
        <f t="shared" si="29"/>
        <v>0</v>
      </c>
      <c r="L242" s="155"/>
      <c r="M242" s="156"/>
      <c r="N242" s="157"/>
      <c r="O242" s="156"/>
      <c r="P242" s="155"/>
      <c r="Q242" s="156"/>
      <c r="R242" s="157"/>
      <c r="S242" s="156"/>
      <c r="T242" s="155"/>
      <c r="U242" s="156"/>
      <c r="V242" s="157"/>
      <c r="W242" s="156"/>
      <c r="X242" s="155"/>
      <c r="Y242" s="156"/>
      <c r="Z242" s="157"/>
      <c r="AA242" s="156"/>
      <c r="AB242" s="158"/>
      <c r="AC242" s="159" t="str">
        <f t="array" ref="AC242">IFERROR(INDEX('調査票 (記入例)'!$AD$1:$AD$718,SMALL(IF('調査票 (記入例)'!$AE$19:$AE$718="●",ROW('調査票 (記入例)'!$AE$19:$AE$718)),ROW(AC222)))&amp;"","")</f>
        <v/>
      </c>
      <c r="AD242" s="160" t="str">
        <f t="shared" si="30"/>
        <v/>
      </c>
      <c r="AE242" s="159" t="str">
        <f t="shared" si="32"/>
        <v/>
      </c>
      <c r="AF242" s="160" t="str">
        <f t="shared" si="31"/>
        <v/>
      </c>
    </row>
    <row r="243" spans="1:32" s="110" customFormat="1" ht="34.5" customHeight="1" x14ac:dyDescent="0.4">
      <c r="A243" s="42" t="str">
        <f t="shared" si="25"/>
        <v>○○学園</v>
      </c>
      <c r="B243" s="176" t="str">
        <f t="array" ref="B243">IFERROR(INDEX('調査票 (記入例)'!$B$1:$B$718,SMALL(IF('調査票 (記入例)'!$AE$19:$AE$718="●",ROW('調査票 (記入例)'!$AE$19:$AE$718)),ROW(B223))),"")</f>
        <v/>
      </c>
      <c r="C243" s="177" t="str">
        <f t="array" ref="C243">IFERROR(INDEX('調査票 (記入例)'!$C$1:$C$718,SMALL(IF('調査票 (記入例)'!$AE$19:$AE$718="●",ROW('調査票 (記入例)'!$AE$19:$AE$718)),ROW(C223))),"")</f>
        <v/>
      </c>
      <c r="D243" s="181" t="str">
        <f t="array" ref="D243">IFERROR(INDEX('調査票 (記入例)'!$K$1:$K$718,SMALL(IF('調査票 (記入例)'!$AE$19:$AE$718="●",ROW('調査票 (記入例)'!$AE$19:$AE$718)),ROW(D223))),"")</f>
        <v/>
      </c>
      <c r="E243" s="184">
        <f t="shared" si="26"/>
        <v>0</v>
      </c>
      <c r="F243" s="181" t="str">
        <f t="array" ref="F243">IFERROR(INDEX('調査票 (記入例)'!$L$1:$L$718,SMALL(IF('調査票 (記入例)'!$AE$19:$AE$718="●",ROW('調査票 (記入例)'!$AE$19:$AE$718)),ROW(F223))),"")</f>
        <v/>
      </c>
      <c r="G243" s="182">
        <f t="shared" si="27"/>
        <v>0</v>
      </c>
      <c r="H243" s="181" t="str">
        <f t="array" ref="H243">IFERROR(INDEX('調査票 (記入例)'!$M$1:$M$718,SMALL(IF('調査票 (記入例)'!$AE$19:$AE$718="●",ROW('調査票 (記入例)'!$AE$19:$AE$718)),ROW(H223))),"")</f>
        <v/>
      </c>
      <c r="I243" s="182">
        <f t="shared" si="28"/>
        <v>0</v>
      </c>
      <c r="J243" s="181" t="str">
        <f t="array" ref="J243">IFERROR(INDEX('調査票 (記入例)'!$N$1:$N$718,SMALL(IF('調査票 (記入例)'!$AE$19:$AE$718="●",ROW('調査票 (記入例)'!$AE$19:$AE$718)),ROW(J223))),"")</f>
        <v/>
      </c>
      <c r="K243" s="182">
        <f t="shared" si="29"/>
        <v>0</v>
      </c>
      <c r="L243" s="155"/>
      <c r="M243" s="156"/>
      <c r="N243" s="157"/>
      <c r="O243" s="156"/>
      <c r="P243" s="155"/>
      <c r="Q243" s="156"/>
      <c r="R243" s="157"/>
      <c r="S243" s="156"/>
      <c r="T243" s="155"/>
      <c r="U243" s="156"/>
      <c r="V243" s="157"/>
      <c r="W243" s="156"/>
      <c r="X243" s="155"/>
      <c r="Y243" s="156"/>
      <c r="Z243" s="157"/>
      <c r="AA243" s="156"/>
      <c r="AB243" s="158"/>
      <c r="AC243" s="159" t="str">
        <f t="array" ref="AC243">IFERROR(INDEX('調査票 (記入例)'!$AD$1:$AD$718,SMALL(IF('調査票 (記入例)'!$AE$19:$AE$718="●",ROW('調査票 (記入例)'!$AE$19:$AE$718)),ROW(AC223)))&amp;"","")</f>
        <v/>
      </c>
      <c r="AD243" s="160" t="str">
        <f t="shared" si="30"/>
        <v/>
      </c>
      <c r="AE243" s="159" t="str">
        <f t="shared" si="32"/>
        <v/>
      </c>
      <c r="AF243" s="160" t="str">
        <f t="shared" si="31"/>
        <v/>
      </c>
    </row>
    <row r="244" spans="1:32" s="110" customFormat="1" ht="34.5" customHeight="1" x14ac:dyDescent="0.4">
      <c r="A244" s="42" t="str">
        <f t="shared" si="25"/>
        <v>○○学園</v>
      </c>
      <c r="B244" s="176" t="str">
        <f t="array" ref="B244">IFERROR(INDEX('調査票 (記入例)'!$B$1:$B$718,SMALL(IF('調査票 (記入例)'!$AE$19:$AE$718="●",ROW('調査票 (記入例)'!$AE$19:$AE$718)),ROW(B224))),"")</f>
        <v/>
      </c>
      <c r="C244" s="177" t="str">
        <f t="array" ref="C244">IFERROR(INDEX('調査票 (記入例)'!$C$1:$C$718,SMALL(IF('調査票 (記入例)'!$AE$19:$AE$718="●",ROW('調査票 (記入例)'!$AE$19:$AE$718)),ROW(C224))),"")</f>
        <v/>
      </c>
      <c r="D244" s="181" t="str">
        <f t="array" ref="D244">IFERROR(INDEX('調査票 (記入例)'!$K$1:$K$718,SMALL(IF('調査票 (記入例)'!$AE$19:$AE$718="●",ROW('調査票 (記入例)'!$AE$19:$AE$718)),ROW(D224))),"")</f>
        <v/>
      </c>
      <c r="E244" s="184">
        <f t="shared" si="26"/>
        <v>0</v>
      </c>
      <c r="F244" s="181" t="str">
        <f t="array" ref="F244">IFERROR(INDEX('調査票 (記入例)'!$L$1:$L$718,SMALL(IF('調査票 (記入例)'!$AE$19:$AE$718="●",ROW('調査票 (記入例)'!$AE$19:$AE$718)),ROW(F224))),"")</f>
        <v/>
      </c>
      <c r="G244" s="182">
        <f t="shared" si="27"/>
        <v>0</v>
      </c>
      <c r="H244" s="181" t="str">
        <f t="array" ref="H244">IFERROR(INDEX('調査票 (記入例)'!$M$1:$M$718,SMALL(IF('調査票 (記入例)'!$AE$19:$AE$718="●",ROW('調査票 (記入例)'!$AE$19:$AE$718)),ROW(H224))),"")</f>
        <v/>
      </c>
      <c r="I244" s="182">
        <f t="shared" si="28"/>
        <v>0</v>
      </c>
      <c r="J244" s="181" t="str">
        <f t="array" ref="J244">IFERROR(INDEX('調査票 (記入例)'!$N$1:$N$718,SMALL(IF('調査票 (記入例)'!$AE$19:$AE$718="●",ROW('調査票 (記入例)'!$AE$19:$AE$718)),ROW(J224))),"")</f>
        <v/>
      </c>
      <c r="K244" s="182">
        <f t="shared" si="29"/>
        <v>0</v>
      </c>
      <c r="L244" s="155"/>
      <c r="M244" s="156"/>
      <c r="N244" s="157"/>
      <c r="O244" s="156"/>
      <c r="P244" s="155"/>
      <c r="Q244" s="156"/>
      <c r="R244" s="157"/>
      <c r="S244" s="156"/>
      <c r="T244" s="155"/>
      <c r="U244" s="156"/>
      <c r="V244" s="157"/>
      <c r="W244" s="156"/>
      <c r="X244" s="155"/>
      <c r="Y244" s="156"/>
      <c r="Z244" s="157"/>
      <c r="AA244" s="156"/>
      <c r="AB244" s="158"/>
      <c r="AC244" s="159" t="str">
        <f t="array" ref="AC244">IFERROR(INDEX('調査票 (記入例)'!$AD$1:$AD$718,SMALL(IF('調査票 (記入例)'!$AE$19:$AE$718="●",ROW('調査票 (記入例)'!$AE$19:$AE$718)),ROW(AC224)))&amp;"","")</f>
        <v/>
      </c>
      <c r="AD244" s="160" t="str">
        <f t="shared" si="30"/>
        <v/>
      </c>
      <c r="AE244" s="159" t="str">
        <f t="shared" si="32"/>
        <v/>
      </c>
      <c r="AF244" s="160" t="str">
        <f t="shared" si="31"/>
        <v/>
      </c>
    </row>
    <row r="245" spans="1:32" s="110" customFormat="1" ht="34.5" customHeight="1" x14ac:dyDescent="0.4">
      <c r="A245" s="42" t="str">
        <f t="shared" si="25"/>
        <v>○○学園</v>
      </c>
      <c r="B245" s="176" t="str">
        <f t="array" ref="B245">IFERROR(INDEX('調査票 (記入例)'!$B$1:$B$718,SMALL(IF('調査票 (記入例)'!$AE$19:$AE$718="●",ROW('調査票 (記入例)'!$AE$19:$AE$718)),ROW(B225))),"")</f>
        <v/>
      </c>
      <c r="C245" s="177" t="str">
        <f t="array" ref="C245">IFERROR(INDEX('調査票 (記入例)'!$C$1:$C$718,SMALL(IF('調査票 (記入例)'!$AE$19:$AE$718="●",ROW('調査票 (記入例)'!$AE$19:$AE$718)),ROW(C225))),"")</f>
        <v/>
      </c>
      <c r="D245" s="181" t="str">
        <f t="array" ref="D245">IFERROR(INDEX('調査票 (記入例)'!$K$1:$K$718,SMALL(IF('調査票 (記入例)'!$AE$19:$AE$718="●",ROW('調査票 (記入例)'!$AE$19:$AE$718)),ROW(D225))),"")</f>
        <v/>
      </c>
      <c r="E245" s="184">
        <f t="shared" si="26"/>
        <v>0</v>
      </c>
      <c r="F245" s="181" t="str">
        <f t="array" ref="F245">IFERROR(INDEX('調査票 (記入例)'!$L$1:$L$718,SMALL(IF('調査票 (記入例)'!$AE$19:$AE$718="●",ROW('調査票 (記入例)'!$AE$19:$AE$718)),ROW(F225))),"")</f>
        <v/>
      </c>
      <c r="G245" s="182">
        <f t="shared" si="27"/>
        <v>0</v>
      </c>
      <c r="H245" s="181" t="str">
        <f t="array" ref="H245">IFERROR(INDEX('調査票 (記入例)'!$M$1:$M$718,SMALL(IF('調査票 (記入例)'!$AE$19:$AE$718="●",ROW('調査票 (記入例)'!$AE$19:$AE$718)),ROW(H225))),"")</f>
        <v/>
      </c>
      <c r="I245" s="182">
        <f t="shared" si="28"/>
        <v>0</v>
      </c>
      <c r="J245" s="181" t="str">
        <f t="array" ref="J245">IFERROR(INDEX('調査票 (記入例)'!$N$1:$N$718,SMALL(IF('調査票 (記入例)'!$AE$19:$AE$718="●",ROW('調査票 (記入例)'!$AE$19:$AE$718)),ROW(J225))),"")</f>
        <v/>
      </c>
      <c r="K245" s="182">
        <f t="shared" si="29"/>
        <v>0</v>
      </c>
      <c r="L245" s="155"/>
      <c r="M245" s="156"/>
      <c r="N245" s="157"/>
      <c r="O245" s="156"/>
      <c r="P245" s="155"/>
      <c r="Q245" s="156"/>
      <c r="R245" s="157"/>
      <c r="S245" s="156"/>
      <c r="T245" s="155"/>
      <c r="U245" s="156"/>
      <c r="V245" s="157"/>
      <c r="W245" s="156"/>
      <c r="X245" s="155"/>
      <c r="Y245" s="156"/>
      <c r="Z245" s="157"/>
      <c r="AA245" s="156"/>
      <c r="AB245" s="158"/>
      <c r="AC245" s="159" t="str">
        <f t="array" ref="AC245">IFERROR(INDEX('調査票 (記入例)'!$AD$1:$AD$718,SMALL(IF('調査票 (記入例)'!$AE$19:$AE$718="●",ROW('調査票 (記入例)'!$AE$19:$AE$718)),ROW(AC225)))&amp;"","")</f>
        <v/>
      </c>
      <c r="AD245" s="160" t="str">
        <f t="shared" si="30"/>
        <v/>
      </c>
      <c r="AE245" s="159" t="str">
        <f t="shared" si="32"/>
        <v/>
      </c>
      <c r="AF245" s="160" t="str">
        <f t="shared" si="31"/>
        <v/>
      </c>
    </row>
    <row r="246" spans="1:32" s="110" customFormat="1" ht="34.5" customHeight="1" x14ac:dyDescent="0.4">
      <c r="A246" s="42" t="str">
        <f t="shared" si="25"/>
        <v>○○学園</v>
      </c>
      <c r="B246" s="176" t="str">
        <f t="array" ref="B246">IFERROR(INDEX('調査票 (記入例)'!$B$1:$B$718,SMALL(IF('調査票 (記入例)'!$AE$19:$AE$718="●",ROW('調査票 (記入例)'!$AE$19:$AE$718)),ROW(B226))),"")</f>
        <v/>
      </c>
      <c r="C246" s="177" t="str">
        <f t="array" ref="C246">IFERROR(INDEX('調査票 (記入例)'!$C$1:$C$718,SMALL(IF('調査票 (記入例)'!$AE$19:$AE$718="●",ROW('調査票 (記入例)'!$AE$19:$AE$718)),ROW(C226))),"")</f>
        <v/>
      </c>
      <c r="D246" s="181" t="str">
        <f t="array" ref="D246">IFERROR(INDEX('調査票 (記入例)'!$K$1:$K$718,SMALL(IF('調査票 (記入例)'!$AE$19:$AE$718="●",ROW('調査票 (記入例)'!$AE$19:$AE$718)),ROW(D226))),"")</f>
        <v/>
      </c>
      <c r="E246" s="184">
        <f t="shared" si="26"/>
        <v>0</v>
      </c>
      <c r="F246" s="181" t="str">
        <f t="array" ref="F246">IFERROR(INDEX('調査票 (記入例)'!$L$1:$L$718,SMALL(IF('調査票 (記入例)'!$AE$19:$AE$718="●",ROW('調査票 (記入例)'!$AE$19:$AE$718)),ROW(F226))),"")</f>
        <v/>
      </c>
      <c r="G246" s="182">
        <f t="shared" si="27"/>
        <v>0</v>
      </c>
      <c r="H246" s="181" t="str">
        <f t="array" ref="H246">IFERROR(INDEX('調査票 (記入例)'!$M$1:$M$718,SMALL(IF('調査票 (記入例)'!$AE$19:$AE$718="●",ROW('調査票 (記入例)'!$AE$19:$AE$718)),ROW(H226))),"")</f>
        <v/>
      </c>
      <c r="I246" s="182">
        <f t="shared" si="28"/>
        <v>0</v>
      </c>
      <c r="J246" s="181" t="str">
        <f t="array" ref="J246">IFERROR(INDEX('調査票 (記入例)'!$N$1:$N$718,SMALL(IF('調査票 (記入例)'!$AE$19:$AE$718="●",ROW('調査票 (記入例)'!$AE$19:$AE$718)),ROW(J226))),"")</f>
        <v/>
      </c>
      <c r="K246" s="182">
        <f t="shared" si="29"/>
        <v>0</v>
      </c>
      <c r="L246" s="155"/>
      <c r="M246" s="156"/>
      <c r="N246" s="157"/>
      <c r="O246" s="156"/>
      <c r="P246" s="155"/>
      <c r="Q246" s="156"/>
      <c r="R246" s="157"/>
      <c r="S246" s="156"/>
      <c r="T246" s="155"/>
      <c r="U246" s="156"/>
      <c r="V246" s="157"/>
      <c r="W246" s="156"/>
      <c r="X246" s="155"/>
      <c r="Y246" s="156"/>
      <c r="Z246" s="157"/>
      <c r="AA246" s="156"/>
      <c r="AB246" s="158"/>
      <c r="AC246" s="159" t="str">
        <f t="array" ref="AC246">IFERROR(INDEX('調査票 (記入例)'!$AD$1:$AD$718,SMALL(IF('調査票 (記入例)'!$AE$19:$AE$718="●",ROW('調査票 (記入例)'!$AE$19:$AE$718)),ROW(AC226)))&amp;"","")</f>
        <v/>
      </c>
      <c r="AD246" s="160" t="str">
        <f t="shared" si="30"/>
        <v/>
      </c>
      <c r="AE246" s="159" t="str">
        <f t="shared" si="32"/>
        <v/>
      </c>
      <c r="AF246" s="160" t="str">
        <f t="shared" si="31"/>
        <v/>
      </c>
    </row>
    <row r="247" spans="1:32" s="110" customFormat="1" ht="34.5" customHeight="1" x14ac:dyDescent="0.4">
      <c r="A247" s="42" t="str">
        <f t="shared" si="25"/>
        <v>○○学園</v>
      </c>
      <c r="B247" s="176" t="str">
        <f t="array" ref="B247">IFERROR(INDEX('調査票 (記入例)'!$B$1:$B$718,SMALL(IF('調査票 (記入例)'!$AE$19:$AE$718="●",ROW('調査票 (記入例)'!$AE$19:$AE$718)),ROW(B227))),"")</f>
        <v/>
      </c>
      <c r="C247" s="177" t="str">
        <f t="array" ref="C247">IFERROR(INDEX('調査票 (記入例)'!$C$1:$C$718,SMALL(IF('調査票 (記入例)'!$AE$19:$AE$718="●",ROW('調査票 (記入例)'!$AE$19:$AE$718)),ROW(C227))),"")</f>
        <v/>
      </c>
      <c r="D247" s="181" t="str">
        <f t="array" ref="D247">IFERROR(INDEX('調査票 (記入例)'!$K$1:$K$718,SMALL(IF('調査票 (記入例)'!$AE$19:$AE$718="●",ROW('調査票 (記入例)'!$AE$19:$AE$718)),ROW(D227))),"")</f>
        <v/>
      </c>
      <c r="E247" s="184">
        <f t="shared" si="26"/>
        <v>0</v>
      </c>
      <c r="F247" s="181" t="str">
        <f t="array" ref="F247">IFERROR(INDEX('調査票 (記入例)'!$L$1:$L$718,SMALL(IF('調査票 (記入例)'!$AE$19:$AE$718="●",ROW('調査票 (記入例)'!$AE$19:$AE$718)),ROW(F227))),"")</f>
        <v/>
      </c>
      <c r="G247" s="182">
        <f t="shared" si="27"/>
        <v>0</v>
      </c>
      <c r="H247" s="181" t="str">
        <f t="array" ref="H247">IFERROR(INDEX('調査票 (記入例)'!$M$1:$M$718,SMALL(IF('調査票 (記入例)'!$AE$19:$AE$718="●",ROW('調査票 (記入例)'!$AE$19:$AE$718)),ROW(H227))),"")</f>
        <v/>
      </c>
      <c r="I247" s="182">
        <f t="shared" si="28"/>
        <v>0</v>
      </c>
      <c r="J247" s="181" t="str">
        <f t="array" ref="J247">IFERROR(INDEX('調査票 (記入例)'!$N$1:$N$718,SMALL(IF('調査票 (記入例)'!$AE$19:$AE$718="●",ROW('調査票 (記入例)'!$AE$19:$AE$718)),ROW(J227))),"")</f>
        <v/>
      </c>
      <c r="K247" s="182">
        <f t="shared" si="29"/>
        <v>0</v>
      </c>
      <c r="L247" s="155"/>
      <c r="M247" s="156"/>
      <c r="N247" s="157"/>
      <c r="O247" s="156"/>
      <c r="P247" s="155"/>
      <c r="Q247" s="156"/>
      <c r="R247" s="157"/>
      <c r="S247" s="156"/>
      <c r="T247" s="155"/>
      <c r="U247" s="156"/>
      <c r="V247" s="157"/>
      <c r="W247" s="156"/>
      <c r="X247" s="155"/>
      <c r="Y247" s="156"/>
      <c r="Z247" s="157"/>
      <c r="AA247" s="156"/>
      <c r="AB247" s="158"/>
      <c r="AC247" s="159" t="str">
        <f t="array" ref="AC247">IFERROR(INDEX('調査票 (記入例)'!$AD$1:$AD$718,SMALL(IF('調査票 (記入例)'!$AE$19:$AE$718="●",ROW('調査票 (記入例)'!$AE$19:$AE$718)),ROW(AC227)))&amp;"","")</f>
        <v/>
      </c>
      <c r="AD247" s="160" t="str">
        <f t="shared" si="30"/>
        <v/>
      </c>
      <c r="AE247" s="159" t="str">
        <f t="shared" si="32"/>
        <v/>
      </c>
      <c r="AF247" s="160" t="str">
        <f t="shared" si="31"/>
        <v/>
      </c>
    </row>
    <row r="248" spans="1:32" s="110" customFormat="1" ht="34.5" customHeight="1" x14ac:dyDescent="0.4">
      <c r="A248" s="42" t="str">
        <f t="shared" si="25"/>
        <v>○○学園</v>
      </c>
      <c r="B248" s="176" t="str">
        <f t="array" ref="B248">IFERROR(INDEX('調査票 (記入例)'!$B$1:$B$718,SMALL(IF('調査票 (記入例)'!$AE$19:$AE$718="●",ROW('調査票 (記入例)'!$AE$19:$AE$718)),ROW(B228))),"")</f>
        <v/>
      </c>
      <c r="C248" s="177" t="str">
        <f t="array" ref="C248">IFERROR(INDEX('調査票 (記入例)'!$C$1:$C$718,SMALL(IF('調査票 (記入例)'!$AE$19:$AE$718="●",ROW('調査票 (記入例)'!$AE$19:$AE$718)),ROW(C228))),"")</f>
        <v/>
      </c>
      <c r="D248" s="181" t="str">
        <f t="array" ref="D248">IFERROR(INDEX('調査票 (記入例)'!$K$1:$K$718,SMALL(IF('調査票 (記入例)'!$AE$19:$AE$718="●",ROW('調査票 (記入例)'!$AE$19:$AE$718)),ROW(D228))),"")</f>
        <v/>
      </c>
      <c r="E248" s="184">
        <f t="shared" si="26"/>
        <v>0</v>
      </c>
      <c r="F248" s="181" t="str">
        <f t="array" ref="F248">IFERROR(INDEX('調査票 (記入例)'!$L$1:$L$718,SMALL(IF('調査票 (記入例)'!$AE$19:$AE$718="●",ROW('調査票 (記入例)'!$AE$19:$AE$718)),ROW(F228))),"")</f>
        <v/>
      </c>
      <c r="G248" s="182">
        <f t="shared" si="27"/>
        <v>0</v>
      </c>
      <c r="H248" s="181" t="str">
        <f t="array" ref="H248">IFERROR(INDEX('調査票 (記入例)'!$M$1:$M$718,SMALL(IF('調査票 (記入例)'!$AE$19:$AE$718="●",ROW('調査票 (記入例)'!$AE$19:$AE$718)),ROW(H228))),"")</f>
        <v/>
      </c>
      <c r="I248" s="182">
        <f t="shared" si="28"/>
        <v>0</v>
      </c>
      <c r="J248" s="181" t="str">
        <f t="array" ref="J248">IFERROR(INDEX('調査票 (記入例)'!$N$1:$N$718,SMALL(IF('調査票 (記入例)'!$AE$19:$AE$718="●",ROW('調査票 (記入例)'!$AE$19:$AE$718)),ROW(J228))),"")</f>
        <v/>
      </c>
      <c r="K248" s="182">
        <f t="shared" si="29"/>
        <v>0</v>
      </c>
      <c r="L248" s="155"/>
      <c r="M248" s="156"/>
      <c r="N248" s="157"/>
      <c r="O248" s="156"/>
      <c r="P248" s="155"/>
      <c r="Q248" s="156"/>
      <c r="R248" s="157"/>
      <c r="S248" s="156"/>
      <c r="T248" s="155"/>
      <c r="U248" s="156"/>
      <c r="V248" s="157"/>
      <c r="W248" s="156"/>
      <c r="X248" s="155"/>
      <c r="Y248" s="156"/>
      <c r="Z248" s="157"/>
      <c r="AA248" s="156"/>
      <c r="AB248" s="158"/>
      <c r="AC248" s="159" t="str">
        <f t="array" ref="AC248">IFERROR(INDEX('調査票 (記入例)'!$AD$1:$AD$718,SMALL(IF('調査票 (記入例)'!$AE$19:$AE$718="●",ROW('調査票 (記入例)'!$AE$19:$AE$718)),ROW(AC228)))&amp;"","")</f>
        <v/>
      </c>
      <c r="AD248" s="160" t="str">
        <f t="shared" si="30"/>
        <v/>
      </c>
      <c r="AE248" s="159" t="str">
        <f t="shared" si="32"/>
        <v/>
      </c>
      <c r="AF248" s="160" t="str">
        <f t="shared" si="31"/>
        <v/>
      </c>
    </row>
    <row r="249" spans="1:32" s="110" customFormat="1" ht="34.5" customHeight="1" x14ac:dyDescent="0.4">
      <c r="A249" s="42" t="str">
        <f t="shared" si="25"/>
        <v>○○学園</v>
      </c>
      <c r="B249" s="176" t="str">
        <f t="array" ref="B249">IFERROR(INDEX('調査票 (記入例)'!$B$1:$B$718,SMALL(IF('調査票 (記入例)'!$AE$19:$AE$718="●",ROW('調査票 (記入例)'!$AE$19:$AE$718)),ROW(B229))),"")</f>
        <v/>
      </c>
      <c r="C249" s="177" t="str">
        <f t="array" ref="C249">IFERROR(INDEX('調査票 (記入例)'!$C$1:$C$718,SMALL(IF('調査票 (記入例)'!$AE$19:$AE$718="●",ROW('調査票 (記入例)'!$AE$19:$AE$718)),ROW(C229))),"")</f>
        <v/>
      </c>
      <c r="D249" s="181" t="str">
        <f t="array" ref="D249">IFERROR(INDEX('調査票 (記入例)'!$K$1:$K$718,SMALL(IF('調査票 (記入例)'!$AE$19:$AE$718="●",ROW('調査票 (記入例)'!$AE$19:$AE$718)),ROW(D229))),"")</f>
        <v/>
      </c>
      <c r="E249" s="184">
        <f t="shared" si="26"/>
        <v>0</v>
      </c>
      <c r="F249" s="181" t="str">
        <f t="array" ref="F249">IFERROR(INDEX('調査票 (記入例)'!$L$1:$L$718,SMALL(IF('調査票 (記入例)'!$AE$19:$AE$718="●",ROW('調査票 (記入例)'!$AE$19:$AE$718)),ROW(F229))),"")</f>
        <v/>
      </c>
      <c r="G249" s="182">
        <f t="shared" si="27"/>
        <v>0</v>
      </c>
      <c r="H249" s="181" t="str">
        <f t="array" ref="H249">IFERROR(INDEX('調査票 (記入例)'!$M$1:$M$718,SMALL(IF('調査票 (記入例)'!$AE$19:$AE$718="●",ROW('調査票 (記入例)'!$AE$19:$AE$718)),ROW(H229))),"")</f>
        <v/>
      </c>
      <c r="I249" s="182">
        <f t="shared" si="28"/>
        <v>0</v>
      </c>
      <c r="J249" s="181" t="str">
        <f t="array" ref="J249">IFERROR(INDEX('調査票 (記入例)'!$N$1:$N$718,SMALL(IF('調査票 (記入例)'!$AE$19:$AE$718="●",ROW('調査票 (記入例)'!$AE$19:$AE$718)),ROW(J229))),"")</f>
        <v/>
      </c>
      <c r="K249" s="182">
        <f t="shared" si="29"/>
        <v>0</v>
      </c>
      <c r="L249" s="155"/>
      <c r="M249" s="156"/>
      <c r="N249" s="157"/>
      <c r="O249" s="156"/>
      <c r="P249" s="155"/>
      <c r="Q249" s="156"/>
      <c r="R249" s="157"/>
      <c r="S249" s="156"/>
      <c r="T249" s="155"/>
      <c r="U249" s="156"/>
      <c r="V249" s="157"/>
      <c r="W249" s="156"/>
      <c r="X249" s="155"/>
      <c r="Y249" s="156"/>
      <c r="Z249" s="157"/>
      <c r="AA249" s="156"/>
      <c r="AB249" s="158"/>
      <c r="AC249" s="159" t="str">
        <f t="array" ref="AC249">IFERROR(INDEX('調査票 (記入例)'!$AD$1:$AD$718,SMALL(IF('調査票 (記入例)'!$AE$19:$AE$718="●",ROW('調査票 (記入例)'!$AE$19:$AE$718)),ROW(AC229)))&amp;"","")</f>
        <v/>
      </c>
      <c r="AD249" s="160" t="str">
        <f t="shared" si="30"/>
        <v/>
      </c>
      <c r="AE249" s="159" t="str">
        <f t="shared" si="32"/>
        <v/>
      </c>
      <c r="AF249" s="160" t="str">
        <f t="shared" si="31"/>
        <v/>
      </c>
    </row>
    <row r="250" spans="1:32" s="110" customFormat="1" ht="34.5" customHeight="1" x14ac:dyDescent="0.4">
      <c r="A250" s="42" t="str">
        <f t="shared" si="25"/>
        <v>○○学園</v>
      </c>
      <c r="B250" s="176" t="str">
        <f t="array" ref="B250">IFERROR(INDEX('調査票 (記入例)'!$B$1:$B$718,SMALL(IF('調査票 (記入例)'!$AE$19:$AE$718="●",ROW('調査票 (記入例)'!$AE$19:$AE$718)),ROW(B230))),"")</f>
        <v/>
      </c>
      <c r="C250" s="177" t="str">
        <f t="array" ref="C250">IFERROR(INDEX('調査票 (記入例)'!$C$1:$C$718,SMALL(IF('調査票 (記入例)'!$AE$19:$AE$718="●",ROW('調査票 (記入例)'!$AE$19:$AE$718)),ROW(C230))),"")</f>
        <v/>
      </c>
      <c r="D250" s="181" t="str">
        <f t="array" ref="D250">IFERROR(INDEX('調査票 (記入例)'!$K$1:$K$718,SMALL(IF('調査票 (記入例)'!$AE$19:$AE$718="●",ROW('調査票 (記入例)'!$AE$19:$AE$718)),ROW(D230))),"")</f>
        <v/>
      </c>
      <c r="E250" s="184">
        <f t="shared" si="26"/>
        <v>0</v>
      </c>
      <c r="F250" s="181" t="str">
        <f t="array" ref="F250">IFERROR(INDEX('調査票 (記入例)'!$L$1:$L$718,SMALL(IF('調査票 (記入例)'!$AE$19:$AE$718="●",ROW('調査票 (記入例)'!$AE$19:$AE$718)),ROW(F230))),"")</f>
        <v/>
      </c>
      <c r="G250" s="182">
        <f t="shared" si="27"/>
        <v>0</v>
      </c>
      <c r="H250" s="181" t="str">
        <f t="array" ref="H250">IFERROR(INDEX('調査票 (記入例)'!$M$1:$M$718,SMALL(IF('調査票 (記入例)'!$AE$19:$AE$718="●",ROW('調査票 (記入例)'!$AE$19:$AE$718)),ROW(H230))),"")</f>
        <v/>
      </c>
      <c r="I250" s="182">
        <f t="shared" si="28"/>
        <v>0</v>
      </c>
      <c r="J250" s="181" t="str">
        <f t="array" ref="J250">IFERROR(INDEX('調査票 (記入例)'!$N$1:$N$718,SMALL(IF('調査票 (記入例)'!$AE$19:$AE$718="●",ROW('調査票 (記入例)'!$AE$19:$AE$718)),ROW(J230))),"")</f>
        <v/>
      </c>
      <c r="K250" s="182">
        <f t="shared" si="29"/>
        <v>0</v>
      </c>
      <c r="L250" s="155"/>
      <c r="M250" s="156"/>
      <c r="N250" s="157"/>
      <c r="O250" s="156"/>
      <c r="P250" s="155"/>
      <c r="Q250" s="156"/>
      <c r="R250" s="157"/>
      <c r="S250" s="156"/>
      <c r="T250" s="155"/>
      <c r="U250" s="156"/>
      <c r="V250" s="157"/>
      <c r="W250" s="156"/>
      <c r="X250" s="155"/>
      <c r="Y250" s="156"/>
      <c r="Z250" s="157"/>
      <c r="AA250" s="156"/>
      <c r="AB250" s="158"/>
      <c r="AC250" s="159" t="str">
        <f t="array" ref="AC250">IFERROR(INDEX('調査票 (記入例)'!$AD$1:$AD$718,SMALL(IF('調査票 (記入例)'!$AE$19:$AE$718="●",ROW('調査票 (記入例)'!$AE$19:$AE$718)),ROW(AC230)))&amp;"","")</f>
        <v/>
      </c>
      <c r="AD250" s="160" t="str">
        <f t="shared" si="30"/>
        <v/>
      </c>
      <c r="AE250" s="159" t="str">
        <f t="shared" si="32"/>
        <v/>
      </c>
      <c r="AF250" s="160" t="str">
        <f t="shared" si="31"/>
        <v/>
      </c>
    </row>
    <row r="251" spans="1:32" s="110" customFormat="1" ht="34.5" customHeight="1" x14ac:dyDescent="0.4">
      <c r="A251" s="42" t="str">
        <f t="shared" si="25"/>
        <v>○○学園</v>
      </c>
      <c r="B251" s="176" t="str">
        <f t="array" ref="B251">IFERROR(INDEX('調査票 (記入例)'!$B$1:$B$718,SMALL(IF('調査票 (記入例)'!$AE$19:$AE$718="●",ROW('調査票 (記入例)'!$AE$19:$AE$718)),ROW(B231))),"")</f>
        <v/>
      </c>
      <c r="C251" s="177" t="str">
        <f t="array" ref="C251">IFERROR(INDEX('調査票 (記入例)'!$C$1:$C$718,SMALL(IF('調査票 (記入例)'!$AE$19:$AE$718="●",ROW('調査票 (記入例)'!$AE$19:$AE$718)),ROW(C231))),"")</f>
        <v/>
      </c>
      <c r="D251" s="181" t="str">
        <f t="array" ref="D251">IFERROR(INDEX('調査票 (記入例)'!$K$1:$K$718,SMALL(IF('調査票 (記入例)'!$AE$19:$AE$718="●",ROW('調査票 (記入例)'!$AE$19:$AE$718)),ROW(D231))),"")</f>
        <v/>
      </c>
      <c r="E251" s="184">
        <f t="shared" si="26"/>
        <v>0</v>
      </c>
      <c r="F251" s="181" t="str">
        <f t="array" ref="F251">IFERROR(INDEX('調査票 (記入例)'!$L$1:$L$718,SMALL(IF('調査票 (記入例)'!$AE$19:$AE$718="●",ROW('調査票 (記入例)'!$AE$19:$AE$718)),ROW(F231))),"")</f>
        <v/>
      </c>
      <c r="G251" s="182">
        <f t="shared" si="27"/>
        <v>0</v>
      </c>
      <c r="H251" s="181" t="str">
        <f t="array" ref="H251">IFERROR(INDEX('調査票 (記入例)'!$M$1:$M$718,SMALL(IF('調査票 (記入例)'!$AE$19:$AE$718="●",ROW('調査票 (記入例)'!$AE$19:$AE$718)),ROW(H231))),"")</f>
        <v/>
      </c>
      <c r="I251" s="182">
        <f t="shared" si="28"/>
        <v>0</v>
      </c>
      <c r="J251" s="181" t="str">
        <f t="array" ref="J251">IFERROR(INDEX('調査票 (記入例)'!$N$1:$N$718,SMALL(IF('調査票 (記入例)'!$AE$19:$AE$718="●",ROW('調査票 (記入例)'!$AE$19:$AE$718)),ROW(J231))),"")</f>
        <v/>
      </c>
      <c r="K251" s="182">
        <f t="shared" si="29"/>
        <v>0</v>
      </c>
      <c r="L251" s="155"/>
      <c r="M251" s="156"/>
      <c r="N251" s="157"/>
      <c r="O251" s="156"/>
      <c r="P251" s="155"/>
      <c r="Q251" s="156"/>
      <c r="R251" s="157"/>
      <c r="S251" s="156"/>
      <c r="T251" s="155"/>
      <c r="U251" s="156"/>
      <c r="V251" s="157"/>
      <c r="W251" s="156"/>
      <c r="X251" s="155"/>
      <c r="Y251" s="156"/>
      <c r="Z251" s="157"/>
      <c r="AA251" s="156"/>
      <c r="AB251" s="158"/>
      <c r="AC251" s="159" t="str">
        <f t="array" ref="AC251">IFERROR(INDEX('調査票 (記入例)'!$AD$1:$AD$718,SMALL(IF('調査票 (記入例)'!$AE$19:$AE$718="●",ROW('調査票 (記入例)'!$AE$19:$AE$718)),ROW(AC231)))&amp;"","")</f>
        <v/>
      </c>
      <c r="AD251" s="160" t="str">
        <f t="shared" si="30"/>
        <v/>
      </c>
      <c r="AE251" s="159" t="str">
        <f t="shared" si="32"/>
        <v/>
      </c>
      <c r="AF251" s="160" t="str">
        <f t="shared" si="31"/>
        <v/>
      </c>
    </row>
    <row r="252" spans="1:32" s="110" customFormat="1" ht="34.5" customHeight="1" x14ac:dyDescent="0.4">
      <c r="A252" s="42" t="str">
        <f t="shared" si="25"/>
        <v>○○学園</v>
      </c>
      <c r="B252" s="176" t="str">
        <f t="array" ref="B252">IFERROR(INDEX('調査票 (記入例)'!$B$1:$B$718,SMALL(IF('調査票 (記入例)'!$AE$19:$AE$718="●",ROW('調査票 (記入例)'!$AE$19:$AE$718)),ROW(B232))),"")</f>
        <v/>
      </c>
      <c r="C252" s="177" t="str">
        <f t="array" ref="C252">IFERROR(INDEX('調査票 (記入例)'!$C$1:$C$718,SMALL(IF('調査票 (記入例)'!$AE$19:$AE$718="●",ROW('調査票 (記入例)'!$AE$19:$AE$718)),ROW(C232))),"")</f>
        <v/>
      </c>
      <c r="D252" s="181" t="str">
        <f t="array" ref="D252">IFERROR(INDEX('調査票 (記入例)'!$K$1:$K$718,SMALL(IF('調査票 (記入例)'!$AE$19:$AE$718="●",ROW('調査票 (記入例)'!$AE$19:$AE$718)),ROW(D232))),"")</f>
        <v/>
      </c>
      <c r="E252" s="184">
        <f t="shared" si="26"/>
        <v>0</v>
      </c>
      <c r="F252" s="181" t="str">
        <f t="array" ref="F252">IFERROR(INDEX('調査票 (記入例)'!$L$1:$L$718,SMALL(IF('調査票 (記入例)'!$AE$19:$AE$718="●",ROW('調査票 (記入例)'!$AE$19:$AE$718)),ROW(F232))),"")</f>
        <v/>
      </c>
      <c r="G252" s="182">
        <f t="shared" si="27"/>
        <v>0</v>
      </c>
      <c r="H252" s="181" t="str">
        <f t="array" ref="H252">IFERROR(INDEX('調査票 (記入例)'!$M$1:$M$718,SMALL(IF('調査票 (記入例)'!$AE$19:$AE$718="●",ROW('調査票 (記入例)'!$AE$19:$AE$718)),ROW(H232))),"")</f>
        <v/>
      </c>
      <c r="I252" s="182">
        <f t="shared" si="28"/>
        <v>0</v>
      </c>
      <c r="J252" s="181" t="str">
        <f t="array" ref="J252">IFERROR(INDEX('調査票 (記入例)'!$N$1:$N$718,SMALL(IF('調査票 (記入例)'!$AE$19:$AE$718="●",ROW('調査票 (記入例)'!$AE$19:$AE$718)),ROW(J232))),"")</f>
        <v/>
      </c>
      <c r="K252" s="182">
        <f t="shared" si="29"/>
        <v>0</v>
      </c>
      <c r="L252" s="155"/>
      <c r="M252" s="156"/>
      <c r="N252" s="157"/>
      <c r="O252" s="156"/>
      <c r="P252" s="155"/>
      <c r="Q252" s="156"/>
      <c r="R252" s="157"/>
      <c r="S252" s="156"/>
      <c r="T252" s="155"/>
      <c r="U252" s="156"/>
      <c r="V252" s="157"/>
      <c r="W252" s="156"/>
      <c r="X252" s="155"/>
      <c r="Y252" s="156"/>
      <c r="Z252" s="157"/>
      <c r="AA252" s="156"/>
      <c r="AB252" s="158"/>
      <c r="AC252" s="159" t="str">
        <f t="array" ref="AC252">IFERROR(INDEX('調査票 (記入例)'!$AD$1:$AD$718,SMALL(IF('調査票 (記入例)'!$AE$19:$AE$718="●",ROW('調査票 (記入例)'!$AE$19:$AE$718)),ROW(AC232)))&amp;"","")</f>
        <v/>
      </c>
      <c r="AD252" s="160" t="str">
        <f t="shared" si="30"/>
        <v/>
      </c>
      <c r="AE252" s="159" t="str">
        <f t="shared" si="32"/>
        <v/>
      </c>
      <c r="AF252" s="160" t="str">
        <f t="shared" si="31"/>
        <v/>
      </c>
    </row>
    <row r="253" spans="1:32" s="110" customFormat="1" ht="34.5" customHeight="1" x14ac:dyDescent="0.4">
      <c r="A253" s="42" t="str">
        <f t="shared" si="25"/>
        <v>○○学園</v>
      </c>
      <c r="B253" s="176" t="str">
        <f t="array" ref="B253">IFERROR(INDEX('調査票 (記入例)'!$B$1:$B$718,SMALL(IF('調査票 (記入例)'!$AE$19:$AE$718="●",ROW('調査票 (記入例)'!$AE$19:$AE$718)),ROW(B233))),"")</f>
        <v/>
      </c>
      <c r="C253" s="177" t="str">
        <f t="array" ref="C253">IFERROR(INDEX('調査票 (記入例)'!$C$1:$C$718,SMALL(IF('調査票 (記入例)'!$AE$19:$AE$718="●",ROW('調査票 (記入例)'!$AE$19:$AE$718)),ROW(C233))),"")</f>
        <v/>
      </c>
      <c r="D253" s="181" t="str">
        <f t="array" ref="D253">IFERROR(INDEX('調査票 (記入例)'!$K$1:$K$718,SMALL(IF('調査票 (記入例)'!$AE$19:$AE$718="●",ROW('調査票 (記入例)'!$AE$19:$AE$718)),ROW(D233))),"")</f>
        <v/>
      </c>
      <c r="E253" s="184">
        <f t="shared" si="26"/>
        <v>0</v>
      </c>
      <c r="F253" s="181" t="str">
        <f t="array" ref="F253">IFERROR(INDEX('調査票 (記入例)'!$L$1:$L$718,SMALL(IF('調査票 (記入例)'!$AE$19:$AE$718="●",ROW('調査票 (記入例)'!$AE$19:$AE$718)),ROW(F233))),"")</f>
        <v/>
      </c>
      <c r="G253" s="182">
        <f t="shared" si="27"/>
        <v>0</v>
      </c>
      <c r="H253" s="181" t="str">
        <f t="array" ref="H253">IFERROR(INDEX('調査票 (記入例)'!$M$1:$M$718,SMALL(IF('調査票 (記入例)'!$AE$19:$AE$718="●",ROW('調査票 (記入例)'!$AE$19:$AE$718)),ROW(H233))),"")</f>
        <v/>
      </c>
      <c r="I253" s="182">
        <f t="shared" si="28"/>
        <v>0</v>
      </c>
      <c r="J253" s="181" t="str">
        <f t="array" ref="J253">IFERROR(INDEX('調査票 (記入例)'!$N$1:$N$718,SMALL(IF('調査票 (記入例)'!$AE$19:$AE$718="●",ROW('調査票 (記入例)'!$AE$19:$AE$718)),ROW(J233))),"")</f>
        <v/>
      </c>
      <c r="K253" s="182">
        <f t="shared" si="29"/>
        <v>0</v>
      </c>
      <c r="L253" s="155"/>
      <c r="M253" s="156"/>
      <c r="N253" s="157"/>
      <c r="O253" s="156"/>
      <c r="P253" s="155"/>
      <c r="Q253" s="156"/>
      <c r="R253" s="157"/>
      <c r="S253" s="156"/>
      <c r="T253" s="155"/>
      <c r="U253" s="156"/>
      <c r="V253" s="157"/>
      <c r="W253" s="156"/>
      <c r="X253" s="155"/>
      <c r="Y253" s="156"/>
      <c r="Z253" s="157"/>
      <c r="AA253" s="156"/>
      <c r="AB253" s="158"/>
      <c r="AC253" s="159" t="str">
        <f t="array" ref="AC253">IFERROR(INDEX('調査票 (記入例)'!$AD$1:$AD$718,SMALL(IF('調査票 (記入例)'!$AE$19:$AE$718="●",ROW('調査票 (記入例)'!$AE$19:$AE$718)),ROW(AC233)))&amp;"","")</f>
        <v/>
      </c>
      <c r="AD253" s="160" t="str">
        <f t="shared" si="30"/>
        <v/>
      </c>
      <c r="AE253" s="159" t="str">
        <f t="shared" si="32"/>
        <v/>
      </c>
      <c r="AF253" s="160" t="str">
        <f t="shared" si="31"/>
        <v/>
      </c>
    </row>
    <row r="254" spans="1:32" s="110" customFormat="1" ht="34.5" customHeight="1" x14ac:dyDescent="0.4">
      <c r="A254" s="42" t="str">
        <f t="shared" si="25"/>
        <v>○○学園</v>
      </c>
      <c r="B254" s="176" t="str">
        <f t="array" ref="B254">IFERROR(INDEX('調査票 (記入例)'!$B$1:$B$718,SMALL(IF('調査票 (記入例)'!$AE$19:$AE$718="●",ROW('調査票 (記入例)'!$AE$19:$AE$718)),ROW(B234))),"")</f>
        <v/>
      </c>
      <c r="C254" s="177" t="str">
        <f t="array" ref="C254">IFERROR(INDEX('調査票 (記入例)'!$C$1:$C$718,SMALL(IF('調査票 (記入例)'!$AE$19:$AE$718="●",ROW('調査票 (記入例)'!$AE$19:$AE$718)),ROW(C234))),"")</f>
        <v/>
      </c>
      <c r="D254" s="181" t="str">
        <f t="array" ref="D254">IFERROR(INDEX('調査票 (記入例)'!$K$1:$K$718,SMALL(IF('調査票 (記入例)'!$AE$19:$AE$718="●",ROW('調査票 (記入例)'!$AE$19:$AE$718)),ROW(D234))),"")</f>
        <v/>
      </c>
      <c r="E254" s="184">
        <f t="shared" si="26"/>
        <v>0</v>
      </c>
      <c r="F254" s="181" t="str">
        <f t="array" ref="F254">IFERROR(INDEX('調査票 (記入例)'!$L$1:$L$718,SMALL(IF('調査票 (記入例)'!$AE$19:$AE$718="●",ROW('調査票 (記入例)'!$AE$19:$AE$718)),ROW(F234))),"")</f>
        <v/>
      </c>
      <c r="G254" s="182">
        <f t="shared" si="27"/>
        <v>0</v>
      </c>
      <c r="H254" s="181" t="str">
        <f t="array" ref="H254">IFERROR(INDEX('調査票 (記入例)'!$M$1:$M$718,SMALL(IF('調査票 (記入例)'!$AE$19:$AE$718="●",ROW('調査票 (記入例)'!$AE$19:$AE$718)),ROW(H234))),"")</f>
        <v/>
      </c>
      <c r="I254" s="182">
        <f t="shared" si="28"/>
        <v>0</v>
      </c>
      <c r="J254" s="181" t="str">
        <f t="array" ref="J254">IFERROR(INDEX('調査票 (記入例)'!$N$1:$N$718,SMALL(IF('調査票 (記入例)'!$AE$19:$AE$718="●",ROW('調査票 (記入例)'!$AE$19:$AE$718)),ROW(J234))),"")</f>
        <v/>
      </c>
      <c r="K254" s="182">
        <f t="shared" si="29"/>
        <v>0</v>
      </c>
      <c r="L254" s="155"/>
      <c r="M254" s="156"/>
      <c r="N254" s="157"/>
      <c r="O254" s="156"/>
      <c r="P254" s="155"/>
      <c r="Q254" s="156"/>
      <c r="R254" s="157"/>
      <c r="S254" s="156"/>
      <c r="T254" s="155"/>
      <c r="U254" s="156"/>
      <c r="V254" s="157"/>
      <c r="W254" s="156"/>
      <c r="X254" s="155"/>
      <c r="Y254" s="156"/>
      <c r="Z254" s="157"/>
      <c r="AA254" s="156"/>
      <c r="AB254" s="158"/>
      <c r="AC254" s="159" t="str">
        <f t="array" ref="AC254">IFERROR(INDEX('調査票 (記入例)'!$AD$1:$AD$718,SMALL(IF('調査票 (記入例)'!$AE$19:$AE$718="●",ROW('調査票 (記入例)'!$AE$19:$AE$718)),ROW(AC234)))&amp;"","")</f>
        <v/>
      </c>
      <c r="AD254" s="160" t="str">
        <f t="shared" si="30"/>
        <v/>
      </c>
      <c r="AE254" s="159" t="str">
        <f t="shared" si="32"/>
        <v/>
      </c>
      <c r="AF254" s="160" t="str">
        <f t="shared" si="31"/>
        <v/>
      </c>
    </row>
    <row r="255" spans="1:32" s="110" customFormat="1" ht="34.5" customHeight="1" x14ac:dyDescent="0.4">
      <c r="A255" s="42" t="str">
        <f t="shared" si="25"/>
        <v>○○学園</v>
      </c>
      <c r="B255" s="176" t="str">
        <f t="array" ref="B255">IFERROR(INDEX('調査票 (記入例)'!$B$1:$B$718,SMALL(IF('調査票 (記入例)'!$AE$19:$AE$718="●",ROW('調査票 (記入例)'!$AE$19:$AE$718)),ROW(B235))),"")</f>
        <v/>
      </c>
      <c r="C255" s="177" t="str">
        <f t="array" ref="C255">IFERROR(INDEX('調査票 (記入例)'!$C$1:$C$718,SMALL(IF('調査票 (記入例)'!$AE$19:$AE$718="●",ROW('調査票 (記入例)'!$AE$19:$AE$718)),ROW(C235))),"")</f>
        <v/>
      </c>
      <c r="D255" s="181" t="str">
        <f t="array" ref="D255">IFERROR(INDEX('調査票 (記入例)'!$K$1:$K$718,SMALL(IF('調査票 (記入例)'!$AE$19:$AE$718="●",ROW('調査票 (記入例)'!$AE$19:$AE$718)),ROW(D235))),"")</f>
        <v/>
      </c>
      <c r="E255" s="184">
        <f t="shared" si="26"/>
        <v>0</v>
      </c>
      <c r="F255" s="181" t="str">
        <f t="array" ref="F255">IFERROR(INDEX('調査票 (記入例)'!$L$1:$L$718,SMALL(IF('調査票 (記入例)'!$AE$19:$AE$718="●",ROW('調査票 (記入例)'!$AE$19:$AE$718)),ROW(F235))),"")</f>
        <v/>
      </c>
      <c r="G255" s="182">
        <f t="shared" si="27"/>
        <v>0</v>
      </c>
      <c r="H255" s="181" t="str">
        <f t="array" ref="H255">IFERROR(INDEX('調査票 (記入例)'!$M$1:$M$718,SMALL(IF('調査票 (記入例)'!$AE$19:$AE$718="●",ROW('調査票 (記入例)'!$AE$19:$AE$718)),ROW(H235))),"")</f>
        <v/>
      </c>
      <c r="I255" s="182">
        <f t="shared" si="28"/>
        <v>0</v>
      </c>
      <c r="J255" s="181" t="str">
        <f t="array" ref="J255">IFERROR(INDEX('調査票 (記入例)'!$N$1:$N$718,SMALL(IF('調査票 (記入例)'!$AE$19:$AE$718="●",ROW('調査票 (記入例)'!$AE$19:$AE$718)),ROW(J235))),"")</f>
        <v/>
      </c>
      <c r="K255" s="182">
        <f t="shared" si="29"/>
        <v>0</v>
      </c>
      <c r="L255" s="155"/>
      <c r="M255" s="156"/>
      <c r="N255" s="157"/>
      <c r="O255" s="156"/>
      <c r="P255" s="155"/>
      <c r="Q255" s="156"/>
      <c r="R255" s="157"/>
      <c r="S255" s="156"/>
      <c r="T255" s="155"/>
      <c r="U255" s="156"/>
      <c r="V255" s="157"/>
      <c r="W255" s="156"/>
      <c r="X255" s="155"/>
      <c r="Y255" s="156"/>
      <c r="Z255" s="157"/>
      <c r="AA255" s="156"/>
      <c r="AB255" s="158"/>
      <c r="AC255" s="159" t="str">
        <f t="array" ref="AC255">IFERROR(INDEX('調査票 (記入例)'!$AD$1:$AD$718,SMALL(IF('調査票 (記入例)'!$AE$19:$AE$718="●",ROW('調査票 (記入例)'!$AE$19:$AE$718)),ROW(AC235)))&amp;"","")</f>
        <v/>
      </c>
      <c r="AD255" s="160" t="str">
        <f t="shared" si="30"/>
        <v/>
      </c>
      <c r="AE255" s="159" t="str">
        <f t="shared" si="32"/>
        <v/>
      </c>
      <c r="AF255" s="160" t="str">
        <f t="shared" si="31"/>
        <v/>
      </c>
    </row>
    <row r="256" spans="1:32" s="110" customFormat="1" ht="34.5" customHeight="1" x14ac:dyDescent="0.4">
      <c r="A256" s="42" t="str">
        <f t="shared" si="25"/>
        <v>○○学園</v>
      </c>
      <c r="B256" s="176" t="str">
        <f t="array" ref="B256">IFERROR(INDEX('調査票 (記入例)'!$B$1:$B$718,SMALL(IF('調査票 (記入例)'!$AE$19:$AE$718="●",ROW('調査票 (記入例)'!$AE$19:$AE$718)),ROW(B236))),"")</f>
        <v/>
      </c>
      <c r="C256" s="177" t="str">
        <f t="array" ref="C256">IFERROR(INDEX('調査票 (記入例)'!$C$1:$C$718,SMALL(IF('調査票 (記入例)'!$AE$19:$AE$718="●",ROW('調査票 (記入例)'!$AE$19:$AE$718)),ROW(C236))),"")</f>
        <v/>
      </c>
      <c r="D256" s="181" t="str">
        <f t="array" ref="D256">IFERROR(INDEX('調査票 (記入例)'!$K$1:$K$718,SMALL(IF('調査票 (記入例)'!$AE$19:$AE$718="●",ROW('調査票 (記入例)'!$AE$19:$AE$718)),ROW(D236))),"")</f>
        <v/>
      </c>
      <c r="E256" s="184">
        <f t="shared" si="26"/>
        <v>0</v>
      </c>
      <c r="F256" s="181" t="str">
        <f t="array" ref="F256">IFERROR(INDEX('調査票 (記入例)'!$L$1:$L$718,SMALL(IF('調査票 (記入例)'!$AE$19:$AE$718="●",ROW('調査票 (記入例)'!$AE$19:$AE$718)),ROW(F236))),"")</f>
        <v/>
      </c>
      <c r="G256" s="182">
        <f t="shared" si="27"/>
        <v>0</v>
      </c>
      <c r="H256" s="181" t="str">
        <f t="array" ref="H256">IFERROR(INDEX('調査票 (記入例)'!$M$1:$M$718,SMALL(IF('調査票 (記入例)'!$AE$19:$AE$718="●",ROW('調査票 (記入例)'!$AE$19:$AE$718)),ROW(H236))),"")</f>
        <v/>
      </c>
      <c r="I256" s="182">
        <f t="shared" si="28"/>
        <v>0</v>
      </c>
      <c r="J256" s="181" t="str">
        <f t="array" ref="J256">IFERROR(INDEX('調査票 (記入例)'!$N$1:$N$718,SMALL(IF('調査票 (記入例)'!$AE$19:$AE$718="●",ROW('調査票 (記入例)'!$AE$19:$AE$718)),ROW(J236))),"")</f>
        <v/>
      </c>
      <c r="K256" s="182">
        <f t="shared" si="29"/>
        <v>0</v>
      </c>
      <c r="L256" s="155"/>
      <c r="M256" s="156"/>
      <c r="N256" s="157"/>
      <c r="O256" s="156"/>
      <c r="P256" s="155"/>
      <c r="Q256" s="156"/>
      <c r="R256" s="157"/>
      <c r="S256" s="156"/>
      <c r="T256" s="155"/>
      <c r="U256" s="156"/>
      <c r="V256" s="157"/>
      <c r="W256" s="156"/>
      <c r="X256" s="155"/>
      <c r="Y256" s="156"/>
      <c r="Z256" s="157"/>
      <c r="AA256" s="156"/>
      <c r="AB256" s="158"/>
      <c r="AC256" s="159" t="str">
        <f t="array" ref="AC256">IFERROR(INDEX('調査票 (記入例)'!$AD$1:$AD$718,SMALL(IF('調査票 (記入例)'!$AE$19:$AE$718="●",ROW('調査票 (記入例)'!$AE$19:$AE$718)),ROW(AC236)))&amp;"","")</f>
        <v/>
      </c>
      <c r="AD256" s="160" t="str">
        <f t="shared" si="30"/>
        <v/>
      </c>
      <c r="AE256" s="159" t="str">
        <f t="shared" si="32"/>
        <v/>
      </c>
      <c r="AF256" s="160" t="str">
        <f t="shared" si="31"/>
        <v/>
      </c>
    </row>
    <row r="257" spans="1:32" s="110" customFormat="1" ht="34.5" customHeight="1" x14ac:dyDescent="0.4">
      <c r="A257" s="42" t="str">
        <f t="shared" si="25"/>
        <v>○○学園</v>
      </c>
      <c r="B257" s="176" t="str">
        <f t="array" ref="B257">IFERROR(INDEX('調査票 (記入例)'!$B$1:$B$718,SMALL(IF('調査票 (記入例)'!$AE$19:$AE$718="●",ROW('調査票 (記入例)'!$AE$19:$AE$718)),ROW(B237))),"")</f>
        <v/>
      </c>
      <c r="C257" s="177" t="str">
        <f t="array" ref="C257">IFERROR(INDEX('調査票 (記入例)'!$C$1:$C$718,SMALL(IF('調査票 (記入例)'!$AE$19:$AE$718="●",ROW('調査票 (記入例)'!$AE$19:$AE$718)),ROW(C237))),"")</f>
        <v/>
      </c>
      <c r="D257" s="181" t="str">
        <f t="array" ref="D257">IFERROR(INDEX('調査票 (記入例)'!$K$1:$K$718,SMALL(IF('調査票 (記入例)'!$AE$19:$AE$718="●",ROW('調査票 (記入例)'!$AE$19:$AE$718)),ROW(D237))),"")</f>
        <v/>
      </c>
      <c r="E257" s="184">
        <f t="shared" si="26"/>
        <v>0</v>
      </c>
      <c r="F257" s="181" t="str">
        <f t="array" ref="F257">IFERROR(INDEX('調査票 (記入例)'!$L$1:$L$718,SMALL(IF('調査票 (記入例)'!$AE$19:$AE$718="●",ROW('調査票 (記入例)'!$AE$19:$AE$718)),ROW(F237))),"")</f>
        <v/>
      </c>
      <c r="G257" s="182">
        <f t="shared" si="27"/>
        <v>0</v>
      </c>
      <c r="H257" s="181" t="str">
        <f t="array" ref="H257">IFERROR(INDEX('調査票 (記入例)'!$M$1:$M$718,SMALL(IF('調査票 (記入例)'!$AE$19:$AE$718="●",ROW('調査票 (記入例)'!$AE$19:$AE$718)),ROW(H237))),"")</f>
        <v/>
      </c>
      <c r="I257" s="182">
        <f t="shared" si="28"/>
        <v>0</v>
      </c>
      <c r="J257" s="181" t="str">
        <f t="array" ref="J257">IFERROR(INDEX('調査票 (記入例)'!$N$1:$N$718,SMALL(IF('調査票 (記入例)'!$AE$19:$AE$718="●",ROW('調査票 (記入例)'!$AE$19:$AE$718)),ROW(J237))),"")</f>
        <v/>
      </c>
      <c r="K257" s="182">
        <f t="shared" si="29"/>
        <v>0</v>
      </c>
      <c r="L257" s="155"/>
      <c r="M257" s="156"/>
      <c r="N257" s="157"/>
      <c r="O257" s="156"/>
      <c r="P257" s="155"/>
      <c r="Q257" s="156"/>
      <c r="R257" s="157"/>
      <c r="S257" s="156"/>
      <c r="T257" s="155"/>
      <c r="U257" s="156"/>
      <c r="V257" s="157"/>
      <c r="W257" s="156"/>
      <c r="X257" s="155"/>
      <c r="Y257" s="156"/>
      <c r="Z257" s="157"/>
      <c r="AA257" s="156"/>
      <c r="AB257" s="158"/>
      <c r="AC257" s="159" t="str">
        <f t="array" ref="AC257">IFERROR(INDEX('調査票 (記入例)'!$AD$1:$AD$718,SMALL(IF('調査票 (記入例)'!$AE$19:$AE$718="●",ROW('調査票 (記入例)'!$AE$19:$AE$718)),ROW(AC237)))&amp;"","")</f>
        <v/>
      </c>
      <c r="AD257" s="160" t="str">
        <f t="shared" si="30"/>
        <v/>
      </c>
      <c r="AE257" s="159" t="str">
        <f t="shared" si="32"/>
        <v/>
      </c>
      <c r="AF257" s="160" t="str">
        <f t="shared" si="31"/>
        <v/>
      </c>
    </row>
    <row r="258" spans="1:32" s="110" customFormat="1" ht="34.5" customHeight="1" x14ac:dyDescent="0.4">
      <c r="A258" s="42" t="str">
        <f t="shared" si="25"/>
        <v>○○学園</v>
      </c>
      <c r="B258" s="176" t="str">
        <f t="array" ref="B258">IFERROR(INDEX('調査票 (記入例)'!$B$1:$B$718,SMALL(IF('調査票 (記入例)'!$AE$19:$AE$718="●",ROW('調査票 (記入例)'!$AE$19:$AE$718)),ROW(B238))),"")</f>
        <v/>
      </c>
      <c r="C258" s="177" t="str">
        <f t="array" ref="C258">IFERROR(INDEX('調査票 (記入例)'!$C$1:$C$718,SMALL(IF('調査票 (記入例)'!$AE$19:$AE$718="●",ROW('調査票 (記入例)'!$AE$19:$AE$718)),ROW(C238))),"")</f>
        <v/>
      </c>
      <c r="D258" s="181" t="str">
        <f t="array" ref="D258">IFERROR(INDEX('調査票 (記入例)'!$K$1:$K$718,SMALL(IF('調査票 (記入例)'!$AE$19:$AE$718="●",ROW('調査票 (記入例)'!$AE$19:$AE$718)),ROW(D238))),"")</f>
        <v/>
      </c>
      <c r="E258" s="184">
        <f t="shared" si="26"/>
        <v>0</v>
      </c>
      <c r="F258" s="181" t="str">
        <f t="array" ref="F258">IFERROR(INDEX('調査票 (記入例)'!$L$1:$L$718,SMALL(IF('調査票 (記入例)'!$AE$19:$AE$718="●",ROW('調査票 (記入例)'!$AE$19:$AE$718)),ROW(F238))),"")</f>
        <v/>
      </c>
      <c r="G258" s="182">
        <f t="shared" si="27"/>
        <v>0</v>
      </c>
      <c r="H258" s="181" t="str">
        <f t="array" ref="H258">IFERROR(INDEX('調査票 (記入例)'!$M$1:$M$718,SMALL(IF('調査票 (記入例)'!$AE$19:$AE$718="●",ROW('調査票 (記入例)'!$AE$19:$AE$718)),ROW(H238))),"")</f>
        <v/>
      </c>
      <c r="I258" s="182">
        <f t="shared" si="28"/>
        <v>0</v>
      </c>
      <c r="J258" s="181" t="str">
        <f t="array" ref="J258">IFERROR(INDEX('調査票 (記入例)'!$N$1:$N$718,SMALL(IF('調査票 (記入例)'!$AE$19:$AE$718="●",ROW('調査票 (記入例)'!$AE$19:$AE$718)),ROW(J238))),"")</f>
        <v/>
      </c>
      <c r="K258" s="182">
        <f t="shared" si="29"/>
        <v>0</v>
      </c>
      <c r="L258" s="155"/>
      <c r="M258" s="156"/>
      <c r="N258" s="157"/>
      <c r="O258" s="156"/>
      <c r="P258" s="155"/>
      <c r="Q258" s="156"/>
      <c r="R258" s="157"/>
      <c r="S258" s="156"/>
      <c r="T258" s="155"/>
      <c r="U258" s="156"/>
      <c r="V258" s="157"/>
      <c r="W258" s="156"/>
      <c r="X258" s="155"/>
      <c r="Y258" s="156"/>
      <c r="Z258" s="157"/>
      <c r="AA258" s="156"/>
      <c r="AB258" s="158"/>
      <c r="AC258" s="159" t="str">
        <f t="array" ref="AC258">IFERROR(INDEX('調査票 (記入例)'!$AD$1:$AD$718,SMALL(IF('調査票 (記入例)'!$AE$19:$AE$718="●",ROW('調査票 (記入例)'!$AE$19:$AE$718)),ROW(AC238)))&amp;"","")</f>
        <v/>
      </c>
      <c r="AD258" s="160" t="str">
        <f t="shared" si="30"/>
        <v/>
      </c>
      <c r="AE258" s="159" t="str">
        <f t="shared" si="32"/>
        <v/>
      </c>
      <c r="AF258" s="160" t="str">
        <f t="shared" si="31"/>
        <v/>
      </c>
    </row>
    <row r="259" spans="1:32" s="110" customFormat="1" ht="34.5" customHeight="1" x14ac:dyDescent="0.4">
      <c r="A259" s="42" t="str">
        <f t="shared" si="25"/>
        <v>○○学園</v>
      </c>
      <c r="B259" s="176" t="str">
        <f t="array" ref="B259">IFERROR(INDEX('調査票 (記入例)'!$B$1:$B$718,SMALL(IF('調査票 (記入例)'!$AE$19:$AE$718="●",ROW('調査票 (記入例)'!$AE$19:$AE$718)),ROW(B239))),"")</f>
        <v/>
      </c>
      <c r="C259" s="177" t="str">
        <f t="array" ref="C259">IFERROR(INDEX('調査票 (記入例)'!$C$1:$C$718,SMALL(IF('調査票 (記入例)'!$AE$19:$AE$718="●",ROW('調査票 (記入例)'!$AE$19:$AE$718)),ROW(C239))),"")</f>
        <v/>
      </c>
      <c r="D259" s="181" t="str">
        <f t="array" ref="D259">IFERROR(INDEX('調査票 (記入例)'!$K$1:$K$718,SMALL(IF('調査票 (記入例)'!$AE$19:$AE$718="●",ROW('調査票 (記入例)'!$AE$19:$AE$718)),ROW(D239))),"")</f>
        <v/>
      </c>
      <c r="E259" s="184">
        <f t="shared" si="26"/>
        <v>0</v>
      </c>
      <c r="F259" s="181" t="str">
        <f t="array" ref="F259">IFERROR(INDEX('調査票 (記入例)'!$L$1:$L$718,SMALL(IF('調査票 (記入例)'!$AE$19:$AE$718="●",ROW('調査票 (記入例)'!$AE$19:$AE$718)),ROW(F239))),"")</f>
        <v/>
      </c>
      <c r="G259" s="182">
        <f t="shared" si="27"/>
        <v>0</v>
      </c>
      <c r="H259" s="181" t="str">
        <f t="array" ref="H259">IFERROR(INDEX('調査票 (記入例)'!$M$1:$M$718,SMALL(IF('調査票 (記入例)'!$AE$19:$AE$718="●",ROW('調査票 (記入例)'!$AE$19:$AE$718)),ROW(H239))),"")</f>
        <v/>
      </c>
      <c r="I259" s="182">
        <f t="shared" si="28"/>
        <v>0</v>
      </c>
      <c r="J259" s="181" t="str">
        <f t="array" ref="J259">IFERROR(INDEX('調査票 (記入例)'!$N$1:$N$718,SMALL(IF('調査票 (記入例)'!$AE$19:$AE$718="●",ROW('調査票 (記入例)'!$AE$19:$AE$718)),ROW(J239))),"")</f>
        <v/>
      </c>
      <c r="K259" s="182">
        <f t="shared" si="29"/>
        <v>0</v>
      </c>
      <c r="L259" s="155"/>
      <c r="M259" s="156"/>
      <c r="N259" s="157"/>
      <c r="O259" s="156"/>
      <c r="P259" s="155"/>
      <c r="Q259" s="156"/>
      <c r="R259" s="157"/>
      <c r="S259" s="156"/>
      <c r="T259" s="155"/>
      <c r="U259" s="156"/>
      <c r="V259" s="157"/>
      <c r="W259" s="156"/>
      <c r="X259" s="155"/>
      <c r="Y259" s="156"/>
      <c r="Z259" s="157"/>
      <c r="AA259" s="156"/>
      <c r="AB259" s="158"/>
      <c r="AC259" s="159" t="str">
        <f t="array" ref="AC259">IFERROR(INDEX('調査票 (記入例)'!$AD$1:$AD$718,SMALL(IF('調査票 (記入例)'!$AE$19:$AE$718="●",ROW('調査票 (記入例)'!$AE$19:$AE$718)),ROW(AC239)))&amp;"","")</f>
        <v/>
      </c>
      <c r="AD259" s="160" t="str">
        <f t="shared" si="30"/>
        <v/>
      </c>
      <c r="AE259" s="159" t="str">
        <f t="shared" si="32"/>
        <v/>
      </c>
      <c r="AF259" s="160" t="str">
        <f t="shared" si="31"/>
        <v/>
      </c>
    </row>
    <row r="260" spans="1:32" s="110" customFormat="1" ht="34.5" customHeight="1" x14ac:dyDescent="0.4">
      <c r="A260" s="42" t="str">
        <f t="shared" si="25"/>
        <v>○○学園</v>
      </c>
      <c r="B260" s="176" t="str">
        <f t="array" ref="B260">IFERROR(INDEX('調査票 (記入例)'!$B$1:$B$718,SMALL(IF('調査票 (記入例)'!$AE$19:$AE$718="●",ROW('調査票 (記入例)'!$AE$19:$AE$718)),ROW(B240))),"")</f>
        <v/>
      </c>
      <c r="C260" s="177" t="str">
        <f t="array" ref="C260">IFERROR(INDEX('調査票 (記入例)'!$C$1:$C$718,SMALL(IF('調査票 (記入例)'!$AE$19:$AE$718="●",ROW('調査票 (記入例)'!$AE$19:$AE$718)),ROW(C240))),"")</f>
        <v/>
      </c>
      <c r="D260" s="181" t="str">
        <f t="array" ref="D260">IFERROR(INDEX('調査票 (記入例)'!$K$1:$K$718,SMALL(IF('調査票 (記入例)'!$AE$19:$AE$718="●",ROW('調査票 (記入例)'!$AE$19:$AE$718)),ROW(D240))),"")</f>
        <v/>
      </c>
      <c r="E260" s="184">
        <f t="shared" si="26"/>
        <v>0</v>
      </c>
      <c r="F260" s="181" t="str">
        <f t="array" ref="F260">IFERROR(INDEX('調査票 (記入例)'!$L$1:$L$718,SMALL(IF('調査票 (記入例)'!$AE$19:$AE$718="●",ROW('調査票 (記入例)'!$AE$19:$AE$718)),ROW(F240))),"")</f>
        <v/>
      </c>
      <c r="G260" s="182">
        <f t="shared" si="27"/>
        <v>0</v>
      </c>
      <c r="H260" s="181" t="str">
        <f t="array" ref="H260">IFERROR(INDEX('調査票 (記入例)'!$M$1:$M$718,SMALL(IF('調査票 (記入例)'!$AE$19:$AE$718="●",ROW('調査票 (記入例)'!$AE$19:$AE$718)),ROW(H240))),"")</f>
        <v/>
      </c>
      <c r="I260" s="182">
        <f t="shared" si="28"/>
        <v>0</v>
      </c>
      <c r="J260" s="181" t="str">
        <f t="array" ref="J260">IFERROR(INDEX('調査票 (記入例)'!$N$1:$N$718,SMALL(IF('調査票 (記入例)'!$AE$19:$AE$718="●",ROW('調査票 (記入例)'!$AE$19:$AE$718)),ROW(J240))),"")</f>
        <v/>
      </c>
      <c r="K260" s="182">
        <f t="shared" si="29"/>
        <v>0</v>
      </c>
      <c r="L260" s="155"/>
      <c r="M260" s="156"/>
      <c r="N260" s="157"/>
      <c r="O260" s="156"/>
      <c r="P260" s="155"/>
      <c r="Q260" s="156"/>
      <c r="R260" s="157"/>
      <c r="S260" s="156"/>
      <c r="T260" s="155"/>
      <c r="U260" s="156"/>
      <c r="V260" s="157"/>
      <c r="W260" s="156"/>
      <c r="X260" s="155"/>
      <c r="Y260" s="156"/>
      <c r="Z260" s="157"/>
      <c r="AA260" s="156"/>
      <c r="AB260" s="158"/>
      <c r="AC260" s="159" t="str">
        <f t="array" ref="AC260">IFERROR(INDEX('調査票 (記入例)'!$AD$1:$AD$718,SMALL(IF('調査票 (記入例)'!$AE$19:$AE$718="●",ROW('調査票 (記入例)'!$AE$19:$AE$718)),ROW(AC240)))&amp;"","")</f>
        <v/>
      </c>
      <c r="AD260" s="160" t="str">
        <f t="shared" si="30"/>
        <v/>
      </c>
      <c r="AE260" s="159" t="str">
        <f t="shared" si="32"/>
        <v/>
      </c>
      <c r="AF260" s="160" t="str">
        <f t="shared" si="31"/>
        <v/>
      </c>
    </row>
    <row r="261" spans="1:32" s="110" customFormat="1" ht="34.5" customHeight="1" x14ac:dyDescent="0.4">
      <c r="A261" s="42" t="str">
        <f t="shared" si="25"/>
        <v>○○学園</v>
      </c>
      <c r="B261" s="176" t="str">
        <f t="array" ref="B261">IFERROR(INDEX('調査票 (記入例)'!$B$1:$B$718,SMALL(IF('調査票 (記入例)'!$AE$19:$AE$718="●",ROW('調査票 (記入例)'!$AE$19:$AE$718)),ROW(B241))),"")</f>
        <v/>
      </c>
      <c r="C261" s="177" t="str">
        <f t="array" ref="C261">IFERROR(INDEX('調査票 (記入例)'!$C$1:$C$718,SMALL(IF('調査票 (記入例)'!$AE$19:$AE$718="●",ROW('調査票 (記入例)'!$AE$19:$AE$718)),ROW(C241))),"")</f>
        <v/>
      </c>
      <c r="D261" s="181" t="str">
        <f t="array" ref="D261">IFERROR(INDEX('調査票 (記入例)'!$K$1:$K$718,SMALL(IF('調査票 (記入例)'!$AE$19:$AE$718="●",ROW('調査票 (記入例)'!$AE$19:$AE$718)),ROW(D241))),"")</f>
        <v/>
      </c>
      <c r="E261" s="184">
        <f t="shared" si="26"/>
        <v>0</v>
      </c>
      <c r="F261" s="181" t="str">
        <f t="array" ref="F261">IFERROR(INDEX('調査票 (記入例)'!$L$1:$L$718,SMALL(IF('調査票 (記入例)'!$AE$19:$AE$718="●",ROW('調査票 (記入例)'!$AE$19:$AE$718)),ROW(F241))),"")</f>
        <v/>
      </c>
      <c r="G261" s="182">
        <f t="shared" si="27"/>
        <v>0</v>
      </c>
      <c r="H261" s="181" t="str">
        <f t="array" ref="H261">IFERROR(INDEX('調査票 (記入例)'!$M$1:$M$718,SMALL(IF('調査票 (記入例)'!$AE$19:$AE$718="●",ROW('調査票 (記入例)'!$AE$19:$AE$718)),ROW(H241))),"")</f>
        <v/>
      </c>
      <c r="I261" s="182">
        <f t="shared" si="28"/>
        <v>0</v>
      </c>
      <c r="J261" s="181" t="str">
        <f t="array" ref="J261">IFERROR(INDEX('調査票 (記入例)'!$N$1:$N$718,SMALL(IF('調査票 (記入例)'!$AE$19:$AE$718="●",ROW('調査票 (記入例)'!$AE$19:$AE$718)),ROW(J241))),"")</f>
        <v/>
      </c>
      <c r="K261" s="182">
        <f t="shared" si="29"/>
        <v>0</v>
      </c>
      <c r="L261" s="155"/>
      <c r="M261" s="156"/>
      <c r="N261" s="157"/>
      <c r="O261" s="156"/>
      <c r="P261" s="155"/>
      <c r="Q261" s="156"/>
      <c r="R261" s="157"/>
      <c r="S261" s="156"/>
      <c r="T261" s="155"/>
      <c r="U261" s="156"/>
      <c r="V261" s="157"/>
      <c r="W261" s="156"/>
      <c r="X261" s="155"/>
      <c r="Y261" s="156"/>
      <c r="Z261" s="157"/>
      <c r="AA261" s="156"/>
      <c r="AB261" s="158"/>
      <c r="AC261" s="159" t="str">
        <f t="array" ref="AC261">IFERROR(INDEX('調査票 (記入例)'!$AD$1:$AD$718,SMALL(IF('調査票 (記入例)'!$AE$19:$AE$718="●",ROW('調査票 (記入例)'!$AE$19:$AE$718)),ROW(AC241)))&amp;"","")</f>
        <v/>
      </c>
      <c r="AD261" s="160" t="str">
        <f t="shared" si="30"/>
        <v/>
      </c>
      <c r="AE261" s="159" t="str">
        <f t="shared" si="32"/>
        <v/>
      </c>
      <c r="AF261" s="160" t="str">
        <f t="shared" si="31"/>
        <v/>
      </c>
    </row>
    <row r="262" spans="1:32" s="110" customFormat="1" ht="34.5" customHeight="1" x14ac:dyDescent="0.4">
      <c r="A262" s="42" t="str">
        <f t="shared" si="25"/>
        <v>○○学園</v>
      </c>
      <c r="B262" s="176" t="str">
        <f t="array" ref="B262">IFERROR(INDEX('調査票 (記入例)'!$B$1:$B$718,SMALL(IF('調査票 (記入例)'!$AE$19:$AE$718="●",ROW('調査票 (記入例)'!$AE$19:$AE$718)),ROW(B242))),"")</f>
        <v/>
      </c>
      <c r="C262" s="177" t="str">
        <f t="array" ref="C262">IFERROR(INDEX('調査票 (記入例)'!$C$1:$C$718,SMALL(IF('調査票 (記入例)'!$AE$19:$AE$718="●",ROW('調査票 (記入例)'!$AE$19:$AE$718)),ROW(C242))),"")</f>
        <v/>
      </c>
      <c r="D262" s="181" t="str">
        <f t="array" ref="D262">IFERROR(INDEX('調査票 (記入例)'!$K$1:$K$718,SMALL(IF('調査票 (記入例)'!$AE$19:$AE$718="●",ROW('調査票 (記入例)'!$AE$19:$AE$718)),ROW(D242))),"")</f>
        <v/>
      </c>
      <c r="E262" s="184">
        <f t="shared" si="26"/>
        <v>0</v>
      </c>
      <c r="F262" s="181" t="str">
        <f t="array" ref="F262">IFERROR(INDEX('調査票 (記入例)'!$L$1:$L$718,SMALL(IF('調査票 (記入例)'!$AE$19:$AE$718="●",ROW('調査票 (記入例)'!$AE$19:$AE$718)),ROW(F242))),"")</f>
        <v/>
      </c>
      <c r="G262" s="182">
        <f t="shared" si="27"/>
        <v>0</v>
      </c>
      <c r="H262" s="181" t="str">
        <f t="array" ref="H262">IFERROR(INDEX('調査票 (記入例)'!$M$1:$M$718,SMALL(IF('調査票 (記入例)'!$AE$19:$AE$718="●",ROW('調査票 (記入例)'!$AE$19:$AE$718)),ROW(H242))),"")</f>
        <v/>
      </c>
      <c r="I262" s="182">
        <f t="shared" si="28"/>
        <v>0</v>
      </c>
      <c r="J262" s="181" t="str">
        <f t="array" ref="J262">IFERROR(INDEX('調査票 (記入例)'!$N$1:$N$718,SMALL(IF('調査票 (記入例)'!$AE$19:$AE$718="●",ROW('調査票 (記入例)'!$AE$19:$AE$718)),ROW(J242))),"")</f>
        <v/>
      </c>
      <c r="K262" s="182">
        <f t="shared" si="29"/>
        <v>0</v>
      </c>
      <c r="L262" s="155"/>
      <c r="M262" s="156"/>
      <c r="N262" s="157"/>
      <c r="O262" s="156"/>
      <c r="P262" s="155"/>
      <c r="Q262" s="156"/>
      <c r="R262" s="157"/>
      <c r="S262" s="156"/>
      <c r="T262" s="155"/>
      <c r="U262" s="156"/>
      <c r="V262" s="157"/>
      <c r="W262" s="156"/>
      <c r="X262" s="155"/>
      <c r="Y262" s="156"/>
      <c r="Z262" s="157"/>
      <c r="AA262" s="156"/>
      <c r="AB262" s="158"/>
      <c r="AC262" s="159" t="str">
        <f t="array" ref="AC262">IFERROR(INDEX('調査票 (記入例)'!$AD$1:$AD$718,SMALL(IF('調査票 (記入例)'!$AE$19:$AE$718="●",ROW('調査票 (記入例)'!$AE$19:$AE$718)),ROW(AC242)))&amp;"","")</f>
        <v/>
      </c>
      <c r="AD262" s="160" t="str">
        <f t="shared" si="30"/>
        <v/>
      </c>
      <c r="AE262" s="159" t="str">
        <f t="shared" si="32"/>
        <v/>
      </c>
      <c r="AF262" s="160" t="str">
        <f t="shared" si="31"/>
        <v/>
      </c>
    </row>
    <row r="263" spans="1:32" s="110" customFormat="1" ht="34.5" customHeight="1" x14ac:dyDescent="0.4">
      <c r="A263" s="42" t="str">
        <f t="shared" si="25"/>
        <v>○○学園</v>
      </c>
      <c r="B263" s="176" t="str">
        <f t="array" ref="B263">IFERROR(INDEX('調査票 (記入例)'!$B$1:$B$718,SMALL(IF('調査票 (記入例)'!$AE$19:$AE$718="●",ROW('調査票 (記入例)'!$AE$19:$AE$718)),ROW(B243))),"")</f>
        <v/>
      </c>
      <c r="C263" s="177" t="str">
        <f t="array" ref="C263">IFERROR(INDEX('調査票 (記入例)'!$C$1:$C$718,SMALL(IF('調査票 (記入例)'!$AE$19:$AE$718="●",ROW('調査票 (記入例)'!$AE$19:$AE$718)),ROW(C243))),"")</f>
        <v/>
      </c>
      <c r="D263" s="181" t="str">
        <f t="array" ref="D263">IFERROR(INDEX('調査票 (記入例)'!$K$1:$K$718,SMALL(IF('調査票 (記入例)'!$AE$19:$AE$718="●",ROW('調査票 (記入例)'!$AE$19:$AE$718)),ROW(D243))),"")</f>
        <v/>
      </c>
      <c r="E263" s="184">
        <f t="shared" si="26"/>
        <v>0</v>
      </c>
      <c r="F263" s="181" t="str">
        <f t="array" ref="F263">IFERROR(INDEX('調査票 (記入例)'!$L$1:$L$718,SMALL(IF('調査票 (記入例)'!$AE$19:$AE$718="●",ROW('調査票 (記入例)'!$AE$19:$AE$718)),ROW(F243))),"")</f>
        <v/>
      </c>
      <c r="G263" s="182">
        <f t="shared" si="27"/>
        <v>0</v>
      </c>
      <c r="H263" s="181" t="str">
        <f t="array" ref="H263">IFERROR(INDEX('調査票 (記入例)'!$M$1:$M$718,SMALL(IF('調査票 (記入例)'!$AE$19:$AE$718="●",ROW('調査票 (記入例)'!$AE$19:$AE$718)),ROW(H243))),"")</f>
        <v/>
      </c>
      <c r="I263" s="182">
        <f t="shared" si="28"/>
        <v>0</v>
      </c>
      <c r="J263" s="181" t="str">
        <f t="array" ref="J263">IFERROR(INDEX('調査票 (記入例)'!$N$1:$N$718,SMALL(IF('調査票 (記入例)'!$AE$19:$AE$718="●",ROW('調査票 (記入例)'!$AE$19:$AE$718)),ROW(J243))),"")</f>
        <v/>
      </c>
      <c r="K263" s="182">
        <f t="shared" si="29"/>
        <v>0</v>
      </c>
      <c r="L263" s="155"/>
      <c r="M263" s="156"/>
      <c r="N263" s="157"/>
      <c r="O263" s="156"/>
      <c r="P263" s="155"/>
      <c r="Q263" s="156"/>
      <c r="R263" s="157"/>
      <c r="S263" s="156"/>
      <c r="T263" s="155"/>
      <c r="U263" s="156"/>
      <c r="V263" s="157"/>
      <c r="W263" s="156"/>
      <c r="X263" s="155"/>
      <c r="Y263" s="156"/>
      <c r="Z263" s="157"/>
      <c r="AA263" s="156"/>
      <c r="AB263" s="158"/>
      <c r="AC263" s="159" t="str">
        <f t="array" ref="AC263">IFERROR(INDEX('調査票 (記入例)'!$AD$1:$AD$718,SMALL(IF('調査票 (記入例)'!$AE$19:$AE$718="●",ROW('調査票 (記入例)'!$AE$19:$AE$718)),ROW(AC243)))&amp;"","")</f>
        <v/>
      </c>
      <c r="AD263" s="160" t="str">
        <f t="shared" si="30"/>
        <v/>
      </c>
      <c r="AE263" s="159" t="str">
        <f t="shared" si="32"/>
        <v/>
      </c>
      <c r="AF263" s="160" t="str">
        <f t="shared" si="31"/>
        <v/>
      </c>
    </row>
    <row r="264" spans="1:32" s="110" customFormat="1" ht="34.5" customHeight="1" x14ac:dyDescent="0.4">
      <c r="A264" s="42" t="str">
        <f t="shared" si="25"/>
        <v>○○学園</v>
      </c>
      <c r="B264" s="176" t="str">
        <f t="array" ref="B264">IFERROR(INDEX('調査票 (記入例)'!$B$1:$B$718,SMALL(IF('調査票 (記入例)'!$AE$19:$AE$718="●",ROW('調査票 (記入例)'!$AE$19:$AE$718)),ROW(B244))),"")</f>
        <v/>
      </c>
      <c r="C264" s="177" t="str">
        <f t="array" ref="C264">IFERROR(INDEX('調査票 (記入例)'!$C$1:$C$718,SMALL(IF('調査票 (記入例)'!$AE$19:$AE$718="●",ROW('調査票 (記入例)'!$AE$19:$AE$718)),ROW(C244))),"")</f>
        <v/>
      </c>
      <c r="D264" s="181" t="str">
        <f t="array" ref="D264">IFERROR(INDEX('調査票 (記入例)'!$K$1:$K$718,SMALL(IF('調査票 (記入例)'!$AE$19:$AE$718="●",ROW('調査票 (記入例)'!$AE$19:$AE$718)),ROW(D244))),"")</f>
        <v/>
      </c>
      <c r="E264" s="184">
        <f t="shared" si="26"/>
        <v>0</v>
      </c>
      <c r="F264" s="181" t="str">
        <f t="array" ref="F264">IFERROR(INDEX('調査票 (記入例)'!$L$1:$L$718,SMALL(IF('調査票 (記入例)'!$AE$19:$AE$718="●",ROW('調査票 (記入例)'!$AE$19:$AE$718)),ROW(F244))),"")</f>
        <v/>
      </c>
      <c r="G264" s="182">
        <f t="shared" si="27"/>
        <v>0</v>
      </c>
      <c r="H264" s="181" t="str">
        <f t="array" ref="H264">IFERROR(INDEX('調査票 (記入例)'!$M$1:$M$718,SMALL(IF('調査票 (記入例)'!$AE$19:$AE$718="●",ROW('調査票 (記入例)'!$AE$19:$AE$718)),ROW(H244))),"")</f>
        <v/>
      </c>
      <c r="I264" s="182">
        <f t="shared" si="28"/>
        <v>0</v>
      </c>
      <c r="J264" s="181" t="str">
        <f t="array" ref="J264">IFERROR(INDEX('調査票 (記入例)'!$N$1:$N$718,SMALL(IF('調査票 (記入例)'!$AE$19:$AE$718="●",ROW('調査票 (記入例)'!$AE$19:$AE$718)),ROW(J244))),"")</f>
        <v/>
      </c>
      <c r="K264" s="182">
        <f t="shared" si="29"/>
        <v>0</v>
      </c>
      <c r="L264" s="155"/>
      <c r="M264" s="156"/>
      <c r="N264" s="157"/>
      <c r="O264" s="156"/>
      <c r="P264" s="155"/>
      <c r="Q264" s="156"/>
      <c r="R264" s="157"/>
      <c r="S264" s="156"/>
      <c r="T264" s="155"/>
      <c r="U264" s="156"/>
      <c r="V264" s="157"/>
      <c r="W264" s="156"/>
      <c r="X264" s="155"/>
      <c r="Y264" s="156"/>
      <c r="Z264" s="157"/>
      <c r="AA264" s="156"/>
      <c r="AB264" s="158"/>
      <c r="AC264" s="159" t="str">
        <f t="array" ref="AC264">IFERROR(INDEX('調査票 (記入例)'!$AD$1:$AD$718,SMALL(IF('調査票 (記入例)'!$AE$19:$AE$718="●",ROW('調査票 (記入例)'!$AE$19:$AE$718)),ROW(AC244)))&amp;"","")</f>
        <v/>
      </c>
      <c r="AD264" s="160" t="str">
        <f t="shared" si="30"/>
        <v/>
      </c>
      <c r="AE264" s="159" t="str">
        <f t="shared" si="32"/>
        <v/>
      </c>
      <c r="AF264" s="160" t="str">
        <f t="shared" si="31"/>
        <v/>
      </c>
    </row>
    <row r="265" spans="1:32" s="110" customFormat="1" ht="34.5" customHeight="1" x14ac:dyDescent="0.4">
      <c r="A265" s="42" t="str">
        <f t="shared" si="25"/>
        <v>○○学園</v>
      </c>
      <c r="B265" s="176" t="str">
        <f t="array" ref="B265">IFERROR(INDEX('調査票 (記入例)'!$B$1:$B$718,SMALL(IF('調査票 (記入例)'!$AE$19:$AE$718="●",ROW('調査票 (記入例)'!$AE$19:$AE$718)),ROW(B245))),"")</f>
        <v/>
      </c>
      <c r="C265" s="177" t="str">
        <f t="array" ref="C265">IFERROR(INDEX('調査票 (記入例)'!$C$1:$C$718,SMALL(IF('調査票 (記入例)'!$AE$19:$AE$718="●",ROW('調査票 (記入例)'!$AE$19:$AE$718)),ROW(C245))),"")</f>
        <v/>
      </c>
      <c r="D265" s="181" t="str">
        <f t="array" ref="D265">IFERROR(INDEX('調査票 (記入例)'!$K$1:$K$718,SMALL(IF('調査票 (記入例)'!$AE$19:$AE$718="●",ROW('調査票 (記入例)'!$AE$19:$AE$718)),ROW(D245))),"")</f>
        <v/>
      </c>
      <c r="E265" s="184">
        <f t="shared" si="26"/>
        <v>0</v>
      </c>
      <c r="F265" s="181" t="str">
        <f t="array" ref="F265">IFERROR(INDEX('調査票 (記入例)'!$L$1:$L$718,SMALL(IF('調査票 (記入例)'!$AE$19:$AE$718="●",ROW('調査票 (記入例)'!$AE$19:$AE$718)),ROW(F245))),"")</f>
        <v/>
      </c>
      <c r="G265" s="182">
        <f t="shared" si="27"/>
        <v>0</v>
      </c>
      <c r="H265" s="181" t="str">
        <f t="array" ref="H265">IFERROR(INDEX('調査票 (記入例)'!$M$1:$M$718,SMALL(IF('調査票 (記入例)'!$AE$19:$AE$718="●",ROW('調査票 (記入例)'!$AE$19:$AE$718)),ROW(H245))),"")</f>
        <v/>
      </c>
      <c r="I265" s="182">
        <f t="shared" si="28"/>
        <v>0</v>
      </c>
      <c r="J265" s="181" t="str">
        <f t="array" ref="J265">IFERROR(INDEX('調査票 (記入例)'!$N$1:$N$718,SMALL(IF('調査票 (記入例)'!$AE$19:$AE$718="●",ROW('調査票 (記入例)'!$AE$19:$AE$718)),ROW(J245))),"")</f>
        <v/>
      </c>
      <c r="K265" s="182">
        <f t="shared" si="29"/>
        <v>0</v>
      </c>
      <c r="L265" s="155"/>
      <c r="M265" s="156"/>
      <c r="N265" s="157"/>
      <c r="O265" s="156"/>
      <c r="P265" s="155"/>
      <c r="Q265" s="156"/>
      <c r="R265" s="157"/>
      <c r="S265" s="156"/>
      <c r="T265" s="155"/>
      <c r="U265" s="156"/>
      <c r="V265" s="157"/>
      <c r="W265" s="156"/>
      <c r="X265" s="155"/>
      <c r="Y265" s="156"/>
      <c r="Z265" s="157"/>
      <c r="AA265" s="156"/>
      <c r="AB265" s="158"/>
      <c r="AC265" s="159" t="str">
        <f t="array" ref="AC265">IFERROR(INDEX('調査票 (記入例)'!$AD$1:$AD$718,SMALL(IF('調査票 (記入例)'!$AE$19:$AE$718="●",ROW('調査票 (記入例)'!$AE$19:$AE$718)),ROW(AC245)))&amp;"","")</f>
        <v/>
      </c>
      <c r="AD265" s="160" t="str">
        <f t="shared" si="30"/>
        <v/>
      </c>
      <c r="AE265" s="159" t="str">
        <f t="shared" si="32"/>
        <v/>
      </c>
      <c r="AF265" s="160" t="str">
        <f t="shared" si="31"/>
        <v/>
      </c>
    </row>
    <row r="266" spans="1:32" s="110" customFormat="1" ht="34.5" customHeight="1" x14ac:dyDescent="0.4">
      <c r="A266" s="42" t="str">
        <f t="shared" si="25"/>
        <v>○○学園</v>
      </c>
      <c r="B266" s="176" t="str">
        <f t="array" ref="B266">IFERROR(INDEX('調査票 (記入例)'!$B$1:$B$718,SMALL(IF('調査票 (記入例)'!$AE$19:$AE$718="●",ROW('調査票 (記入例)'!$AE$19:$AE$718)),ROW(B246))),"")</f>
        <v/>
      </c>
      <c r="C266" s="177" t="str">
        <f t="array" ref="C266">IFERROR(INDEX('調査票 (記入例)'!$C$1:$C$718,SMALL(IF('調査票 (記入例)'!$AE$19:$AE$718="●",ROW('調査票 (記入例)'!$AE$19:$AE$718)),ROW(C246))),"")</f>
        <v/>
      </c>
      <c r="D266" s="181" t="str">
        <f t="array" ref="D266">IFERROR(INDEX('調査票 (記入例)'!$K$1:$K$718,SMALL(IF('調査票 (記入例)'!$AE$19:$AE$718="●",ROW('調査票 (記入例)'!$AE$19:$AE$718)),ROW(D246))),"")</f>
        <v/>
      </c>
      <c r="E266" s="184">
        <f t="shared" si="26"/>
        <v>0</v>
      </c>
      <c r="F266" s="181" t="str">
        <f t="array" ref="F266">IFERROR(INDEX('調査票 (記入例)'!$L$1:$L$718,SMALL(IF('調査票 (記入例)'!$AE$19:$AE$718="●",ROW('調査票 (記入例)'!$AE$19:$AE$718)),ROW(F246))),"")</f>
        <v/>
      </c>
      <c r="G266" s="182">
        <f t="shared" si="27"/>
        <v>0</v>
      </c>
      <c r="H266" s="181" t="str">
        <f t="array" ref="H266">IFERROR(INDEX('調査票 (記入例)'!$M$1:$M$718,SMALL(IF('調査票 (記入例)'!$AE$19:$AE$718="●",ROW('調査票 (記入例)'!$AE$19:$AE$718)),ROW(H246))),"")</f>
        <v/>
      </c>
      <c r="I266" s="182">
        <f t="shared" si="28"/>
        <v>0</v>
      </c>
      <c r="J266" s="181" t="str">
        <f t="array" ref="J266">IFERROR(INDEX('調査票 (記入例)'!$N$1:$N$718,SMALL(IF('調査票 (記入例)'!$AE$19:$AE$718="●",ROW('調査票 (記入例)'!$AE$19:$AE$718)),ROW(J246))),"")</f>
        <v/>
      </c>
      <c r="K266" s="182">
        <f t="shared" si="29"/>
        <v>0</v>
      </c>
      <c r="L266" s="155"/>
      <c r="M266" s="156"/>
      <c r="N266" s="157"/>
      <c r="O266" s="156"/>
      <c r="P266" s="155"/>
      <c r="Q266" s="156"/>
      <c r="R266" s="157"/>
      <c r="S266" s="156"/>
      <c r="T266" s="155"/>
      <c r="U266" s="156"/>
      <c r="V266" s="157"/>
      <c r="W266" s="156"/>
      <c r="X266" s="155"/>
      <c r="Y266" s="156"/>
      <c r="Z266" s="157"/>
      <c r="AA266" s="156"/>
      <c r="AB266" s="158"/>
      <c r="AC266" s="159" t="str">
        <f t="array" ref="AC266">IFERROR(INDEX('調査票 (記入例)'!$AD$1:$AD$718,SMALL(IF('調査票 (記入例)'!$AE$19:$AE$718="●",ROW('調査票 (記入例)'!$AE$19:$AE$718)),ROW(AC246)))&amp;"","")</f>
        <v/>
      </c>
      <c r="AD266" s="160" t="str">
        <f t="shared" si="30"/>
        <v/>
      </c>
      <c r="AE266" s="159" t="str">
        <f t="shared" si="32"/>
        <v/>
      </c>
      <c r="AF266" s="160" t="str">
        <f t="shared" si="31"/>
        <v/>
      </c>
    </row>
    <row r="267" spans="1:32" s="110" customFormat="1" ht="34.5" customHeight="1" x14ac:dyDescent="0.4">
      <c r="A267" s="42" t="str">
        <f t="shared" si="25"/>
        <v>○○学園</v>
      </c>
      <c r="B267" s="176" t="str">
        <f t="array" ref="B267">IFERROR(INDEX('調査票 (記入例)'!$B$1:$B$718,SMALL(IF('調査票 (記入例)'!$AE$19:$AE$718="●",ROW('調査票 (記入例)'!$AE$19:$AE$718)),ROW(B247))),"")</f>
        <v/>
      </c>
      <c r="C267" s="177" t="str">
        <f t="array" ref="C267">IFERROR(INDEX('調査票 (記入例)'!$C$1:$C$718,SMALL(IF('調査票 (記入例)'!$AE$19:$AE$718="●",ROW('調査票 (記入例)'!$AE$19:$AE$718)),ROW(C247))),"")</f>
        <v/>
      </c>
      <c r="D267" s="181" t="str">
        <f t="array" ref="D267">IFERROR(INDEX('調査票 (記入例)'!$K$1:$K$718,SMALL(IF('調査票 (記入例)'!$AE$19:$AE$718="●",ROW('調査票 (記入例)'!$AE$19:$AE$718)),ROW(D247))),"")</f>
        <v/>
      </c>
      <c r="E267" s="184">
        <f t="shared" si="26"/>
        <v>0</v>
      </c>
      <c r="F267" s="181" t="str">
        <f t="array" ref="F267">IFERROR(INDEX('調査票 (記入例)'!$L$1:$L$718,SMALL(IF('調査票 (記入例)'!$AE$19:$AE$718="●",ROW('調査票 (記入例)'!$AE$19:$AE$718)),ROW(F247))),"")</f>
        <v/>
      </c>
      <c r="G267" s="182">
        <f t="shared" si="27"/>
        <v>0</v>
      </c>
      <c r="H267" s="181" t="str">
        <f t="array" ref="H267">IFERROR(INDEX('調査票 (記入例)'!$M$1:$M$718,SMALL(IF('調査票 (記入例)'!$AE$19:$AE$718="●",ROW('調査票 (記入例)'!$AE$19:$AE$718)),ROW(H247))),"")</f>
        <v/>
      </c>
      <c r="I267" s="182">
        <f t="shared" si="28"/>
        <v>0</v>
      </c>
      <c r="J267" s="181" t="str">
        <f t="array" ref="J267">IFERROR(INDEX('調査票 (記入例)'!$N$1:$N$718,SMALL(IF('調査票 (記入例)'!$AE$19:$AE$718="●",ROW('調査票 (記入例)'!$AE$19:$AE$718)),ROW(J247))),"")</f>
        <v/>
      </c>
      <c r="K267" s="182">
        <f t="shared" si="29"/>
        <v>0</v>
      </c>
      <c r="L267" s="155"/>
      <c r="M267" s="156"/>
      <c r="N267" s="157"/>
      <c r="O267" s="156"/>
      <c r="P267" s="155"/>
      <c r="Q267" s="156"/>
      <c r="R267" s="157"/>
      <c r="S267" s="156"/>
      <c r="T267" s="155"/>
      <c r="U267" s="156"/>
      <c r="V267" s="157"/>
      <c r="W267" s="156"/>
      <c r="X267" s="155"/>
      <c r="Y267" s="156"/>
      <c r="Z267" s="157"/>
      <c r="AA267" s="156"/>
      <c r="AB267" s="158"/>
      <c r="AC267" s="159" t="str">
        <f t="array" ref="AC267">IFERROR(INDEX('調査票 (記入例)'!$AD$1:$AD$718,SMALL(IF('調査票 (記入例)'!$AE$19:$AE$718="●",ROW('調査票 (記入例)'!$AE$19:$AE$718)),ROW(AC247)))&amp;"","")</f>
        <v/>
      </c>
      <c r="AD267" s="160" t="str">
        <f t="shared" si="30"/>
        <v/>
      </c>
      <c r="AE267" s="159" t="str">
        <f t="shared" si="32"/>
        <v/>
      </c>
      <c r="AF267" s="160" t="str">
        <f t="shared" si="31"/>
        <v/>
      </c>
    </row>
    <row r="268" spans="1:32" s="110" customFormat="1" ht="34.5" customHeight="1" x14ac:dyDescent="0.4">
      <c r="A268" s="42" t="str">
        <f t="shared" si="25"/>
        <v>○○学園</v>
      </c>
      <c r="B268" s="176" t="str">
        <f t="array" ref="B268">IFERROR(INDEX('調査票 (記入例)'!$B$1:$B$718,SMALL(IF('調査票 (記入例)'!$AE$19:$AE$718="●",ROW('調査票 (記入例)'!$AE$19:$AE$718)),ROW(B248))),"")</f>
        <v/>
      </c>
      <c r="C268" s="177" t="str">
        <f t="array" ref="C268">IFERROR(INDEX('調査票 (記入例)'!$C$1:$C$718,SMALL(IF('調査票 (記入例)'!$AE$19:$AE$718="●",ROW('調査票 (記入例)'!$AE$19:$AE$718)),ROW(C248))),"")</f>
        <v/>
      </c>
      <c r="D268" s="181" t="str">
        <f t="array" ref="D268">IFERROR(INDEX('調査票 (記入例)'!$K$1:$K$718,SMALL(IF('調査票 (記入例)'!$AE$19:$AE$718="●",ROW('調査票 (記入例)'!$AE$19:$AE$718)),ROW(D248))),"")</f>
        <v/>
      </c>
      <c r="E268" s="184">
        <f t="shared" si="26"/>
        <v>0</v>
      </c>
      <c r="F268" s="181" t="str">
        <f t="array" ref="F268">IFERROR(INDEX('調査票 (記入例)'!$L$1:$L$718,SMALL(IF('調査票 (記入例)'!$AE$19:$AE$718="●",ROW('調査票 (記入例)'!$AE$19:$AE$718)),ROW(F248))),"")</f>
        <v/>
      </c>
      <c r="G268" s="182">
        <f t="shared" si="27"/>
        <v>0</v>
      </c>
      <c r="H268" s="181" t="str">
        <f t="array" ref="H268">IFERROR(INDEX('調査票 (記入例)'!$M$1:$M$718,SMALL(IF('調査票 (記入例)'!$AE$19:$AE$718="●",ROW('調査票 (記入例)'!$AE$19:$AE$718)),ROW(H248))),"")</f>
        <v/>
      </c>
      <c r="I268" s="182">
        <f t="shared" si="28"/>
        <v>0</v>
      </c>
      <c r="J268" s="181" t="str">
        <f t="array" ref="J268">IFERROR(INDEX('調査票 (記入例)'!$N$1:$N$718,SMALL(IF('調査票 (記入例)'!$AE$19:$AE$718="●",ROW('調査票 (記入例)'!$AE$19:$AE$718)),ROW(J248))),"")</f>
        <v/>
      </c>
      <c r="K268" s="182">
        <f t="shared" si="29"/>
        <v>0</v>
      </c>
      <c r="L268" s="155"/>
      <c r="M268" s="156"/>
      <c r="N268" s="157"/>
      <c r="O268" s="156"/>
      <c r="P268" s="155"/>
      <c r="Q268" s="156"/>
      <c r="R268" s="157"/>
      <c r="S268" s="156"/>
      <c r="T268" s="155"/>
      <c r="U268" s="156"/>
      <c r="V268" s="157"/>
      <c r="W268" s="156"/>
      <c r="X268" s="155"/>
      <c r="Y268" s="156"/>
      <c r="Z268" s="157"/>
      <c r="AA268" s="156"/>
      <c r="AB268" s="158"/>
      <c r="AC268" s="159" t="str">
        <f t="array" ref="AC268">IFERROR(INDEX('調査票 (記入例)'!$AD$1:$AD$718,SMALL(IF('調査票 (記入例)'!$AE$19:$AE$718="●",ROW('調査票 (記入例)'!$AE$19:$AE$718)),ROW(AC248)))&amp;"","")</f>
        <v/>
      </c>
      <c r="AD268" s="160" t="str">
        <f t="shared" si="30"/>
        <v/>
      </c>
      <c r="AE268" s="159" t="str">
        <f t="shared" si="32"/>
        <v/>
      </c>
      <c r="AF268" s="160" t="str">
        <f t="shared" si="31"/>
        <v/>
      </c>
    </row>
    <row r="269" spans="1:32" s="110" customFormat="1" ht="34.5" customHeight="1" x14ac:dyDescent="0.4">
      <c r="A269" s="42" t="str">
        <f t="shared" si="25"/>
        <v>○○学園</v>
      </c>
      <c r="B269" s="176" t="str">
        <f t="array" ref="B269">IFERROR(INDEX('調査票 (記入例)'!$B$1:$B$718,SMALL(IF('調査票 (記入例)'!$AE$19:$AE$718="●",ROW('調査票 (記入例)'!$AE$19:$AE$718)),ROW(B249))),"")</f>
        <v/>
      </c>
      <c r="C269" s="177" t="str">
        <f t="array" ref="C269">IFERROR(INDEX('調査票 (記入例)'!$C$1:$C$718,SMALL(IF('調査票 (記入例)'!$AE$19:$AE$718="●",ROW('調査票 (記入例)'!$AE$19:$AE$718)),ROW(C249))),"")</f>
        <v/>
      </c>
      <c r="D269" s="181" t="str">
        <f t="array" ref="D269">IFERROR(INDEX('調査票 (記入例)'!$K$1:$K$718,SMALL(IF('調査票 (記入例)'!$AE$19:$AE$718="●",ROW('調査票 (記入例)'!$AE$19:$AE$718)),ROW(D249))),"")</f>
        <v/>
      </c>
      <c r="E269" s="184">
        <f t="shared" si="26"/>
        <v>0</v>
      </c>
      <c r="F269" s="181" t="str">
        <f t="array" ref="F269">IFERROR(INDEX('調査票 (記入例)'!$L$1:$L$718,SMALL(IF('調査票 (記入例)'!$AE$19:$AE$718="●",ROW('調査票 (記入例)'!$AE$19:$AE$718)),ROW(F249))),"")</f>
        <v/>
      </c>
      <c r="G269" s="182">
        <f t="shared" si="27"/>
        <v>0</v>
      </c>
      <c r="H269" s="181" t="str">
        <f t="array" ref="H269">IFERROR(INDEX('調査票 (記入例)'!$M$1:$M$718,SMALL(IF('調査票 (記入例)'!$AE$19:$AE$718="●",ROW('調査票 (記入例)'!$AE$19:$AE$718)),ROW(H249))),"")</f>
        <v/>
      </c>
      <c r="I269" s="182">
        <f t="shared" si="28"/>
        <v>0</v>
      </c>
      <c r="J269" s="181" t="str">
        <f t="array" ref="J269">IFERROR(INDEX('調査票 (記入例)'!$N$1:$N$718,SMALL(IF('調査票 (記入例)'!$AE$19:$AE$718="●",ROW('調査票 (記入例)'!$AE$19:$AE$718)),ROW(J249))),"")</f>
        <v/>
      </c>
      <c r="K269" s="182">
        <f t="shared" si="29"/>
        <v>0</v>
      </c>
      <c r="L269" s="155"/>
      <c r="M269" s="156"/>
      <c r="N269" s="157"/>
      <c r="O269" s="156"/>
      <c r="P269" s="155"/>
      <c r="Q269" s="156"/>
      <c r="R269" s="157"/>
      <c r="S269" s="156"/>
      <c r="T269" s="155"/>
      <c r="U269" s="156"/>
      <c r="V269" s="157"/>
      <c r="W269" s="156"/>
      <c r="X269" s="155"/>
      <c r="Y269" s="156"/>
      <c r="Z269" s="157"/>
      <c r="AA269" s="156"/>
      <c r="AB269" s="158"/>
      <c r="AC269" s="159" t="str">
        <f t="array" ref="AC269">IFERROR(INDEX('調査票 (記入例)'!$AD$1:$AD$718,SMALL(IF('調査票 (記入例)'!$AE$19:$AE$718="●",ROW('調査票 (記入例)'!$AE$19:$AE$718)),ROW(AC249)))&amp;"","")</f>
        <v/>
      </c>
      <c r="AD269" s="160" t="str">
        <f t="shared" si="30"/>
        <v/>
      </c>
      <c r="AE269" s="159" t="str">
        <f t="shared" si="32"/>
        <v/>
      </c>
      <c r="AF269" s="160" t="str">
        <f t="shared" si="31"/>
        <v/>
      </c>
    </row>
    <row r="270" spans="1:32" s="110" customFormat="1" ht="34.5" customHeight="1" x14ac:dyDescent="0.4">
      <c r="A270" s="42" t="str">
        <f t="shared" si="25"/>
        <v>○○学園</v>
      </c>
      <c r="B270" s="176" t="str">
        <f t="array" ref="B270">IFERROR(INDEX('調査票 (記入例)'!$B$1:$B$718,SMALL(IF('調査票 (記入例)'!$AE$19:$AE$718="●",ROW('調査票 (記入例)'!$AE$19:$AE$718)),ROW(B250))),"")</f>
        <v/>
      </c>
      <c r="C270" s="177" t="str">
        <f t="array" ref="C270">IFERROR(INDEX('調査票 (記入例)'!$C$1:$C$718,SMALL(IF('調査票 (記入例)'!$AE$19:$AE$718="●",ROW('調査票 (記入例)'!$AE$19:$AE$718)),ROW(C250))),"")</f>
        <v/>
      </c>
      <c r="D270" s="181" t="str">
        <f t="array" ref="D270">IFERROR(INDEX('調査票 (記入例)'!$K$1:$K$718,SMALL(IF('調査票 (記入例)'!$AE$19:$AE$718="●",ROW('調査票 (記入例)'!$AE$19:$AE$718)),ROW(D250))),"")</f>
        <v/>
      </c>
      <c r="E270" s="184">
        <f t="shared" si="26"/>
        <v>0</v>
      </c>
      <c r="F270" s="181" t="str">
        <f t="array" ref="F270">IFERROR(INDEX('調査票 (記入例)'!$L$1:$L$718,SMALL(IF('調査票 (記入例)'!$AE$19:$AE$718="●",ROW('調査票 (記入例)'!$AE$19:$AE$718)),ROW(F250))),"")</f>
        <v/>
      </c>
      <c r="G270" s="182">
        <f t="shared" si="27"/>
        <v>0</v>
      </c>
      <c r="H270" s="181" t="str">
        <f t="array" ref="H270">IFERROR(INDEX('調査票 (記入例)'!$M$1:$M$718,SMALL(IF('調査票 (記入例)'!$AE$19:$AE$718="●",ROW('調査票 (記入例)'!$AE$19:$AE$718)),ROW(H250))),"")</f>
        <v/>
      </c>
      <c r="I270" s="182">
        <f t="shared" si="28"/>
        <v>0</v>
      </c>
      <c r="J270" s="181" t="str">
        <f t="array" ref="J270">IFERROR(INDEX('調査票 (記入例)'!$N$1:$N$718,SMALL(IF('調査票 (記入例)'!$AE$19:$AE$718="●",ROW('調査票 (記入例)'!$AE$19:$AE$718)),ROW(J250))),"")</f>
        <v/>
      </c>
      <c r="K270" s="182">
        <f t="shared" si="29"/>
        <v>0</v>
      </c>
      <c r="L270" s="155"/>
      <c r="M270" s="156"/>
      <c r="N270" s="157"/>
      <c r="O270" s="156"/>
      <c r="P270" s="155"/>
      <c r="Q270" s="156"/>
      <c r="R270" s="157"/>
      <c r="S270" s="156"/>
      <c r="T270" s="155"/>
      <c r="U270" s="156"/>
      <c r="V270" s="157"/>
      <c r="W270" s="156"/>
      <c r="X270" s="155"/>
      <c r="Y270" s="156"/>
      <c r="Z270" s="157"/>
      <c r="AA270" s="156"/>
      <c r="AB270" s="158"/>
      <c r="AC270" s="159" t="str">
        <f t="array" ref="AC270">IFERROR(INDEX('調査票 (記入例)'!$AD$1:$AD$718,SMALL(IF('調査票 (記入例)'!$AE$19:$AE$718="●",ROW('調査票 (記入例)'!$AE$19:$AE$718)),ROW(AC250)))&amp;"","")</f>
        <v/>
      </c>
      <c r="AD270" s="160" t="str">
        <f t="shared" si="30"/>
        <v/>
      </c>
      <c r="AE270" s="159" t="str">
        <f t="shared" si="32"/>
        <v/>
      </c>
      <c r="AF270" s="160" t="str">
        <f t="shared" si="31"/>
        <v/>
      </c>
    </row>
    <row r="271" spans="1:32" s="110" customFormat="1" ht="34.5" customHeight="1" x14ac:dyDescent="0.4">
      <c r="A271" s="42" t="str">
        <f t="shared" si="25"/>
        <v>○○学園</v>
      </c>
      <c r="B271" s="176" t="str">
        <f t="array" ref="B271">IFERROR(INDEX('調査票 (記入例)'!$B$1:$B$718,SMALL(IF('調査票 (記入例)'!$AE$19:$AE$718="●",ROW('調査票 (記入例)'!$AE$19:$AE$718)),ROW(B251))),"")</f>
        <v/>
      </c>
      <c r="C271" s="177" t="str">
        <f t="array" ref="C271">IFERROR(INDEX('調査票 (記入例)'!$C$1:$C$718,SMALL(IF('調査票 (記入例)'!$AE$19:$AE$718="●",ROW('調査票 (記入例)'!$AE$19:$AE$718)),ROW(C251))),"")</f>
        <v/>
      </c>
      <c r="D271" s="181" t="str">
        <f t="array" ref="D271">IFERROR(INDEX('調査票 (記入例)'!$K$1:$K$718,SMALL(IF('調査票 (記入例)'!$AE$19:$AE$718="●",ROW('調査票 (記入例)'!$AE$19:$AE$718)),ROW(D251))),"")</f>
        <v/>
      </c>
      <c r="E271" s="184">
        <f t="shared" si="26"/>
        <v>0</v>
      </c>
      <c r="F271" s="181" t="str">
        <f t="array" ref="F271">IFERROR(INDEX('調査票 (記入例)'!$L$1:$L$718,SMALL(IF('調査票 (記入例)'!$AE$19:$AE$718="●",ROW('調査票 (記入例)'!$AE$19:$AE$718)),ROW(F251))),"")</f>
        <v/>
      </c>
      <c r="G271" s="182">
        <f t="shared" si="27"/>
        <v>0</v>
      </c>
      <c r="H271" s="181" t="str">
        <f t="array" ref="H271">IFERROR(INDEX('調査票 (記入例)'!$M$1:$M$718,SMALL(IF('調査票 (記入例)'!$AE$19:$AE$718="●",ROW('調査票 (記入例)'!$AE$19:$AE$718)),ROW(H251))),"")</f>
        <v/>
      </c>
      <c r="I271" s="182">
        <f t="shared" si="28"/>
        <v>0</v>
      </c>
      <c r="J271" s="181" t="str">
        <f t="array" ref="J271">IFERROR(INDEX('調査票 (記入例)'!$N$1:$N$718,SMALL(IF('調査票 (記入例)'!$AE$19:$AE$718="●",ROW('調査票 (記入例)'!$AE$19:$AE$718)),ROW(J251))),"")</f>
        <v/>
      </c>
      <c r="K271" s="182">
        <f t="shared" si="29"/>
        <v>0</v>
      </c>
      <c r="L271" s="155"/>
      <c r="M271" s="156"/>
      <c r="N271" s="157"/>
      <c r="O271" s="156"/>
      <c r="P271" s="155"/>
      <c r="Q271" s="156"/>
      <c r="R271" s="157"/>
      <c r="S271" s="156"/>
      <c r="T271" s="155"/>
      <c r="U271" s="156"/>
      <c r="V271" s="157"/>
      <c r="W271" s="156"/>
      <c r="X271" s="155"/>
      <c r="Y271" s="156"/>
      <c r="Z271" s="157"/>
      <c r="AA271" s="156"/>
      <c r="AB271" s="158"/>
      <c r="AC271" s="159" t="str">
        <f t="array" ref="AC271">IFERROR(INDEX('調査票 (記入例)'!$AD$1:$AD$718,SMALL(IF('調査票 (記入例)'!$AE$19:$AE$718="●",ROW('調査票 (記入例)'!$AE$19:$AE$718)),ROW(AC251)))&amp;"","")</f>
        <v/>
      </c>
      <c r="AD271" s="160" t="str">
        <f t="shared" si="30"/>
        <v/>
      </c>
      <c r="AE271" s="159" t="str">
        <f t="shared" si="32"/>
        <v/>
      </c>
      <c r="AF271" s="160" t="str">
        <f t="shared" si="31"/>
        <v/>
      </c>
    </row>
    <row r="272" spans="1:32" s="110" customFormat="1" ht="34.5" customHeight="1" x14ac:dyDescent="0.4">
      <c r="A272" s="42" t="str">
        <f t="shared" si="25"/>
        <v>○○学園</v>
      </c>
      <c r="B272" s="176" t="str">
        <f t="array" ref="B272">IFERROR(INDEX('調査票 (記入例)'!$B$1:$B$718,SMALL(IF('調査票 (記入例)'!$AE$19:$AE$718="●",ROW('調査票 (記入例)'!$AE$19:$AE$718)),ROW(B252))),"")</f>
        <v/>
      </c>
      <c r="C272" s="177" t="str">
        <f t="array" ref="C272">IFERROR(INDEX('調査票 (記入例)'!$C$1:$C$718,SMALL(IF('調査票 (記入例)'!$AE$19:$AE$718="●",ROW('調査票 (記入例)'!$AE$19:$AE$718)),ROW(C252))),"")</f>
        <v/>
      </c>
      <c r="D272" s="181" t="str">
        <f t="array" ref="D272">IFERROR(INDEX('調査票 (記入例)'!$K$1:$K$718,SMALL(IF('調査票 (記入例)'!$AE$19:$AE$718="●",ROW('調査票 (記入例)'!$AE$19:$AE$718)),ROW(D252))),"")</f>
        <v/>
      </c>
      <c r="E272" s="184">
        <f t="shared" si="26"/>
        <v>0</v>
      </c>
      <c r="F272" s="181" t="str">
        <f t="array" ref="F272">IFERROR(INDEX('調査票 (記入例)'!$L$1:$L$718,SMALL(IF('調査票 (記入例)'!$AE$19:$AE$718="●",ROW('調査票 (記入例)'!$AE$19:$AE$718)),ROW(F252))),"")</f>
        <v/>
      </c>
      <c r="G272" s="182">
        <f t="shared" si="27"/>
        <v>0</v>
      </c>
      <c r="H272" s="181" t="str">
        <f t="array" ref="H272">IFERROR(INDEX('調査票 (記入例)'!$M$1:$M$718,SMALL(IF('調査票 (記入例)'!$AE$19:$AE$718="●",ROW('調査票 (記入例)'!$AE$19:$AE$718)),ROW(H252))),"")</f>
        <v/>
      </c>
      <c r="I272" s="182">
        <f t="shared" si="28"/>
        <v>0</v>
      </c>
      <c r="J272" s="181" t="str">
        <f t="array" ref="J272">IFERROR(INDEX('調査票 (記入例)'!$N$1:$N$718,SMALL(IF('調査票 (記入例)'!$AE$19:$AE$718="●",ROW('調査票 (記入例)'!$AE$19:$AE$718)),ROW(J252))),"")</f>
        <v/>
      </c>
      <c r="K272" s="182">
        <f t="shared" si="29"/>
        <v>0</v>
      </c>
      <c r="L272" s="155"/>
      <c r="M272" s="156"/>
      <c r="N272" s="157"/>
      <c r="O272" s="156"/>
      <c r="P272" s="155"/>
      <c r="Q272" s="156"/>
      <c r="R272" s="157"/>
      <c r="S272" s="156"/>
      <c r="T272" s="155"/>
      <c r="U272" s="156"/>
      <c r="V272" s="157"/>
      <c r="W272" s="156"/>
      <c r="X272" s="155"/>
      <c r="Y272" s="156"/>
      <c r="Z272" s="157"/>
      <c r="AA272" s="156"/>
      <c r="AB272" s="158"/>
      <c r="AC272" s="159" t="str">
        <f t="array" ref="AC272">IFERROR(INDEX('調査票 (記入例)'!$AD$1:$AD$718,SMALL(IF('調査票 (記入例)'!$AE$19:$AE$718="●",ROW('調査票 (記入例)'!$AE$19:$AE$718)),ROW(AC252)))&amp;"","")</f>
        <v/>
      </c>
      <c r="AD272" s="160" t="str">
        <f t="shared" si="30"/>
        <v/>
      </c>
      <c r="AE272" s="159" t="str">
        <f t="shared" si="32"/>
        <v/>
      </c>
      <c r="AF272" s="160" t="str">
        <f t="shared" si="31"/>
        <v/>
      </c>
    </row>
    <row r="273" spans="1:32" s="110" customFormat="1" ht="34.5" customHeight="1" x14ac:dyDescent="0.4">
      <c r="A273" s="42" t="str">
        <f t="shared" si="25"/>
        <v>○○学園</v>
      </c>
      <c r="B273" s="176" t="str">
        <f t="array" ref="B273">IFERROR(INDEX('調査票 (記入例)'!$B$1:$B$718,SMALL(IF('調査票 (記入例)'!$AE$19:$AE$718="●",ROW('調査票 (記入例)'!$AE$19:$AE$718)),ROW(B253))),"")</f>
        <v/>
      </c>
      <c r="C273" s="177" t="str">
        <f t="array" ref="C273">IFERROR(INDEX('調査票 (記入例)'!$C$1:$C$718,SMALL(IF('調査票 (記入例)'!$AE$19:$AE$718="●",ROW('調査票 (記入例)'!$AE$19:$AE$718)),ROW(C253))),"")</f>
        <v/>
      </c>
      <c r="D273" s="181" t="str">
        <f t="array" ref="D273">IFERROR(INDEX('調査票 (記入例)'!$K$1:$K$718,SMALL(IF('調査票 (記入例)'!$AE$19:$AE$718="●",ROW('調査票 (記入例)'!$AE$19:$AE$718)),ROW(D253))),"")</f>
        <v/>
      </c>
      <c r="E273" s="184">
        <f t="shared" si="26"/>
        <v>0</v>
      </c>
      <c r="F273" s="181" t="str">
        <f t="array" ref="F273">IFERROR(INDEX('調査票 (記入例)'!$L$1:$L$718,SMALL(IF('調査票 (記入例)'!$AE$19:$AE$718="●",ROW('調査票 (記入例)'!$AE$19:$AE$718)),ROW(F253))),"")</f>
        <v/>
      </c>
      <c r="G273" s="182">
        <f t="shared" si="27"/>
        <v>0</v>
      </c>
      <c r="H273" s="181" t="str">
        <f t="array" ref="H273">IFERROR(INDEX('調査票 (記入例)'!$M$1:$M$718,SMALL(IF('調査票 (記入例)'!$AE$19:$AE$718="●",ROW('調査票 (記入例)'!$AE$19:$AE$718)),ROW(H253))),"")</f>
        <v/>
      </c>
      <c r="I273" s="182">
        <f t="shared" si="28"/>
        <v>0</v>
      </c>
      <c r="J273" s="181" t="str">
        <f t="array" ref="J273">IFERROR(INDEX('調査票 (記入例)'!$N$1:$N$718,SMALL(IF('調査票 (記入例)'!$AE$19:$AE$718="●",ROW('調査票 (記入例)'!$AE$19:$AE$718)),ROW(J253))),"")</f>
        <v/>
      </c>
      <c r="K273" s="182">
        <f t="shared" si="29"/>
        <v>0</v>
      </c>
      <c r="L273" s="155"/>
      <c r="M273" s="156"/>
      <c r="N273" s="157"/>
      <c r="O273" s="156"/>
      <c r="P273" s="155"/>
      <c r="Q273" s="156"/>
      <c r="R273" s="157"/>
      <c r="S273" s="156"/>
      <c r="T273" s="155"/>
      <c r="U273" s="156"/>
      <c r="V273" s="157"/>
      <c r="W273" s="156"/>
      <c r="X273" s="155"/>
      <c r="Y273" s="156"/>
      <c r="Z273" s="157"/>
      <c r="AA273" s="156"/>
      <c r="AB273" s="158"/>
      <c r="AC273" s="159" t="str">
        <f t="array" ref="AC273">IFERROR(INDEX('調査票 (記入例)'!$AD$1:$AD$718,SMALL(IF('調査票 (記入例)'!$AE$19:$AE$718="●",ROW('調査票 (記入例)'!$AE$19:$AE$718)),ROW(AC253)))&amp;"","")</f>
        <v/>
      </c>
      <c r="AD273" s="160" t="str">
        <f t="shared" si="30"/>
        <v/>
      </c>
      <c r="AE273" s="159" t="str">
        <f t="shared" si="32"/>
        <v/>
      </c>
      <c r="AF273" s="160" t="str">
        <f t="shared" si="31"/>
        <v/>
      </c>
    </row>
    <row r="274" spans="1:32" s="110" customFormat="1" ht="34.5" customHeight="1" x14ac:dyDescent="0.4">
      <c r="A274" s="42" t="str">
        <f t="shared" si="25"/>
        <v>○○学園</v>
      </c>
      <c r="B274" s="176" t="str">
        <f t="array" ref="B274">IFERROR(INDEX('調査票 (記入例)'!$B$1:$B$718,SMALL(IF('調査票 (記入例)'!$AE$19:$AE$718="●",ROW('調査票 (記入例)'!$AE$19:$AE$718)),ROW(B254))),"")</f>
        <v/>
      </c>
      <c r="C274" s="177" t="str">
        <f t="array" ref="C274">IFERROR(INDEX('調査票 (記入例)'!$C$1:$C$718,SMALL(IF('調査票 (記入例)'!$AE$19:$AE$718="●",ROW('調査票 (記入例)'!$AE$19:$AE$718)),ROW(C254))),"")</f>
        <v/>
      </c>
      <c r="D274" s="181" t="str">
        <f t="array" ref="D274">IFERROR(INDEX('調査票 (記入例)'!$K$1:$K$718,SMALL(IF('調査票 (記入例)'!$AE$19:$AE$718="●",ROW('調査票 (記入例)'!$AE$19:$AE$718)),ROW(D254))),"")</f>
        <v/>
      </c>
      <c r="E274" s="184">
        <f t="shared" si="26"/>
        <v>0</v>
      </c>
      <c r="F274" s="181" t="str">
        <f t="array" ref="F274">IFERROR(INDEX('調査票 (記入例)'!$L$1:$L$718,SMALL(IF('調査票 (記入例)'!$AE$19:$AE$718="●",ROW('調査票 (記入例)'!$AE$19:$AE$718)),ROW(F254))),"")</f>
        <v/>
      </c>
      <c r="G274" s="182">
        <f t="shared" si="27"/>
        <v>0</v>
      </c>
      <c r="H274" s="181" t="str">
        <f t="array" ref="H274">IFERROR(INDEX('調査票 (記入例)'!$M$1:$M$718,SMALL(IF('調査票 (記入例)'!$AE$19:$AE$718="●",ROW('調査票 (記入例)'!$AE$19:$AE$718)),ROW(H254))),"")</f>
        <v/>
      </c>
      <c r="I274" s="182">
        <f t="shared" si="28"/>
        <v>0</v>
      </c>
      <c r="J274" s="181" t="str">
        <f t="array" ref="J274">IFERROR(INDEX('調査票 (記入例)'!$N$1:$N$718,SMALL(IF('調査票 (記入例)'!$AE$19:$AE$718="●",ROW('調査票 (記入例)'!$AE$19:$AE$718)),ROW(J254))),"")</f>
        <v/>
      </c>
      <c r="K274" s="182">
        <f t="shared" si="29"/>
        <v>0</v>
      </c>
      <c r="L274" s="155"/>
      <c r="M274" s="156"/>
      <c r="N274" s="157"/>
      <c r="O274" s="156"/>
      <c r="P274" s="155"/>
      <c r="Q274" s="156"/>
      <c r="R274" s="157"/>
      <c r="S274" s="156"/>
      <c r="T274" s="155"/>
      <c r="U274" s="156"/>
      <c r="V274" s="157"/>
      <c r="W274" s="156"/>
      <c r="X274" s="155"/>
      <c r="Y274" s="156"/>
      <c r="Z274" s="157"/>
      <c r="AA274" s="156"/>
      <c r="AB274" s="158"/>
      <c r="AC274" s="159" t="str">
        <f t="array" ref="AC274">IFERROR(INDEX('調査票 (記入例)'!$AD$1:$AD$718,SMALL(IF('調査票 (記入例)'!$AE$19:$AE$718="●",ROW('調査票 (記入例)'!$AE$19:$AE$718)),ROW(AC254)))&amp;"","")</f>
        <v/>
      </c>
      <c r="AD274" s="160" t="str">
        <f t="shared" si="30"/>
        <v/>
      </c>
      <c r="AE274" s="159" t="str">
        <f t="shared" si="32"/>
        <v/>
      </c>
      <c r="AF274" s="160" t="str">
        <f t="shared" si="31"/>
        <v/>
      </c>
    </row>
    <row r="275" spans="1:32" s="110" customFormat="1" ht="34.5" customHeight="1" x14ac:dyDescent="0.4">
      <c r="A275" s="42" t="str">
        <f t="shared" si="25"/>
        <v>○○学園</v>
      </c>
      <c r="B275" s="176" t="str">
        <f t="array" ref="B275">IFERROR(INDEX('調査票 (記入例)'!$B$1:$B$718,SMALL(IF('調査票 (記入例)'!$AE$19:$AE$718="●",ROW('調査票 (記入例)'!$AE$19:$AE$718)),ROW(B255))),"")</f>
        <v/>
      </c>
      <c r="C275" s="177" t="str">
        <f t="array" ref="C275">IFERROR(INDEX('調査票 (記入例)'!$C$1:$C$718,SMALL(IF('調査票 (記入例)'!$AE$19:$AE$718="●",ROW('調査票 (記入例)'!$AE$19:$AE$718)),ROW(C255))),"")</f>
        <v/>
      </c>
      <c r="D275" s="181" t="str">
        <f t="array" ref="D275">IFERROR(INDEX('調査票 (記入例)'!$K$1:$K$718,SMALL(IF('調査票 (記入例)'!$AE$19:$AE$718="●",ROW('調査票 (記入例)'!$AE$19:$AE$718)),ROW(D255))),"")</f>
        <v/>
      </c>
      <c r="E275" s="184">
        <f t="shared" si="26"/>
        <v>0</v>
      </c>
      <c r="F275" s="181" t="str">
        <f t="array" ref="F275">IFERROR(INDEX('調査票 (記入例)'!$L$1:$L$718,SMALL(IF('調査票 (記入例)'!$AE$19:$AE$718="●",ROW('調査票 (記入例)'!$AE$19:$AE$718)),ROW(F255))),"")</f>
        <v/>
      </c>
      <c r="G275" s="182">
        <f t="shared" si="27"/>
        <v>0</v>
      </c>
      <c r="H275" s="181" t="str">
        <f t="array" ref="H275">IFERROR(INDEX('調査票 (記入例)'!$M$1:$M$718,SMALL(IF('調査票 (記入例)'!$AE$19:$AE$718="●",ROW('調査票 (記入例)'!$AE$19:$AE$718)),ROW(H255))),"")</f>
        <v/>
      </c>
      <c r="I275" s="182">
        <f t="shared" si="28"/>
        <v>0</v>
      </c>
      <c r="J275" s="181" t="str">
        <f t="array" ref="J275">IFERROR(INDEX('調査票 (記入例)'!$N$1:$N$718,SMALL(IF('調査票 (記入例)'!$AE$19:$AE$718="●",ROW('調査票 (記入例)'!$AE$19:$AE$718)),ROW(J255))),"")</f>
        <v/>
      </c>
      <c r="K275" s="182">
        <f t="shared" si="29"/>
        <v>0</v>
      </c>
      <c r="L275" s="155"/>
      <c r="M275" s="156"/>
      <c r="N275" s="157"/>
      <c r="O275" s="156"/>
      <c r="P275" s="155"/>
      <c r="Q275" s="156"/>
      <c r="R275" s="157"/>
      <c r="S275" s="156"/>
      <c r="T275" s="155"/>
      <c r="U275" s="156"/>
      <c r="V275" s="157"/>
      <c r="W275" s="156"/>
      <c r="X275" s="155"/>
      <c r="Y275" s="156"/>
      <c r="Z275" s="157"/>
      <c r="AA275" s="156"/>
      <c r="AB275" s="158"/>
      <c r="AC275" s="159" t="str">
        <f t="array" ref="AC275">IFERROR(INDEX('調査票 (記入例)'!$AD$1:$AD$718,SMALL(IF('調査票 (記入例)'!$AE$19:$AE$718="●",ROW('調査票 (記入例)'!$AE$19:$AE$718)),ROW(AC255)))&amp;"","")</f>
        <v/>
      </c>
      <c r="AD275" s="160" t="str">
        <f t="shared" si="30"/>
        <v/>
      </c>
      <c r="AE275" s="159" t="str">
        <f t="shared" si="32"/>
        <v/>
      </c>
      <c r="AF275" s="160" t="str">
        <f t="shared" si="31"/>
        <v/>
      </c>
    </row>
    <row r="276" spans="1:32" s="110" customFormat="1" ht="34.5" customHeight="1" x14ac:dyDescent="0.4">
      <c r="A276" s="42" t="str">
        <f t="shared" si="25"/>
        <v>○○学園</v>
      </c>
      <c r="B276" s="176" t="str">
        <f t="array" ref="B276">IFERROR(INDEX('調査票 (記入例)'!$B$1:$B$718,SMALL(IF('調査票 (記入例)'!$AE$19:$AE$718="●",ROW('調査票 (記入例)'!$AE$19:$AE$718)),ROW(B256))),"")</f>
        <v/>
      </c>
      <c r="C276" s="177" t="str">
        <f t="array" ref="C276">IFERROR(INDEX('調査票 (記入例)'!$C$1:$C$718,SMALL(IF('調査票 (記入例)'!$AE$19:$AE$718="●",ROW('調査票 (記入例)'!$AE$19:$AE$718)),ROW(C256))),"")</f>
        <v/>
      </c>
      <c r="D276" s="181" t="str">
        <f t="array" ref="D276">IFERROR(INDEX('調査票 (記入例)'!$K$1:$K$718,SMALL(IF('調査票 (記入例)'!$AE$19:$AE$718="●",ROW('調査票 (記入例)'!$AE$19:$AE$718)),ROW(D256))),"")</f>
        <v/>
      </c>
      <c r="E276" s="184">
        <f t="shared" si="26"/>
        <v>0</v>
      </c>
      <c r="F276" s="181" t="str">
        <f t="array" ref="F276">IFERROR(INDEX('調査票 (記入例)'!$L$1:$L$718,SMALL(IF('調査票 (記入例)'!$AE$19:$AE$718="●",ROW('調査票 (記入例)'!$AE$19:$AE$718)),ROW(F256))),"")</f>
        <v/>
      </c>
      <c r="G276" s="182">
        <f t="shared" si="27"/>
        <v>0</v>
      </c>
      <c r="H276" s="181" t="str">
        <f t="array" ref="H276">IFERROR(INDEX('調査票 (記入例)'!$M$1:$M$718,SMALL(IF('調査票 (記入例)'!$AE$19:$AE$718="●",ROW('調査票 (記入例)'!$AE$19:$AE$718)),ROW(H256))),"")</f>
        <v/>
      </c>
      <c r="I276" s="182">
        <f t="shared" si="28"/>
        <v>0</v>
      </c>
      <c r="J276" s="181" t="str">
        <f t="array" ref="J276">IFERROR(INDEX('調査票 (記入例)'!$N$1:$N$718,SMALL(IF('調査票 (記入例)'!$AE$19:$AE$718="●",ROW('調査票 (記入例)'!$AE$19:$AE$718)),ROW(J256))),"")</f>
        <v/>
      </c>
      <c r="K276" s="182">
        <f t="shared" si="29"/>
        <v>0</v>
      </c>
      <c r="L276" s="155"/>
      <c r="M276" s="156"/>
      <c r="N276" s="157"/>
      <c r="O276" s="156"/>
      <c r="P276" s="155"/>
      <c r="Q276" s="156"/>
      <c r="R276" s="157"/>
      <c r="S276" s="156"/>
      <c r="T276" s="155"/>
      <c r="U276" s="156"/>
      <c r="V276" s="157"/>
      <c r="W276" s="156"/>
      <c r="X276" s="155"/>
      <c r="Y276" s="156"/>
      <c r="Z276" s="157"/>
      <c r="AA276" s="156"/>
      <c r="AB276" s="158"/>
      <c r="AC276" s="159" t="str">
        <f t="array" ref="AC276">IFERROR(INDEX('調査票 (記入例)'!$AD$1:$AD$718,SMALL(IF('調査票 (記入例)'!$AE$19:$AE$718="●",ROW('調査票 (記入例)'!$AE$19:$AE$718)),ROW(AC256)))&amp;"","")</f>
        <v/>
      </c>
      <c r="AD276" s="160" t="str">
        <f t="shared" si="30"/>
        <v/>
      </c>
      <c r="AE276" s="159" t="str">
        <f t="shared" si="32"/>
        <v/>
      </c>
      <c r="AF276" s="160" t="str">
        <f t="shared" si="31"/>
        <v/>
      </c>
    </row>
    <row r="277" spans="1:32" s="110" customFormat="1" ht="34.5" customHeight="1" x14ac:dyDescent="0.4">
      <c r="A277" s="42" t="str">
        <f t="shared" ref="A277:A340" si="33">IF($A$13="","",$A$13)</f>
        <v>○○学園</v>
      </c>
      <c r="B277" s="176" t="str">
        <f t="array" ref="B277">IFERROR(INDEX('調査票 (記入例)'!$B$1:$B$718,SMALL(IF('調査票 (記入例)'!$AE$19:$AE$718="●",ROW('調査票 (記入例)'!$AE$19:$AE$718)),ROW(B257))),"")</f>
        <v/>
      </c>
      <c r="C277" s="177" t="str">
        <f t="array" ref="C277">IFERROR(INDEX('調査票 (記入例)'!$C$1:$C$718,SMALL(IF('調査票 (記入例)'!$AE$19:$AE$718="●",ROW('調査票 (記入例)'!$AE$19:$AE$718)),ROW(C257))),"")</f>
        <v/>
      </c>
      <c r="D277" s="181" t="str">
        <f t="array" ref="D277">IFERROR(INDEX('調査票 (記入例)'!$K$1:$K$718,SMALL(IF('調査票 (記入例)'!$AE$19:$AE$718="●",ROW('調査票 (記入例)'!$AE$19:$AE$718)),ROW(D257))),"")</f>
        <v/>
      </c>
      <c r="E277" s="184">
        <f t="shared" ref="E277:E340" si="34">M277+O277</f>
        <v>0</v>
      </c>
      <c r="F277" s="181" t="str">
        <f t="array" ref="F277">IFERROR(INDEX('調査票 (記入例)'!$L$1:$L$718,SMALL(IF('調査票 (記入例)'!$AE$19:$AE$718="●",ROW('調査票 (記入例)'!$AE$19:$AE$718)),ROW(F257))),"")</f>
        <v/>
      </c>
      <c r="G277" s="182">
        <f t="shared" ref="G277:G340" si="35">Q277+S277</f>
        <v>0</v>
      </c>
      <c r="H277" s="181" t="str">
        <f t="array" ref="H277">IFERROR(INDEX('調査票 (記入例)'!$M$1:$M$718,SMALL(IF('調査票 (記入例)'!$AE$19:$AE$718="●",ROW('調査票 (記入例)'!$AE$19:$AE$718)),ROW(H257))),"")</f>
        <v/>
      </c>
      <c r="I277" s="182">
        <f t="shared" ref="I277:I340" si="36">U277+W277</f>
        <v>0</v>
      </c>
      <c r="J277" s="181" t="str">
        <f t="array" ref="J277">IFERROR(INDEX('調査票 (記入例)'!$N$1:$N$718,SMALL(IF('調査票 (記入例)'!$AE$19:$AE$718="●",ROW('調査票 (記入例)'!$AE$19:$AE$718)),ROW(J257))),"")</f>
        <v/>
      </c>
      <c r="K277" s="182">
        <f t="shared" ref="K277:K340" si="37">Y277+AA277</f>
        <v>0</v>
      </c>
      <c r="L277" s="155"/>
      <c r="M277" s="156"/>
      <c r="N277" s="157"/>
      <c r="O277" s="156"/>
      <c r="P277" s="155"/>
      <c r="Q277" s="156"/>
      <c r="R277" s="157"/>
      <c r="S277" s="156"/>
      <c r="T277" s="155"/>
      <c r="U277" s="156"/>
      <c r="V277" s="157"/>
      <c r="W277" s="156"/>
      <c r="X277" s="155"/>
      <c r="Y277" s="156"/>
      <c r="Z277" s="157"/>
      <c r="AA277" s="156"/>
      <c r="AB277" s="158"/>
      <c r="AC277" s="159" t="str">
        <f t="array" ref="AC277">IFERROR(INDEX('調査票 (記入例)'!$AD$1:$AD$718,SMALL(IF('調査票 (記入例)'!$AE$19:$AE$718="●",ROW('調査票 (記入例)'!$AE$19:$AE$718)),ROW(AC257)))&amp;"","")</f>
        <v/>
      </c>
      <c r="AD277" s="160" t="str">
        <f t="shared" ref="AD277:AD340" si="38">IF(AC277&lt;&gt;"",IF(OR(L277&lt;&gt;"",P277&lt;&gt;"",T277&lt;&gt;"",X277&lt;&gt;""),"有","無"),"")</f>
        <v/>
      </c>
      <c r="AE277" s="159" t="str">
        <f t="shared" si="32"/>
        <v/>
      </c>
      <c r="AF277" s="160" t="str">
        <f t="shared" ref="AF277:AF340" si="39">IF(C277="","",IF(AND(NOT(AB277=""),AND($L277+$N277=$D277,$P277+$R277=$F277,$T277+$V277=$H277,$X277+$Z277=$J277)),"OK","NG"))</f>
        <v/>
      </c>
    </row>
    <row r="278" spans="1:32" s="110" customFormat="1" ht="34.5" customHeight="1" x14ac:dyDescent="0.4">
      <c r="A278" s="42" t="str">
        <f t="shared" si="33"/>
        <v>○○学園</v>
      </c>
      <c r="B278" s="176" t="str">
        <f t="array" ref="B278">IFERROR(INDEX('調査票 (記入例)'!$B$1:$B$718,SMALL(IF('調査票 (記入例)'!$AE$19:$AE$718="●",ROW('調査票 (記入例)'!$AE$19:$AE$718)),ROW(B258))),"")</f>
        <v/>
      </c>
      <c r="C278" s="177" t="str">
        <f t="array" ref="C278">IFERROR(INDEX('調査票 (記入例)'!$C$1:$C$718,SMALL(IF('調査票 (記入例)'!$AE$19:$AE$718="●",ROW('調査票 (記入例)'!$AE$19:$AE$718)),ROW(C258))),"")</f>
        <v/>
      </c>
      <c r="D278" s="181" t="str">
        <f t="array" ref="D278">IFERROR(INDEX('調査票 (記入例)'!$K$1:$K$718,SMALL(IF('調査票 (記入例)'!$AE$19:$AE$718="●",ROW('調査票 (記入例)'!$AE$19:$AE$718)),ROW(D258))),"")</f>
        <v/>
      </c>
      <c r="E278" s="184">
        <f t="shared" si="34"/>
        <v>0</v>
      </c>
      <c r="F278" s="181" t="str">
        <f t="array" ref="F278">IFERROR(INDEX('調査票 (記入例)'!$L$1:$L$718,SMALL(IF('調査票 (記入例)'!$AE$19:$AE$718="●",ROW('調査票 (記入例)'!$AE$19:$AE$718)),ROW(F258))),"")</f>
        <v/>
      </c>
      <c r="G278" s="182">
        <f t="shared" si="35"/>
        <v>0</v>
      </c>
      <c r="H278" s="181" t="str">
        <f t="array" ref="H278">IFERROR(INDEX('調査票 (記入例)'!$M$1:$M$718,SMALL(IF('調査票 (記入例)'!$AE$19:$AE$718="●",ROW('調査票 (記入例)'!$AE$19:$AE$718)),ROW(H258))),"")</f>
        <v/>
      </c>
      <c r="I278" s="182">
        <f t="shared" si="36"/>
        <v>0</v>
      </c>
      <c r="J278" s="181" t="str">
        <f t="array" ref="J278">IFERROR(INDEX('調査票 (記入例)'!$N$1:$N$718,SMALL(IF('調査票 (記入例)'!$AE$19:$AE$718="●",ROW('調査票 (記入例)'!$AE$19:$AE$718)),ROW(J258))),"")</f>
        <v/>
      </c>
      <c r="K278" s="182">
        <f t="shared" si="37"/>
        <v>0</v>
      </c>
      <c r="L278" s="155"/>
      <c r="M278" s="156"/>
      <c r="N278" s="157"/>
      <c r="O278" s="156"/>
      <c r="P278" s="155"/>
      <c r="Q278" s="156"/>
      <c r="R278" s="157"/>
      <c r="S278" s="156"/>
      <c r="T278" s="155"/>
      <c r="U278" s="156"/>
      <c r="V278" s="157"/>
      <c r="W278" s="156"/>
      <c r="X278" s="155"/>
      <c r="Y278" s="156"/>
      <c r="Z278" s="157"/>
      <c r="AA278" s="156"/>
      <c r="AB278" s="158"/>
      <c r="AC278" s="159" t="str">
        <f t="array" ref="AC278">IFERROR(INDEX('調査票 (記入例)'!$AD$1:$AD$718,SMALL(IF('調査票 (記入例)'!$AE$19:$AE$718="●",ROW('調査票 (記入例)'!$AE$19:$AE$718)),ROW(AC258)))&amp;"","")</f>
        <v/>
      </c>
      <c r="AD278" s="160" t="str">
        <f t="shared" si="38"/>
        <v/>
      </c>
      <c r="AE278" s="159" t="str">
        <f t="shared" si="32"/>
        <v/>
      </c>
      <c r="AF278" s="160" t="str">
        <f t="shared" si="39"/>
        <v/>
      </c>
    </row>
    <row r="279" spans="1:32" s="110" customFormat="1" ht="34.5" customHeight="1" x14ac:dyDescent="0.4">
      <c r="A279" s="42" t="str">
        <f t="shared" si="33"/>
        <v>○○学園</v>
      </c>
      <c r="B279" s="176" t="str">
        <f t="array" ref="B279">IFERROR(INDEX('調査票 (記入例)'!$B$1:$B$718,SMALL(IF('調査票 (記入例)'!$AE$19:$AE$718="●",ROW('調査票 (記入例)'!$AE$19:$AE$718)),ROW(B259))),"")</f>
        <v/>
      </c>
      <c r="C279" s="177" t="str">
        <f t="array" ref="C279">IFERROR(INDEX('調査票 (記入例)'!$C$1:$C$718,SMALL(IF('調査票 (記入例)'!$AE$19:$AE$718="●",ROW('調査票 (記入例)'!$AE$19:$AE$718)),ROW(C259))),"")</f>
        <v/>
      </c>
      <c r="D279" s="181" t="str">
        <f t="array" ref="D279">IFERROR(INDEX('調査票 (記入例)'!$K$1:$K$718,SMALL(IF('調査票 (記入例)'!$AE$19:$AE$718="●",ROW('調査票 (記入例)'!$AE$19:$AE$718)),ROW(D259))),"")</f>
        <v/>
      </c>
      <c r="E279" s="184">
        <f t="shared" si="34"/>
        <v>0</v>
      </c>
      <c r="F279" s="181" t="str">
        <f t="array" ref="F279">IFERROR(INDEX('調査票 (記入例)'!$L$1:$L$718,SMALL(IF('調査票 (記入例)'!$AE$19:$AE$718="●",ROW('調査票 (記入例)'!$AE$19:$AE$718)),ROW(F259))),"")</f>
        <v/>
      </c>
      <c r="G279" s="182">
        <f t="shared" si="35"/>
        <v>0</v>
      </c>
      <c r="H279" s="181" t="str">
        <f t="array" ref="H279">IFERROR(INDEX('調査票 (記入例)'!$M$1:$M$718,SMALL(IF('調査票 (記入例)'!$AE$19:$AE$718="●",ROW('調査票 (記入例)'!$AE$19:$AE$718)),ROW(H259))),"")</f>
        <v/>
      </c>
      <c r="I279" s="182">
        <f t="shared" si="36"/>
        <v>0</v>
      </c>
      <c r="J279" s="181" t="str">
        <f t="array" ref="J279">IFERROR(INDEX('調査票 (記入例)'!$N$1:$N$718,SMALL(IF('調査票 (記入例)'!$AE$19:$AE$718="●",ROW('調査票 (記入例)'!$AE$19:$AE$718)),ROW(J259))),"")</f>
        <v/>
      </c>
      <c r="K279" s="182">
        <f t="shared" si="37"/>
        <v>0</v>
      </c>
      <c r="L279" s="155"/>
      <c r="M279" s="156"/>
      <c r="N279" s="157"/>
      <c r="O279" s="156"/>
      <c r="P279" s="155"/>
      <c r="Q279" s="156"/>
      <c r="R279" s="157"/>
      <c r="S279" s="156"/>
      <c r="T279" s="155"/>
      <c r="U279" s="156"/>
      <c r="V279" s="157"/>
      <c r="W279" s="156"/>
      <c r="X279" s="155"/>
      <c r="Y279" s="156"/>
      <c r="Z279" s="157"/>
      <c r="AA279" s="156"/>
      <c r="AB279" s="158"/>
      <c r="AC279" s="159" t="str">
        <f t="array" ref="AC279">IFERROR(INDEX('調査票 (記入例)'!$AD$1:$AD$718,SMALL(IF('調査票 (記入例)'!$AE$19:$AE$718="●",ROW('調査票 (記入例)'!$AE$19:$AE$718)),ROW(AC259)))&amp;"","")</f>
        <v/>
      </c>
      <c r="AD279" s="160" t="str">
        <f t="shared" si="38"/>
        <v/>
      </c>
      <c r="AE279" s="159" t="str">
        <f t="shared" ref="AE279:AE342" si="40">IF(AC279&lt;&gt;"",IF(AND(D279=E279,F279=G279,H279=I279,J279=K279),"○",""),"")</f>
        <v/>
      </c>
      <c r="AF279" s="160" t="str">
        <f t="shared" si="39"/>
        <v/>
      </c>
    </row>
    <row r="280" spans="1:32" s="110" customFormat="1" ht="34.5" customHeight="1" x14ac:dyDescent="0.4">
      <c r="A280" s="42" t="str">
        <f t="shared" si="33"/>
        <v>○○学園</v>
      </c>
      <c r="B280" s="176" t="str">
        <f t="array" ref="B280">IFERROR(INDEX('調査票 (記入例)'!$B$1:$B$718,SMALL(IF('調査票 (記入例)'!$AE$19:$AE$718="●",ROW('調査票 (記入例)'!$AE$19:$AE$718)),ROW(B260))),"")</f>
        <v/>
      </c>
      <c r="C280" s="177" t="str">
        <f t="array" ref="C280">IFERROR(INDEX('調査票 (記入例)'!$C$1:$C$718,SMALL(IF('調査票 (記入例)'!$AE$19:$AE$718="●",ROW('調査票 (記入例)'!$AE$19:$AE$718)),ROW(C260))),"")</f>
        <v/>
      </c>
      <c r="D280" s="181" t="str">
        <f t="array" ref="D280">IFERROR(INDEX('調査票 (記入例)'!$K$1:$K$718,SMALL(IF('調査票 (記入例)'!$AE$19:$AE$718="●",ROW('調査票 (記入例)'!$AE$19:$AE$718)),ROW(D260))),"")</f>
        <v/>
      </c>
      <c r="E280" s="184">
        <f t="shared" si="34"/>
        <v>0</v>
      </c>
      <c r="F280" s="181" t="str">
        <f t="array" ref="F280">IFERROR(INDEX('調査票 (記入例)'!$L$1:$L$718,SMALL(IF('調査票 (記入例)'!$AE$19:$AE$718="●",ROW('調査票 (記入例)'!$AE$19:$AE$718)),ROW(F260))),"")</f>
        <v/>
      </c>
      <c r="G280" s="182">
        <f t="shared" si="35"/>
        <v>0</v>
      </c>
      <c r="H280" s="181" t="str">
        <f t="array" ref="H280">IFERROR(INDEX('調査票 (記入例)'!$M$1:$M$718,SMALL(IF('調査票 (記入例)'!$AE$19:$AE$718="●",ROW('調査票 (記入例)'!$AE$19:$AE$718)),ROW(H260))),"")</f>
        <v/>
      </c>
      <c r="I280" s="182">
        <f t="shared" si="36"/>
        <v>0</v>
      </c>
      <c r="J280" s="181" t="str">
        <f t="array" ref="J280">IFERROR(INDEX('調査票 (記入例)'!$N$1:$N$718,SMALL(IF('調査票 (記入例)'!$AE$19:$AE$718="●",ROW('調査票 (記入例)'!$AE$19:$AE$718)),ROW(J260))),"")</f>
        <v/>
      </c>
      <c r="K280" s="182">
        <f t="shared" si="37"/>
        <v>0</v>
      </c>
      <c r="L280" s="155"/>
      <c r="M280" s="156"/>
      <c r="N280" s="157"/>
      <c r="O280" s="156"/>
      <c r="P280" s="155"/>
      <c r="Q280" s="156"/>
      <c r="R280" s="157"/>
      <c r="S280" s="156"/>
      <c r="T280" s="155"/>
      <c r="U280" s="156"/>
      <c r="V280" s="157"/>
      <c r="W280" s="156"/>
      <c r="X280" s="155"/>
      <c r="Y280" s="156"/>
      <c r="Z280" s="157"/>
      <c r="AA280" s="156"/>
      <c r="AB280" s="158"/>
      <c r="AC280" s="159" t="str">
        <f t="array" ref="AC280">IFERROR(INDEX('調査票 (記入例)'!$AD$1:$AD$718,SMALL(IF('調査票 (記入例)'!$AE$19:$AE$718="●",ROW('調査票 (記入例)'!$AE$19:$AE$718)),ROW(AC260)))&amp;"","")</f>
        <v/>
      </c>
      <c r="AD280" s="160" t="str">
        <f t="shared" si="38"/>
        <v/>
      </c>
      <c r="AE280" s="159" t="str">
        <f t="shared" si="40"/>
        <v/>
      </c>
      <c r="AF280" s="160" t="str">
        <f t="shared" si="39"/>
        <v/>
      </c>
    </row>
    <row r="281" spans="1:32" s="110" customFormat="1" ht="34.5" customHeight="1" x14ac:dyDescent="0.4">
      <c r="A281" s="42" t="str">
        <f t="shared" si="33"/>
        <v>○○学園</v>
      </c>
      <c r="B281" s="176" t="str">
        <f t="array" ref="B281">IFERROR(INDEX('調査票 (記入例)'!$B$1:$B$718,SMALL(IF('調査票 (記入例)'!$AE$19:$AE$718="●",ROW('調査票 (記入例)'!$AE$19:$AE$718)),ROW(B261))),"")</f>
        <v/>
      </c>
      <c r="C281" s="177" t="str">
        <f t="array" ref="C281">IFERROR(INDEX('調査票 (記入例)'!$C$1:$C$718,SMALL(IF('調査票 (記入例)'!$AE$19:$AE$718="●",ROW('調査票 (記入例)'!$AE$19:$AE$718)),ROW(C261))),"")</f>
        <v/>
      </c>
      <c r="D281" s="181" t="str">
        <f t="array" ref="D281">IFERROR(INDEX('調査票 (記入例)'!$K$1:$K$718,SMALL(IF('調査票 (記入例)'!$AE$19:$AE$718="●",ROW('調査票 (記入例)'!$AE$19:$AE$718)),ROW(D261))),"")</f>
        <v/>
      </c>
      <c r="E281" s="184">
        <f t="shared" si="34"/>
        <v>0</v>
      </c>
      <c r="F281" s="181" t="str">
        <f t="array" ref="F281">IFERROR(INDEX('調査票 (記入例)'!$L$1:$L$718,SMALL(IF('調査票 (記入例)'!$AE$19:$AE$718="●",ROW('調査票 (記入例)'!$AE$19:$AE$718)),ROW(F261))),"")</f>
        <v/>
      </c>
      <c r="G281" s="182">
        <f t="shared" si="35"/>
        <v>0</v>
      </c>
      <c r="H281" s="181" t="str">
        <f t="array" ref="H281">IFERROR(INDEX('調査票 (記入例)'!$M$1:$M$718,SMALL(IF('調査票 (記入例)'!$AE$19:$AE$718="●",ROW('調査票 (記入例)'!$AE$19:$AE$718)),ROW(H261))),"")</f>
        <v/>
      </c>
      <c r="I281" s="182">
        <f t="shared" si="36"/>
        <v>0</v>
      </c>
      <c r="J281" s="181" t="str">
        <f t="array" ref="J281">IFERROR(INDEX('調査票 (記入例)'!$N$1:$N$718,SMALL(IF('調査票 (記入例)'!$AE$19:$AE$718="●",ROW('調査票 (記入例)'!$AE$19:$AE$718)),ROW(J261))),"")</f>
        <v/>
      </c>
      <c r="K281" s="182">
        <f t="shared" si="37"/>
        <v>0</v>
      </c>
      <c r="L281" s="155"/>
      <c r="M281" s="156"/>
      <c r="N281" s="157"/>
      <c r="O281" s="156"/>
      <c r="P281" s="155"/>
      <c r="Q281" s="156"/>
      <c r="R281" s="157"/>
      <c r="S281" s="156"/>
      <c r="T281" s="155"/>
      <c r="U281" s="156"/>
      <c r="V281" s="157"/>
      <c r="W281" s="156"/>
      <c r="X281" s="155"/>
      <c r="Y281" s="156"/>
      <c r="Z281" s="157"/>
      <c r="AA281" s="156"/>
      <c r="AB281" s="158"/>
      <c r="AC281" s="159" t="str">
        <f t="array" ref="AC281">IFERROR(INDEX('調査票 (記入例)'!$AD$1:$AD$718,SMALL(IF('調査票 (記入例)'!$AE$19:$AE$718="●",ROW('調査票 (記入例)'!$AE$19:$AE$718)),ROW(AC261)))&amp;"","")</f>
        <v/>
      </c>
      <c r="AD281" s="160" t="str">
        <f t="shared" si="38"/>
        <v/>
      </c>
      <c r="AE281" s="159" t="str">
        <f t="shared" si="40"/>
        <v/>
      </c>
      <c r="AF281" s="160" t="str">
        <f t="shared" si="39"/>
        <v/>
      </c>
    </row>
    <row r="282" spans="1:32" s="110" customFormat="1" ht="34.5" customHeight="1" x14ac:dyDescent="0.4">
      <c r="A282" s="42" t="str">
        <f t="shared" si="33"/>
        <v>○○学園</v>
      </c>
      <c r="B282" s="176" t="str">
        <f t="array" ref="B282">IFERROR(INDEX('調査票 (記入例)'!$B$1:$B$718,SMALL(IF('調査票 (記入例)'!$AE$19:$AE$718="●",ROW('調査票 (記入例)'!$AE$19:$AE$718)),ROW(B262))),"")</f>
        <v/>
      </c>
      <c r="C282" s="177" t="str">
        <f t="array" ref="C282">IFERROR(INDEX('調査票 (記入例)'!$C$1:$C$718,SMALL(IF('調査票 (記入例)'!$AE$19:$AE$718="●",ROW('調査票 (記入例)'!$AE$19:$AE$718)),ROW(C262))),"")</f>
        <v/>
      </c>
      <c r="D282" s="181" t="str">
        <f t="array" ref="D282">IFERROR(INDEX('調査票 (記入例)'!$K$1:$K$718,SMALL(IF('調査票 (記入例)'!$AE$19:$AE$718="●",ROW('調査票 (記入例)'!$AE$19:$AE$718)),ROW(D262))),"")</f>
        <v/>
      </c>
      <c r="E282" s="184">
        <f t="shared" si="34"/>
        <v>0</v>
      </c>
      <c r="F282" s="181" t="str">
        <f t="array" ref="F282">IFERROR(INDEX('調査票 (記入例)'!$L$1:$L$718,SMALL(IF('調査票 (記入例)'!$AE$19:$AE$718="●",ROW('調査票 (記入例)'!$AE$19:$AE$718)),ROW(F262))),"")</f>
        <v/>
      </c>
      <c r="G282" s="182">
        <f t="shared" si="35"/>
        <v>0</v>
      </c>
      <c r="H282" s="181" t="str">
        <f t="array" ref="H282">IFERROR(INDEX('調査票 (記入例)'!$M$1:$M$718,SMALL(IF('調査票 (記入例)'!$AE$19:$AE$718="●",ROW('調査票 (記入例)'!$AE$19:$AE$718)),ROW(H262))),"")</f>
        <v/>
      </c>
      <c r="I282" s="182">
        <f t="shared" si="36"/>
        <v>0</v>
      </c>
      <c r="J282" s="181" t="str">
        <f t="array" ref="J282">IFERROR(INDEX('調査票 (記入例)'!$N$1:$N$718,SMALL(IF('調査票 (記入例)'!$AE$19:$AE$718="●",ROW('調査票 (記入例)'!$AE$19:$AE$718)),ROW(J262))),"")</f>
        <v/>
      </c>
      <c r="K282" s="182">
        <f t="shared" si="37"/>
        <v>0</v>
      </c>
      <c r="L282" s="155"/>
      <c r="M282" s="156"/>
      <c r="N282" s="157"/>
      <c r="O282" s="156"/>
      <c r="P282" s="155"/>
      <c r="Q282" s="156"/>
      <c r="R282" s="157"/>
      <c r="S282" s="156"/>
      <c r="T282" s="155"/>
      <c r="U282" s="156"/>
      <c r="V282" s="157"/>
      <c r="W282" s="156"/>
      <c r="X282" s="155"/>
      <c r="Y282" s="156"/>
      <c r="Z282" s="157"/>
      <c r="AA282" s="156"/>
      <c r="AB282" s="158"/>
      <c r="AC282" s="159" t="str">
        <f t="array" ref="AC282">IFERROR(INDEX('調査票 (記入例)'!$AD$1:$AD$718,SMALL(IF('調査票 (記入例)'!$AE$19:$AE$718="●",ROW('調査票 (記入例)'!$AE$19:$AE$718)),ROW(AC262)))&amp;"","")</f>
        <v/>
      </c>
      <c r="AD282" s="160" t="str">
        <f t="shared" si="38"/>
        <v/>
      </c>
      <c r="AE282" s="159" t="str">
        <f t="shared" si="40"/>
        <v/>
      </c>
      <c r="AF282" s="160" t="str">
        <f t="shared" si="39"/>
        <v/>
      </c>
    </row>
    <row r="283" spans="1:32" s="110" customFormat="1" ht="34.5" customHeight="1" x14ac:dyDescent="0.4">
      <c r="A283" s="42" t="str">
        <f t="shared" si="33"/>
        <v>○○学園</v>
      </c>
      <c r="B283" s="176" t="str">
        <f t="array" ref="B283">IFERROR(INDEX('調査票 (記入例)'!$B$1:$B$718,SMALL(IF('調査票 (記入例)'!$AE$19:$AE$718="●",ROW('調査票 (記入例)'!$AE$19:$AE$718)),ROW(B263))),"")</f>
        <v/>
      </c>
      <c r="C283" s="177" t="str">
        <f t="array" ref="C283">IFERROR(INDEX('調査票 (記入例)'!$C$1:$C$718,SMALL(IF('調査票 (記入例)'!$AE$19:$AE$718="●",ROW('調査票 (記入例)'!$AE$19:$AE$718)),ROW(C263))),"")</f>
        <v/>
      </c>
      <c r="D283" s="181" t="str">
        <f t="array" ref="D283">IFERROR(INDEX('調査票 (記入例)'!$K$1:$K$718,SMALL(IF('調査票 (記入例)'!$AE$19:$AE$718="●",ROW('調査票 (記入例)'!$AE$19:$AE$718)),ROW(D263))),"")</f>
        <v/>
      </c>
      <c r="E283" s="184">
        <f t="shared" si="34"/>
        <v>0</v>
      </c>
      <c r="F283" s="181" t="str">
        <f t="array" ref="F283">IFERROR(INDEX('調査票 (記入例)'!$L$1:$L$718,SMALL(IF('調査票 (記入例)'!$AE$19:$AE$718="●",ROW('調査票 (記入例)'!$AE$19:$AE$718)),ROW(F263))),"")</f>
        <v/>
      </c>
      <c r="G283" s="182">
        <f t="shared" si="35"/>
        <v>0</v>
      </c>
      <c r="H283" s="181" t="str">
        <f t="array" ref="H283">IFERROR(INDEX('調査票 (記入例)'!$M$1:$M$718,SMALL(IF('調査票 (記入例)'!$AE$19:$AE$718="●",ROW('調査票 (記入例)'!$AE$19:$AE$718)),ROW(H263))),"")</f>
        <v/>
      </c>
      <c r="I283" s="182">
        <f t="shared" si="36"/>
        <v>0</v>
      </c>
      <c r="J283" s="181" t="str">
        <f t="array" ref="J283">IFERROR(INDEX('調査票 (記入例)'!$N$1:$N$718,SMALL(IF('調査票 (記入例)'!$AE$19:$AE$718="●",ROW('調査票 (記入例)'!$AE$19:$AE$718)),ROW(J263))),"")</f>
        <v/>
      </c>
      <c r="K283" s="182">
        <f t="shared" si="37"/>
        <v>0</v>
      </c>
      <c r="L283" s="155"/>
      <c r="M283" s="156"/>
      <c r="N283" s="157"/>
      <c r="O283" s="156"/>
      <c r="P283" s="155"/>
      <c r="Q283" s="156"/>
      <c r="R283" s="157"/>
      <c r="S283" s="156"/>
      <c r="T283" s="155"/>
      <c r="U283" s="156"/>
      <c r="V283" s="157"/>
      <c r="W283" s="156"/>
      <c r="X283" s="155"/>
      <c r="Y283" s="156"/>
      <c r="Z283" s="157"/>
      <c r="AA283" s="156"/>
      <c r="AB283" s="158"/>
      <c r="AC283" s="159" t="str">
        <f t="array" ref="AC283">IFERROR(INDEX('調査票 (記入例)'!$AD$1:$AD$718,SMALL(IF('調査票 (記入例)'!$AE$19:$AE$718="●",ROW('調査票 (記入例)'!$AE$19:$AE$718)),ROW(AC263)))&amp;"","")</f>
        <v/>
      </c>
      <c r="AD283" s="160" t="str">
        <f t="shared" si="38"/>
        <v/>
      </c>
      <c r="AE283" s="159" t="str">
        <f t="shared" si="40"/>
        <v/>
      </c>
      <c r="AF283" s="160" t="str">
        <f t="shared" si="39"/>
        <v/>
      </c>
    </row>
    <row r="284" spans="1:32" s="110" customFormat="1" ht="34.5" customHeight="1" x14ac:dyDescent="0.4">
      <c r="A284" s="42" t="str">
        <f t="shared" si="33"/>
        <v>○○学園</v>
      </c>
      <c r="B284" s="176" t="str">
        <f t="array" ref="B284">IFERROR(INDEX('調査票 (記入例)'!$B$1:$B$718,SMALL(IF('調査票 (記入例)'!$AE$19:$AE$718="●",ROW('調査票 (記入例)'!$AE$19:$AE$718)),ROW(B264))),"")</f>
        <v/>
      </c>
      <c r="C284" s="177" t="str">
        <f t="array" ref="C284">IFERROR(INDEX('調査票 (記入例)'!$C$1:$C$718,SMALL(IF('調査票 (記入例)'!$AE$19:$AE$718="●",ROW('調査票 (記入例)'!$AE$19:$AE$718)),ROW(C264))),"")</f>
        <v/>
      </c>
      <c r="D284" s="181" t="str">
        <f t="array" ref="D284">IFERROR(INDEX('調査票 (記入例)'!$K$1:$K$718,SMALL(IF('調査票 (記入例)'!$AE$19:$AE$718="●",ROW('調査票 (記入例)'!$AE$19:$AE$718)),ROW(D264))),"")</f>
        <v/>
      </c>
      <c r="E284" s="184">
        <f t="shared" si="34"/>
        <v>0</v>
      </c>
      <c r="F284" s="181" t="str">
        <f t="array" ref="F284">IFERROR(INDEX('調査票 (記入例)'!$L$1:$L$718,SMALL(IF('調査票 (記入例)'!$AE$19:$AE$718="●",ROW('調査票 (記入例)'!$AE$19:$AE$718)),ROW(F264))),"")</f>
        <v/>
      </c>
      <c r="G284" s="182">
        <f t="shared" si="35"/>
        <v>0</v>
      </c>
      <c r="H284" s="181" t="str">
        <f t="array" ref="H284">IFERROR(INDEX('調査票 (記入例)'!$M$1:$M$718,SMALL(IF('調査票 (記入例)'!$AE$19:$AE$718="●",ROW('調査票 (記入例)'!$AE$19:$AE$718)),ROW(H264))),"")</f>
        <v/>
      </c>
      <c r="I284" s="182">
        <f t="shared" si="36"/>
        <v>0</v>
      </c>
      <c r="J284" s="181" t="str">
        <f t="array" ref="J284">IFERROR(INDEX('調査票 (記入例)'!$N$1:$N$718,SMALL(IF('調査票 (記入例)'!$AE$19:$AE$718="●",ROW('調査票 (記入例)'!$AE$19:$AE$718)),ROW(J264))),"")</f>
        <v/>
      </c>
      <c r="K284" s="182">
        <f t="shared" si="37"/>
        <v>0</v>
      </c>
      <c r="L284" s="155"/>
      <c r="M284" s="156"/>
      <c r="N284" s="157"/>
      <c r="O284" s="156"/>
      <c r="P284" s="155"/>
      <c r="Q284" s="156"/>
      <c r="R284" s="157"/>
      <c r="S284" s="156"/>
      <c r="T284" s="155"/>
      <c r="U284" s="156"/>
      <c r="V284" s="157"/>
      <c r="W284" s="156"/>
      <c r="X284" s="155"/>
      <c r="Y284" s="156"/>
      <c r="Z284" s="157"/>
      <c r="AA284" s="156"/>
      <c r="AB284" s="158"/>
      <c r="AC284" s="159" t="str">
        <f t="array" ref="AC284">IFERROR(INDEX('調査票 (記入例)'!$AD$1:$AD$718,SMALL(IF('調査票 (記入例)'!$AE$19:$AE$718="●",ROW('調査票 (記入例)'!$AE$19:$AE$718)),ROW(AC264)))&amp;"","")</f>
        <v/>
      </c>
      <c r="AD284" s="160" t="str">
        <f t="shared" si="38"/>
        <v/>
      </c>
      <c r="AE284" s="159" t="str">
        <f t="shared" si="40"/>
        <v/>
      </c>
      <c r="AF284" s="160" t="str">
        <f t="shared" si="39"/>
        <v/>
      </c>
    </row>
    <row r="285" spans="1:32" s="110" customFormat="1" ht="34.5" customHeight="1" x14ac:dyDescent="0.4">
      <c r="A285" s="42" t="str">
        <f t="shared" si="33"/>
        <v>○○学園</v>
      </c>
      <c r="B285" s="176" t="str">
        <f t="array" ref="B285">IFERROR(INDEX('調査票 (記入例)'!$B$1:$B$718,SMALL(IF('調査票 (記入例)'!$AE$19:$AE$718="●",ROW('調査票 (記入例)'!$AE$19:$AE$718)),ROW(B265))),"")</f>
        <v/>
      </c>
      <c r="C285" s="177" t="str">
        <f t="array" ref="C285">IFERROR(INDEX('調査票 (記入例)'!$C$1:$C$718,SMALL(IF('調査票 (記入例)'!$AE$19:$AE$718="●",ROW('調査票 (記入例)'!$AE$19:$AE$718)),ROW(C265))),"")</f>
        <v/>
      </c>
      <c r="D285" s="181" t="str">
        <f t="array" ref="D285">IFERROR(INDEX('調査票 (記入例)'!$K$1:$K$718,SMALL(IF('調査票 (記入例)'!$AE$19:$AE$718="●",ROW('調査票 (記入例)'!$AE$19:$AE$718)),ROW(D265))),"")</f>
        <v/>
      </c>
      <c r="E285" s="184">
        <f t="shared" si="34"/>
        <v>0</v>
      </c>
      <c r="F285" s="181" t="str">
        <f t="array" ref="F285">IFERROR(INDEX('調査票 (記入例)'!$L$1:$L$718,SMALL(IF('調査票 (記入例)'!$AE$19:$AE$718="●",ROW('調査票 (記入例)'!$AE$19:$AE$718)),ROW(F265))),"")</f>
        <v/>
      </c>
      <c r="G285" s="182">
        <f t="shared" si="35"/>
        <v>0</v>
      </c>
      <c r="H285" s="181" t="str">
        <f t="array" ref="H285">IFERROR(INDEX('調査票 (記入例)'!$M$1:$M$718,SMALL(IF('調査票 (記入例)'!$AE$19:$AE$718="●",ROW('調査票 (記入例)'!$AE$19:$AE$718)),ROW(H265))),"")</f>
        <v/>
      </c>
      <c r="I285" s="182">
        <f t="shared" si="36"/>
        <v>0</v>
      </c>
      <c r="J285" s="181" t="str">
        <f t="array" ref="J285">IFERROR(INDEX('調査票 (記入例)'!$N$1:$N$718,SMALL(IF('調査票 (記入例)'!$AE$19:$AE$718="●",ROW('調査票 (記入例)'!$AE$19:$AE$718)),ROW(J265))),"")</f>
        <v/>
      </c>
      <c r="K285" s="182">
        <f t="shared" si="37"/>
        <v>0</v>
      </c>
      <c r="L285" s="155"/>
      <c r="M285" s="156"/>
      <c r="N285" s="157"/>
      <c r="O285" s="156"/>
      <c r="P285" s="155"/>
      <c r="Q285" s="156"/>
      <c r="R285" s="157"/>
      <c r="S285" s="156"/>
      <c r="T285" s="155"/>
      <c r="U285" s="156"/>
      <c r="V285" s="157"/>
      <c r="W285" s="156"/>
      <c r="X285" s="155"/>
      <c r="Y285" s="156"/>
      <c r="Z285" s="157"/>
      <c r="AA285" s="156"/>
      <c r="AB285" s="158"/>
      <c r="AC285" s="159" t="str">
        <f t="array" ref="AC285">IFERROR(INDEX('調査票 (記入例)'!$AD$1:$AD$718,SMALL(IF('調査票 (記入例)'!$AE$19:$AE$718="●",ROW('調査票 (記入例)'!$AE$19:$AE$718)),ROW(AC265)))&amp;"","")</f>
        <v/>
      </c>
      <c r="AD285" s="160" t="str">
        <f t="shared" si="38"/>
        <v/>
      </c>
      <c r="AE285" s="159" t="str">
        <f t="shared" si="40"/>
        <v/>
      </c>
      <c r="AF285" s="160" t="str">
        <f t="shared" si="39"/>
        <v/>
      </c>
    </row>
    <row r="286" spans="1:32" s="110" customFormat="1" ht="34.5" customHeight="1" x14ac:dyDescent="0.4">
      <c r="A286" s="42" t="str">
        <f t="shared" si="33"/>
        <v>○○学園</v>
      </c>
      <c r="B286" s="176" t="str">
        <f t="array" ref="B286">IFERROR(INDEX('調査票 (記入例)'!$B$1:$B$718,SMALL(IF('調査票 (記入例)'!$AE$19:$AE$718="●",ROW('調査票 (記入例)'!$AE$19:$AE$718)),ROW(B266))),"")</f>
        <v/>
      </c>
      <c r="C286" s="177" t="str">
        <f t="array" ref="C286">IFERROR(INDEX('調査票 (記入例)'!$C$1:$C$718,SMALL(IF('調査票 (記入例)'!$AE$19:$AE$718="●",ROW('調査票 (記入例)'!$AE$19:$AE$718)),ROW(C266))),"")</f>
        <v/>
      </c>
      <c r="D286" s="181" t="str">
        <f t="array" ref="D286">IFERROR(INDEX('調査票 (記入例)'!$K$1:$K$718,SMALL(IF('調査票 (記入例)'!$AE$19:$AE$718="●",ROW('調査票 (記入例)'!$AE$19:$AE$718)),ROW(D266))),"")</f>
        <v/>
      </c>
      <c r="E286" s="184">
        <f t="shared" si="34"/>
        <v>0</v>
      </c>
      <c r="F286" s="181" t="str">
        <f t="array" ref="F286">IFERROR(INDEX('調査票 (記入例)'!$L$1:$L$718,SMALL(IF('調査票 (記入例)'!$AE$19:$AE$718="●",ROW('調査票 (記入例)'!$AE$19:$AE$718)),ROW(F266))),"")</f>
        <v/>
      </c>
      <c r="G286" s="182">
        <f t="shared" si="35"/>
        <v>0</v>
      </c>
      <c r="H286" s="181" t="str">
        <f t="array" ref="H286">IFERROR(INDEX('調査票 (記入例)'!$M$1:$M$718,SMALL(IF('調査票 (記入例)'!$AE$19:$AE$718="●",ROW('調査票 (記入例)'!$AE$19:$AE$718)),ROW(H266))),"")</f>
        <v/>
      </c>
      <c r="I286" s="182">
        <f t="shared" si="36"/>
        <v>0</v>
      </c>
      <c r="J286" s="181" t="str">
        <f t="array" ref="J286">IFERROR(INDEX('調査票 (記入例)'!$N$1:$N$718,SMALL(IF('調査票 (記入例)'!$AE$19:$AE$718="●",ROW('調査票 (記入例)'!$AE$19:$AE$718)),ROW(J266))),"")</f>
        <v/>
      </c>
      <c r="K286" s="182">
        <f t="shared" si="37"/>
        <v>0</v>
      </c>
      <c r="L286" s="155"/>
      <c r="M286" s="156"/>
      <c r="N286" s="157"/>
      <c r="O286" s="156"/>
      <c r="P286" s="155"/>
      <c r="Q286" s="156"/>
      <c r="R286" s="157"/>
      <c r="S286" s="156"/>
      <c r="T286" s="155"/>
      <c r="U286" s="156"/>
      <c r="V286" s="157"/>
      <c r="W286" s="156"/>
      <c r="X286" s="155"/>
      <c r="Y286" s="156"/>
      <c r="Z286" s="157"/>
      <c r="AA286" s="156"/>
      <c r="AB286" s="158"/>
      <c r="AC286" s="159" t="str">
        <f t="array" ref="AC286">IFERROR(INDEX('調査票 (記入例)'!$AD$1:$AD$718,SMALL(IF('調査票 (記入例)'!$AE$19:$AE$718="●",ROW('調査票 (記入例)'!$AE$19:$AE$718)),ROW(AC266)))&amp;"","")</f>
        <v/>
      </c>
      <c r="AD286" s="160" t="str">
        <f t="shared" si="38"/>
        <v/>
      </c>
      <c r="AE286" s="159" t="str">
        <f t="shared" si="40"/>
        <v/>
      </c>
      <c r="AF286" s="160" t="str">
        <f t="shared" si="39"/>
        <v/>
      </c>
    </row>
    <row r="287" spans="1:32" s="110" customFormat="1" ht="34.5" customHeight="1" x14ac:dyDescent="0.4">
      <c r="A287" s="42" t="str">
        <f t="shared" si="33"/>
        <v>○○学園</v>
      </c>
      <c r="B287" s="176" t="str">
        <f t="array" ref="B287">IFERROR(INDEX('調査票 (記入例)'!$B$1:$B$718,SMALL(IF('調査票 (記入例)'!$AE$19:$AE$718="●",ROW('調査票 (記入例)'!$AE$19:$AE$718)),ROW(B267))),"")</f>
        <v/>
      </c>
      <c r="C287" s="177" t="str">
        <f t="array" ref="C287">IFERROR(INDEX('調査票 (記入例)'!$C$1:$C$718,SMALL(IF('調査票 (記入例)'!$AE$19:$AE$718="●",ROW('調査票 (記入例)'!$AE$19:$AE$718)),ROW(C267))),"")</f>
        <v/>
      </c>
      <c r="D287" s="181" t="str">
        <f t="array" ref="D287">IFERROR(INDEX('調査票 (記入例)'!$K$1:$K$718,SMALL(IF('調査票 (記入例)'!$AE$19:$AE$718="●",ROW('調査票 (記入例)'!$AE$19:$AE$718)),ROW(D267))),"")</f>
        <v/>
      </c>
      <c r="E287" s="184">
        <f t="shared" si="34"/>
        <v>0</v>
      </c>
      <c r="F287" s="181" t="str">
        <f t="array" ref="F287">IFERROR(INDEX('調査票 (記入例)'!$L$1:$L$718,SMALL(IF('調査票 (記入例)'!$AE$19:$AE$718="●",ROW('調査票 (記入例)'!$AE$19:$AE$718)),ROW(F267))),"")</f>
        <v/>
      </c>
      <c r="G287" s="182">
        <f t="shared" si="35"/>
        <v>0</v>
      </c>
      <c r="H287" s="181" t="str">
        <f t="array" ref="H287">IFERROR(INDEX('調査票 (記入例)'!$M$1:$M$718,SMALL(IF('調査票 (記入例)'!$AE$19:$AE$718="●",ROW('調査票 (記入例)'!$AE$19:$AE$718)),ROW(H267))),"")</f>
        <v/>
      </c>
      <c r="I287" s="182">
        <f t="shared" si="36"/>
        <v>0</v>
      </c>
      <c r="J287" s="181" t="str">
        <f t="array" ref="J287">IFERROR(INDEX('調査票 (記入例)'!$N$1:$N$718,SMALL(IF('調査票 (記入例)'!$AE$19:$AE$718="●",ROW('調査票 (記入例)'!$AE$19:$AE$718)),ROW(J267))),"")</f>
        <v/>
      </c>
      <c r="K287" s="182">
        <f t="shared" si="37"/>
        <v>0</v>
      </c>
      <c r="L287" s="155"/>
      <c r="M287" s="156"/>
      <c r="N287" s="157"/>
      <c r="O287" s="156"/>
      <c r="P287" s="155"/>
      <c r="Q287" s="156"/>
      <c r="R287" s="157"/>
      <c r="S287" s="156"/>
      <c r="T287" s="155"/>
      <c r="U287" s="156"/>
      <c r="V287" s="157"/>
      <c r="W287" s="156"/>
      <c r="X287" s="155"/>
      <c r="Y287" s="156"/>
      <c r="Z287" s="157"/>
      <c r="AA287" s="156"/>
      <c r="AB287" s="158"/>
      <c r="AC287" s="159" t="str">
        <f t="array" ref="AC287">IFERROR(INDEX('調査票 (記入例)'!$AD$1:$AD$718,SMALL(IF('調査票 (記入例)'!$AE$19:$AE$718="●",ROW('調査票 (記入例)'!$AE$19:$AE$718)),ROW(AC267)))&amp;"","")</f>
        <v/>
      </c>
      <c r="AD287" s="160" t="str">
        <f t="shared" si="38"/>
        <v/>
      </c>
      <c r="AE287" s="159" t="str">
        <f t="shared" si="40"/>
        <v/>
      </c>
      <c r="AF287" s="160" t="str">
        <f t="shared" si="39"/>
        <v/>
      </c>
    </row>
    <row r="288" spans="1:32" s="110" customFormat="1" ht="34.5" customHeight="1" x14ac:dyDescent="0.4">
      <c r="A288" s="42" t="str">
        <f t="shared" si="33"/>
        <v>○○学園</v>
      </c>
      <c r="B288" s="176" t="str">
        <f t="array" ref="B288">IFERROR(INDEX('調査票 (記入例)'!$B$1:$B$718,SMALL(IF('調査票 (記入例)'!$AE$19:$AE$718="●",ROW('調査票 (記入例)'!$AE$19:$AE$718)),ROW(B268))),"")</f>
        <v/>
      </c>
      <c r="C288" s="177" t="str">
        <f t="array" ref="C288">IFERROR(INDEX('調査票 (記入例)'!$C$1:$C$718,SMALL(IF('調査票 (記入例)'!$AE$19:$AE$718="●",ROW('調査票 (記入例)'!$AE$19:$AE$718)),ROW(C268))),"")</f>
        <v/>
      </c>
      <c r="D288" s="181" t="str">
        <f t="array" ref="D288">IFERROR(INDEX('調査票 (記入例)'!$K$1:$K$718,SMALL(IF('調査票 (記入例)'!$AE$19:$AE$718="●",ROW('調査票 (記入例)'!$AE$19:$AE$718)),ROW(D268))),"")</f>
        <v/>
      </c>
      <c r="E288" s="184">
        <f t="shared" si="34"/>
        <v>0</v>
      </c>
      <c r="F288" s="181" t="str">
        <f t="array" ref="F288">IFERROR(INDEX('調査票 (記入例)'!$L$1:$L$718,SMALL(IF('調査票 (記入例)'!$AE$19:$AE$718="●",ROW('調査票 (記入例)'!$AE$19:$AE$718)),ROW(F268))),"")</f>
        <v/>
      </c>
      <c r="G288" s="182">
        <f t="shared" si="35"/>
        <v>0</v>
      </c>
      <c r="H288" s="181" t="str">
        <f t="array" ref="H288">IFERROR(INDEX('調査票 (記入例)'!$M$1:$M$718,SMALL(IF('調査票 (記入例)'!$AE$19:$AE$718="●",ROW('調査票 (記入例)'!$AE$19:$AE$718)),ROW(H268))),"")</f>
        <v/>
      </c>
      <c r="I288" s="182">
        <f t="shared" si="36"/>
        <v>0</v>
      </c>
      <c r="J288" s="181" t="str">
        <f t="array" ref="J288">IFERROR(INDEX('調査票 (記入例)'!$N$1:$N$718,SMALL(IF('調査票 (記入例)'!$AE$19:$AE$718="●",ROW('調査票 (記入例)'!$AE$19:$AE$718)),ROW(J268))),"")</f>
        <v/>
      </c>
      <c r="K288" s="182">
        <f t="shared" si="37"/>
        <v>0</v>
      </c>
      <c r="L288" s="155"/>
      <c r="M288" s="156"/>
      <c r="N288" s="157"/>
      <c r="O288" s="156"/>
      <c r="P288" s="155"/>
      <c r="Q288" s="156"/>
      <c r="R288" s="157"/>
      <c r="S288" s="156"/>
      <c r="T288" s="155"/>
      <c r="U288" s="156"/>
      <c r="V288" s="157"/>
      <c r="W288" s="156"/>
      <c r="X288" s="155"/>
      <c r="Y288" s="156"/>
      <c r="Z288" s="157"/>
      <c r="AA288" s="156"/>
      <c r="AB288" s="158"/>
      <c r="AC288" s="159" t="str">
        <f t="array" ref="AC288">IFERROR(INDEX('調査票 (記入例)'!$AD$1:$AD$718,SMALL(IF('調査票 (記入例)'!$AE$19:$AE$718="●",ROW('調査票 (記入例)'!$AE$19:$AE$718)),ROW(AC268)))&amp;"","")</f>
        <v/>
      </c>
      <c r="AD288" s="160" t="str">
        <f t="shared" si="38"/>
        <v/>
      </c>
      <c r="AE288" s="159" t="str">
        <f t="shared" si="40"/>
        <v/>
      </c>
      <c r="AF288" s="160" t="str">
        <f t="shared" si="39"/>
        <v/>
      </c>
    </row>
    <row r="289" spans="1:32" s="110" customFormat="1" ht="34.5" customHeight="1" x14ac:dyDescent="0.4">
      <c r="A289" s="42" t="str">
        <f t="shared" si="33"/>
        <v>○○学園</v>
      </c>
      <c r="B289" s="176" t="str">
        <f t="array" ref="B289">IFERROR(INDEX('調査票 (記入例)'!$B$1:$B$718,SMALL(IF('調査票 (記入例)'!$AE$19:$AE$718="●",ROW('調査票 (記入例)'!$AE$19:$AE$718)),ROW(B269))),"")</f>
        <v/>
      </c>
      <c r="C289" s="177" t="str">
        <f t="array" ref="C289">IFERROR(INDEX('調査票 (記入例)'!$C$1:$C$718,SMALL(IF('調査票 (記入例)'!$AE$19:$AE$718="●",ROW('調査票 (記入例)'!$AE$19:$AE$718)),ROW(C269))),"")</f>
        <v/>
      </c>
      <c r="D289" s="181" t="str">
        <f t="array" ref="D289">IFERROR(INDEX('調査票 (記入例)'!$K$1:$K$718,SMALL(IF('調査票 (記入例)'!$AE$19:$AE$718="●",ROW('調査票 (記入例)'!$AE$19:$AE$718)),ROW(D269))),"")</f>
        <v/>
      </c>
      <c r="E289" s="184">
        <f t="shared" si="34"/>
        <v>0</v>
      </c>
      <c r="F289" s="181" t="str">
        <f t="array" ref="F289">IFERROR(INDEX('調査票 (記入例)'!$L$1:$L$718,SMALL(IF('調査票 (記入例)'!$AE$19:$AE$718="●",ROW('調査票 (記入例)'!$AE$19:$AE$718)),ROW(F269))),"")</f>
        <v/>
      </c>
      <c r="G289" s="182">
        <f t="shared" si="35"/>
        <v>0</v>
      </c>
      <c r="H289" s="181" t="str">
        <f t="array" ref="H289">IFERROR(INDEX('調査票 (記入例)'!$M$1:$M$718,SMALL(IF('調査票 (記入例)'!$AE$19:$AE$718="●",ROW('調査票 (記入例)'!$AE$19:$AE$718)),ROW(H269))),"")</f>
        <v/>
      </c>
      <c r="I289" s="182">
        <f t="shared" si="36"/>
        <v>0</v>
      </c>
      <c r="J289" s="181" t="str">
        <f t="array" ref="J289">IFERROR(INDEX('調査票 (記入例)'!$N$1:$N$718,SMALL(IF('調査票 (記入例)'!$AE$19:$AE$718="●",ROW('調査票 (記入例)'!$AE$19:$AE$718)),ROW(J269))),"")</f>
        <v/>
      </c>
      <c r="K289" s="182">
        <f t="shared" si="37"/>
        <v>0</v>
      </c>
      <c r="L289" s="155"/>
      <c r="M289" s="156"/>
      <c r="N289" s="157"/>
      <c r="O289" s="156"/>
      <c r="P289" s="155"/>
      <c r="Q289" s="156"/>
      <c r="R289" s="157"/>
      <c r="S289" s="156"/>
      <c r="T289" s="155"/>
      <c r="U289" s="156"/>
      <c r="V289" s="157"/>
      <c r="W289" s="156"/>
      <c r="X289" s="155"/>
      <c r="Y289" s="156"/>
      <c r="Z289" s="157"/>
      <c r="AA289" s="156"/>
      <c r="AB289" s="158"/>
      <c r="AC289" s="159" t="str">
        <f t="array" ref="AC289">IFERROR(INDEX('調査票 (記入例)'!$AD$1:$AD$718,SMALL(IF('調査票 (記入例)'!$AE$19:$AE$718="●",ROW('調査票 (記入例)'!$AE$19:$AE$718)),ROW(AC269)))&amp;"","")</f>
        <v/>
      </c>
      <c r="AD289" s="160" t="str">
        <f t="shared" si="38"/>
        <v/>
      </c>
      <c r="AE289" s="159" t="str">
        <f t="shared" si="40"/>
        <v/>
      </c>
      <c r="AF289" s="160" t="str">
        <f t="shared" si="39"/>
        <v/>
      </c>
    </row>
    <row r="290" spans="1:32" s="110" customFormat="1" ht="34.5" customHeight="1" x14ac:dyDescent="0.4">
      <c r="A290" s="42" t="str">
        <f t="shared" si="33"/>
        <v>○○学園</v>
      </c>
      <c r="B290" s="176" t="str">
        <f t="array" ref="B290">IFERROR(INDEX('調査票 (記入例)'!$B$1:$B$718,SMALL(IF('調査票 (記入例)'!$AE$19:$AE$718="●",ROW('調査票 (記入例)'!$AE$19:$AE$718)),ROW(B270))),"")</f>
        <v/>
      </c>
      <c r="C290" s="177" t="str">
        <f t="array" ref="C290">IFERROR(INDEX('調査票 (記入例)'!$C$1:$C$718,SMALL(IF('調査票 (記入例)'!$AE$19:$AE$718="●",ROW('調査票 (記入例)'!$AE$19:$AE$718)),ROW(C270))),"")</f>
        <v/>
      </c>
      <c r="D290" s="181" t="str">
        <f t="array" ref="D290">IFERROR(INDEX('調査票 (記入例)'!$K$1:$K$718,SMALL(IF('調査票 (記入例)'!$AE$19:$AE$718="●",ROW('調査票 (記入例)'!$AE$19:$AE$718)),ROW(D270))),"")</f>
        <v/>
      </c>
      <c r="E290" s="184">
        <f t="shared" si="34"/>
        <v>0</v>
      </c>
      <c r="F290" s="181" t="str">
        <f t="array" ref="F290">IFERROR(INDEX('調査票 (記入例)'!$L$1:$L$718,SMALL(IF('調査票 (記入例)'!$AE$19:$AE$718="●",ROW('調査票 (記入例)'!$AE$19:$AE$718)),ROW(F270))),"")</f>
        <v/>
      </c>
      <c r="G290" s="182">
        <f t="shared" si="35"/>
        <v>0</v>
      </c>
      <c r="H290" s="181" t="str">
        <f t="array" ref="H290">IFERROR(INDEX('調査票 (記入例)'!$M$1:$M$718,SMALL(IF('調査票 (記入例)'!$AE$19:$AE$718="●",ROW('調査票 (記入例)'!$AE$19:$AE$718)),ROW(H270))),"")</f>
        <v/>
      </c>
      <c r="I290" s="182">
        <f t="shared" si="36"/>
        <v>0</v>
      </c>
      <c r="J290" s="181" t="str">
        <f t="array" ref="J290">IFERROR(INDEX('調査票 (記入例)'!$N$1:$N$718,SMALL(IF('調査票 (記入例)'!$AE$19:$AE$718="●",ROW('調査票 (記入例)'!$AE$19:$AE$718)),ROW(J270))),"")</f>
        <v/>
      </c>
      <c r="K290" s="182">
        <f t="shared" si="37"/>
        <v>0</v>
      </c>
      <c r="L290" s="155"/>
      <c r="M290" s="156"/>
      <c r="N290" s="157"/>
      <c r="O290" s="156"/>
      <c r="P290" s="155"/>
      <c r="Q290" s="156"/>
      <c r="R290" s="157"/>
      <c r="S290" s="156"/>
      <c r="T290" s="155"/>
      <c r="U290" s="156"/>
      <c r="V290" s="157"/>
      <c r="W290" s="156"/>
      <c r="X290" s="155"/>
      <c r="Y290" s="156"/>
      <c r="Z290" s="157"/>
      <c r="AA290" s="156"/>
      <c r="AB290" s="158"/>
      <c r="AC290" s="159" t="str">
        <f t="array" ref="AC290">IFERROR(INDEX('調査票 (記入例)'!$AD$1:$AD$718,SMALL(IF('調査票 (記入例)'!$AE$19:$AE$718="●",ROW('調査票 (記入例)'!$AE$19:$AE$718)),ROW(AC270)))&amp;"","")</f>
        <v/>
      </c>
      <c r="AD290" s="160" t="str">
        <f t="shared" si="38"/>
        <v/>
      </c>
      <c r="AE290" s="159" t="str">
        <f t="shared" si="40"/>
        <v/>
      </c>
      <c r="AF290" s="160" t="str">
        <f t="shared" si="39"/>
        <v/>
      </c>
    </row>
    <row r="291" spans="1:32" s="110" customFormat="1" ht="34.5" customHeight="1" x14ac:dyDescent="0.4">
      <c r="A291" s="42" t="str">
        <f t="shared" si="33"/>
        <v>○○学園</v>
      </c>
      <c r="B291" s="176" t="str">
        <f t="array" ref="B291">IFERROR(INDEX('調査票 (記入例)'!$B$1:$B$718,SMALL(IF('調査票 (記入例)'!$AE$19:$AE$718="●",ROW('調査票 (記入例)'!$AE$19:$AE$718)),ROW(B271))),"")</f>
        <v/>
      </c>
      <c r="C291" s="177" t="str">
        <f t="array" ref="C291">IFERROR(INDEX('調査票 (記入例)'!$C$1:$C$718,SMALL(IF('調査票 (記入例)'!$AE$19:$AE$718="●",ROW('調査票 (記入例)'!$AE$19:$AE$718)),ROW(C271))),"")</f>
        <v/>
      </c>
      <c r="D291" s="181" t="str">
        <f t="array" ref="D291">IFERROR(INDEX('調査票 (記入例)'!$K$1:$K$718,SMALL(IF('調査票 (記入例)'!$AE$19:$AE$718="●",ROW('調査票 (記入例)'!$AE$19:$AE$718)),ROW(D271))),"")</f>
        <v/>
      </c>
      <c r="E291" s="184">
        <f t="shared" si="34"/>
        <v>0</v>
      </c>
      <c r="F291" s="181" t="str">
        <f t="array" ref="F291">IFERROR(INDEX('調査票 (記入例)'!$L$1:$L$718,SMALL(IF('調査票 (記入例)'!$AE$19:$AE$718="●",ROW('調査票 (記入例)'!$AE$19:$AE$718)),ROW(F271))),"")</f>
        <v/>
      </c>
      <c r="G291" s="182">
        <f t="shared" si="35"/>
        <v>0</v>
      </c>
      <c r="H291" s="181" t="str">
        <f t="array" ref="H291">IFERROR(INDEX('調査票 (記入例)'!$M$1:$M$718,SMALL(IF('調査票 (記入例)'!$AE$19:$AE$718="●",ROW('調査票 (記入例)'!$AE$19:$AE$718)),ROW(H271))),"")</f>
        <v/>
      </c>
      <c r="I291" s="182">
        <f t="shared" si="36"/>
        <v>0</v>
      </c>
      <c r="J291" s="181" t="str">
        <f t="array" ref="J291">IFERROR(INDEX('調査票 (記入例)'!$N$1:$N$718,SMALL(IF('調査票 (記入例)'!$AE$19:$AE$718="●",ROW('調査票 (記入例)'!$AE$19:$AE$718)),ROW(J271))),"")</f>
        <v/>
      </c>
      <c r="K291" s="182">
        <f t="shared" si="37"/>
        <v>0</v>
      </c>
      <c r="L291" s="155"/>
      <c r="M291" s="156"/>
      <c r="N291" s="157"/>
      <c r="O291" s="156"/>
      <c r="P291" s="155"/>
      <c r="Q291" s="156"/>
      <c r="R291" s="157"/>
      <c r="S291" s="156"/>
      <c r="T291" s="155"/>
      <c r="U291" s="156"/>
      <c r="V291" s="157"/>
      <c r="W291" s="156"/>
      <c r="X291" s="155"/>
      <c r="Y291" s="156"/>
      <c r="Z291" s="157"/>
      <c r="AA291" s="156"/>
      <c r="AB291" s="158"/>
      <c r="AC291" s="159" t="str">
        <f t="array" ref="AC291">IFERROR(INDEX('調査票 (記入例)'!$AD$1:$AD$718,SMALL(IF('調査票 (記入例)'!$AE$19:$AE$718="●",ROW('調査票 (記入例)'!$AE$19:$AE$718)),ROW(AC271)))&amp;"","")</f>
        <v/>
      </c>
      <c r="AD291" s="160" t="str">
        <f t="shared" si="38"/>
        <v/>
      </c>
      <c r="AE291" s="159" t="str">
        <f t="shared" si="40"/>
        <v/>
      </c>
      <c r="AF291" s="160" t="str">
        <f t="shared" si="39"/>
        <v/>
      </c>
    </row>
    <row r="292" spans="1:32" s="110" customFormat="1" ht="34.5" customHeight="1" x14ac:dyDescent="0.4">
      <c r="A292" s="42" t="str">
        <f t="shared" si="33"/>
        <v>○○学園</v>
      </c>
      <c r="B292" s="176" t="str">
        <f t="array" ref="B292">IFERROR(INDEX('調査票 (記入例)'!$B$1:$B$718,SMALL(IF('調査票 (記入例)'!$AE$19:$AE$718="●",ROW('調査票 (記入例)'!$AE$19:$AE$718)),ROW(B272))),"")</f>
        <v/>
      </c>
      <c r="C292" s="177" t="str">
        <f t="array" ref="C292">IFERROR(INDEX('調査票 (記入例)'!$C$1:$C$718,SMALL(IF('調査票 (記入例)'!$AE$19:$AE$718="●",ROW('調査票 (記入例)'!$AE$19:$AE$718)),ROW(C272))),"")</f>
        <v/>
      </c>
      <c r="D292" s="181" t="str">
        <f t="array" ref="D292">IFERROR(INDEX('調査票 (記入例)'!$K$1:$K$718,SMALL(IF('調査票 (記入例)'!$AE$19:$AE$718="●",ROW('調査票 (記入例)'!$AE$19:$AE$718)),ROW(D272))),"")</f>
        <v/>
      </c>
      <c r="E292" s="184">
        <f t="shared" si="34"/>
        <v>0</v>
      </c>
      <c r="F292" s="181" t="str">
        <f t="array" ref="F292">IFERROR(INDEX('調査票 (記入例)'!$L$1:$L$718,SMALL(IF('調査票 (記入例)'!$AE$19:$AE$718="●",ROW('調査票 (記入例)'!$AE$19:$AE$718)),ROW(F272))),"")</f>
        <v/>
      </c>
      <c r="G292" s="182">
        <f t="shared" si="35"/>
        <v>0</v>
      </c>
      <c r="H292" s="181" t="str">
        <f t="array" ref="H292">IFERROR(INDEX('調査票 (記入例)'!$M$1:$M$718,SMALL(IF('調査票 (記入例)'!$AE$19:$AE$718="●",ROW('調査票 (記入例)'!$AE$19:$AE$718)),ROW(H272))),"")</f>
        <v/>
      </c>
      <c r="I292" s="182">
        <f t="shared" si="36"/>
        <v>0</v>
      </c>
      <c r="J292" s="181" t="str">
        <f t="array" ref="J292">IFERROR(INDEX('調査票 (記入例)'!$N$1:$N$718,SMALL(IF('調査票 (記入例)'!$AE$19:$AE$718="●",ROW('調査票 (記入例)'!$AE$19:$AE$718)),ROW(J272))),"")</f>
        <v/>
      </c>
      <c r="K292" s="182">
        <f t="shared" si="37"/>
        <v>0</v>
      </c>
      <c r="L292" s="155"/>
      <c r="M292" s="156"/>
      <c r="N292" s="157"/>
      <c r="O292" s="156"/>
      <c r="P292" s="155"/>
      <c r="Q292" s="156"/>
      <c r="R292" s="157"/>
      <c r="S292" s="156"/>
      <c r="T292" s="155"/>
      <c r="U292" s="156"/>
      <c r="V292" s="157"/>
      <c r="W292" s="156"/>
      <c r="X292" s="155"/>
      <c r="Y292" s="156"/>
      <c r="Z292" s="157"/>
      <c r="AA292" s="156"/>
      <c r="AB292" s="158"/>
      <c r="AC292" s="159" t="str">
        <f t="array" ref="AC292">IFERROR(INDEX('調査票 (記入例)'!$AD$1:$AD$718,SMALL(IF('調査票 (記入例)'!$AE$19:$AE$718="●",ROW('調査票 (記入例)'!$AE$19:$AE$718)),ROW(AC272)))&amp;"","")</f>
        <v/>
      </c>
      <c r="AD292" s="160" t="str">
        <f t="shared" si="38"/>
        <v/>
      </c>
      <c r="AE292" s="159" t="str">
        <f t="shared" si="40"/>
        <v/>
      </c>
      <c r="AF292" s="160" t="str">
        <f t="shared" si="39"/>
        <v/>
      </c>
    </row>
    <row r="293" spans="1:32" s="110" customFormat="1" ht="34.5" customHeight="1" x14ac:dyDescent="0.4">
      <c r="A293" s="42" t="str">
        <f t="shared" si="33"/>
        <v>○○学園</v>
      </c>
      <c r="B293" s="176" t="str">
        <f t="array" ref="B293">IFERROR(INDEX('調査票 (記入例)'!$B$1:$B$718,SMALL(IF('調査票 (記入例)'!$AE$19:$AE$718="●",ROW('調査票 (記入例)'!$AE$19:$AE$718)),ROW(B273))),"")</f>
        <v/>
      </c>
      <c r="C293" s="177" t="str">
        <f t="array" ref="C293">IFERROR(INDEX('調査票 (記入例)'!$C$1:$C$718,SMALL(IF('調査票 (記入例)'!$AE$19:$AE$718="●",ROW('調査票 (記入例)'!$AE$19:$AE$718)),ROW(C273))),"")</f>
        <v/>
      </c>
      <c r="D293" s="181" t="str">
        <f t="array" ref="D293">IFERROR(INDEX('調査票 (記入例)'!$K$1:$K$718,SMALL(IF('調査票 (記入例)'!$AE$19:$AE$718="●",ROW('調査票 (記入例)'!$AE$19:$AE$718)),ROW(D273))),"")</f>
        <v/>
      </c>
      <c r="E293" s="184">
        <f t="shared" si="34"/>
        <v>0</v>
      </c>
      <c r="F293" s="181" t="str">
        <f t="array" ref="F293">IFERROR(INDEX('調査票 (記入例)'!$L$1:$L$718,SMALL(IF('調査票 (記入例)'!$AE$19:$AE$718="●",ROW('調査票 (記入例)'!$AE$19:$AE$718)),ROW(F273))),"")</f>
        <v/>
      </c>
      <c r="G293" s="182">
        <f t="shared" si="35"/>
        <v>0</v>
      </c>
      <c r="H293" s="181" t="str">
        <f t="array" ref="H293">IFERROR(INDEX('調査票 (記入例)'!$M$1:$M$718,SMALL(IF('調査票 (記入例)'!$AE$19:$AE$718="●",ROW('調査票 (記入例)'!$AE$19:$AE$718)),ROW(H273))),"")</f>
        <v/>
      </c>
      <c r="I293" s="182">
        <f t="shared" si="36"/>
        <v>0</v>
      </c>
      <c r="J293" s="181" t="str">
        <f t="array" ref="J293">IFERROR(INDEX('調査票 (記入例)'!$N$1:$N$718,SMALL(IF('調査票 (記入例)'!$AE$19:$AE$718="●",ROW('調査票 (記入例)'!$AE$19:$AE$718)),ROW(J273))),"")</f>
        <v/>
      </c>
      <c r="K293" s="182">
        <f t="shared" si="37"/>
        <v>0</v>
      </c>
      <c r="L293" s="155"/>
      <c r="M293" s="156"/>
      <c r="N293" s="157"/>
      <c r="O293" s="156"/>
      <c r="P293" s="155"/>
      <c r="Q293" s="156"/>
      <c r="R293" s="157"/>
      <c r="S293" s="156"/>
      <c r="T293" s="155"/>
      <c r="U293" s="156"/>
      <c r="V293" s="157"/>
      <c r="W293" s="156"/>
      <c r="X293" s="155"/>
      <c r="Y293" s="156"/>
      <c r="Z293" s="157"/>
      <c r="AA293" s="156"/>
      <c r="AB293" s="158"/>
      <c r="AC293" s="159" t="str">
        <f t="array" ref="AC293">IFERROR(INDEX('調査票 (記入例)'!$AD$1:$AD$718,SMALL(IF('調査票 (記入例)'!$AE$19:$AE$718="●",ROW('調査票 (記入例)'!$AE$19:$AE$718)),ROW(AC273)))&amp;"","")</f>
        <v/>
      </c>
      <c r="AD293" s="160" t="str">
        <f t="shared" si="38"/>
        <v/>
      </c>
      <c r="AE293" s="159" t="str">
        <f t="shared" si="40"/>
        <v/>
      </c>
      <c r="AF293" s="160" t="str">
        <f t="shared" si="39"/>
        <v/>
      </c>
    </row>
    <row r="294" spans="1:32" s="110" customFormat="1" ht="34.5" customHeight="1" x14ac:dyDescent="0.4">
      <c r="A294" s="42" t="str">
        <f t="shared" si="33"/>
        <v>○○学園</v>
      </c>
      <c r="B294" s="176" t="str">
        <f t="array" ref="B294">IFERROR(INDEX('調査票 (記入例)'!$B$1:$B$718,SMALL(IF('調査票 (記入例)'!$AE$19:$AE$718="●",ROW('調査票 (記入例)'!$AE$19:$AE$718)),ROW(B274))),"")</f>
        <v/>
      </c>
      <c r="C294" s="177" t="str">
        <f t="array" ref="C294">IFERROR(INDEX('調査票 (記入例)'!$C$1:$C$718,SMALL(IF('調査票 (記入例)'!$AE$19:$AE$718="●",ROW('調査票 (記入例)'!$AE$19:$AE$718)),ROW(C274))),"")</f>
        <v/>
      </c>
      <c r="D294" s="181" t="str">
        <f t="array" ref="D294">IFERROR(INDEX('調査票 (記入例)'!$K$1:$K$718,SMALL(IF('調査票 (記入例)'!$AE$19:$AE$718="●",ROW('調査票 (記入例)'!$AE$19:$AE$718)),ROW(D274))),"")</f>
        <v/>
      </c>
      <c r="E294" s="184">
        <f t="shared" si="34"/>
        <v>0</v>
      </c>
      <c r="F294" s="181" t="str">
        <f t="array" ref="F294">IFERROR(INDEX('調査票 (記入例)'!$L$1:$L$718,SMALL(IF('調査票 (記入例)'!$AE$19:$AE$718="●",ROW('調査票 (記入例)'!$AE$19:$AE$718)),ROW(F274))),"")</f>
        <v/>
      </c>
      <c r="G294" s="182">
        <f t="shared" si="35"/>
        <v>0</v>
      </c>
      <c r="H294" s="181" t="str">
        <f t="array" ref="H294">IFERROR(INDEX('調査票 (記入例)'!$M$1:$M$718,SMALL(IF('調査票 (記入例)'!$AE$19:$AE$718="●",ROW('調査票 (記入例)'!$AE$19:$AE$718)),ROW(H274))),"")</f>
        <v/>
      </c>
      <c r="I294" s="182">
        <f t="shared" si="36"/>
        <v>0</v>
      </c>
      <c r="J294" s="181" t="str">
        <f t="array" ref="J294">IFERROR(INDEX('調査票 (記入例)'!$N$1:$N$718,SMALL(IF('調査票 (記入例)'!$AE$19:$AE$718="●",ROW('調査票 (記入例)'!$AE$19:$AE$718)),ROW(J274))),"")</f>
        <v/>
      </c>
      <c r="K294" s="182">
        <f t="shared" si="37"/>
        <v>0</v>
      </c>
      <c r="L294" s="155"/>
      <c r="M294" s="156"/>
      <c r="N294" s="157"/>
      <c r="O294" s="156"/>
      <c r="P294" s="155"/>
      <c r="Q294" s="156"/>
      <c r="R294" s="157"/>
      <c r="S294" s="156"/>
      <c r="T294" s="155"/>
      <c r="U294" s="156"/>
      <c r="V294" s="157"/>
      <c r="W294" s="156"/>
      <c r="X294" s="155"/>
      <c r="Y294" s="156"/>
      <c r="Z294" s="157"/>
      <c r="AA294" s="156"/>
      <c r="AB294" s="158"/>
      <c r="AC294" s="159" t="str">
        <f t="array" ref="AC294">IFERROR(INDEX('調査票 (記入例)'!$AD$1:$AD$718,SMALL(IF('調査票 (記入例)'!$AE$19:$AE$718="●",ROW('調査票 (記入例)'!$AE$19:$AE$718)),ROW(AC274)))&amp;"","")</f>
        <v/>
      </c>
      <c r="AD294" s="160" t="str">
        <f t="shared" si="38"/>
        <v/>
      </c>
      <c r="AE294" s="159" t="str">
        <f t="shared" si="40"/>
        <v/>
      </c>
      <c r="AF294" s="160" t="str">
        <f t="shared" si="39"/>
        <v/>
      </c>
    </row>
    <row r="295" spans="1:32" s="110" customFormat="1" ht="34.5" customHeight="1" x14ac:dyDescent="0.4">
      <c r="A295" s="42" t="str">
        <f t="shared" si="33"/>
        <v>○○学園</v>
      </c>
      <c r="B295" s="176" t="str">
        <f t="array" ref="B295">IFERROR(INDEX('調査票 (記入例)'!$B$1:$B$718,SMALL(IF('調査票 (記入例)'!$AE$19:$AE$718="●",ROW('調査票 (記入例)'!$AE$19:$AE$718)),ROW(B275))),"")</f>
        <v/>
      </c>
      <c r="C295" s="177" t="str">
        <f t="array" ref="C295">IFERROR(INDEX('調査票 (記入例)'!$C$1:$C$718,SMALL(IF('調査票 (記入例)'!$AE$19:$AE$718="●",ROW('調査票 (記入例)'!$AE$19:$AE$718)),ROW(C275))),"")</f>
        <v/>
      </c>
      <c r="D295" s="181" t="str">
        <f t="array" ref="D295">IFERROR(INDEX('調査票 (記入例)'!$K$1:$K$718,SMALL(IF('調査票 (記入例)'!$AE$19:$AE$718="●",ROW('調査票 (記入例)'!$AE$19:$AE$718)),ROW(D275))),"")</f>
        <v/>
      </c>
      <c r="E295" s="184">
        <f t="shared" si="34"/>
        <v>0</v>
      </c>
      <c r="F295" s="181" t="str">
        <f t="array" ref="F295">IFERROR(INDEX('調査票 (記入例)'!$L$1:$L$718,SMALL(IF('調査票 (記入例)'!$AE$19:$AE$718="●",ROW('調査票 (記入例)'!$AE$19:$AE$718)),ROW(F275))),"")</f>
        <v/>
      </c>
      <c r="G295" s="182">
        <f t="shared" si="35"/>
        <v>0</v>
      </c>
      <c r="H295" s="181" t="str">
        <f t="array" ref="H295">IFERROR(INDEX('調査票 (記入例)'!$M$1:$M$718,SMALL(IF('調査票 (記入例)'!$AE$19:$AE$718="●",ROW('調査票 (記入例)'!$AE$19:$AE$718)),ROW(H275))),"")</f>
        <v/>
      </c>
      <c r="I295" s="182">
        <f t="shared" si="36"/>
        <v>0</v>
      </c>
      <c r="J295" s="181" t="str">
        <f t="array" ref="J295">IFERROR(INDEX('調査票 (記入例)'!$N$1:$N$718,SMALL(IF('調査票 (記入例)'!$AE$19:$AE$718="●",ROW('調査票 (記入例)'!$AE$19:$AE$718)),ROW(J275))),"")</f>
        <v/>
      </c>
      <c r="K295" s="182">
        <f t="shared" si="37"/>
        <v>0</v>
      </c>
      <c r="L295" s="155"/>
      <c r="M295" s="156"/>
      <c r="N295" s="157"/>
      <c r="O295" s="156"/>
      <c r="P295" s="155"/>
      <c r="Q295" s="156"/>
      <c r="R295" s="157"/>
      <c r="S295" s="156"/>
      <c r="T295" s="155"/>
      <c r="U295" s="156"/>
      <c r="V295" s="157"/>
      <c r="W295" s="156"/>
      <c r="X295" s="155"/>
      <c r="Y295" s="156"/>
      <c r="Z295" s="157"/>
      <c r="AA295" s="156"/>
      <c r="AB295" s="158"/>
      <c r="AC295" s="159" t="str">
        <f t="array" ref="AC295">IFERROR(INDEX('調査票 (記入例)'!$AD$1:$AD$718,SMALL(IF('調査票 (記入例)'!$AE$19:$AE$718="●",ROW('調査票 (記入例)'!$AE$19:$AE$718)),ROW(AC275)))&amp;"","")</f>
        <v/>
      </c>
      <c r="AD295" s="160" t="str">
        <f t="shared" si="38"/>
        <v/>
      </c>
      <c r="AE295" s="159" t="str">
        <f t="shared" si="40"/>
        <v/>
      </c>
      <c r="AF295" s="160" t="str">
        <f t="shared" si="39"/>
        <v/>
      </c>
    </row>
    <row r="296" spans="1:32" s="110" customFormat="1" ht="34.5" customHeight="1" x14ac:dyDescent="0.4">
      <c r="A296" s="42" t="str">
        <f t="shared" si="33"/>
        <v>○○学園</v>
      </c>
      <c r="B296" s="176" t="str">
        <f t="array" ref="B296">IFERROR(INDEX('調査票 (記入例)'!$B$1:$B$718,SMALL(IF('調査票 (記入例)'!$AE$19:$AE$718="●",ROW('調査票 (記入例)'!$AE$19:$AE$718)),ROW(B276))),"")</f>
        <v/>
      </c>
      <c r="C296" s="177" t="str">
        <f t="array" ref="C296">IFERROR(INDEX('調査票 (記入例)'!$C$1:$C$718,SMALL(IF('調査票 (記入例)'!$AE$19:$AE$718="●",ROW('調査票 (記入例)'!$AE$19:$AE$718)),ROW(C276))),"")</f>
        <v/>
      </c>
      <c r="D296" s="181" t="str">
        <f t="array" ref="D296">IFERROR(INDEX('調査票 (記入例)'!$K$1:$K$718,SMALL(IF('調査票 (記入例)'!$AE$19:$AE$718="●",ROW('調査票 (記入例)'!$AE$19:$AE$718)),ROW(D276))),"")</f>
        <v/>
      </c>
      <c r="E296" s="184">
        <f t="shared" si="34"/>
        <v>0</v>
      </c>
      <c r="F296" s="181" t="str">
        <f t="array" ref="F296">IFERROR(INDEX('調査票 (記入例)'!$L$1:$L$718,SMALL(IF('調査票 (記入例)'!$AE$19:$AE$718="●",ROW('調査票 (記入例)'!$AE$19:$AE$718)),ROW(F276))),"")</f>
        <v/>
      </c>
      <c r="G296" s="182">
        <f t="shared" si="35"/>
        <v>0</v>
      </c>
      <c r="H296" s="181" t="str">
        <f t="array" ref="H296">IFERROR(INDEX('調査票 (記入例)'!$M$1:$M$718,SMALL(IF('調査票 (記入例)'!$AE$19:$AE$718="●",ROW('調査票 (記入例)'!$AE$19:$AE$718)),ROW(H276))),"")</f>
        <v/>
      </c>
      <c r="I296" s="182">
        <f t="shared" si="36"/>
        <v>0</v>
      </c>
      <c r="J296" s="181" t="str">
        <f t="array" ref="J296">IFERROR(INDEX('調査票 (記入例)'!$N$1:$N$718,SMALL(IF('調査票 (記入例)'!$AE$19:$AE$718="●",ROW('調査票 (記入例)'!$AE$19:$AE$718)),ROW(J276))),"")</f>
        <v/>
      </c>
      <c r="K296" s="182">
        <f t="shared" si="37"/>
        <v>0</v>
      </c>
      <c r="L296" s="155"/>
      <c r="M296" s="156"/>
      <c r="N296" s="157"/>
      <c r="O296" s="156"/>
      <c r="P296" s="155"/>
      <c r="Q296" s="156"/>
      <c r="R296" s="157"/>
      <c r="S296" s="156"/>
      <c r="T296" s="155"/>
      <c r="U296" s="156"/>
      <c r="V296" s="157"/>
      <c r="W296" s="156"/>
      <c r="X296" s="155"/>
      <c r="Y296" s="156"/>
      <c r="Z296" s="157"/>
      <c r="AA296" s="156"/>
      <c r="AB296" s="158"/>
      <c r="AC296" s="159" t="str">
        <f t="array" ref="AC296">IFERROR(INDEX('調査票 (記入例)'!$AD$1:$AD$718,SMALL(IF('調査票 (記入例)'!$AE$19:$AE$718="●",ROW('調査票 (記入例)'!$AE$19:$AE$718)),ROW(AC276)))&amp;"","")</f>
        <v/>
      </c>
      <c r="AD296" s="160" t="str">
        <f t="shared" si="38"/>
        <v/>
      </c>
      <c r="AE296" s="159" t="str">
        <f t="shared" si="40"/>
        <v/>
      </c>
      <c r="AF296" s="160" t="str">
        <f t="shared" si="39"/>
        <v/>
      </c>
    </row>
    <row r="297" spans="1:32" s="110" customFormat="1" ht="34.5" customHeight="1" x14ac:dyDescent="0.4">
      <c r="A297" s="42" t="str">
        <f t="shared" si="33"/>
        <v>○○学園</v>
      </c>
      <c r="B297" s="176" t="str">
        <f t="array" ref="B297">IFERROR(INDEX('調査票 (記入例)'!$B$1:$B$718,SMALL(IF('調査票 (記入例)'!$AE$19:$AE$718="●",ROW('調査票 (記入例)'!$AE$19:$AE$718)),ROW(B277))),"")</f>
        <v/>
      </c>
      <c r="C297" s="177" t="str">
        <f t="array" ref="C297">IFERROR(INDEX('調査票 (記入例)'!$C$1:$C$718,SMALL(IF('調査票 (記入例)'!$AE$19:$AE$718="●",ROW('調査票 (記入例)'!$AE$19:$AE$718)),ROW(C277))),"")</f>
        <v/>
      </c>
      <c r="D297" s="181" t="str">
        <f t="array" ref="D297">IFERROR(INDEX('調査票 (記入例)'!$K$1:$K$718,SMALL(IF('調査票 (記入例)'!$AE$19:$AE$718="●",ROW('調査票 (記入例)'!$AE$19:$AE$718)),ROW(D277))),"")</f>
        <v/>
      </c>
      <c r="E297" s="184">
        <f t="shared" si="34"/>
        <v>0</v>
      </c>
      <c r="F297" s="181" t="str">
        <f t="array" ref="F297">IFERROR(INDEX('調査票 (記入例)'!$L$1:$L$718,SMALL(IF('調査票 (記入例)'!$AE$19:$AE$718="●",ROW('調査票 (記入例)'!$AE$19:$AE$718)),ROW(F277))),"")</f>
        <v/>
      </c>
      <c r="G297" s="182">
        <f t="shared" si="35"/>
        <v>0</v>
      </c>
      <c r="H297" s="181" t="str">
        <f t="array" ref="H297">IFERROR(INDEX('調査票 (記入例)'!$M$1:$M$718,SMALL(IF('調査票 (記入例)'!$AE$19:$AE$718="●",ROW('調査票 (記入例)'!$AE$19:$AE$718)),ROW(H277))),"")</f>
        <v/>
      </c>
      <c r="I297" s="182">
        <f t="shared" si="36"/>
        <v>0</v>
      </c>
      <c r="J297" s="181" t="str">
        <f t="array" ref="J297">IFERROR(INDEX('調査票 (記入例)'!$N$1:$N$718,SMALL(IF('調査票 (記入例)'!$AE$19:$AE$718="●",ROW('調査票 (記入例)'!$AE$19:$AE$718)),ROW(J277))),"")</f>
        <v/>
      </c>
      <c r="K297" s="182">
        <f t="shared" si="37"/>
        <v>0</v>
      </c>
      <c r="L297" s="155"/>
      <c r="M297" s="156"/>
      <c r="N297" s="157"/>
      <c r="O297" s="156"/>
      <c r="P297" s="155"/>
      <c r="Q297" s="156"/>
      <c r="R297" s="157"/>
      <c r="S297" s="156"/>
      <c r="T297" s="155"/>
      <c r="U297" s="156"/>
      <c r="V297" s="157"/>
      <c r="W297" s="156"/>
      <c r="X297" s="155"/>
      <c r="Y297" s="156"/>
      <c r="Z297" s="157"/>
      <c r="AA297" s="156"/>
      <c r="AB297" s="158"/>
      <c r="AC297" s="159" t="str">
        <f t="array" ref="AC297">IFERROR(INDEX('調査票 (記入例)'!$AD$1:$AD$718,SMALL(IF('調査票 (記入例)'!$AE$19:$AE$718="●",ROW('調査票 (記入例)'!$AE$19:$AE$718)),ROW(AC277)))&amp;"","")</f>
        <v/>
      </c>
      <c r="AD297" s="160" t="str">
        <f t="shared" si="38"/>
        <v/>
      </c>
      <c r="AE297" s="159" t="str">
        <f t="shared" si="40"/>
        <v/>
      </c>
      <c r="AF297" s="160" t="str">
        <f t="shared" si="39"/>
        <v/>
      </c>
    </row>
    <row r="298" spans="1:32" s="110" customFormat="1" ht="34.5" customHeight="1" x14ac:dyDescent="0.4">
      <c r="A298" s="42" t="str">
        <f t="shared" si="33"/>
        <v>○○学園</v>
      </c>
      <c r="B298" s="176" t="str">
        <f t="array" ref="B298">IFERROR(INDEX('調査票 (記入例)'!$B$1:$B$718,SMALL(IF('調査票 (記入例)'!$AE$19:$AE$718="●",ROW('調査票 (記入例)'!$AE$19:$AE$718)),ROW(B278))),"")</f>
        <v/>
      </c>
      <c r="C298" s="177" t="str">
        <f t="array" ref="C298">IFERROR(INDEX('調査票 (記入例)'!$C$1:$C$718,SMALL(IF('調査票 (記入例)'!$AE$19:$AE$718="●",ROW('調査票 (記入例)'!$AE$19:$AE$718)),ROW(C278))),"")</f>
        <v/>
      </c>
      <c r="D298" s="181" t="str">
        <f t="array" ref="D298">IFERROR(INDEX('調査票 (記入例)'!$K$1:$K$718,SMALL(IF('調査票 (記入例)'!$AE$19:$AE$718="●",ROW('調査票 (記入例)'!$AE$19:$AE$718)),ROW(D278))),"")</f>
        <v/>
      </c>
      <c r="E298" s="184">
        <f t="shared" si="34"/>
        <v>0</v>
      </c>
      <c r="F298" s="181" t="str">
        <f t="array" ref="F298">IFERROR(INDEX('調査票 (記入例)'!$L$1:$L$718,SMALL(IF('調査票 (記入例)'!$AE$19:$AE$718="●",ROW('調査票 (記入例)'!$AE$19:$AE$718)),ROW(F278))),"")</f>
        <v/>
      </c>
      <c r="G298" s="182">
        <f t="shared" si="35"/>
        <v>0</v>
      </c>
      <c r="H298" s="181" t="str">
        <f t="array" ref="H298">IFERROR(INDEX('調査票 (記入例)'!$M$1:$M$718,SMALL(IF('調査票 (記入例)'!$AE$19:$AE$718="●",ROW('調査票 (記入例)'!$AE$19:$AE$718)),ROW(H278))),"")</f>
        <v/>
      </c>
      <c r="I298" s="182">
        <f t="shared" si="36"/>
        <v>0</v>
      </c>
      <c r="J298" s="181" t="str">
        <f t="array" ref="J298">IFERROR(INDEX('調査票 (記入例)'!$N$1:$N$718,SMALL(IF('調査票 (記入例)'!$AE$19:$AE$718="●",ROW('調査票 (記入例)'!$AE$19:$AE$718)),ROW(J278))),"")</f>
        <v/>
      </c>
      <c r="K298" s="182">
        <f t="shared" si="37"/>
        <v>0</v>
      </c>
      <c r="L298" s="155"/>
      <c r="M298" s="156"/>
      <c r="N298" s="157"/>
      <c r="O298" s="156"/>
      <c r="P298" s="155"/>
      <c r="Q298" s="156"/>
      <c r="R298" s="157"/>
      <c r="S298" s="156"/>
      <c r="T298" s="155"/>
      <c r="U298" s="156"/>
      <c r="V298" s="157"/>
      <c r="W298" s="156"/>
      <c r="X298" s="155"/>
      <c r="Y298" s="156"/>
      <c r="Z298" s="157"/>
      <c r="AA298" s="156"/>
      <c r="AB298" s="158"/>
      <c r="AC298" s="159" t="str">
        <f t="array" ref="AC298">IFERROR(INDEX('調査票 (記入例)'!$AD$1:$AD$718,SMALL(IF('調査票 (記入例)'!$AE$19:$AE$718="●",ROW('調査票 (記入例)'!$AE$19:$AE$718)),ROW(AC278)))&amp;"","")</f>
        <v/>
      </c>
      <c r="AD298" s="160" t="str">
        <f t="shared" si="38"/>
        <v/>
      </c>
      <c r="AE298" s="159" t="str">
        <f t="shared" si="40"/>
        <v/>
      </c>
      <c r="AF298" s="160" t="str">
        <f t="shared" si="39"/>
        <v/>
      </c>
    </row>
    <row r="299" spans="1:32" s="110" customFormat="1" ht="34.5" customHeight="1" x14ac:dyDescent="0.4">
      <c r="A299" s="42" t="str">
        <f t="shared" si="33"/>
        <v>○○学園</v>
      </c>
      <c r="B299" s="176" t="str">
        <f t="array" ref="B299">IFERROR(INDEX('調査票 (記入例)'!$B$1:$B$718,SMALL(IF('調査票 (記入例)'!$AE$19:$AE$718="●",ROW('調査票 (記入例)'!$AE$19:$AE$718)),ROW(B279))),"")</f>
        <v/>
      </c>
      <c r="C299" s="177" t="str">
        <f t="array" ref="C299">IFERROR(INDEX('調査票 (記入例)'!$C$1:$C$718,SMALL(IF('調査票 (記入例)'!$AE$19:$AE$718="●",ROW('調査票 (記入例)'!$AE$19:$AE$718)),ROW(C279))),"")</f>
        <v/>
      </c>
      <c r="D299" s="181" t="str">
        <f t="array" ref="D299">IFERROR(INDEX('調査票 (記入例)'!$K$1:$K$718,SMALL(IF('調査票 (記入例)'!$AE$19:$AE$718="●",ROW('調査票 (記入例)'!$AE$19:$AE$718)),ROW(D279))),"")</f>
        <v/>
      </c>
      <c r="E299" s="184">
        <f t="shared" si="34"/>
        <v>0</v>
      </c>
      <c r="F299" s="181" t="str">
        <f t="array" ref="F299">IFERROR(INDEX('調査票 (記入例)'!$L$1:$L$718,SMALL(IF('調査票 (記入例)'!$AE$19:$AE$718="●",ROW('調査票 (記入例)'!$AE$19:$AE$718)),ROW(F279))),"")</f>
        <v/>
      </c>
      <c r="G299" s="182">
        <f t="shared" si="35"/>
        <v>0</v>
      </c>
      <c r="H299" s="181" t="str">
        <f t="array" ref="H299">IFERROR(INDEX('調査票 (記入例)'!$M$1:$M$718,SMALL(IF('調査票 (記入例)'!$AE$19:$AE$718="●",ROW('調査票 (記入例)'!$AE$19:$AE$718)),ROW(H279))),"")</f>
        <v/>
      </c>
      <c r="I299" s="182">
        <f t="shared" si="36"/>
        <v>0</v>
      </c>
      <c r="J299" s="181" t="str">
        <f t="array" ref="J299">IFERROR(INDEX('調査票 (記入例)'!$N$1:$N$718,SMALL(IF('調査票 (記入例)'!$AE$19:$AE$718="●",ROW('調査票 (記入例)'!$AE$19:$AE$718)),ROW(J279))),"")</f>
        <v/>
      </c>
      <c r="K299" s="182">
        <f t="shared" si="37"/>
        <v>0</v>
      </c>
      <c r="L299" s="155"/>
      <c r="M299" s="156"/>
      <c r="N299" s="157"/>
      <c r="O299" s="156"/>
      <c r="P299" s="155"/>
      <c r="Q299" s="156"/>
      <c r="R299" s="157"/>
      <c r="S299" s="156"/>
      <c r="T299" s="155"/>
      <c r="U299" s="156"/>
      <c r="V299" s="157"/>
      <c r="W299" s="156"/>
      <c r="X299" s="155"/>
      <c r="Y299" s="156"/>
      <c r="Z299" s="157"/>
      <c r="AA299" s="156"/>
      <c r="AB299" s="158"/>
      <c r="AC299" s="159" t="str">
        <f t="array" ref="AC299">IFERROR(INDEX('調査票 (記入例)'!$AD$1:$AD$718,SMALL(IF('調査票 (記入例)'!$AE$19:$AE$718="●",ROW('調査票 (記入例)'!$AE$19:$AE$718)),ROW(AC279)))&amp;"","")</f>
        <v/>
      </c>
      <c r="AD299" s="160" t="str">
        <f t="shared" si="38"/>
        <v/>
      </c>
      <c r="AE299" s="159" t="str">
        <f t="shared" si="40"/>
        <v/>
      </c>
      <c r="AF299" s="160" t="str">
        <f t="shared" si="39"/>
        <v/>
      </c>
    </row>
    <row r="300" spans="1:32" s="110" customFormat="1" ht="34.5" customHeight="1" x14ac:dyDescent="0.4">
      <c r="A300" s="42" t="str">
        <f t="shared" si="33"/>
        <v>○○学園</v>
      </c>
      <c r="B300" s="176" t="str">
        <f t="array" ref="B300">IFERROR(INDEX('調査票 (記入例)'!$B$1:$B$718,SMALL(IF('調査票 (記入例)'!$AE$19:$AE$718="●",ROW('調査票 (記入例)'!$AE$19:$AE$718)),ROW(B280))),"")</f>
        <v/>
      </c>
      <c r="C300" s="177" t="str">
        <f t="array" ref="C300">IFERROR(INDEX('調査票 (記入例)'!$C$1:$C$718,SMALL(IF('調査票 (記入例)'!$AE$19:$AE$718="●",ROW('調査票 (記入例)'!$AE$19:$AE$718)),ROW(C280))),"")</f>
        <v/>
      </c>
      <c r="D300" s="181" t="str">
        <f t="array" ref="D300">IFERROR(INDEX('調査票 (記入例)'!$K$1:$K$718,SMALL(IF('調査票 (記入例)'!$AE$19:$AE$718="●",ROW('調査票 (記入例)'!$AE$19:$AE$718)),ROW(D280))),"")</f>
        <v/>
      </c>
      <c r="E300" s="184">
        <f t="shared" si="34"/>
        <v>0</v>
      </c>
      <c r="F300" s="181" t="str">
        <f t="array" ref="F300">IFERROR(INDEX('調査票 (記入例)'!$L$1:$L$718,SMALL(IF('調査票 (記入例)'!$AE$19:$AE$718="●",ROW('調査票 (記入例)'!$AE$19:$AE$718)),ROW(F280))),"")</f>
        <v/>
      </c>
      <c r="G300" s="182">
        <f t="shared" si="35"/>
        <v>0</v>
      </c>
      <c r="H300" s="181" t="str">
        <f t="array" ref="H300">IFERROR(INDEX('調査票 (記入例)'!$M$1:$M$718,SMALL(IF('調査票 (記入例)'!$AE$19:$AE$718="●",ROW('調査票 (記入例)'!$AE$19:$AE$718)),ROW(H280))),"")</f>
        <v/>
      </c>
      <c r="I300" s="182">
        <f t="shared" si="36"/>
        <v>0</v>
      </c>
      <c r="J300" s="181" t="str">
        <f t="array" ref="J300">IFERROR(INDEX('調査票 (記入例)'!$N$1:$N$718,SMALL(IF('調査票 (記入例)'!$AE$19:$AE$718="●",ROW('調査票 (記入例)'!$AE$19:$AE$718)),ROW(J280))),"")</f>
        <v/>
      </c>
      <c r="K300" s="182">
        <f t="shared" si="37"/>
        <v>0</v>
      </c>
      <c r="L300" s="155"/>
      <c r="M300" s="156"/>
      <c r="N300" s="157"/>
      <c r="O300" s="156"/>
      <c r="P300" s="155"/>
      <c r="Q300" s="156"/>
      <c r="R300" s="157"/>
      <c r="S300" s="156"/>
      <c r="T300" s="155"/>
      <c r="U300" s="156"/>
      <c r="V300" s="157"/>
      <c r="W300" s="156"/>
      <c r="X300" s="155"/>
      <c r="Y300" s="156"/>
      <c r="Z300" s="157"/>
      <c r="AA300" s="156"/>
      <c r="AB300" s="158"/>
      <c r="AC300" s="159" t="str">
        <f t="array" ref="AC300">IFERROR(INDEX('調査票 (記入例)'!$AD$1:$AD$718,SMALL(IF('調査票 (記入例)'!$AE$19:$AE$718="●",ROW('調査票 (記入例)'!$AE$19:$AE$718)),ROW(AC280)))&amp;"","")</f>
        <v/>
      </c>
      <c r="AD300" s="160" t="str">
        <f t="shared" si="38"/>
        <v/>
      </c>
      <c r="AE300" s="159" t="str">
        <f t="shared" si="40"/>
        <v/>
      </c>
      <c r="AF300" s="160" t="str">
        <f t="shared" si="39"/>
        <v/>
      </c>
    </row>
    <row r="301" spans="1:32" s="110" customFormat="1" ht="34.5" customHeight="1" x14ac:dyDescent="0.4">
      <c r="A301" s="42" t="str">
        <f t="shared" si="33"/>
        <v>○○学園</v>
      </c>
      <c r="B301" s="176" t="str">
        <f t="array" ref="B301">IFERROR(INDEX('調査票 (記入例)'!$B$1:$B$718,SMALL(IF('調査票 (記入例)'!$AE$19:$AE$718="●",ROW('調査票 (記入例)'!$AE$19:$AE$718)),ROW(B281))),"")</f>
        <v/>
      </c>
      <c r="C301" s="177" t="str">
        <f t="array" ref="C301">IFERROR(INDEX('調査票 (記入例)'!$C$1:$C$718,SMALL(IF('調査票 (記入例)'!$AE$19:$AE$718="●",ROW('調査票 (記入例)'!$AE$19:$AE$718)),ROW(C281))),"")</f>
        <v/>
      </c>
      <c r="D301" s="181" t="str">
        <f t="array" ref="D301">IFERROR(INDEX('調査票 (記入例)'!$K$1:$K$718,SMALL(IF('調査票 (記入例)'!$AE$19:$AE$718="●",ROW('調査票 (記入例)'!$AE$19:$AE$718)),ROW(D281))),"")</f>
        <v/>
      </c>
      <c r="E301" s="184">
        <f t="shared" si="34"/>
        <v>0</v>
      </c>
      <c r="F301" s="181" t="str">
        <f t="array" ref="F301">IFERROR(INDEX('調査票 (記入例)'!$L$1:$L$718,SMALL(IF('調査票 (記入例)'!$AE$19:$AE$718="●",ROW('調査票 (記入例)'!$AE$19:$AE$718)),ROW(F281))),"")</f>
        <v/>
      </c>
      <c r="G301" s="182">
        <f t="shared" si="35"/>
        <v>0</v>
      </c>
      <c r="H301" s="181" t="str">
        <f t="array" ref="H301">IFERROR(INDEX('調査票 (記入例)'!$M$1:$M$718,SMALL(IF('調査票 (記入例)'!$AE$19:$AE$718="●",ROW('調査票 (記入例)'!$AE$19:$AE$718)),ROW(H281))),"")</f>
        <v/>
      </c>
      <c r="I301" s="182">
        <f t="shared" si="36"/>
        <v>0</v>
      </c>
      <c r="J301" s="181" t="str">
        <f t="array" ref="J301">IFERROR(INDEX('調査票 (記入例)'!$N$1:$N$718,SMALL(IF('調査票 (記入例)'!$AE$19:$AE$718="●",ROW('調査票 (記入例)'!$AE$19:$AE$718)),ROW(J281))),"")</f>
        <v/>
      </c>
      <c r="K301" s="182">
        <f t="shared" si="37"/>
        <v>0</v>
      </c>
      <c r="L301" s="155"/>
      <c r="M301" s="156"/>
      <c r="N301" s="157"/>
      <c r="O301" s="156"/>
      <c r="P301" s="155"/>
      <c r="Q301" s="156"/>
      <c r="R301" s="157"/>
      <c r="S301" s="156"/>
      <c r="T301" s="155"/>
      <c r="U301" s="156"/>
      <c r="V301" s="157"/>
      <c r="W301" s="156"/>
      <c r="X301" s="155"/>
      <c r="Y301" s="156"/>
      <c r="Z301" s="157"/>
      <c r="AA301" s="156"/>
      <c r="AB301" s="158"/>
      <c r="AC301" s="159" t="str">
        <f t="array" ref="AC301">IFERROR(INDEX('調査票 (記入例)'!$AD$1:$AD$718,SMALL(IF('調査票 (記入例)'!$AE$19:$AE$718="●",ROW('調査票 (記入例)'!$AE$19:$AE$718)),ROW(AC281)))&amp;"","")</f>
        <v/>
      </c>
      <c r="AD301" s="160" t="str">
        <f t="shared" si="38"/>
        <v/>
      </c>
      <c r="AE301" s="159" t="str">
        <f t="shared" si="40"/>
        <v/>
      </c>
      <c r="AF301" s="160" t="str">
        <f t="shared" si="39"/>
        <v/>
      </c>
    </row>
    <row r="302" spans="1:32" s="110" customFormat="1" ht="34.5" customHeight="1" x14ac:dyDescent="0.4">
      <c r="A302" s="42" t="str">
        <f t="shared" si="33"/>
        <v>○○学園</v>
      </c>
      <c r="B302" s="176" t="str">
        <f t="array" ref="B302">IFERROR(INDEX('調査票 (記入例)'!$B$1:$B$718,SMALL(IF('調査票 (記入例)'!$AE$19:$AE$718="●",ROW('調査票 (記入例)'!$AE$19:$AE$718)),ROW(B282))),"")</f>
        <v/>
      </c>
      <c r="C302" s="177" t="str">
        <f t="array" ref="C302">IFERROR(INDEX('調査票 (記入例)'!$C$1:$C$718,SMALL(IF('調査票 (記入例)'!$AE$19:$AE$718="●",ROW('調査票 (記入例)'!$AE$19:$AE$718)),ROW(C282))),"")</f>
        <v/>
      </c>
      <c r="D302" s="181" t="str">
        <f t="array" ref="D302">IFERROR(INDEX('調査票 (記入例)'!$K$1:$K$718,SMALL(IF('調査票 (記入例)'!$AE$19:$AE$718="●",ROW('調査票 (記入例)'!$AE$19:$AE$718)),ROW(D282))),"")</f>
        <v/>
      </c>
      <c r="E302" s="184">
        <f t="shared" si="34"/>
        <v>0</v>
      </c>
      <c r="F302" s="181" t="str">
        <f t="array" ref="F302">IFERROR(INDEX('調査票 (記入例)'!$L$1:$L$718,SMALL(IF('調査票 (記入例)'!$AE$19:$AE$718="●",ROW('調査票 (記入例)'!$AE$19:$AE$718)),ROW(F282))),"")</f>
        <v/>
      </c>
      <c r="G302" s="182">
        <f t="shared" si="35"/>
        <v>0</v>
      </c>
      <c r="H302" s="181" t="str">
        <f t="array" ref="H302">IFERROR(INDEX('調査票 (記入例)'!$M$1:$M$718,SMALL(IF('調査票 (記入例)'!$AE$19:$AE$718="●",ROW('調査票 (記入例)'!$AE$19:$AE$718)),ROW(H282))),"")</f>
        <v/>
      </c>
      <c r="I302" s="182">
        <f t="shared" si="36"/>
        <v>0</v>
      </c>
      <c r="J302" s="181" t="str">
        <f t="array" ref="J302">IFERROR(INDEX('調査票 (記入例)'!$N$1:$N$718,SMALL(IF('調査票 (記入例)'!$AE$19:$AE$718="●",ROW('調査票 (記入例)'!$AE$19:$AE$718)),ROW(J282))),"")</f>
        <v/>
      </c>
      <c r="K302" s="182">
        <f t="shared" si="37"/>
        <v>0</v>
      </c>
      <c r="L302" s="155"/>
      <c r="M302" s="156"/>
      <c r="N302" s="157"/>
      <c r="O302" s="156"/>
      <c r="P302" s="155"/>
      <c r="Q302" s="156"/>
      <c r="R302" s="157"/>
      <c r="S302" s="156"/>
      <c r="T302" s="155"/>
      <c r="U302" s="156"/>
      <c r="V302" s="157"/>
      <c r="W302" s="156"/>
      <c r="X302" s="155"/>
      <c r="Y302" s="156"/>
      <c r="Z302" s="157"/>
      <c r="AA302" s="156"/>
      <c r="AB302" s="158"/>
      <c r="AC302" s="159" t="str">
        <f t="array" ref="AC302">IFERROR(INDEX('調査票 (記入例)'!$AD$1:$AD$718,SMALL(IF('調査票 (記入例)'!$AE$19:$AE$718="●",ROW('調査票 (記入例)'!$AE$19:$AE$718)),ROW(AC282)))&amp;"","")</f>
        <v/>
      </c>
      <c r="AD302" s="160" t="str">
        <f t="shared" si="38"/>
        <v/>
      </c>
      <c r="AE302" s="159" t="str">
        <f t="shared" si="40"/>
        <v/>
      </c>
      <c r="AF302" s="160" t="str">
        <f t="shared" si="39"/>
        <v/>
      </c>
    </row>
    <row r="303" spans="1:32" s="110" customFormat="1" ht="34.5" customHeight="1" x14ac:dyDescent="0.4">
      <c r="A303" s="42" t="str">
        <f t="shared" si="33"/>
        <v>○○学園</v>
      </c>
      <c r="B303" s="176" t="str">
        <f t="array" ref="B303">IFERROR(INDEX('調査票 (記入例)'!$B$1:$B$718,SMALL(IF('調査票 (記入例)'!$AE$19:$AE$718="●",ROW('調査票 (記入例)'!$AE$19:$AE$718)),ROW(B283))),"")</f>
        <v/>
      </c>
      <c r="C303" s="177" t="str">
        <f t="array" ref="C303">IFERROR(INDEX('調査票 (記入例)'!$C$1:$C$718,SMALL(IF('調査票 (記入例)'!$AE$19:$AE$718="●",ROW('調査票 (記入例)'!$AE$19:$AE$718)),ROW(C283))),"")</f>
        <v/>
      </c>
      <c r="D303" s="181" t="str">
        <f t="array" ref="D303">IFERROR(INDEX('調査票 (記入例)'!$K$1:$K$718,SMALL(IF('調査票 (記入例)'!$AE$19:$AE$718="●",ROW('調査票 (記入例)'!$AE$19:$AE$718)),ROW(D283))),"")</f>
        <v/>
      </c>
      <c r="E303" s="184">
        <f t="shared" si="34"/>
        <v>0</v>
      </c>
      <c r="F303" s="181" t="str">
        <f t="array" ref="F303">IFERROR(INDEX('調査票 (記入例)'!$L$1:$L$718,SMALL(IF('調査票 (記入例)'!$AE$19:$AE$718="●",ROW('調査票 (記入例)'!$AE$19:$AE$718)),ROW(F283))),"")</f>
        <v/>
      </c>
      <c r="G303" s="182">
        <f t="shared" si="35"/>
        <v>0</v>
      </c>
      <c r="H303" s="181" t="str">
        <f t="array" ref="H303">IFERROR(INDEX('調査票 (記入例)'!$M$1:$M$718,SMALL(IF('調査票 (記入例)'!$AE$19:$AE$718="●",ROW('調査票 (記入例)'!$AE$19:$AE$718)),ROW(H283))),"")</f>
        <v/>
      </c>
      <c r="I303" s="182">
        <f t="shared" si="36"/>
        <v>0</v>
      </c>
      <c r="J303" s="181" t="str">
        <f t="array" ref="J303">IFERROR(INDEX('調査票 (記入例)'!$N$1:$N$718,SMALL(IF('調査票 (記入例)'!$AE$19:$AE$718="●",ROW('調査票 (記入例)'!$AE$19:$AE$718)),ROW(J283))),"")</f>
        <v/>
      </c>
      <c r="K303" s="182">
        <f t="shared" si="37"/>
        <v>0</v>
      </c>
      <c r="L303" s="155"/>
      <c r="M303" s="156"/>
      <c r="N303" s="157"/>
      <c r="O303" s="156"/>
      <c r="P303" s="155"/>
      <c r="Q303" s="156"/>
      <c r="R303" s="157"/>
      <c r="S303" s="156"/>
      <c r="T303" s="155"/>
      <c r="U303" s="156"/>
      <c r="V303" s="157"/>
      <c r="W303" s="156"/>
      <c r="X303" s="155"/>
      <c r="Y303" s="156"/>
      <c r="Z303" s="157"/>
      <c r="AA303" s="156"/>
      <c r="AB303" s="158"/>
      <c r="AC303" s="159" t="str">
        <f t="array" ref="AC303">IFERROR(INDEX('調査票 (記入例)'!$AD$1:$AD$718,SMALL(IF('調査票 (記入例)'!$AE$19:$AE$718="●",ROW('調査票 (記入例)'!$AE$19:$AE$718)),ROW(AC283)))&amp;"","")</f>
        <v/>
      </c>
      <c r="AD303" s="160" t="str">
        <f t="shared" si="38"/>
        <v/>
      </c>
      <c r="AE303" s="159" t="str">
        <f t="shared" si="40"/>
        <v/>
      </c>
      <c r="AF303" s="160" t="str">
        <f t="shared" si="39"/>
        <v/>
      </c>
    </row>
    <row r="304" spans="1:32" s="110" customFormat="1" ht="34.5" customHeight="1" x14ac:dyDescent="0.4">
      <c r="A304" s="42" t="str">
        <f t="shared" si="33"/>
        <v>○○学園</v>
      </c>
      <c r="B304" s="176" t="str">
        <f t="array" ref="B304">IFERROR(INDEX('調査票 (記入例)'!$B$1:$B$718,SMALL(IF('調査票 (記入例)'!$AE$19:$AE$718="●",ROW('調査票 (記入例)'!$AE$19:$AE$718)),ROW(B284))),"")</f>
        <v/>
      </c>
      <c r="C304" s="177" t="str">
        <f t="array" ref="C304">IFERROR(INDEX('調査票 (記入例)'!$C$1:$C$718,SMALL(IF('調査票 (記入例)'!$AE$19:$AE$718="●",ROW('調査票 (記入例)'!$AE$19:$AE$718)),ROW(C284))),"")</f>
        <v/>
      </c>
      <c r="D304" s="181" t="str">
        <f t="array" ref="D304">IFERROR(INDEX('調査票 (記入例)'!$K$1:$K$718,SMALL(IF('調査票 (記入例)'!$AE$19:$AE$718="●",ROW('調査票 (記入例)'!$AE$19:$AE$718)),ROW(D284))),"")</f>
        <v/>
      </c>
      <c r="E304" s="184">
        <f t="shared" si="34"/>
        <v>0</v>
      </c>
      <c r="F304" s="181" t="str">
        <f t="array" ref="F304">IFERROR(INDEX('調査票 (記入例)'!$L$1:$L$718,SMALL(IF('調査票 (記入例)'!$AE$19:$AE$718="●",ROW('調査票 (記入例)'!$AE$19:$AE$718)),ROW(F284))),"")</f>
        <v/>
      </c>
      <c r="G304" s="182">
        <f t="shared" si="35"/>
        <v>0</v>
      </c>
      <c r="H304" s="181" t="str">
        <f t="array" ref="H304">IFERROR(INDEX('調査票 (記入例)'!$M$1:$M$718,SMALL(IF('調査票 (記入例)'!$AE$19:$AE$718="●",ROW('調査票 (記入例)'!$AE$19:$AE$718)),ROW(H284))),"")</f>
        <v/>
      </c>
      <c r="I304" s="182">
        <f t="shared" si="36"/>
        <v>0</v>
      </c>
      <c r="J304" s="181" t="str">
        <f t="array" ref="J304">IFERROR(INDEX('調査票 (記入例)'!$N$1:$N$718,SMALL(IF('調査票 (記入例)'!$AE$19:$AE$718="●",ROW('調査票 (記入例)'!$AE$19:$AE$718)),ROW(J284))),"")</f>
        <v/>
      </c>
      <c r="K304" s="182">
        <f t="shared" si="37"/>
        <v>0</v>
      </c>
      <c r="L304" s="155"/>
      <c r="M304" s="156"/>
      <c r="N304" s="157"/>
      <c r="O304" s="156"/>
      <c r="P304" s="155"/>
      <c r="Q304" s="156"/>
      <c r="R304" s="157"/>
      <c r="S304" s="156"/>
      <c r="T304" s="155"/>
      <c r="U304" s="156"/>
      <c r="V304" s="157"/>
      <c r="W304" s="156"/>
      <c r="X304" s="155"/>
      <c r="Y304" s="156"/>
      <c r="Z304" s="157"/>
      <c r="AA304" s="156"/>
      <c r="AB304" s="158"/>
      <c r="AC304" s="159" t="str">
        <f t="array" ref="AC304">IFERROR(INDEX('調査票 (記入例)'!$AD$1:$AD$718,SMALL(IF('調査票 (記入例)'!$AE$19:$AE$718="●",ROW('調査票 (記入例)'!$AE$19:$AE$718)),ROW(AC284)))&amp;"","")</f>
        <v/>
      </c>
      <c r="AD304" s="160" t="str">
        <f t="shared" si="38"/>
        <v/>
      </c>
      <c r="AE304" s="159" t="str">
        <f t="shared" si="40"/>
        <v/>
      </c>
      <c r="AF304" s="160" t="str">
        <f t="shared" si="39"/>
        <v/>
      </c>
    </row>
    <row r="305" spans="1:32" s="110" customFormat="1" ht="34.5" customHeight="1" x14ac:dyDescent="0.4">
      <c r="A305" s="42" t="str">
        <f t="shared" si="33"/>
        <v>○○学園</v>
      </c>
      <c r="B305" s="176" t="str">
        <f t="array" ref="B305">IFERROR(INDEX('調査票 (記入例)'!$B$1:$B$718,SMALL(IF('調査票 (記入例)'!$AE$19:$AE$718="●",ROW('調査票 (記入例)'!$AE$19:$AE$718)),ROW(B285))),"")</f>
        <v/>
      </c>
      <c r="C305" s="177" t="str">
        <f t="array" ref="C305">IFERROR(INDEX('調査票 (記入例)'!$C$1:$C$718,SMALL(IF('調査票 (記入例)'!$AE$19:$AE$718="●",ROW('調査票 (記入例)'!$AE$19:$AE$718)),ROW(C285))),"")</f>
        <v/>
      </c>
      <c r="D305" s="181" t="str">
        <f t="array" ref="D305">IFERROR(INDEX('調査票 (記入例)'!$K$1:$K$718,SMALL(IF('調査票 (記入例)'!$AE$19:$AE$718="●",ROW('調査票 (記入例)'!$AE$19:$AE$718)),ROW(D285))),"")</f>
        <v/>
      </c>
      <c r="E305" s="184">
        <f t="shared" si="34"/>
        <v>0</v>
      </c>
      <c r="F305" s="181" t="str">
        <f t="array" ref="F305">IFERROR(INDEX('調査票 (記入例)'!$L$1:$L$718,SMALL(IF('調査票 (記入例)'!$AE$19:$AE$718="●",ROW('調査票 (記入例)'!$AE$19:$AE$718)),ROW(F285))),"")</f>
        <v/>
      </c>
      <c r="G305" s="182">
        <f t="shared" si="35"/>
        <v>0</v>
      </c>
      <c r="H305" s="181" t="str">
        <f t="array" ref="H305">IFERROR(INDEX('調査票 (記入例)'!$M$1:$M$718,SMALL(IF('調査票 (記入例)'!$AE$19:$AE$718="●",ROW('調査票 (記入例)'!$AE$19:$AE$718)),ROW(H285))),"")</f>
        <v/>
      </c>
      <c r="I305" s="182">
        <f t="shared" si="36"/>
        <v>0</v>
      </c>
      <c r="J305" s="181" t="str">
        <f t="array" ref="J305">IFERROR(INDEX('調査票 (記入例)'!$N$1:$N$718,SMALL(IF('調査票 (記入例)'!$AE$19:$AE$718="●",ROW('調査票 (記入例)'!$AE$19:$AE$718)),ROW(J285))),"")</f>
        <v/>
      </c>
      <c r="K305" s="182">
        <f t="shared" si="37"/>
        <v>0</v>
      </c>
      <c r="L305" s="155"/>
      <c r="M305" s="156"/>
      <c r="N305" s="157"/>
      <c r="O305" s="156"/>
      <c r="P305" s="155"/>
      <c r="Q305" s="156"/>
      <c r="R305" s="157"/>
      <c r="S305" s="156"/>
      <c r="T305" s="155"/>
      <c r="U305" s="156"/>
      <c r="V305" s="157"/>
      <c r="W305" s="156"/>
      <c r="X305" s="155"/>
      <c r="Y305" s="156"/>
      <c r="Z305" s="157"/>
      <c r="AA305" s="156"/>
      <c r="AB305" s="158"/>
      <c r="AC305" s="159" t="str">
        <f t="array" ref="AC305">IFERROR(INDEX('調査票 (記入例)'!$AD$1:$AD$718,SMALL(IF('調査票 (記入例)'!$AE$19:$AE$718="●",ROW('調査票 (記入例)'!$AE$19:$AE$718)),ROW(AC285)))&amp;"","")</f>
        <v/>
      </c>
      <c r="AD305" s="160" t="str">
        <f t="shared" si="38"/>
        <v/>
      </c>
      <c r="AE305" s="159" t="str">
        <f t="shared" si="40"/>
        <v/>
      </c>
      <c r="AF305" s="160" t="str">
        <f t="shared" si="39"/>
        <v/>
      </c>
    </row>
    <row r="306" spans="1:32" s="110" customFormat="1" ht="34.5" customHeight="1" x14ac:dyDescent="0.4">
      <c r="A306" s="42" t="str">
        <f t="shared" si="33"/>
        <v>○○学園</v>
      </c>
      <c r="B306" s="176" t="str">
        <f t="array" ref="B306">IFERROR(INDEX('調査票 (記入例)'!$B$1:$B$718,SMALL(IF('調査票 (記入例)'!$AE$19:$AE$718="●",ROW('調査票 (記入例)'!$AE$19:$AE$718)),ROW(B286))),"")</f>
        <v/>
      </c>
      <c r="C306" s="177" t="str">
        <f t="array" ref="C306">IFERROR(INDEX('調査票 (記入例)'!$C$1:$C$718,SMALL(IF('調査票 (記入例)'!$AE$19:$AE$718="●",ROW('調査票 (記入例)'!$AE$19:$AE$718)),ROW(C286))),"")</f>
        <v/>
      </c>
      <c r="D306" s="181" t="str">
        <f t="array" ref="D306">IFERROR(INDEX('調査票 (記入例)'!$K$1:$K$718,SMALL(IF('調査票 (記入例)'!$AE$19:$AE$718="●",ROW('調査票 (記入例)'!$AE$19:$AE$718)),ROW(D286))),"")</f>
        <v/>
      </c>
      <c r="E306" s="184">
        <f t="shared" si="34"/>
        <v>0</v>
      </c>
      <c r="F306" s="181" t="str">
        <f t="array" ref="F306">IFERROR(INDEX('調査票 (記入例)'!$L$1:$L$718,SMALL(IF('調査票 (記入例)'!$AE$19:$AE$718="●",ROW('調査票 (記入例)'!$AE$19:$AE$718)),ROW(F286))),"")</f>
        <v/>
      </c>
      <c r="G306" s="182">
        <f t="shared" si="35"/>
        <v>0</v>
      </c>
      <c r="H306" s="181" t="str">
        <f t="array" ref="H306">IFERROR(INDEX('調査票 (記入例)'!$M$1:$M$718,SMALL(IF('調査票 (記入例)'!$AE$19:$AE$718="●",ROW('調査票 (記入例)'!$AE$19:$AE$718)),ROW(H286))),"")</f>
        <v/>
      </c>
      <c r="I306" s="182">
        <f t="shared" si="36"/>
        <v>0</v>
      </c>
      <c r="J306" s="181" t="str">
        <f t="array" ref="J306">IFERROR(INDEX('調査票 (記入例)'!$N$1:$N$718,SMALL(IF('調査票 (記入例)'!$AE$19:$AE$718="●",ROW('調査票 (記入例)'!$AE$19:$AE$718)),ROW(J286))),"")</f>
        <v/>
      </c>
      <c r="K306" s="182">
        <f t="shared" si="37"/>
        <v>0</v>
      </c>
      <c r="L306" s="155"/>
      <c r="M306" s="156"/>
      <c r="N306" s="157"/>
      <c r="O306" s="156"/>
      <c r="P306" s="155"/>
      <c r="Q306" s="156"/>
      <c r="R306" s="157"/>
      <c r="S306" s="156"/>
      <c r="T306" s="155"/>
      <c r="U306" s="156"/>
      <c r="V306" s="157"/>
      <c r="W306" s="156"/>
      <c r="X306" s="155"/>
      <c r="Y306" s="156"/>
      <c r="Z306" s="157"/>
      <c r="AA306" s="156"/>
      <c r="AB306" s="158"/>
      <c r="AC306" s="159" t="str">
        <f t="array" ref="AC306">IFERROR(INDEX('調査票 (記入例)'!$AD$1:$AD$718,SMALL(IF('調査票 (記入例)'!$AE$19:$AE$718="●",ROW('調査票 (記入例)'!$AE$19:$AE$718)),ROW(AC286)))&amp;"","")</f>
        <v/>
      </c>
      <c r="AD306" s="160" t="str">
        <f t="shared" si="38"/>
        <v/>
      </c>
      <c r="AE306" s="159" t="str">
        <f t="shared" si="40"/>
        <v/>
      </c>
      <c r="AF306" s="160" t="str">
        <f t="shared" si="39"/>
        <v/>
      </c>
    </row>
    <row r="307" spans="1:32" s="110" customFormat="1" ht="34.5" customHeight="1" x14ac:dyDescent="0.4">
      <c r="A307" s="42" t="str">
        <f t="shared" si="33"/>
        <v>○○学園</v>
      </c>
      <c r="B307" s="176" t="str">
        <f t="array" ref="B307">IFERROR(INDEX('調査票 (記入例)'!$B$1:$B$718,SMALL(IF('調査票 (記入例)'!$AE$19:$AE$718="●",ROW('調査票 (記入例)'!$AE$19:$AE$718)),ROW(B287))),"")</f>
        <v/>
      </c>
      <c r="C307" s="177" t="str">
        <f t="array" ref="C307">IFERROR(INDEX('調査票 (記入例)'!$C$1:$C$718,SMALL(IF('調査票 (記入例)'!$AE$19:$AE$718="●",ROW('調査票 (記入例)'!$AE$19:$AE$718)),ROW(C287))),"")</f>
        <v/>
      </c>
      <c r="D307" s="181" t="str">
        <f t="array" ref="D307">IFERROR(INDEX('調査票 (記入例)'!$K$1:$K$718,SMALL(IF('調査票 (記入例)'!$AE$19:$AE$718="●",ROW('調査票 (記入例)'!$AE$19:$AE$718)),ROW(D287))),"")</f>
        <v/>
      </c>
      <c r="E307" s="184">
        <f t="shared" si="34"/>
        <v>0</v>
      </c>
      <c r="F307" s="181" t="str">
        <f t="array" ref="F307">IFERROR(INDEX('調査票 (記入例)'!$L$1:$L$718,SMALL(IF('調査票 (記入例)'!$AE$19:$AE$718="●",ROW('調査票 (記入例)'!$AE$19:$AE$718)),ROW(F287))),"")</f>
        <v/>
      </c>
      <c r="G307" s="182">
        <f t="shared" si="35"/>
        <v>0</v>
      </c>
      <c r="H307" s="181" t="str">
        <f t="array" ref="H307">IFERROR(INDEX('調査票 (記入例)'!$M$1:$M$718,SMALL(IF('調査票 (記入例)'!$AE$19:$AE$718="●",ROW('調査票 (記入例)'!$AE$19:$AE$718)),ROW(H287))),"")</f>
        <v/>
      </c>
      <c r="I307" s="182">
        <f t="shared" si="36"/>
        <v>0</v>
      </c>
      <c r="J307" s="181" t="str">
        <f t="array" ref="J307">IFERROR(INDEX('調査票 (記入例)'!$N$1:$N$718,SMALL(IF('調査票 (記入例)'!$AE$19:$AE$718="●",ROW('調査票 (記入例)'!$AE$19:$AE$718)),ROW(J287))),"")</f>
        <v/>
      </c>
      <c r="K307" s="182">
        <f t="shared" si="37"/>
        <v>0</v>
      </c>
      <c r="L307" s="155"/>
      <c r="M307" s="156"/>
      <c r="N307" s="157"/>
      <c r="O307" s="156"/>
      <c r="P307" s="155"/>
      <c r="Q307" s="156"/>
      <c r="R307" s="157"/>
      <c r="S307" s="156"/>
      <c r="T307" s="155"/>
      <c r="U307" s="156"/>
      <c r="V307" s="157"/>
      <c r="W307" s="156"/>
      <c r="X307" s="155"/>
      <c r="Y307" s="156"/>
      <c r="Z307" s="157"/>
      <c r="AA307" s="156"/>
      <c r="AB307" s="158"/>
      <c r="AC307" s="159" t="str">
        <f t="array" ref="AC307">IFERROR(INDEX('調査票 (記入例)'!$AD$1:$AD$718,SMALL(IF('調査票 (記入例)'!$AE$19:$AE$718="●",ROW('調査票 (記入例)'!$AE$19:$AE$718)),ROW(AC287)))&amp;"","")</f>
        <v/>
      </c>
      <c r="AD307" s="160" t="str">
        <f t="shared" si="38"/>
        <v/>
      </c>
      <c r="AE307" s="159" t="str">
        <f t="shared" si="40"/>
        <v/>
      </c>
      <c r="AF307" s="160" t="str">
        <f t="shared" si="39"/>
        <v/>
      </c>
    </row>
    <row r="308" spans="1:32" s="110" customFormat="1" ht="34.5" customHeight="1" x14ac:dyDescent="0.4">
      <c r="A308" s="42" t="str">
        <f t="shared" si="33"/>
        <v>○○学園</v>
      </c>
      <c r="B308" s="176" t="str">
        <f t="array" ref="B308">IFERROR(INDEX('調査票 (記入例)'!$B$1:$B$718,SMALL(IF('調査票 (記入例)'!$AE$19:$AE$718="●",ROW('調査票 (記入例)'!$AE$19:$AE$718)),ROW(B288))),"")</f>
        <v/>
      </c>
      <c r="C308" s="177" t="str">
        <f t="array" ref="C308">IFERROR(INDEX('調査票 (記入例)'!$C$1:$C$718,SMALL(IF('調査票 (記入例)'!$AE$19:$AE$718="●",ROW('調査票 (記入例)'!$AE$19:$AE$718)),ROW(C288))),"")</f>
        <v/>
      </c>
      <c r="D308" s="181" t="str">
        <f t="array" ref="D308">IFERROR(INDEX('調査票 (記入例)'!$K$1:$K$718,SMALL(IF('調査票 (記入例)'!$AE$19:$AE$718="●",ROW('調査票 (記入例)'!$AE$19:$AE$718)),ROW(D288))),"")</f>
        <v/>
      </c>
      <c r="E308" s="184">
        <f t="shared" si="34"/>
        <v>0</v>
      </c>
      <c r="F308" s="181" t="str">
        <f t="array" ref="F308">IFERROR(INDEX('調査票 (記入例)'!$L$1:$L$718,SMALL(IF('調査票 (記入例)'!$AE$19:$AE$718="●",ROW('調査票 (記入例)'!$AE$19:$AE$718)),ROW(F288))),"")</f>
        <v/>
      </c>
      <c r="G308" s="182">
        <f t="shared" si="35"/>
        <v>0</v>
      </c>
      <c r="H308" s="181" t="str">
        <f t="array" ref="H308">IFERROR(INDEX('調査票 (記入例)'!$M$1:$M$718,SMALL(IF('調査票 (記入例)'!$AE$19:$AE$718="●",ROW('調査票 (記入例)'!$AE$19:$AE$718)),ROW(H288))),"")</f>
        <v/>
      </c>
      <c r="I308" s="182">
        <f t="shared" si="36"/>
        <v>0</v>
      </c>
      <c r="J308" s="181" t="str">
        <f t="array" ref="J308">IFERROR(INDEX('調査票 (記入例)'!$N$1:$N$718,SMALL(IF('調査票 (記入例)'!$AE$19:$AE$718="●",ROW('調査票 (記入例)'!$AE$19:$AE$718)),ROW(J288))),"")</f>
        <v/>
      </c>
      <c r="K308" s="182">
        <f t="shared" si="37"/>
        <v>0</v>
      </c>
      <c r="L308" s="155"/>
      <c r="M308" s="156"/>
      <c r="N308" s="157"/>
      <c r="O308" s="156"/>
      <c r="P308" s="155"/>
      <c r="Q308" s="156"/>
      <c r="R308" s="157"/>
      <c r="S308" s="156"/>
      <c r="T308" s="155"/>
      <c r="U308" s="156"/>
      <c r="V308" s="157"/>
      <c r="W308" s="156"/>
      <c r="X308" s="155"/>
      <c r="Y308" s="156"/>
      <c r="Z308" s="157"/>
      <c r="AA308" s="156"/>
      <c r="AB308" s="158"/>
      <c r="AC308" s="159" t="str">
        <f t="array" ref="AC308">IFERROR(INDEX('調査票 (記入例)'!$AD$1:$AD$718,SMALL(IF('調査票 (記入例)'!$AE$19:$AE$718="●",ROW('調査票 (記入例)'!$AE$19:$AE$718)),ROW(AC288)))&amp;"","")</f>
        <v/>
      </c>
      <c r="AD308" s="160" t="str">
        <f t="shared" si="38"/>
        <v/>
      </c>
      <c r="AE308" s="159" t="str">
        <f t="shared" si="40"/>
        <v/>
      </c>
      <c r="AF308" s="160" t="str">
        <f t="shared" si="39"/>
        <v/>
      </c>
    </row>
    <row r="309" spans="1:32" s="110" customFormat="1" ht="34.5" customHeight="1" x14ac:dyDescent="0.4">
      <c r="A309" s="42" t="str">
        <f t="shared" si="33"/>
        <v>○○学園</v>
      </c>
      <c r="B309" s="176" t="str">
        <f t="array" ref="B309">IFERROR(INDEX('調査票 (記入例)'!$B$1:$B$718,SMALL(IF('調査票 (記入例)'!$AE$19:$AE$718="●",ROW('調査票 (記入例)'!$AE$19:$AE$718)),ROW(B289))),"")</f>
        <v/>
      </c>
      <c r="C309" s="177" t="str">
        <f t="array" ref="C309">IFERROR(INDEX('調査票 (記入例)'!$C$1:$C$718,SMALL(IF('調査票 (記入例)'!$AE$19:$AE$718="●",ROW('調査票 (記入例)'!$AE$19:$AE$718)),ROW(C289))),"")</f>
        <v/>
      </c>
      <c r="D309" s="181" t="str">
        <f t="array" ref="D309">IFERROR(INDEX('調査票 (記入例)'!$K$1:$K$718,SMALL(IF('調査票 (記入例)'!$AE$19:$AE$718="●",ROW('調査票 (記入例)'!$AE$19:$AE$718)),ROW(D289))),"")</f>
        <v/>
      </c>
      <c r="E309" s="184">
        <f t="shared" si="34"/>
        <v>0</v>
      </c>
      <c r="F309" s="181" t="str">
        <f t="array" ref="F309">IFERROR(INDEX('調査票 (記入例)'!$L$1:$L$718,SMALL(IF('調査票 (記入例)'!$AE$19:$AE$718="●",ROW('調査票 (記入例)'!$AE$19:$AE$718)),ROW(F289))),"")</f>
        <v/>
      </c>
      <c r="G309" s="182">
        <f t="shared" si="35"/>
        <v>0</v>
      </c>
      <c r="H309" s="181" t="str">
        <f t="array" ref="H309">IFERROR(INDEX('調査票 (記入例)'!$M$1:$M$718,SMALL(IF('調査票 (記入例)'!$AE$19:$AE$718="●",ROW('調査票 (記入例)'!$AE$19:$AE$718)),ROW(H289))),"")</f>
        <v/>
      </c>
      <c r="I309" s="182">
        <f t="shared" si="36"/>
        <v>0</v>
      </c>
      <c r="J309" s="181" t="str">
        <f t="array" ref="J309">IFERROR(INDEX('調査票 (記入例)'!$N$1:$N$718,SMALL(IF('調査票 (記入例)'!$AE$19:$AE$718="●",ROW('調査票 (記入例)'!$AE$19:$AE$718)),ROW(J289))),"")</f>
        <v/>
      </c>
      <c r="K309" s="182">
        <f t="shared" si="37"/>
        <v>0</v>
      </c>
      <c r="L309" s="155"/>
      <c r="M309" s="156"/>
      <c r="N309" s="157"/>
      <c r="O309" s="156"/>
      <c r="P309" s="155"/>
      <c r="Q309" s="156"/>
      <c r="R309" s="157"/>
      <c r="S309" s="156"/>
      <c r="T309" s="155"/>
      <c r="U309" s="156"/>
      <c r="V309" s="157"/>
      <c r="W309" s="156"/>
      <c r="X309" s="155"/>
      <c r="Y309" s="156"/>
      <c r="Z309" s="157"/>
      <c r="AA309" s="156"/>
      <c r="AB309" s="158"/>
      <c r="AC309" s="159" t="str">
        <f t="array" ref="AC309">IFERROR(INDEX('調査票 (記入例)'!$AD$1:$AD$718,SMALL(IF('調査票 (記入例)'!$AE$19:$AE$718="●",ROW('調査票 (記入例)'!$AE$19:$AE$718)),ROW(AC289)))&amp;"","")</f>
        <v/>
      </c>
      <c r="AD309" s="160" t="str">
        <f t="shared" si="38"/>
        <v/>
      </c>
      <c r="AE309" s="159" t="str">
        <f t="shared" si="40"/>
        <v/>
      </c>
      <c r="AF309" s="160" t="str">
        <f t="shared" si="39"/>
        <v/>
      </c>
    </row>
    <row r="310" spans="1:32" s="110" customFormat="1" ht="34.5" customHeight="1" x14ac:dyDescent="0.4">
      <c r="A310" s="42" t="str">
        <f t="shared" si="33"/>
        <v>○○学園</v>
      </c>
      <c r="B310" s="176" t="str">
        <f t="array" ref="B310">IFERROR(INDEX('調査票 (記入例)'!$B$1:$B$718,SMALL(IF('調査票 (記入例)'!$AE$19:$AE$718="●",ROW('調査票 (記入例)'!$AE$19:$AE$718)),ROW(B290))),"")</f>
        <v/>
      </c>
      <c r="C310" s="177" t="str">
        <f t="array" ref="C310">IFERROR(INDEX('調査票 (記入例)'!$C$1:$C$718,SMALL(IF('調査票 (記入例)'!$AE$19:$AE$718="●",ROW('調査票 (記入例)'!$AE$19:$AE$718)),ROW(C290))),"")</f>
        <v/>
      </c>
      <c r="D310" s="181" t="str">
        <f t="array" ref="D310">IFERROR(INDEX('調査票 (記入例)'!$K$1:$K$718,SMALL(IF('調査票 (記入例)'!$AE$19:$AE$718="●",ROW('調査票 (記入例)'!$AE$19:$AE$718)),ROW(D290))),"")</f>
        <v/>
      </c>
      <c r="E310" s="184">
        <f t="shared" si="34"/>
        <v>0</v>
      </c>
      <c r="F310" s="181" t="str">
        <f t="array" ref="F310">IFERROR(INDEX('調査票 (記入例)'!$L$1:$L$718,SMALL(IF('調査票 (記入例)'!$AE$19:$AE$718="●",ROW('調査票 (記入例)'!$AE$19:$AE$718)),ROW(F290))),"")</f>
        <v/>
      </c>
      <c r="G310" s="182">
        <f t="shared" si="35"/>
        <v>0</v>
      </c>
      <c r="H310" s="181" t="str">
        <f t="array" ref="H310">IFERROR(INDEX('調査票 (記入例)'!$M$1:$M$718,SMALL(IF('調査票 (記入例)'!$AE$19:$AE$718="●",ROW('調査票 (記入例)'!$AE$19:$AE$718)),ROW(H290))),"")</f>
        <v/>
      </c>
      <c r="I310" s="182">
        <f t="shared" si="36"/>
        <v>0</v>
      </c>
      <c r="J310" s="181" t="str">
        <f t="array" ref="J310">IFERROR(INDEX('調査票 (記入例)'!$N$1:$N$718,SMALL(IF('調査票 (記入例)'!$AE$19:$AE$718="●",ROW('調査票 (記入例)'!$AE$19:$AE$718)),ROW(J290))),"")</f>
        <v/>
      </c>
      <c r="K310" s="182">
        <f t="shared" si="37"/>
        <v>0</v>
      </c>
      <c r="L310" s="155"/>
      <c r="M310" s="156"/>
      <c r="N310" s="157"/>
      <c r="O310" s="156"/>
      <c r="P310" s="155"/>
      <c r="Q310" s="156"/>
      <c r="R310" s="157"/>
      <c r="S310" s="156"/>
      <c r="T310" s="155"/>
      <c r="U310" s="156"/>
      <c r="V310" s="157"/>
      <c r="W310" s="156"/>
      <c r="X310" s="155"/>
      <c r="Y310" s="156"/>
      <c r="Z310" s="157"/>
      <c r="AA310" s="156"/>
      <c r="AB310" s="158"/>
      <c r="AC310" s="159" t="str">
        <f t="array" ref="AC310">IFERROR(INDEX('調査票 (記入例)'!$AD$1:$AD$718,SMALL(IF('調査票 (記入例)'!$AE$19:$AE$718="●",ROW('調査票 (記入例)'!$AE$19:$AE$718)),ROW(AC290)))&amp;"","")</f>
        <v/>
      </c>
      <c r="AD310" s="160" t="str">
        <f t="shared" si="38"/>
        <v/>
      </c>
      <c r="AE310" s="159" t="str">
        <f t="shared" si="40"/>
        <v/>
      </c>
      <c r="AF310" s="160" t="str">
        <f t="shared" si="39"/>
        <v/>
      </c>
    </row>
    <row r="311" spans="1:32" s="110" customFormat="1" ht="34.5" customHeight="1" x14ac:dyDescent="0.4">
      <c r="A311" s="42" t="str">
        <f t="shared" si="33"/>
        <v>○○学園</v>
      </c>
      <c r="B311" s="176" t="str">
        <f t="array" ref="B311">IFERROR(INDEX('調査票 (記入例)'!$B$1:$B$718,SMALL(IF('調査票 (記入例)'!$AE$19:$AE$718="●",ROW('調査票 (記入例)'!$AE$19:$AE$718)),ROW(B291))),"")</f>
        <v/>
      </c>
      <c r="C311" s="177" t="str">
        <f t="array" ref="C311">IFERROR(INDEX('調査票 (記入例)'!$C$1:$C$718,SMALL(IF('調査票 (記入例)'!$AE$19:$AE$718="●",ROW('調査票 (記入例)'!$AE$19:$AE$718)),ROW(C291))),"")</f>
        <v/>
      </c>
      <c r="D311" s="181" t="str">
        <f t="array" ref="D311">IFERROR(INDEX('調査票 (記入例)'!$K$1:$K$718,SMALL(IF('調査票 (記入例)'!$AE$19:$AE$718="●",ROW('調査票 (記入例)'!$AE$19:$AE$718)),ROW(D291))),"")</f>
        <v/>
      </c>
      <c r="E311" s="184">
        <f t="shared" si="34"/>
        <v>0</v>
      </c>
      <c r="F311" s="181" t="str">
        <f t="array" ref="F311">IFERROR(INDEX('調査票 (記入例)'!$L$1:$L$718,SMALL(IF('調査票 (記入例)'!$AE$19:$AE$718="●",ROW('調査票 (記入例)'!$AE$19:$AE$718)),ROW(F291))),"")</f>
        <v/>
      </c>
      <c r="G311" s="182">
        <f t="shared" si="35"/>
        <v>0</v>
      </c>
      <c r="H311" s="181" t="str">
        <f t="array" ref="H311">IFERROR(INDEX('調査票 (記入例)'!$M$1:$M$718,SMALL(IF('調査票 (記入例)'!$AE$19:$AE$718="●",ROW('調査票 (記入例)'!$AE$19:$AE$718)),ROW(H291))),"")</f>
        <v/>
      </c>
      <c r="I311" s="182">
        <f t="shared" si="36"/>
        <v>0</v>
      </c>
      <c r="J311" s="181" t="str">
        <f t="array" ref="J311">IFERROR(INDEX('調査票 (記入例)'!$N$1:$N$718,SMALL(IF('調査票 (記入例)'!$AE$19:$AE$718="●",ROW('調査票 (記入例)'!$AE$19:$AE$718)),ROW(J291))),"")</f>
        <v/>
      </c>
      <c r="K311" s="182">
        <f t="shared" si="37"/>
        <v>0</v>
      </c>
      <c r="L311" s="155"/>
      <c r="M311" s="156"/>
      <c r="N311" s="157"/>
      <c r="O311" s="156"/>
      <c r="P311" s="155"/>
      <c r="Q311" s="156"/>
      <c r="R311" s="157"/>
      <c r="S311" s="156"/>
      <c r="T311" s="155"/>
      <c r="U311" s="156"/>
      <c r="V311" s="157"/>
      <c r="W311" s="156"/>
      <c r="X311" s="155"/>
      <c r="Y311" s="156"/>
      <c r="Z311" s="157"/>
      <c r="AA311" s="156"/>
      <c r="AB311" s="158"/>
      <c r="AC311" s="159" t="str">
        <f t="array" ref="AC311">IFERROR(INDEX('調査票 (記入例)'!$AD$1:$AD$718,SMALL(IF('調査票 (記入例)'!$AE$19:$AE$718="●",ROW('調査票 (記入例)'!$AE$19:$AE$718)),ROW(AC291)))&amp;"","")</f>
        <v/>
      </c>
      <c r="AD311" s="160" t="str">
        <f t="shared" si="38"/>
        <v/>
      </c>
      <c r="AE311" s="159" t="str">
        <f t="shared" si="40"/>
        <v/>
      </c>
      <c r="AF311" s="160" t="str">
        <f t="shared" si="39"/>
        <v/>
      </c>
    </row>
    <row r="312" spans="1:32" s="110" customFormat="1" ht="34.5" customHeight="1" x14ac:dyDescent="0.4">
      <c r="A312" s="42" t="str">
        <f t="shared" si="33"/>
        <v>○○学園</v>
      </c>
      <c r="B312" s="176" t="str">
        <f t="array" ref="B312">IFERROR(INDEX('調査票 (記入例)'!$B$1:$B$718,SMALL(IF('調査票 (記入例)'!$AE$19:$AE$718="●",ROW('調査票 (記入例)'!$AE$19:$AE$718)),ROW(B292))),"")</f>
        <v/>
      </c>
      <c r="C312" s="177" t="str">
        <f t="array" ref="C312">IFERROR(INDEX('調査票 (記入例)'!$C$1:$C$718,SMALL(IF('調査票 (記入例)'!$AE$19:$AE$718="●",ROW('調査票 (記入例)'!$AE$19:$AE$718)),ROW(C292))),"")</f>
        <v/>
      </c>
      <c r="D312" s="181" t="str">
        <f t="array" ref="D312">IFERROR(INDEX('調査票 (記入例)'!$K$1:$K$718,SMALL(IF('調査票 (記入例)'!$AE$19:$AE$718="●",ROW('調査票 (記入例)'!$AE$19:$AE$718)),ROW(D292))),"")</f>
        <v/>
      </c>
      <c r="E312" s="184">
        <f t="shared" si="34"/>
        <v>0</v>
      </c>
      <c r="F312" s="181" t="str">
        <f t="array" ref="F312">IFERROR(INDEX('調査票 (記入例)'!$L$1:$L$718,SMALL(IF('調査票 (記入例)'!$AE$19:$AE$718="●",ROW('調査票 (記入例)'!$AE$19:$AE$718)),ROW(F292))),"")</f>
        <v/>
      </c>
      <c r="G312" s="182">
        <f t="shared" si="35"/>
        <v>0</v>
      </c>
      <c r="H312" s="181" t="str">
        <f t="array" ref="H312">IFERROR(INDEX('調査票 (記入例)'!$M$1:$M$718,SMALL(IF('調査票 (記入例)'!$AE$19:$AE$718="●",ROW('調査票 (記入例)'!$AE$19:$AE$718)),ROW(H292))),"")</f>
        <v/>
      </c>
      <c r="I312" s="182">
        <f t="shared" si="36"/>
        <v>0</v>
      </c>
      <c r="J312" s="181" t="str">
        <f t="array" ref="J312">IFERROR(INDEX('調査票 (記入例)'!$N$1:$N$718,SMALL(IF('調査票 (記入例)'!$AE$19:$AE$718="●",ROW('調査票 (記入例)'!$AE$19:$AE$718)),ROW(J292))),"")</f>
        <v/>
      </c>
      <c r="K312" s="182">
        <f t="shared" si="37"/>
        <v>0</v>
      </c>
      <c r="L312" s="155"/>
      <c r="M312" s="156"/>
      <c r="N312" s="157"/>
      <c r="O312" s="156"/>
      <c r="P312" s="155"/>
      <c r="Q312" s="156"/>
      <c r="R312" s="157"/>
      <c r="S312" s="156"/>
      <c r="T312" s="155"/>
      <c r="U312" s="156"/>
      <c r="V312" s="157"/>
      <c r="W312" s="156"/>
      <c r="X312" s="155"/>
      <c r="Y312" s="156"/>
      <c r="Z312" s="157"/>
      <c r="AA312" s="156"/>
      <c r="AB312" s="158"/>
      <c r="AC312" s="159" t="str">
        <f t="array" ref="AC312">IFERROR(INDEX('調査票 (記入例)'!$AD$1:$AD$718,SMALL(IF('調査票 (記入例)'!$AE$19:$AE$718="●",ROW('調査票 (記入例)'!$AE$19:$AE$718)),ROW(AC292)))&amp;"","")</f>
        <v/>
      </c>
      <c r="AD312" s="160" t="str">
        <f t="shared" si="38"/>
        <v/>
      </c>
      <c r="AE312" s="159" t="str">
        <f t="shared" si="40"/>
        <v/>
      </c>
      <c r="AF312" s="160" t="str">
        <f t="shared" si="39"/>
        <v/>
      </c>
    </row>
    <row r="313" spans="1:32" s="110" customFormat="1" ht="34.5" customHeight="1" x14ac:dyDescent="0.4">
      <c r="A313" s="42" t="str">
        <f t="shared" si="33"/>
        <v>○○学園</v>
      </c>
      <c r="B313" s="176" t="str">
        <f t="array" ref="B313">IFERROR(INDEX('調査票 (記入例)'!$B$1:$B$718,SMALL(IF('調査票 (記入例)'!$AE$19:$AE$718="●",ROW('調査票 (記入例)'!$AE$19:$AE$718)),ROW(B293))),"")</f>
        <v/>
      </c>
      <c r="C313" s="177" t="str">
        <f t="array" ref="C313">IFERROR(INDEX('調査票 (記入例)'!$C$1:$C$718,SMALL(IF('調査票 (記入例)'!$AE$19:$AE$718="●",ROW('調査票 (記入例)'!$AE$19:$AE$718)),ROW(C293))),"")</f>
        <v/>
      </c>
      <c r="D313" s="181" t="str">
        <f t="array" ref="D313">IFERROR(INDEX('調査票 (記入例)'!$K$1:$K$718,SMALL(IF('調査票 (記入例)'!$AE$19:$AE$718="●",ROW('調査票 (記入例)'!$AE$19:$AE$718)),ROW(D293))),"")</f>
        <v/>
      </c>
      <c r="E313" s="184">
        <f t="shared" si="34"/>
        <v>0</v>
      </c>
      <c r="F313" s="181" t="str">
        <f t="array" ref="F313">IFERROR(INDEX('調査票 (記入例)'!$L$1:$L$718,SMALL(IF('調査票 (記入例)'!$AE$19:$AE$718="●",ROW('調査票 (記入例)'!$AE$19:$AE$718)),ROW(F293))),"")</f>
        <v/>
      </c>
      <c r="G313" s="182">
        <f t="shared" si="35"/>
        <v>0</v>
      </c>
      <c r="H313" s="181" t="str">
        <f t="array" ref="H313">IFERROR(INDEX('調査票 (記入例)'!$M$1:$M$718,SMALL(IF('調査票 (記入例)'!$AE$19:$AE$718="●",ROW('調査票 (記入例)'!$AE$19:$AE$718)),ROW(H293))),"")</f>
        <v/>
      </c>
      <c r="I313" s="182">
        <f t="shared" si="36"/>
        <v>0</v>
      </c>
      <c r="J313" s="181" t="str">
        <f t="array" ref="J313">IFERROR(INDEX('調査票 (記入例)'!$N$1:$N$718,SMALL(IF('調査票 (記入例)'!$AE$19:$AE$718="●",ROW('調査票 (記入例)'!$AE$19:$AE$718)),ROW(J293))),"")</f>
        <v/>
      </c>
      <c r="K313" s="182">
        <f t="shared" si="37"/>
        <v>0</v>
      </c>
      <c r="L313" s="155"/>
      <c r="M313" s="156"/>
      <c r="N313" s="157"/>
      <c r="O313" s="156"/>
      <c r="P313" s="155"/>
      <c r="Q313" s="156"/>
      <c r="R313" s="157"/>
      <c r="S313" s="156"/>
      <c r="T313" s="155"/>
      <c r="U313" s="156"/>
      <c r="V313" s="157"/>
      <c r="W313" s="156"/>
      <c r="X313" s="155"/>
      <c r="Y313" s="156"/>
      <c r="Z313" s="157"/>
      <c r="AA313" s="156"/>
      <c r="AB313" s="158"/>
      <c r="AC313" s="159" t="str">
        <f t="array" ref="AC313">IFERROR(INDEX('調査票 (記入例)'!$AD$1:$AD$718,SMALL(IF('調査票 (記入例)'!$AE$19:$AE$718="●",ROW('調査票 (記入例)'!$AE$19:$AE$718)),ROW(AC293)))&amp;"","")</f>
        <v/>
      </c>
      <c r="AD313" s="160" t="str">
        <f t="shared" si="38"/>
        <v/>
      </c>
      <c r="AE313" s="159" t="str">
        <f t="shared" si="40"/>
        <v/>
      </c>
      <c r="AF313" s="160" t="str">
        <f t="shared" si="39"/>
        <v/>
      </c>
    </row>
    <row r="314" spans="1:32" s="110" customFormat="1" ht="34.5" customHeight="1" x14ac:dyDescent="0.4">
      <c r="A314" s="42" t="str">
        <f t="shared" si="33"/>
        <v>○○学園</v>
      </c>
      <c r="B314" s="176" t="str">
        <f t="array" ref="B314">IFERROR(INDEX('調査票 (記入例)'!$B$1:$B$718,SMALL(IF('調査票 (記入例)'!$AE$19:$AE$718="●",ROW('調査票 (記入例)'!$AE$19:$AE$718)),ROW(B294))),"")</f>
        <v/>
      </c>
      <c r="C314" s="177" t="str">
        <f t="array" ref="C314">IFERROR(INDEX('調査票 (記入例)'!$C$1:$C$718,SMALL(IF('調査票 (記入例)'!$AE$19:$AE$718="●",ROW('調査票 (記入例)'!$AE$19:$AE$718)),ROW(C294))),"")</f>
        <v/>
      </c>
      <c r="D314" s="181" t="str">
        <f t="array" ref="D314">IFERROR(INDEX('調査票 (記入例)'!$K$1:$K$718,SMALL(IF('調査票 (記入例)'!$AE$19:$AE$718="●",ROW('調査票 (記入例)'!$AE$19:$AE$718)),ROW(D294))),"")</f>
        <v/>
      </c>
      <c r="E314" s="184">
        <f t="shared" si="34"/>
        <v>0</v>
      </c>
      <c r="F314" s="181" t="str">
        <f t="array" ref="F314">IFERROR(INDEX('調査票 (記入例)'!$L$1:$L$718,SMALL(IF('調査票 (記入例)'!$AE$19:$AE$718="●",ROW('調査票 (記入例)'!$AE$19:$AE$718)),ROW(F294))),"")</f>
        <v/>
      </c>
      <c r="G314" s="182">
        <f t="shared" si="35"/>
        <v>0</v>
      </c>
      <c r="H314" s="181" t="str">
        <f t="array" ref="H314">IFERROR(INDEX('調査票 (記入例)'!$M$1:$M$718,SMALL(IF('調査票 (記入例)'!$AE$19:$AE$718="●",ROW('調査票 (記入例)'!$AE$19:$AE$718)),ROW(H294))),"")</f>
        <v/>
      </c>
      <c r="I314" s="182">
        <f t="shared" si="36"/>
        <v>0</v>
      </c>
      <c r="J314" s="181" t="str">
        <f t="array" ref="J314">IFERROR(INDEX('調査票 (記入例)'!$N$1:$N$718,SMALL(IF('調査票 (記入例)'!$AE$19:$AE$718="●",ROW('調査票 (記入例)'!$AE$19:$AE$718)),ROW(J294))),"")</f>
        <v/>
      </c>
      <c r="K314" s="182">
        <f t="shared" si="37"/>
        <v>0</v>
      </c>
      <c r="L314" s="155"/>
      <c r="M314" s="156"/>
      <c r="N314" s="157"/>
      <c r="O314" s="156"/>
      <c r="P314" s="155"/>
      <c r="Q314" s="156"/>
      <c r="R314" s="157"/>
      <c r="S314" s="156"/>
      <c r="T314" s="155"/>
      <c r="U314" s="156"/>
      <c r="V314" s="157"/>
      <c r="W314" s="156"/>
      <c r="X314" s="155"/>
      <c r="Y314" s="156"/>
      <c r="Z314" s="157"/>
      <c r="AA314" s="156"/>
      <c r="AB314" s="158"/>
      <c r="AC314" s="159" t="str">
        <f t="array" ref="AC314">IFERROR(INDEX('調査票 (記入例)'!$AD$1:$AD$718,SMALL(IF('調査票 (記入例)'!$AE$19:$AE$718="●",ROW('調査票 (記入例)'!$AE$19:$AE$718)),ROW(AC294)))&amp;"","")</f>
        <v/>
      </c>
      <c r="AD314" s="160" t="str">
        <f t="shared" si="38"/>
        <v/>
      </c>
      <c r="AE314" s="159" t="str">
        <f t="shared" si="40"/>
        <v/>
      </c>
      <c r="AF314" s="160" t="str">
        <f t="shared" si="39"/>
        <v/>
      </c>
    </row>
    <row r="315" spans="1:32" s="110" customFormat="1" ht="34.5" customHeight="1" x14ac:dyDescent="0.4">
      <c r="A315" s="42" t="str">
        <f t="shared" si="33"/>
        <v>○○学園</v>
      </c>
      <c r="B315" s="176" t="str">
        <f t="array" ref="B315">IFERROR(INDEX('調査票 (記入例)'!$B$1:$B$718,SMALL(IF('調査票 (記入例)'!$AE$19:$AE$718="●",ROW('調査票 (記入例)'!$AE$19:$AE$718)),ROW(B295))),"")</f>
        <v/>
      </c>
      <c r="C315" s="177" t="str">
        <f t="array" ref="C315">IFERROR(INDEX('調査票 (記入例)'!$C$1:$C$718,SMALL(IF('調査票 (記入例)'!$AE$19:$AE$718="●",ROW('調査票 (記入例)'!$AE$19:$AE$718)),ROW(C295))),"")</f>
        <v/>
      </c>
      <c r="D315" s="181" t="str">
        <f t="array" ref="D315">IFERROR(INDEX('調査票 (記入例)'!$K$1:$K$718,SMALL(IF('調査票 (記入例)'!$AE$19:$AE$718="●",ROW('調査票 (記入例)'!$AE$19:$AE$718)),ROW(D295))),"")</f>
        <v/>
      </c>
      <c r="E315" s="184">
        <f t="shared" si="34"/>
        <v>0</v>
      </c>
      <c r="F315" s="181" t="str">
        <f t="array" ref="F315">IFERROR(INDEX('調査票 (記入例)'!$L$1:$L$718,SMALL(IF('調査票 (記入例)'!$AE$19:$AE$718="●",ROW('調査票 (記入例)'!$AE$19:$AE$718)),ROW(F295))),"")</f>
        <v/>
      </c>
      <c r="G315" s="182">
        <f t="shared" si="35"/>
        <v>0</v>
      </c>
      <c r="H315" s="181" t="str">
        <f t="array" ref="H315">IFERROR(INDEX('調査票 (記入例)'!$M$1:$M$718,SMALL(IF('調査票 (記入例)'!$AE$19:$AE$718="●",ROW('調査票 (記入例)'!$AE$19:$AE$718)),ROW(H295))),"")</f>
        <v/>
      </c>
      <c r="I315" s="182">
        <f t="shared" si="36"/>
        <v>0</v>
      </c>
      <c r="J315" s="181" t="str">
        <f t="array" ref="J315">IFERROR(INDEX('調査票 (記入例)'!$N$1:$N$718,SMALL(IF('調査票 (記入例)'!$AE$19:$AE$718="●",ROW('調査票 (記入例)'!$AE$19:$AE$718)),ROW(J295))),"")</f>
        <v/>
      </c>
      <c r="K315" s="182">
        <f t="shared" si="37"/>
        <v>0</v>
      </c>
      <c r="L315" s="155"/>
      <c r="M315" s="156"/>
      <c r="N315" s="157"/>
      <c r="O315" s="156"/>
      <c r="P315" s="155"/>
      <c r="Q315" s="156"/>
      <c r="R315" s="157"/>
      <c r="S315" s="156"/>
      <c r="T315" s="155"/>
      <c r="U315" s="156"/>
      <c r="V315" s="157"/>
      <c r="W315" s="156"/>
      <c r="X315" s="155"/>
      <c r="Y315" s="156"/>
      <c r="Z315" s="157"/>
      <c r="AA315" s="156"/>
      <c r="AB315" s="158"/>
      <c r="AC315" s="159" t="str">
        <f t="array" ref="AC315">IFERROR(INDEX('調査票 (記入例)'!$AD$1:$AD$718,SMALL(IF('調査票 (記入例)'!$AE$19:$AE$718="●",ROW('調査票 (記入例)'!$AE$19:$AE$718)),ROW(AC295)))&amp;"","")</f>
        <v/>
      </c>
      <c r="AD315" s="160" t="str">
        <f t="shared" si="38"/>
        <v/>
      </c>
      <c r="AE315" s="159" t="str">
        <f t="shared" si="40"/>
        <v/>
      </c>
      <c r="AF315" s="160" t="str">
        <f t="shared" si="39"/>
        <v/>
      </c>
    </row>
    <row r="316" spans="1:32" s="110" customFormat="1" ht="34.5" customHeight="1" x14ac:dyDescent="0.4">
      <c r="A316" s="42" t="str">
        <f t="shared" si="33"/>
        <v>○○学園</v>
      </c>
      <c r="B316" s="176" t="str">
        <f t="array" ref="B316">IFERROR(INDEX('調査票 (記入例)'!$B$1:$B$718,SMALL(IF('調査票 (記入例)'!$AE$19:$AE$718="●",ROW('調査票 (記入例)'!$AE$19:$AE$718)),ROW(B296))),"")</f>
        <v/>
      </c>
      <c r="C316" s="177" t="str">
        <f t="array" ref="C316">IFERROR(INDEX('調査票 (記入例)'!$C$1:$C$718,SMALL(IF('調査票 (記入例)'!$AE$19:$AE$718="●",ROW('調査票 (記入例)'!$AE$19:$AE$718)),ROW(C296))),"")</f>
        <v/>
      </c>
      <c r="D316" s="181" t="str">
        <f t="array" ref="D316">IFERROR(INDEX('調査票 (記入例)'!$K$1:$K$718,SMALL(IF('調査票 (記入例)'!$AE$19:$AE$718="●",ROW('調査票 (記入例)'!$AE$19:$AE$718)),ROW(D296))),"")</f>
        <v/>
      </c>
      <c r="E316" s="184">
        <f t="shared" si="34"/>
        <v>0</v>
      </c>
      <c r="F316" s="181" t="str">
        <f t="array" ref="F316">IFERROR(INDEX('調査票 (記入例)'!$L$1:$L$718,SMALL(IF('調査票 (記入例)'!$AE$19:$AE$718="●",ROW('調査票 (記入例)'!$AE$19:$AE$718)),ROW(F296))),"")</f>
        <v/>
      </c>
      <c r="G316" s="182">
        <f t="shared" si="35"/>
        <v>0</v>
      </c>
      <c r="H316" s="181" t="str">
        <f t="array" ref="H316">IFERROR(INDEX('調査票 (記入例)'!$M$1:$M$718,SMALL(IF('調査票 (記入例)'!$AE$19:$AE$718="●",ROW('調査票 (記入例)'!$AE$19:$AE$718)),ROW(H296))),"")</f>
        <v/>
      </c>
      <c r="I316" s="182">
        <f t="shared" si="36"/>
        <v>0</v>
      </c>
      <c r="J316" s="181" t="str">
        <f t="array" ref="J316">IFERROR(INDEX('調査票 (記入例)'!$N$1:$N$718,SMALL(IF('調査票 (記入例)'!$AE$19:$AE$718="●",ROW('調査票 (記入例)'!$AE$19:$AE$718)),ROW(J296))),"")</f>
        <v/>
      </c>
      <c r="K316" s="182">
        <f t="shared" si="37"/>
        <v>0</v>
      </c>
      <c r="L316" s="155"/>
      <c r="M316" s="156"/>
      <c r="N316" s="157"/>
      <c r="O316" s="156"/>
      <c r="P316" s="155"/>
      <c r="Q316" s="156"/>
      <c r="R316" s="157"/>
      <c r="S316" s="156"/>
      <c r="T316" s="155"/>
      <c r="U316" s="156"/>
      <c r="V316" s="157"/>
      <c r="W316" s="156"/>
      <c r="X316" s="155"/>
      <c r="Y316" s="156"/>
      <c r="Z316" s="157"/>
      <c r="AA316" s="156"/>
      <c r="AB316" s="158"/>
      <c r="AC316" s="159" t="str">
        <f t="array" ref="AC316">IFERROR(INDEX('調査票 (記入例)'!$AD$1:$AD$718,SMALL(IF('調査票 (記入例)'!$AE$19:$AE$718="●",ROW('調査票 (記入例)'!$AE$19:$AE$718)),ROW(AC296)))&amp;"","")</f>
        <v/>
      </c>
      <c r="AD316" s="160" t="str">
        <f t="shared" si="38"/>
        <v/>
      </c>
      <c r="AE316" s="159" t="str">
        <f t="shared" si="40"/>
        <v/>
      </c>
      <c r="AF316" s="160" t="str">
        <f t="shared" si="39"/>
        <v/>
      </c>
    </row>
    <row r="317" spans="1:32" s="110" customFormat="1" ht="34.5" customHeight="1" x14ac:dyDescent="0.4">
      <c r="A317" s="42" t="str">
        <f t="shared" si="33"/>
        <v>○○学園</v>
      </c>
      <c r="B317" s="176" t="str">
        <f t="array" ref="B317">IFERROR(INDEX('調査票 (記入例)'!$B$1:$B$718,SMALL(IF('調査票 (記入例)'!$AE$19:$AE$718="●",ROW('調査票 (記入例)'!$AE$19:$AE$718)),ROW(B297))),"")</f>
        <v/>
      </c>
      <c r="C317" s="177" t="str">
        <f t="array" ref="C317">IFERROR(INDEX('調査票 (記入例)'!$C$1:$C$718,SMALL(IF('調査票 (記入例)'!$AE$19:$AE$718="●",ROW('調査票 (記入例)'!$AE$19:$AE$718)),ROW(C297))),"")</f>
        <v/>
      </c>
      <c r="D317" s="181" t="str">
        <f t="array" ref="D317">IFERROR(INDEX('調査票 (記入例)'!$K$1:$K$718,SMALL(IF('調査票 (記入例)'!$AE$19:$AE$718="●",ROW('調査票 (記入例)'!$AE$19:$AE$718)),ROW(D297))),"")</f>
        <v/>
      </c>
      <c r="E317" s="184">
        <f t="shared" si="34"/>
        <v>0</v>
      </c>
      <c r="F317" s="181" t="str">
        <f t="array" ref="F317">IFERROR(INDEX('調査票 (記入例)'!$L$1:$L$718,SMALL(IF('調査票 (記入例)'!$AE$19:$AE$718="●",ROW('調査票 (記入例)'!$AE$19:$AE$718)),ROW(F297))),"")</f>
        <v/>
      </c>
      <c r="G317" s="182">
        <f t="shared" si="35"/>
        <v>0</v>
      </c>
      <c r="H317" s="181" t="str">
        <f t="array" ref="H317">IFERROR(INDEX('調査票 (記入例)'!$M$1:$M$718,SMALL(IF('調査票 (記入例)'!$AE$19:$AE$718="●",ROW('調査票 (記入例)'!$AE$19:$AE$718)),ROW(H297))),"")</f>
        <v/>
      </c>
      <c r="I317" s="182">
        <f t="shared" si="36"/>
        <v>0</v>
      </c>
      <c r="J317" s="181" t="str">
        <f t="array" ref="J317">IFERROR(INDEX('調査票 (記入例)'!$N$1:$N$718,SMALL(IF('調査票 (記入例)'!$AE$19:$AE$718="●",ROW('調査票 (記入例)'!$AE$19:$AE$718)),ROW(J297))),"")</f>
        <v/>
      </c>
      <c r="K317" s="182">
        <f t="shared" si="37"/>
        <v>0</v>
      </c>
      <c r="L317" s="155"/>
      <c r="M317" s="156"/>
      <c r="N317" s="157"/>
      <c r="O317" s="156"/>
      <c r="P317" s="155"/>
      <c r="Q317" s="156"/>
      <c r="R317" s="157"/>
      <c r="S317" s="156"/>
      <c r="T317" s="155"/>
      <c r="U317" s="156"/>
      <c r="V317" s="157"/>
      <c r="W317" s="156"/>
      <c r="X317" s="155"/>
      <c r="Y317" s="156"/>
      <c r="Z317" s="157"/>
      <c r="AA317" s="156"/>
      <c r="AB317" s="158"/>
      <c r="AC317" s="159" t="str">
        <f t="array" ref="AC317">IFERROR(INDEX('調査票 (記入例)'!$AD$1:$AD$718,SMALL(IF('調査票 (記入例)'!$AE$19:$AE$718="●",ROW('調査票 (記入例)'!$AE$19:$AE$718)),ROW(AC297)))&amp;"","")</f>
        <v/>
      </c>
      <c r="AD317" s="160" t="str">
        <f t="shared" si="38"/>
        <v/>
      </c>
      <c r="AE317" s="159" t="str">
        <f t="shared" si="40"/>
        <v/>
      </c>
      <c r="AF317" s="160" t="str">
        <f t="shared" si="39"/>
        <v/>
      </c>
    </row>
    <row r="318" spans="1:32" s="110" customFormat="1" ht="34.5" customHeight="1" x14ac:dyDescent="0.4">
      <c r="A318" s="42" t="str">
        <f t="shared" si="33"/>
        <v>○○学園</v>
      </c>
      <c r="B318" s="176" t="str">
        <f t="array" ref="B318">IFERROR(INDEX('調査票 (記入例)'!$B$1:$B$718,SMALL(IF('調査票 (記入例)'!$AE$19:$AE$718="●",ROW('調査票 (記入例)'!$AE$19:$AE$718)),ROW(B298))),"")</f>
        <v/>
      </c>
      <c r="C318" s="177" t="str">
        <f t="array" ref="C318">IFERROR(INDEX('調査票 (記入例)'!$C$1:$C$718,SMALL(IF('調査票 (記入例)'!$AE$19:$AE$718="●",ROW('調査票 (記入例)'!$AE$19:$AE$718)),ROW(C298))),"")</f>
        <v/>
      </c>
      <c r="D318" s="181" t="str">
        <f t="array" ref="D318">IFERROR(INDEX('調査票 (記入例)'!$K$1:$K$718,SMALL(IF('調査票 (記入例)'!$AE$19:$AE$718="●",ROW('調査票 (記入例)'!$AE$19:$AE$718)),ROW(D298))),"")</f>
        <v/>
      </c>
      <c r="E318" s="184">
        <f t="shared" si="34"/>
        <v>0</v>
      </c>
      <c r="F318" s="181" t="str">
        <f t="array" ref="F318">IFERROR(INDEX('調査票 (記入例)'!$L$1:$L$718,SMALL(IF('調査票 (記入例)'!$AE$19:$AE$718="●",ROW('調査票 (記入例)'!$AE$19:$AE$718)),ROW(F298))),"")</f>
        <v/>
      </c>
      <c r="G318" s="182">
        <f t="shared" si="35"/>
        <v>0</v>
      </c>
      <c r="H318" s="181" t="str">
        <f t="array" ref="H318">IFERROR(INDEX('調査票 (記入例)'!$M$1:$M$718,SMALL(IF('調査票 (記入例)'!$AE$19:$AE$718="●",ROW('調査票 (記入例)'!$AE$19:$AE$718)),ROW(H298))),"")</f>
        <v/>
      </c>
      <c r="I318" s="182">
        <f t="shared" si="36"/>
        <v>0</v>
      </c>
      <c r="J318" s="181" t="str">
        <f t="array" ref="J318">IFERROR(INDEX('調査票 (記入例)'!$N$1:$N$718,SMALL(IF('調査票 (記入例)'!$AE$19:$AE$718="●",ROW('調査票 (記入例)'!$AE$19:$AE$718)),ROW(J298))),"")</f>
        <v/>
      </c>
      <c r="K318" s="182">
        <f t="shared" si="37"/>
        <v>0</v>
      </c>
      <c r="L318" s="155"/>
      <c r="M318" s="156"/>
      <c r="N318" s="157"/>
      <c r="O318" s="156"/>
      <c r="P318" s="155"/>
      <c r="Q318" s="156"/>
      <c r="R318" s="157"/>
      <c r="S318" s="156"/>
      <c r="T318" s="155"/>
      <c r="U318" s="156"/>
      <c r="V318" s="157"/>
      <c r="W318" s="156"/>
      <c r="X318" s="155"/>
      <c r="Y318" s="156"/>
      <c r="Z318" s="157"/>
      <c r="AA318" s="156"/>
      <c r="AB318" s="158"/>
      <c r="AC318" s="159" t="str">
        <f t="array" ref="AC318">IFERROR(INDEX('調査票 (記入例)'!$AD$1:$AD$718,SMALL(IF('調査票 (記入例)'!$AE$19:$AE$718="●",ROW('調査票 (記入例)'!$AE$19:$AE$718)),ROW(AC298)))&amp;"","")</f>
        <v/>
      </c>
      <c r="AD318" s="160" t="str">
        <f t="shared" si="38"/>
        <v/>
      </c>
      <c r="AE318" s="159" t="str">
        <f t="shared" si="40"/>
        <v/>
      </c>
      <c r="AF318" s="160" t="str">
        <f t="shared" si="39"/>
        <v/>
      </c>
    </row>
    <row r="319" spans="1:32" s="110" customFormat="1" ht="34.5" customHeight="1" x14ac:dyDescent="0.4">
      <c r="A319" s="42" t="str">
        <f t="shared" si="33"/>
        <v>○○学園</v>
      </c>
      <c r="B319" s="176" t="str">
        <f t="array" ref="B319">IFERROR(INDEX('調査票 (記入例)'!$B$1:$B$718,SMALL(IF('調査票 (記入例)'!$AE$19:$AE$718="●",ROW('調査票 (記入例)'!$AE$19:$AE$718)),ROW(B299))),"")</f>
        <v/>
      </c>
      <c r="C319" s="177" t="str">
        <f t="array" ref="C319">IFERROR(INDEX('調査票 (記入例)'!$C$1:$C$718,SMALL(IF('調査票 (記入例)'!$AE$19:$AE$718="●",ROW('調査票 (記入例)'!$AE$19:$AE$718)),ROW(C299))),"")</f>
        <v/>
      </c>
      <c r="D319" s="181" t="str">
        <f t="array" ref="D319">IFERROR(INDEX('調査票 (記入例)'!$K$1:$K$718,SMALL(IF('調査票 (記入例)'!$AE$19:$AE$718="●",ROW('調査票 (記入例)'!$AE$19:$AE$718)),ROW(D299))),"")</f>
        <v/>
      </c>
      <c r="E319" s="184">
        <f t="shared" si="34"/>
        <v>0</v>
      </c>
      <c r="F319" s="181" t="str">
        <f t="array" ref="F319">IFERROR(INDEX('調査票 (記入例)'!$L$1:$L$718,SMALL(IF('調査票 (記入例)'!$AE$19:$AE$718="●",ROW('調査票 (記入例)'!$AE$19:$AE$718)),ROW(F299))),"")</f>
        <v/>
      </c>
      <c r="G319" s="182">
        <f t="shared" si="35"/>
        <v>0</v>
      </c>
      <c r="H319" s="181" t="str">
        <f t="array" ref="H319">IFERROR(INDEX('調査票 (記入例)'!$M$1:$M$718,SMALL(IF('調査票 (記入例)'!$AE$19:$AE$718="●",ROW('調査票 (記入例)'!$AE$19:$AE$718)),ROW(H299))),"")</f>
        <v/>
      </c>
      <c r="I319" s="182">
        <f t="shared" si="36"/>
        <v>0</v>
      </c>
      <c r="J319" s="181" t="str">
        <f t="array" ref="J319">IFERROR(INDEX('調査票 (記入例)'!$N$1:$N$718,SMALL(IF('調査票 (記入例)'!$AE$19:$AE$718="●",ROW('調査票 (記入例)'!$AE$19:$AE$718)),ROW(J299))),"")</f>
        <v/>
      </c>
      <c r="K319" s="182">
        <f t="shared" si="37"/>
        <v>0</v>
      </c>
      <c r="L319" s="155"/>
      <c r="M319" s="156"/>
      <c r="N319" s="157"/>
      <c r="O319" s="156"/>
      <c r="P319" s="155"/>
      <c r="Q319" s="156"/>
      <c r="R319" s="157"/>
      <c r="S319" s="156"/>
      <c r="T319" s="155"/>
      <c r="U319" s="156"/>
      <c r="V319" s="157"/>
      <c r="W319" s="156"/>
      <c r="X319" s="155"/>
      <c r="Y319" s="156"/>
      <c r="Z319" s="157"/>
      <c r="AA319" s="156"/>
      <c r="AB319" s="158"/>
      <c r="AC319" s="159" t="str">
        <f t="array" ref="AC319">IFERROR(INDEX('調査票 (記入例)'!$AD$1:$AD$718,SMALL(IF('調査票 (記入例)'!$AE$19:$AE$718="●",ROW('調査票 (記入例)'!$AE$19:$AE$718)),ROW(AC299)))&amp;"","")</f>
        <v/>
      </c>
      <c r="AD319" s="160" t="str">
        <f t="shared" si="38"/>
        <v/>
      </c>
      <c r="AE319" s="159" t="str">
        <f t="shared" si="40"/>
        <v/>
      </c>
      <c r="AF319" s="160" t="str">
        <f t="shared" si="39"/>
        <v/>
      </c>
    </row>
    <row r="320" spans="1:32" s="110" customFormat="1" ht="34.5" customHeight="1" x14ac:dyDescent="0.4">
      <c r="A320" s="42" t="str">
        <f t="shared" si="33"/>
        <v>○○学園</v>
      </c>
      <c r="B320" s="176" t="str">
        <f t="array" ref="B320">IFERROR(INDEX('調査票 (記入例)'!$B$1:$B$718,SMALL(IF('調査票 (記入例)'!$AE$19:$AE$718="●",ROW('調査票 (記入例)'!$AE$19:$AE$718)),ROW(B300))),"")</f>
        <v/>
      </c>
      <c r="C320" s="177" t="str">
        <f t="array" ref="C320">IFERROR(INDEX('調査票 (記入例)'!$C$1:$C$718,SMALL(IF('調査票 (記入例)'!$AE$19:$AE$718="●",ROW('調査票 (記入例)'!$AE$19:$AE$718)),ROW(C300))),"")</f>
        <v/>
      </c>
      <c r="D320" s="181" t="str">
        <f t="array" ref="D320">IFERROR(INDEX('調査票 (記入例)'!$K$1:$K$718,SMALL(IF('調査票 (記入例)'!$AE$19:$AE$718="●",ROW('調査票 (記入例)'!$AE$19:$AE$718)),ROW(D300))),"")</f>
        <v/>
      </c>
      <c r="E320" s="184">
        <f t="shared" si="34"/>
        <v>0</v>
      </c>
      <c r="F320" s="181" t="str">
        <f t="array" ref="F320">IFERROR(INDEX('調査票 (記入例)'!$L$1:$L$718,SMALL(IF('調査票 (記入例)'!$AE$19:$AE$718="●",ROW('調査票 (記入例)'!$AE$19:$AE$718)),ROW(F300))),"")</f>
        <v/>
      </c>
      <c r="G320" s="182">
        <f t="shared" si="35"/>
        <v>0</v>
      </c>
      <c r="H320" s="181" t="str">
        <f t="array" ref="H320">IFERROR(INDEX('調査票 (記入例)'!$M$1:$M$718,SMALL(IF('調査票 (記入例)'!$AE$19:$AE$718="●",ROW('調査票 (記入例)'!$AE$19:$AE$718)),ROW(H300))),"")</f>
        <v/>
      </c>
      <c r="I320" s="182">
        <f t="shared" si="36"/>
        <v>0</v>
      </c>
      <c r="J320" s="181" t="str">
        <f t="array" ref="J320">IFERROR(INDEX('調査票 (記入例)'!$N$1:$N$718,SMALL(IF('調査票 (記入例)'!$AE$19:$AE$718="●",ROW('調査票 (記入例)'!$AE$19:$AE$718)),ROW(J300))),"")</f>
        <v/>
      </c>
      <c r="K320" s="182">
        <f t="shared" si="37"/>
        <v>0</v>
      </c>
      <c r="L320" s="155"/>
      <c r="M320" s="156"/>
      <c r="N320" s="157"/>
      <c r="O320" s="156"/>
      <c r="P320" s="155"/>
      <c r="Q320" s="156"/>
      <c r="R320" s="157"/>
      <c r="S320" s="156"/>
      <c r="T320" s="155"/>
      <c r="U320" s="156"/>
      <c r="V320" s="157"/>
      <c r="W320" s="156"/>
      <c r="X320" s="155"/>
      <c r="Y320" s="156"/>
      <c r="Z320" s="157"/>
      <c r="AA320" s="156"/>
      <c r="AB320" s="158"/>
      <c r="AC320" s="159" t="str">
        <f t="array" ref="AC320">IFERROR(INDEX('調査票 (記入例)'!$AD$1:$AD$718,SMALL(IF('調査票 (記入例)'!$AE$19:$AE$718="●",ROW('調査票 (記入例)'!$AE$19:$AE$718)),ROW(AC300)))&amp;"","")</f>
        <v/>
      </c>
      <c r="AD320" s="160" t="str">
        <f t="shared" si="38"/>
        <v/>
      </c>
      <c r="AE320" s="159" t="str">
        <f t="shared" si="40"/>
        <v/>
      </c>
      <c r="AF320" s="160" t="str">
        <f t="shared" si="39"/>
        <v/>
      </c>
    </row>
    <row r="321" spans="1:32" s="110" customFormat="1" ht="34.5" customHeight="1" x14ac:dyDescent="0.4">
      <c r="A321" s="42" t="str">
        <f t="shared" si="33"/>
        <v>○○学園</v>
      </c>
      <c r="B321" s="176" t="str">
        <f t="array" ref="B321">IFERROR(INDEX('調査票 (記入例)'!$B$1:$B$718,SMALL(IF('調査票 (記入例)'!$AE$19:$AE$718="●",ROW('調査票 (記入例)'!$AE$19:$AE$718)),ROW(B301))),"")</f>
        <v/>
      </c>
      <c r="C321" s="177" t="str">
        <f t="array" ref="C321">IFERROR(INDEX('調査票 (記入例)'!$C$1:$C$718,SMALL(IF('調査票 (記入例)'!$AE$19:$AE$718="●",ROW('調査票 (記入例)'!$AE$19:$AE$718)),ROW(C301))),"")</f>
        <v/>
      </c>
      <c r="D321" s="181" t="str">
        <f t="array" ref="D321">IFERROR(INDEX('調査票 (記入例)'!$K$1:$K$718,SMALL(IF('調査票 (記入例)'!$AE$19:$AE$718="●",ROW('調査票 (記入例)'!$AE$19:$AE$718)),ROW(D301))),"")</f>
        <v/>
      </c>
      <c r="E321" s="184">
        <f t="shared" si="34"/>
        <v>0</v>
      </c>
      <c r="F321" s="181" t="str">
        <f t="array" ref="F321">IFERROR(INDEX('調査票 (記入例)'!$L$1:$L$718,SMALL(IF('調査票 (記入例)'!$AE$19:$AE$718="●",ROW('調査票 (記入例)'!$AE$19:$AE$718)),ROW(F301))),"")</f>
        <v/>
      </c>
      <c r="G321" s="182">
        <f t="shared" si="35"/>
        <v>0</v>
      </c>
      <c r="H321" s="181" t="str">
        <f t="array" ref="H321">IFERROR(INDEX('調査票 (記入例)'!$M$1:$M$718,SMALL(IF('調査票 (記入例)'!$AE$19:$AE$718="●",ROW('調査票 (記入例)'!$AE$19:$AE$718)),ROW(H301))),"")</f>
        <v/>
      </c>
      <c r="I321" s="182">
        <f t="shared" si="36"/>
        <v>0</v>
      </c>
      <c r="J321" s="181" t="str">
        <f t="array" ref="J321">IFERROR(INDEX('調査票 (記入例)'!$N$1:$N$718,SMALL(IF('調査票 (記入例)'!$AE$19:$AE$718="●",ROW('調査票 (記入例)'!$AE$19:$AE$718)),ROW(J301))),"")</f>
        <v/>
      </c>
      <c r="K321" s="182">
        <f t="shared" si="37"/>
        <v>0</v>
      </c>
      <c r="L321" s="155"/>
      <c r="M321" s="156"/>
      <c r="N321" s="157"/>
      <c r="O321" s="156"/>
      <c r="P321" s="155"/>
      <c r="Q321" s="156"/>
      <c r="R321" s="157"/>
      <c r="S321" s="156"/>
      <c r="T321" s="155"/>
      <c r="U321" s="156"/>
      <c r="V321" s="157"/>
      <c r="W321" s="156"/>
      <c r="X321" s="155"/>
      <c r="Y321" s="156"/>
      <c r="Z321" s="157"/>
      <c r="AA321" s="156"/>
      <c r="AB321" s="158"/>
      <c r="AC321" s="159" t="str">
        <f t="array" ref="AC321">IFERROR(INDEX('調査票 (記入例)'!$AD$1:$AD$718,SMALL(IF('調査票 (記入例)'!$AE$19:$AE$718="●",ROW('調査票 (記入例)'!$AE$19:$AE$718)),ROW(AC301)))&amp;"","")</f>
        <v/>
      </c>
      <c r="AD321" s="160" t="str">
        <f t="shared" si="38"/>
        <v/>
      </c>
      <c r="AE321" s="159" t="str">
        <f t="shared" si="40"/>
        <v/>
      </c>
      <c r="AF321" s="160" t="str">
        <f t="shared" si="39"/>
        <v/>
      </c>
    </row>
    <row r="322" spans="1:32" s="110" customFormat="1" ht="34.5" customHeight="1" x14ac:dyDescent="0.4">
      <c r="A322" s="42" t="str">
        <f t="shared" si="33"/>
        <v>○○学園</v>
      </c>
      <c r="B322" s="176" t="str">
        <f t="array" ref="B322">IFERROR(INDEX('調査票 (記入例)'!$B$1:$B$718,SMALL(IF('調査票 (記入例)'!$AE$19:$AE$718="●",ROW('調査票 (記入例)'!$AE$19:$AE$718)),ROW(B302))),"")</f>
        <v/>
      </c>
      <c r="C322" s="177" t="str">
        <f t="array" ref="C322">IFERROR(INDEX('調査票 (記入例)'!$C$1:$C$718,SMALL(IF('調査票 (記入例)'!$AE$19:$AE$718="●",ROW('調査票 (記入例)'!$AE$19:$AE$718)),ROW(C302))),"")</f>
        <v/>
      </c>
      <c r="D322" s="181" t="str">
        <f t="array" ref="D322">IFERROR(INDEX('調査票 (記入例)'!$K$1:$K$718,SMALL(IF('調査票 (記入例)'!$AE$19:$AE$718="●",ROW('調査票 (記入例)'!$AE$19:$AE$718)),ROW(D302))),"")</f>
        <v/>
      </c>
      <c r="E322" s="184">
        <f t="shared" si="34"/>
        <v>0</v>
      </c>
      <c r="F322" s="181" t="str">
        <f t="array" ref="F322">IFERROR(INDEX('調査票 (記入例)'!$L$1:$L$718,SMALL(IF('調査票 (記入例)'!$AE$19:$AE$718="●",ROW('調査票 (記入例)'!$AE$19:$AE$718)),ROW(F302))),"")</f>
        <v/>
      </c>
      <c r="G322" s="182">
        <f t="shared" si="35"/>
        <v>0</v>
      </c>
      <c r="H322" s="181" t="str">
        <f t="array" ref="H322">IFERROR(INDEX('調査票 (記入例)'!$M$1:$M$718,SMALL(IF('調査票 (記入例)'!$AE$19:$AE$718="●",ROW('調査票 (記入例)'!$AE$19:$AE$718)),ROW(H302))),"")</f>
        <v/>
      </c>
      <c r="I322" s="182">
        <f t="shared" si="36"/>
        <v>0</v>
      </c>
      <c r="J322" s="181" t="str">
        <f t="array" ref="J322">IFERROR(INDEX('調査票 (記入例)'!$N$1:$N$718,SMALL(IF('調査票 (記入例)'!$AE$19:$AE$718="●",ROW('調査票 (記入例)'!$AE$19:$AE$718)),ROW(J302))),"")</f>
        <v/>
      </c>
      <c r="K322" s="182">
        <f t="shared" si="37"/>
        <v>0</v>
      </c>
      <c r="L322" s="155"/>
      <c r="M322" s="156"/>
      <c r="N322" s="157"/>
      <c r="O322" s="156"/>
      <c r="P322" s="155"/>
      <c r="Q322" s="156"/>
      <c r="R322" s="157"/>
      <c r="S322" s="156"/>
      <c r="T322" s="155"/>
      <c r="U322" s="156"/>
      <c r="V322" s="157"/>
      <c r="W322" s="156"/>
      <c r="X322" s="155"/>
      <c r="Y322" s="156"/>
      <c r="Z322" s="157"/>
      <c r="AA322" s="156"/>
      <c r="AB322" s="158"/>
      <c r="AC322" s="159" t="str">
        <f t="array" ref="AC322">IFERROR(INDEX('調査票 (記入例)'!$AD$1:$AD$718,SMALL(IF('調査票 (記入例)'!$AE$19:$AE$718="●",ROW('調査票 (記入例)'!$AE$19:$AE$718)),ROW(AC302)))&amp;"","")</f>
        <v/>
      </c>
      <c r="AD322" s="160" t="str">
        <f t="shared" si="38"/>
        <v/>
      </c>
      <c r="AE322" s="159" t="str">
        <f t="shared" si="40"/>
        <v/>
      </c>
      <c r="AF322" s="160" t="str">
        <f t="shared" si="39"/>
        <v/>
      </c>
    </row>
    <row r="323" spans="1:32" s="110" customFormat="1" ht="34.5" customHeight="1" x14ac:dyDescent="0.4">
      <c r="A323" s="42" t="str">
        <f t="shared" si="33"/>
        <v>○○学園</v>
      </c>
      <c r="B323" s="176" t="str">
        <f t="array" ref="B323">IFERROR(INDEX('調査票 (記入例)'!$B$1:$B$718,SMALL(IF('調査票 (記入例)'!$AE$19:$AE$718="●",ROW('調査票 (記入例)'!$AE$19:$AE$718)),ROW(B303))),"")</f>
        <v/>
      </c>
      <c r="C323" s="177" t="str">
        <f t="array" ref="C323">IFERROR(INDEX('調査票 (記入例)'!$C$1:$C$718,SMALL(IF('調査票 (記入例)'!$AE$19:$AE$718="●",ROW('調査票 (記入例)'!$AE$19:$AE$718)),ROW(C303))),"")</f>
        <v/>
      </c>
      <c r="D323" s="181" t="str">
        <f t="array" ref="D323">IFERROR(INDEX('調査票 (記入例)'!$K$1:$K$718,SMALL(IF('調査票 (記入例)'!$AE$19:$AE$718="●",ROW('調査票 (記入例)'!$AE$19:$AE$718)),ROW(D303))),"")</f>
        <v/>
      </c>
      <c r="E323" s="184">
        <f t="shared" si="34"/>
        <v>0</v>
      </c>
      <c r="F323" s="181" t="str">
        <f t="array" ref="F323">IFERROR(INDEX('調査票 (記入例)'!$L$1:$L$718,SMALL(IF('調査票 (記入例)'!$AE$19:$AE$718="●",ROW('調査票 (記入例)'!$AE$19:$AE$718)),ROW(F303))),"")</f>
        <v/>
      </c>
      <c r="G323" s="182">
        <f t="shared" si="35"/>
        <v>0</v>
      </c>
      <c r="H323" s="181" t="str">
        <f t="array" ref="H323">IFERROR(INDEX('調査票 (記入例)'!$M$1:$M$718,SMALL(IF('調査票 (記入例)'!$AE$19:$AE$718="●",ROW('調査票 (記入例)'!$AE$19:$AE$718)),ROW(H303))),"")</f>
        <v/>
      </c>
      <c r="I323" s="182">
        <f t="shared" si="36"/>
        <v>0</v>
      </c>
      <c r="J323" s="181" t="str">
        <f t="array" ref="J323">IFERROR(INDEX('調査票 (記入例)'!$N$1:$N$718,SMALL(IF('調査票 (記入例)'!$AE$19:$AE$718="●",ROW('調査票 (記入例)'!$AE$19:$AE$718)),ROW(J303))),"")</f>
        <v/>
      </c>
      <c r="K323" s="182">
        <f t="shared" si="37"/>
        <v>0</v>
      </c>
      <c r="L323" s="155"/>
      <c r="M323" s="156"/>
      <c r="N323" s="157"/>
      <c r="O323" s="156"/>
      <c r="P323" s="155"/>
      <c r="Q323" s="156"/>
      <c r="R323" s="157"/>
      <c r="S323" s="156"/>
      <c r="T323" s="155"/>
      <c r="U323" s="156"/>
      <c r="V323" s="157"/>
      <c r="W323" s="156"/>
      <c r="X323" s="155"/>
      <c r="Y323" s="156"/>
      <c r="Z323" s="157"/>
      <c r="AA323" s="156"/>
      <c r="AB323" s="158"/>
      <c r="AC323" s="159" t="str">
        <f t="array" ref="AC323">IFERROR(INDEX('調査票 (記入例)'!$AD$1:$AD$718,SMALL(IF('調査票 (記入例)'!$AE$19:$AE$718="●",ROW('調査票 (記入例)'!$AE$19:$AE$718)),ROW(AC303)))&amp;"","")</f>
        <v/>
      </c>
      <c r="AD323" s="160" t="str">
        <f t="shared" si="38"/>
        <v/>
      </c>
      <c r="AE323" s="159" t="str">
        <f t="shared" si="40"/>
        <v/>
      </c>
      <c r="AF323" s="160" t="str">
        <f t="shared" si="39"/>
        <v/>
      </c>
    </row>
    <row r="324" spans="1:32" s="110" customFormat="1" ht="34.5" customHeight="1" x14ac:dyDescent="0.4">
      <c r="A324" s="42" t="str">
        <f t="shared" si="33"/>
        <v>○○学園</v>
      </c>
      <c r="B324" s="176" t="str">
        <f t="array" ref="B324">IFERROR(INDEX('調査票 (記入例)'!$B$1:$B$718,SMALL(IF('調査票 (記入例)'!$AE$19:$AE$718="●",ROW('調査票 (記入例)'!$AE$19:$AE$718)),ROW(B304))),"")</f>
        <v/>
      </c>
      <c r="C324" s="177" t="str">
        <f t="array" ref="C324">IFERROR(INDEX('調査票 (記入例)'!$C$1:$C$718,SMALL(IF('調査票 (記入例)'!$AE$19:$AE$718="●",ROW('調査票 (記入例)'!$AE$19:$AE$718)),ROW(C304))),"")</f>
        <v/>
      </c>
      <c r="D324" s="181" t="str">
        <f t="array" ref="D324">IFERROR(INDEX('調査票 (記入例)'!$K$1:$K$718,SMALL(IF('調査票 (記入例)'!$AE$19:$AE$718="●",ROW('調査票 (記入例)'!$AE$19:$AE$718)),ROW(D304))),"")</f>
        <v/>
      </c>
      <c r="E324" s="184">
        <f t="shared" si="34"/>
        <v>0</v>
      </c>
      <c r="F324" s="181" t="str">
        <f t="array" ref="F324">IFERROR(INDEX('調査票 (記入例)'!$L$1:$L$718,SMALL(IF('調査票 (記入例)'!$AE$19:$AE$718="●",ROW('調査票 (記入例)'!$AE$19:$AE$718)),ROW(F304))),"")</f>
        <v/>
      </c>
      <c r="G324" s="182">
        <f t="shared" si="35"/>
        <v>0</v>
      </c>
      <c r="H324" s="181" t="str">
        <f t="array" ref="H324">IFERROR(INDEX('調査票 (記入例)'!$M$1:$M$718,SMALL(IF('調査票 (記入例)'!$AE$19:$AE$718="●",ROW('調査票 (記入例)'!$AE$19:$AE$718)),ROW(H304))),"")</f>
        <v/>
      </c>
      <c r="I324" s="182">
        <f t="shared" si="36"/>
        <v>0</v>
      </c>
      <c r="J324" s="181" t="str">
        <f t="array" ref="J324">IFERROR(INDEX('調査票 (記入例)'!$N$1:$N$718,SMALL(IF('調査票 (記入例)'!$AE$19:$AE$718="●",ROW('調査票 (記入例)'!$AE$19:$AE$718)),ROW(J304))),"")</f>
        <v/>
      </c>
      <c r="K324" s="182">
        <f t="shared" si="37"/>
        <v>0</v>
      </c>
      <c r="L324" s="155"/>
      <c r="M324" s="156"/>
      <c r="N324" s="157"/>
      <c r="O324" s="156"/>
      <c r="P324" s="155"/>
      <c r="Q324" s="156"/>
      <c r="R324" s="157"/>
      <c r="S324" s="156"/>
      <c r="T324" s="155"/>
      <c r="U324" s="156"/>
      <c r="V324" s="157"/>
      <c r="W324" s="156"/>
      <c r="X324" s="155"/>
      <c r="Y324" s="156"/>
      <c r="Z324" s="157"/>
      <c r="AA324" s="156"/>
      <c r="AB324" s="158"/>
      <c r="AC324" s="159" t="str">
        <f t="array" ref="AC324">IFERROR(INDEX('調査票 (記入例)'!$AD$1:$AD$718,SMALL(IF('調査票 (記入例)'!$AE$19:$AE$718="●",ROW('調査票 (記入例)'!$AE$19:$AE$718)),ROW(AC304)))&amp;"","")</f>
        <v/>
      </c>
      <c r="AD324" s="160" t="str">
        <f t="shared" si="38"/>
        <v/>
      </c>
      <c r="AE324" s="159" t="str">
        <f t="shared" si="40"/>
        <v/>
      </c>
      <c r="AF324" s="160" t="str">
        <f t="shared" si="39"/>
        <v/>
      </c>
    </row>
    <row r="325" spans="1:32" s="110" customFormat="1" ht="34.5" customHeight="1" x14ac:dyDescent="0.4">
      <c r="A325" s="42" t="str">
        <f t="shared" si="33"/>
        <v>○○学園</v>
      </c>
      <c r="B325" s="176" t="str">
        <f t="array" ref="B325">IFERROR(INDEX('調査票 (記入例)'!$B$1:$B$718,SMALL(IF('調査票 (記入例)'!$AE$19:$AE$718="●",ROW('調査票 (記入例)'!$AE$19:$AE$718)),ROW(B305))),"")</f>
        <v/>
      </c>
      <c r="C325" s="177" t="str">
        <f t="array" ref="C325">IFERROR(INDEX('調査票 (記入例)'!$C$1:$C$718,SMALL(IF('調査票 (記入例)'!$AE$19:$AE$718="●",ROW('調査票 (記入例)'!$AE$19:$AE$718)),ROW(C305))),"")</f>
        <v/>
      </c>
      <c r="D325" s="181" t="str">
        <f t="array" ref="D325">IFERROR(INDEX('調査票 (記入例)'!$K$1:$K$718,SMALL(IF('調査票 (記入例)'!$AE$19:$AE$718="●",ROW('調査票 (記入例)'!$AE$19:$AE$718)),ROW(D305))),"")</f>
        <v/>
      </c>
      <c r="E325" s="184">
        <f t="shared" si="34"/>
        <v>0</v>
      </c>
      <c r="F325" s="181" t="str">
        <f t="array" ref="F325">IFERROR(INDEX('調査票 (記入例)'!$L$1:$L$718,SMALL(IF('調査票 (記入例)'!$AE$19:$AE$718="●",ROW('調査票 (記入例)'!$AE$19:$AE$718)),ROW(F305))),"")</f>
        <v/>
      </c>
      <c r="G325" s="182">
        <f t="shared" si="35"/>
        <v>0</v>
      </c>
      <c r="H325" s="181" t="str">
        <f t="array" ref="H325">IFERROR(INDEX('調査票 (記入例)'!$M$1:$M$718,SMALL(IF('調査票 (記入例)'!$AE$19:$AE$718="●",ROW('調査票 (記入例)'!$AE$19:$AE$718)),ROW(H305))),"")</f>
        <v/>
      </c>
      <c r="I325" s="182">
        <f t="shared" si="36"/>
        <v>0</v>
      </c>
      <c r="J325" s="181" t="str">
        <f t="array" ref="J325">IFERROR(INDEX('調査票 (記入例)'!$N$1:$N$718,SMALL(IF('調査票 (記入例)'!$AE$19:$AE$718="●",ROW('調査票 (記入例)'!$AE$19:$AE$718)),ROW(J305))),"")</f>
        <v/>
      </c>
      <c r="K325" s="182">
        <f t="shared" si="37"/>
        <v>0</v>
      </c>
      <c r="L325" s="155"/>
      <c r="M325" s="156"/>
      <c r="N325" s="157"/>
      <c r="O325" s="156"/>
      <c r="P325" s="155"/>
      <c r="Q325" s="156"/>
      <c r="R325" s="157"/>
      <c r="S325" s="156"/>
      <c r="T325" s="155"/>
      <c r="U325" s="156"/>
      <c r="V325" s="157"/>
      <c r="W325" s="156"/>
      <c r="X325" s="155"/>
      <c r="Y325" s="156"/>
      <c r="Z325" s="157"/>
      <c r="AA325" s="156"/>
      <c r="AB325" s="158"/>
      <c r="AC325" s="159" t="str">
        <f t="array" ref="AC325">IFERROR(INDEX('調査票 (記入例)'!$AD$1:$AD$718,SMALL(IF('調査票 (記入例)'!$AE$19:$AE$718="●",ROW('調査票 (記入例)'!$AE$19:$AE$718)),ROW(AC305)))&amp;"","")</f>
        <v/>
      </c>
      <c r="AD325" s="160" t="str">
        <f t="shared" si="38"/>
        <v/>
      </c>
      <c r="AE325" s="159" t="str">
        <f t="shared" si="40"/>
        <v/>
      </c>
      <c r="AF325" s="160" t="str">
        <f t="shared" si="39"/>
        <v/>
      </c>
    </row>
    <row r="326" spans="1:32" s="110" customFormat="1" ht="34.5" customHeight="1" x14ac:dyDescent="0.4">
      <c r="A326" s="42" t="str">
        <f t="shared" si="33"/>
        <v>○○学園</v>
      </c>
      <c r="B326" s="176" t="str">
        <f t="array" ref="B326">IFERROR(INDEX('調査票 (記入例)'!$B$1:$B$718,SMALL(IF('調査票 (記入例)'!$AE$19:$AE$718="●",ROW('調査票 (記入例)'!$AE$19:$AE$718)),ROW(B306))),"")</f>
        <v/>
      </c>
      <c r="C326" s="177" t="str">
        <f t="array" ref="C326">IFERROR(INDEX('調査票 (記入例)'!$C$1:$C$718,SMALL(IF('調査票 (記入例)'!$AE$19:$AE$718="●",ROW('調査票 (記入例)'!$AE$19:$AE$718)),ROW(C306))),"")</f>
        <v/>
      </c>
      <c r="D326" s="181" t="str">
        <f t="array" ref="D326">IFERROR(INDEX('調査票 (記入例)'!$K$1:$K$718,SMALL(IF('調査票 (記入例)'!$AE$19:$AE$718="●",ROW('調査票 (記入例)'!$AE$19:$AE$718)),ROW(D306))),"")</f>
        <v/>
      </c>
      <c r="E326" s="184">
        <f t="shared" si="34"/>
        <v>0</v>
      </c>
      <c r="F326" s="181" t="str">
        <f t="array" ref="F326">IFERROR(INDEX('調査票 (記入例)'!$L$1:$L$718,SMALL(IF('調査票 (記入例)'!$AE$19:$AE$718="●",ROW('調査票 (記入例)'!$AE$19:$AE$718)),ROW(F306))),"")</f>
        <v/>
      </c>
      <c r="G326" s="182">
        <f t="shared" si="35"/>
        <v>0</v>
      </c>
      <c r="H326" s="181" t="str">
        <f t="array" ref="H326">IFERROR(INDEX('調査票 (記入例)'!$M$1:$M$718,SMALL(IF('調査票 (記入例)'!$AE$19:$AE$718="●",ROW('調査票 (記入例)'!$AE$19:$AE$718)),ROW(H306))),"")</f>
        <v/>
      </c>
      <c r="I326" s="182">
        <f t="shared" si="36"/>
        <v>0</v>
      </c>
      <c r="J326" s="181" t="str">
        <f t="array" ref="J326">IFERROR(INDEX('調査票 (記入例)'!$N$1:$N$718,SMALL(IF('調査票 (記入例)'!$AE$19:$AE$718="●",ROW('調査票 (記入例)'!$AE$19:$AE$718)),ROW(J306))),"")</f>
        <v/>
      </c>
      <c r="K326" s="182">
        <f t="shared" si="37"/>
        <v>0</v>
      </c>
      <c r="L326" s="155"/>
      <c r="M326" s="156"/>
      <c r="N326" s="157"/>
      <c r="O326" s="156"/>
      <c r="P326" s="155"/>
      <c r="Q326" s="156"/>
      <c r="R326" s="157"/>
      <c r="S326" s="156"/>
      <c r="T326" s="155"/>
      <c r="U326" s="156"/>
      <c r="V326" s="157"/>
      <c r="W326" s="156"/>
      <c r="X326" s="155"/>
      <c r="Y326" s="156"/>
      <c r="Z326" s="157"/>
      <c r="AA326" s="156"/>
      <c r="AB326" s="158"/>
      <c r="AC326" s="159" t="str">
        <f t="array" ref="AC326">IFERROR(INDEX('調査票 (記入例)'!$AD$1:$AD$718,SMALL(IF('調査票 (記入例)'!$AE$19:$AE$718="●",ROW('調査票 (記入例)'!$AE$19:$AE$718)),ROW(AC306)))&amp;"","")</f>
        <v/>
      </c>
      <c r="AD326" s="160" t="str">
        <f t="shared" si="38"/>
        <v/>
      </c>
      <c r="AE326" s="159" t="str">
        <f t="shared" si="40"/>
        <v/>
      </c>
      <c r="AF326" s="160" t="str">
        <f t="shared" si="39"/>
        <v/>
      </c>
    </row>
    <row r="327" spans="1:32" s="110" customFormat="1" ht="34.5" customHeight="1" x14ac:dyDescent="0.4">
      <c r="A327" s="42" t="str">
        <f t="shared" si="33"/>
        <v>○○学園</v>
      </c>
      <c r="B327" s="176" t="str">
        <f t="array" ref="B327">IFERROR(INDEX('調査票 (記入例)'!$B$1:$B$718,SMALL(IF('調査票 (記入例)'!$AE$19:$AE$718="●",ROW('調査票 (記入例)'!$AE$19:$AE$718)),ROW(B307))),"")</f>
        <v/>
      </c>
      <c r="C327" s="177" t="str">
        <f t="array" ref="C327">IFERROR(INDEX('調査票 (記入例)'!$C$1:$C$718,SMALL(IF('調査票 (記入例)'!$AE$19:$AE$718="●",ROW('調査票 (記入例)'!$AE$19:$AE$718)),ROW(C307))),"")</f>
        <v/>
      </c>
      <c r="D327" s="181" t="str">
        <f t="array" ref="D327">IFERROR(INDEX('調査票 (記入例)'!$K$1:$K$718,SMALL(IF('調査票 (記入例)'!$AE$19:$AE$718="●",ROW('調査票 (記入例)'!$AE$19:$AE$718)),ROW(D307))),"")</f>
        <v/>
      </c>
      <c r="E327" s="184">
        <f t="shared" si="34"/>
        <v>0</v>
      </c>
      <c r="F327" s="181" t="str">
        <f t="array" ref="F327">IFERROR(INDEX('調査票 (記入例)'!$L$1:$L$718,SMALL(IF('調査票 (記入例)'!$AE$19:$AE$718="●",ROW('調査票 (記入例)'!$AE$19:$AE$718)),ROW(F307))),"")</f>
        <v/>
      </c>
      <c r="G327" s="182">
        <f t="shared" si="35"/>
        <v>0</v>
      </c>
      <c r="H327" s="181" t="str">
        <f t="array" ref="H327">IFERROR(INDEX('調査票 (記入例)'!$M$1:$M$718,SMALL(IF('調査票 (記入例)'!$AE$19:$AE$718="●",ROW('調査票 (記入例)'!$AE$19:$AE$718)),ROW(H307))),"")</f>
        <v/>
      </c>
      <c r="I327" s="182">
        <f t="shared" si="36"/>
        <v>0</v>
      </c>
      <c r="J327" s="181" t="str">
        <f t="array" ref="J327">IFERROR(INDEX('調査票 (記入例)'!$N$1:$N$718,SMALL(IF('調査票 (記入例)'!$AE$19:$AE$718="●",ROW('調査票 (記入例)'!$AE$19:$AE$718)),ROW(J307))),"")</f>
        <v/>
      </c>
      <c r="K327" s="182">
        <f t="shared" si="37"/>
        <v>0</v>
      </c>
      <c r="L327" s="155"/>
      <c r="M327" s="156"/>
      <c r="N327" s="157"/>
      <c r="O327" s="156"/>
      <c r="P327" s="155"/>
      <c r="Q327" s="156"/>
      <c r="R327" s="157"/>
      <c r="S327" s="156"/>
      <c r="T327" s="155"/>
      <c r="U327" s="156"/>
      <c r="V327" s="157"/>
      <c r="W327" s="156"/>
      <c r="X327" s="155"/>
      <c r="Y327" s="156"/>
      <c r="Z327" s="157"/>
      <c r="AA327" s="156"/>
      <c r="AB327" s="158"/>
      <c r="AC327" s="159" t="str">
        <f t="array" ref="AC327">IFERROR(INDEX('調査票 (記入例)'!$AD$1:$AD$718,SMALL(IF('調査票 (記入例)'!$AE$19:$AE$718="●",ROW('調査票 (記入例)'!$AE$19:$AE$718)),ROW(AC307)))&amp;"","")</f>
        <v/>
      </c>
      <c r="AD327" s="160" t="str">
        <f t="shared" si="38"/>
        <v/>
      </c>
      <c r="AE327" s="159" t="str">
        <f t="shared" si="40"/>
        <v/>
      </c>
      <c r="AF327" s="160" t="str">
        <f t="shared" si="39"/>
        <v/>
      </c>
    </row>
    <row r="328" spans="1:32" s="110" customFormat="1" ht="34.5" customHeight="1" x14ac:dyDescent="0.4">
      <c r="A328" s="42" t="str">
        <f t="shared" si="33"/>
        <v>○○学園</v>
      </c>
      <c r="B328" s="176" t="str">
        <f t="array" ref="B328">IFERROR(INDEX('調査票 (記入例)'!$B$1:$B$718,SMALL(IF('調査票 (記入例)'!$AE$19:$AE$718="●",ROW('調査票 (記入例)'!$AE$19:$AE$718)),ROW(B308))),"")</f>
        <v/>
      </c>
      <c r="C328" s="177" t="str">
        <f t="array" ref="C328">IFERROR(INDEX('調査票 (記入例)'!$C$1:$C$718,SMALL(IF('調査票 (記入例)'!$AE$19:$AE$718="●",ROW('調査票 (記入例)'!$AE$19:$AE$718)),ROW(C308))),"")</f>
        <v/>
      </c>
      <c r="D328" s="181" t="str">
        <f t="array" ref="D328">IFERROR(INDEX('調査票 (記入例)'!$K$1:$K$718,SMALL(IF('調査票 (記入例)'!$AE$19:$AE$718="●",ROW('調査票 (記入例)'!$AE$19:$AE$718)),ROW(D308))),"")</f>
        <v/>
      </c>
      <c r="E328" s="184">
        <f t="shared" si="34"/>
        <v>0</v>
      </c>
      <c r="F328" s="181" t="str">
        <f t="array" ref="F328">IFERROR(INDEX('調査票 (記入例)'!$L$1:$L$718,SMALL(IF('調査票 (記入例)'!$AE$19:$AE$718="●",ROW('調査票 (記入例)'!$AE$19:$AE$718)),ROW(F308))),"")</f>
        <v/>
      </c>
      <c r="G328" s="182">
        <f t="shared" si="35"/>
        <v>0</v>
      </c>
      <c r="H328" s="181" t="str">
        <f t="array" ref="H328">IFERROR(INDEX('調査票 (記入例)'!$M$1:$M$718,SMALL(IF('調査票 (記入例)'!$AE$19:$AE$718="●",ROW('調査票 (記入例)'!$AE$19:$AE$718)),ROW(H308))),"")</f>
        <v/>
      </c>
      <c r="I328" s="182">
        <f t="shared" si="36"/>
        <v>0</v>
      </c>
      <c r="J328" s="181" t="str">
        <f t="array" ref="J328">IFERROR(INDEX('調査票 (記入例)'!$N$1:$N$718,SMALL(IF('調査票 (記入例)'!$AE$19:$AE$718="●",ROW('調査票 (記入例)'!$AE$19:$AE$718)),ROW(J308))),"")</f>
        <v/>
      </c>
      <c r="K328" s="182">
        <f t="shared" si="37"/>
        <v>0</v>
      </c>
      <c r="L328" s="155"/>
      <c r="M328" s="156"/>
      <c r="N328" s="157"/>
      <c r="O328" s="156"/>
      <c r="P328" s="155"/>
      <c r="Q328" s="156"/>
      <c r="R328" s="157"/>
      <c r="S328" s="156"/>
      <c r="T328" s="155"/>
      <c r="U328" s="156"/>
      <c r="V328" s="157"/>
      <c r="W328" s="156"/>
      <c r="X328" s="155"/>
      <c r="Y328" s="156"/>
      <c r="Z328" s="157"/>
      <c r="AA328" s="156"/>
      <c r="AB328" s="158"/>
      <c r="AC328" s="159" t="str">
        <f t="array" ref="AC328">IFERROR(INDEX('調査票 (記入例)'!$AD$1:$AD$718,SMALL(IF('調査票 (記入例)'!$AE$19:$AE$718="●",ROW('調査票 (記入例)'!$AE$19:$AE$718)),ROW(AC308)))&amp;"","")</f>
        <v/>
      </c>
      <c r="AD328" s="160" t="str">
        <f t="shared" si="38"/>
        <v/>
      </c>
      <c r="AE328" s="159" t="str">
        <f t="shared" si="40"/>
        <v/>
      </c>
      <c r="AF328" s="160" t="str">
        <f t="shared" si="39"/>
        <v/>
      </c>
    </row>
    <row r="329" spans="1:32" s="110" customFormat="1" ht="34.5" customHeight="1" x14ac:dyDescent="0.4">
      <c r="A329" s="42" t="str">
        <f t="shared" si="33"/>
        <v>○○学園</v>
      </c>
      <c r="B329" s="176" t="str">
        <f t="array" ref="B329">IFERROR(INDEX('調査票 (記入例)'!$B$1:$B$718,SMALL(IF('調査票 (記入例)'!$AE$19:$AE$718="●",ROW('調査票 (記入例)'!$AE$19:$AE$718)),ROW(B309))),"")</f>
        <v/>
      </c>
      <c r="C329" s="177" t="str">
        <f t="array" ref="C329">IFERROR(INDEX('調査票 (記入例)'!$C$1:$C$718,SMALL(IF('調査票 (記入例)'!$AE$19:$AE$718="●",ROW('調査票 (記入例)'!$AE$19:$AE$718)),ROW(C309))),"")</f>
        <v/>
      </c>
      <c r="D329" s="181" t="str">
        <f t="array" ref="D329">IFERROR(INDEX('調査票 (記入例)'!$K$1:$K$718,SMALL(IF('調査票 (記入例)'!$AE$19:$AE$718="●",ROW('調査票 (記入例)'!$AE$19:$AE$718)),ROW(D309))),"")</f>
        <v/>
      </c>
      <c r="E329" s="184">
        <f t="shared" si="34"/>
        <v>0</v>
      </c>
      <c r="F329" s="181" t="str">
        <f t="array" ref="F329">IFERROR(INDEX('調査票 (記入例)'!$L$1:$L$718,SMALL(IF('調査票 (記入例)'!$AE$19:$AE$718="●",ROW('調査票 (記入例)'!$AE$19:$AE$718)),ROW(F309))),"")</f>
        <v/>
      </c>
      <c r="G329" s="182">
        <f t="shared" si="35"/>
        <v>0</v>
      </c>
      <c r="H329" s="181" t="str">
        <f t="array" ref="H329">IFERROR(INDEX('調査票 (記入例)'!$M$1:$M$718,SMALL(IF('調査票 (記入例)'!$AE$19:$AE$718="●",ROW('調査票 (記入例)'!$AE$19:$AE$718)),ROW(H309))),"")</f>
        <v/>
      </c>
      <c r="I329" s="182">
        <f t="shared" si="36"/>
        <v>0</v>
      </c>
      <c r="J329" s="181" t="str">
        <f t="array" ref="J329">IFERROR(INDEX('調査票 (記入例)'!$N$1:$N$718,SMALL(IF('調査票 (記入例)'!$AE$19:$AE$718="●",ROW('調査票 (記入例)'!$AE$19:$AE$718)),ROW(J309))),"")</f>
        <v/>
      </c>
      <c r="K329" s="182">
        <f t="shared" si="37"/>
        <v>0</v>
      </c>
      <c r="L329" s="155"/>
      <c r="M329" s="156"/>
      <c r="N329" s="157"/>
      <c r="O329" s="156"/>
      <c r="P329" s="155"/>
      <c r="Q329" s="156"/>
      <c r="R329" s="157"/>
      <c r="S329" s="156"/>
      <c r="T329" s="155"/>
      <c r="U329" s="156"/>
      <c r="V329" s="157"/>
      <c r="W329" s="156"/>
      <c r="X329" s="155"/>
      <c r="Y329" s="156"/>
      <c r="Z329" s="157"/>
      <c r="AA329" s="156"/>
      <c r="AB329" s="158"/>
      <c r="AC329" s="159" t="str">
        <f t="array" ref="AC329">IFERROR(INDEX('調査票 (記入例)'!$AD$1:$AD$718,SMALL(IF('調査票 (記入例)'!$AE$19:$AE$718="●",ROW('調査票 (記入例)'!$AE$19:$AE$718)),ROW(AC309)))&amp;"","")</f>
        <v/>
      </c>
      <c r="AD329" s="160" t="str">
        <f t="shared" si="38"/>
        <v/>
      </c>
      <c r="AE329" s="159" t="str">
        <f t="shared" si="40"/>
        <v/>
      </c>
      <c r="AF329" s="160" t="str">
        <f t="shared" si="39"/>
        <v/>
      </c>
    </row>
    <row r="330" spans="1:32" s="110" customFormat="1" ht="34.5" customHeight="1" x14ac:dyDescent="0.4">
      <c r="A330" s="42" t="str">
        <f t="shared" si="33"/>
        <v>○○学園</v>
      </c>
      <c r="B330" s="176" t="str">
        <f t="array" ref="B330">IFERROR(INDEX('調査票 (記入例)'!$B$1:$B$718,SMALL(IF('調査票 (記入例)'!$AE$19:$AE$718="●",ROW('調査票 (記入例)'!$AE$19:$AE$718)),ROW(B310))),"")</f>
        <v/>
      </c>
      <c r="C330" s="177" t="str">
        <f t="array" ref="C330">IFERROR(INDEX('調査票 (記入例)'!$C$1:$C$718,SMALL(IF('調査票 (記入例)'!$AE$19:$AE$718="●",ROW('調査票 (記入例)'!$AE$19:$AE$718)),ROW(C310))),"")</f>
        <v/>
      </c>
      <c r="D330" s="181" t="str">
        <f t="array" ref="D330">IFERROR(INDEX('調査票 (記入例)'!$K$1:$K$718,SMALL(IF('調査票 (記入例)'!$AE$19:$AE$718="●",ROW('調査票 (記入例)'!$AE$19:$AE$718)),ROW(D310))),"")</f>
        <v/>
      </c>
      <c r="E330" s="184">
        <f t="shared" si="34"/>
        <v>0</v>
      </c>
      <c r="F330" s="181" t="str">
        <f t="array" ref="F330">IFERROR(INDEX('調査票 (記入例)'!$L$1:$L$718,SMALL(IF('調査票 (記入例)'!$AE$19:$AE$718="●",ROW('調査票 (記入例)'!$AE$19:$AE$718)),ROW(F310))),"")</f>
        <v/>
      </c>
      <c r="G330" s="182">
        <f t="shared" si="35"/>
        <v>0</v>
      </c>
      <c r="H330" s="181" t="str">
        <f t="array" ref="H330">IFERROR(INDEX('調査票 (記入例)'!$M$1:$M$718,SMALL(IF('調査票 (記入例)'!$AE$19:$AE$718="●",ROW('調査票 (記入例)'!$AE$19:$AE$718)),ROW(H310))),"")</f>
        <v/>
      </c>
      <c r="I330" s="182">
        <f t="shared" si="36"/>
        <v>0</v>
      </c>
      <c r="J330" s="181" t="str">
        <f t="array" ref="J330">IFERROR(INDEX('調査票 (記入例)'!$N$1:$N$718,SMALL(IF('調査票 (記入例)'!$AE$19:$AE$718="●",ROW('調査票 (記入例)'!$AE$19:$AE$718)),ROW(J310))),"")</f>
        <v/>
      </c>
      <c r="K330" s="182">
        <f t="shared" si="37"/>
        <v>0</v>
      </c>
      <c r="L330" s="155"/>
      <c r="M330" s="156"/>
      <c r="N330" s="157"/>
      <c r="O330" s="156"/>
      <c r="P330" s="155"/>
      <c r="Q330" s="156"/>
      <c r="R330" s="157"/>
      <c r="S330" s="156"/>
      <c r="T330" s="155"/>
      <c r="U330" s="156"/>
      <c r="V330" s="157"/>
      <c r="W330" s="156"/>
      <c r="X330" s="155"/>
      <c r="Y330" s="156"/>
      <c r="Z330" s="157"/>
      <c r="AA330" s="156"/>
      <c r="AB330" s="158"/>
      <c r="AC330" s="159" t="str">
        <f t="array" ref="AC330">IFERROR(INDEX('調査票 (記入例)'!$AD$1:$AD$718,SMALL(IF('調査票 (記入例)'!$AE$19:$AE$718="●",ROW('調査票 (記入例)'!$AE$19:$AE$718)),ROW(AC310)))&amp;"","")</f>
        <v/>
      </c>
      <c r="AD330" s="160" t="str">
        <f t="shared" si="38"/>
        <v/>
      </c>
      <c r="AE330" s="159" t="str">
        <f t="shared" si="40"/>
        <v/>
      </c>
      <c r="AF330" s="160" t="str">
        <f t="shared" si="39"/>
        <v/>
      </c>
    </row>
    <row r="331" spans="1:32" s="110" customFormat="1" ht="34.5" customHeight="1" x14ac:dyDescent="0.4">
      <c r="A331" s="42" t="str">
        <f t="shared" si="33"/>
        <v>○○学園</v>
      </c>
      <c r="B331" s="176" t="str">
        <f t="array" ref="B331">IFERROR(INDEX('調査票 (記入例)'!$B$1:$B$718,SMALL(IF('調査票 (記入例)'!$AE$19:$AE$718="●",ROW('調査票 (記入例)'!$AE$19:$AE$718)),ROW(B311))),"")</f>
        <v/>
      </c>
      <c r="C331" s="177" t="str">
        <f t="array" ref="C331">IFERROR(INDEX('調査票 (記入例)'!$C$1:$C$718,SMALL(IF('調査票 (記入例)'!$AE$19:$AE$718="●",ROW('調査票 (記入例)'!$AE$19:$AE$718)),ROW(C311))),"")</f>
        <v/>
      </c>
      <c r="D331" s="181" t="str">
        <f t="array" ref="D331">IFERROR(INDEX('調査票 (記入例)'!$K$1:$K$718,SMALL(IF('調査票 (記入例)'!$AE$19:$AE$718="●",ROW('調査票 (記入例)'!$AE$19:$AE$718)),ROW(D311))),"")</f>
        <v/>
      </c>
      <c r="E331" s="184">
        <f t="shared" si="34"/>
        <v>0</v>
      </c>
      <c r="F331" s="181" t="str">
        <f t="array" ref="F331">IFERROR(INDEX('調査票 (記入例)'!$L$1:$L$718,SMALL(IF('調査票 (記入例)'!$AE$19:$AE$718="●",ROW('調査票 (記入例)'!$AE$19:$AE$718)),ROW(F311))),"")</f>
        <v/>
      </c>
      <c r="G331" s="182">
        <f t="shared" si="35"/>
        <v>0</v>
      </c>
      <c r="H331" s="181" t="str">
        <f t="array" ref="H331">IFERROR(INDEX('調査票 (記入例)'!$M$1:$M$718,SMALL(IF('調査票 (記入例)'!$AE$19:$AE$718="●",ROW('調査票 (記入例)'!$AE$19:$AE$718)),ROW(H311))),"")</f>
        <v/>
      </c>
      <c r="I331" s="182">
        <f t="shared" si="36"/>
        <v>0</v>
      </c>
      <c r="J331" s="181" t="str">
        <f t="array" ref="J331">IFERROR(INDEX('調査票 (記入例)'!$N$1:$N$718,SMALL(IF('調査票 (記入例)'!$AE$19:$AE$718="●",ROW('調査票 (記入例)'!$AE$19:$AE$718)),ROW(J311))),"")</f>
        <v/>
      </c>
      <c r="K331" s="182">
        <f t="shared" si="37"/>
        <v>0</v>
      </c>
      <c r="L331" s="155"/>
      <c r="M331" s="156"/>
      <c r="N331" s="157"/>
      <c r="O331" s="156"/>
      <c r="P331" s="155"/>
      <c r="Q331" s="156"/>
      <c r="R331" s="157"/>
      <c r="S331" s="156"/>
      <c r="T331" s="155"/>
      <c r="U331" s="156"/>
      <c r="V331" s="157"/>
      <c r="W331" s="156"/>
      <c r="X331" s="155"/>
      <c r="Y331" s="156"/>
      <c r="Z331" s="157"/>
      <c r="AA331" s="156"/>
      <c r="AB331" s="158"/>
      <c r="AC331" s="159" t="str">
        <f t="array" ref="AC331">IFERROR(INDEX('調査票 (記入例)'!$AD$1:$AD$718,SMALL(IF('調査票 (記入例)'!$AE$19:$AE$718="●",ROW('調査票 (記入例)'!$AE$19:$AE$718)),ROW(AC311)))&amp;"","")</f>
        <v/>
      </c>
      <c r="AD331" s="160" t="str">
        <f t="shared" si="38"/>
        <v/>
      </c>
      <c r="AE331" s="159" t="str">
        <f t="shared" si="40"/>
        <v/>
      </c>
      <c r="AF331" s="160" t="str">
        <f t="shared" si="39"/>
        <v/>
      </c>
    </row>
    <row r="332" spans="1:32" s="110" customFormat="1" ht="34.5" customHeight="1" x14ac:dyDescent="0.4">
      <c r="A332" s="42" t="str">
        <f t="shared" si="33"/>
        <v>○○学園</v>
      </c>
      <c r="B332" s="176" t="str">
        <f t="array" ref="B332">IFERROR(INDEX('調査票 (記入例)'!$B$1:$B$718,SMALL(IF('調査票 (記入例)'!$AE$19:$AE$718="●",ROW('調査票 (記入例)'!$AE$19:$AE$718)),ROW(B312))),"")</f>
        <v/>
      </c>
      <c r="C332" s="177" t="str">
        <f t="array" ref="C332">IFERROR(INDEX('調査票 (記入例)'!$C$1:$C$718,SMALL(IF('調査票 (記入例)'!$AE$19:$AE$718="●",ROW('調査票 (記入例)'!$AE$19:$AE$718)),ROW(C312))),"")</f>
        <v/>
      </c>
      <c r="D332" s="181" t="str">
        <f t="array" ref="D332">IFERROR(INDEX('調査票 (記入例)'!$K$1:$K$718,SMALL(IF('調査票 (記入例)'!$AE$19:$AE$718="●",ROW('調査票 (記入例)'!$AE$19:$AE$718)),ROW(D312))),"")</f>
        <v/>
      </c>
      <c r="E332" s="184">
        <f t="shared" si="34"/>
        <v>0</v>
      </c>
      <c r="F332" s="181" t="str">
        <f t="array" ref="F332">IFERROR(INDEX('調査票 (記入例)'!$L$1:$L$718,SMALL(IF('調査票 (記入例)'!$AE$19:$AE$718="●",ROW('調査票 (記入例)'!$AE$19:$AE$718)),ROW(F312))),"")</f>
        <v/>
      </c>
      <c r="G332" s="182">
        <f t="shared" si="35"/>
        <v>0</v>
      </c>
      <c r="H332" s="181" t="str">
        <f t="array" ref="H332">IFERROR(INDEX('調査票 (記入例)'!$M$1:$M$718,SMALL(IF('調査票 (記入例)'!$AE$19:$AE$718="●",ROW('調査票 (記入例)'!$AE$19:$AE$718)),ROW(H312))),"")</f>
        <v/>
      </c>
      <c r="I332" s="182">
        <f t="shared" si="36"/>
        <v>0</v>
      </c>
      <c r="J332" s="181" t="str">
        <f t="array" ref="J332">IFERROR(INDEX('調査票 (記入例)'!$N$1:$N$718,SMALL(IF('調査票 (記入例)'!$AE$19:$AE$718="●",ROW('調査票 (記入例)'!$AE$19:$AE$718)),ROW(J312))),"")</f>
        <v/>
      </c>
      <c r="K332" s="182">
        <f t="shared" si="37"/>
        <v>0</v>
      </c>
      <c r="L332" s="155"/>
      <c r="M332" s="156"/>
      <c r="N332" s="157"/>
      <c r="O332" s="156"/>
      <c r="P332" s="155"/>
      <c r="Q332" s="156"/>
      <c r="R332" s="157"/>
      <c r="S332" s="156"/>
      <c r="T332" s="155"/>
      <c r="U332" s="156"/>
      <c r="V332" s="157"/>
      <c r="W332" s="156"/>
      <c r="X332" s="155"/>
      <c r="Y332" s="156"/>
      <c r="Z332" s="157"/>
      <c r="AA332" s="156"/>
      <c r="AB332" s="158"/>
      <c r="AC332" s="159" t="str">
        <f t="array" ref="AC332">IFERROR(INDEX('調査票 (記入例)'!$AD$1:$AD$718,SMALL(IF('調査票 (記入例)'!$AE$19:$AE$718="●",ROW('調査票 (記入例)'!$AE$19:$AE$718)),ROW(AC312)))&amp;"","")</f>
        <v/>
      </c>
      <c r="AD332" s="160" t="str">
        <f t="shared" si="38"/>
        <v/>
      </c>
      <c r="AE332" s="159" t="str">
        <f t="shared" si="40"/>
        <v/>
      </c>
      <c r="AF332" s="160" t="str">
        <f t="shared" si="39"/>
        <v/>
      </c>
    </row>
    <row r="333" spans="1:32" s="110" customFormat="1" ht="34.5" customHeight="1" x14ac:dyDescent="0.4">
      <c r="A333" s="42" t="str">
        <f t="shared" si="33"/>
        <v>○○学園</v>
      </c>
      <c r="B333" s="176" t="str">
        <f t="array" ref="B333">IFERROR(INDEX('調査票 (記入例)'!$B$1:$B$718,SMALL(IF('調査票 (記入例)'!$AE$19:$AE$718="●",ROW('調査票 (記入例)'!$AE$19:$AE$718)),ROW(B313))),"")</f>
        <v/>
      </c>
      <c r="C333" s="177" t="str">
        <f t="array" ref="C333">IFERROR(INDEX('調査票 (記入例)'!$C$1:$C$718,SMALL(IF('調査票 (記入例)'!$AE$19:$AE$718="●",ROW('調査票 (記入例)'!$AE$19:$AE$718)),ROW(C313))),"")</f>
        <v/>
      </c>
      <c r="D333" s="181" t="str">
        <f t="array" ref="D333">IFERROR(INDEX('調査票 (記入例)'!$K$1:$K$718,SMALL(IF('調査票 (記入例)'!$AE$19:$AE$718="●",ROW('調査票 (記入例)'!$AE$19:$AE$718)),ROW(D313))),"")</f>
        <v/>
      </c>
      <c r="E333" s="184">
        <f t="shared" si="34"/>
        <v>0</v>
      </c>
      <c r="F333" s="181" t="str">
        <f t="array" ref="F333">IFERROR(INDEX('調査票 (記入例)'!$L$1:$L$718,SMALL(IF('調査票 (記入例)'!$AE$19:$AE$718="●",ROW('調査票 (記入例)'!$AE$19:$AE$718)),ROW(F313))),"")</f>
        <v/>
      </c>
      <c r="G333" s="182">
        <f t="shared" si="35"/>
        <v>0</v>
      </c>
      <c r="H333" s="181" t="str">
        <f t="array" ref="H333">IFERROR(INDEX('調査票 (記入例)'!$M$1:$M$718,SMALL(IF('調査票 (記入例)'!$AE$19:$AE$718="●",ROW('調査票 (記入例)'!$AE$19:$AE$718)),ROW(H313))),"")</f>
        <v/>
      </c>
      <c r="I333" s="182">
        <f t="shared" si="36"/>
        <v>0</v>
      </c>
      <c r="J333" s="181" t="str">
        <f t="array" ref="J333">IFERROR(INDEX('調査票 (記入例)'!$N$1:$N$718,SMALL(IF('調査票 (記入例)'!$AE$19:$AE$718="●",ROW('調査票 (記入例)'!$AE$19:$AE$718)),ROW(J313))),"")</f>
        <v/>
      </c>
      <c r="K333" s="182">
        <f t="shared" si="37"/>
        <v>0</v>
      </c>
      <c r="L333" s="155"/>
      <c r="M333" s="156"/>
      <c r="N333" s="157"/>
      <c r="O333" s="156"/>
      <c r="P333" s="155"/>
      <c r="Q333" s="156"/>
      <c r="R333" s="157"/>
      <c r="S333" s="156"/>
      <c r="T333" s="155"/>
      <c r="U333" s="156"/>
      <c r="V333" s="157"/>
      <c r="W333" s="156"/>
      <c r="X333" s="155"/>
      <c r="Y333" s="156"/>
      <c r="Z333" s="157"/>
      <c r="AA333" s="156"/>
      <c r="AB333" s="158"/>
      <c r="AC333" s="159" t="str">
        <f t="array" ref="AC333">IFERROR(INDEX('調査票 (記入例)'!$AD$1:$AD$718,SMALL(IF('調査票 (記入例)'!$AE$19:$AE$718="●",ROW('調査票 (記入例)'!$AE$19:$AE$718)),ROW(AC313)))&amp;"","")</f>
        <v/>
      </c>
      <c r="AD333" s="160" t="str">
        <f t="shared" si="38"/>
        <v/>
      </c>
      <c r="AE333" s="159" t="str">
        <f t="shared" si="40"/>
        <v/>
      </c>
      <c r="AF333" s="160" t="str">
        <f t="shared" si="39"/>
        <v/>
      </c>
    </row>
    <row r="334" spans="1:32" s="110" customFormat="1" ht="34.5" customHeight="1" x14ac:dyDescent="0.4">
      <c r="A334" s="42" t="str">
        <f t="shared" si="33"/>
        <v>○○学園</v>
      </c>
      <c r="B334" s="176" t="str">
        <f t="array" ref="B334">IFERROR(INDEX('調査票 (記入例)'!$B$1:$B$718,SMALL(IF('調査票 (記入例)'!$AE$19:$AE$718="●",ROW('調査票 (記入例)'!$AE$19:$AE$718)),ROW(B314))),"")</f>
        <v/>
      </c>
      <c r="C334" s="177" t="str">
        <f t="array" ref="C334">IFERROR(INDEX('調査票 (記入例)'!$C$1:$C$718,SMALL(IF('調査票 (記入例)'!$AE$19:$AE$718="●",ROW('調査票 (記入例)'!$AE$19:$AE$718)),ROW(C314))),"")</f>
        <v/>
      </c>
      <c r="D334" s="181" t="str">
        <f t="array" ref="D334">IFERROR(INDEX('調査票 (記入例)'!$K$1:$K$718,SMALL(IF('調査票 (記入例)'!$AE$19:$AE$718="●",ROW('調査票 (記入例)'!$AE$19:$AE$718)),ROW(D314))),"")</f>
        <v/>
      </c>
      <c r="E334" s="184">
        <f t="shared" si="34"/>
        <v>0</v>
      </c>
      <c r="F334" s="181" t="str">
        <f t="array" ref="F334">IFERROR(INDEX('調査票 (記入例)'!$L$1:$L$718,SMALL(IF('調査票 (記入例)'!$AE$19:$AE$718="●",ROW('調査票 (記入例)'!$AE$19:$AE$718)),ROW(F314))),"")</f>
        <v/>
      </c>
      <c r="G334" s="182">
        <f t="shared" si="35"/>
        <v>0</v>
      </c>
      <c r="H334" s="181" t="str">
        <f t="array" ref="H334">IFERROR(INDEX('調査票 (記入例)'!$M$1:$M$718,SMALL(IF('調査票 (記入例)'!$AE$19:$AE$718="●",ROW('調査票 (記入例)'!$AE$19:$AE$718)),ROW(H314))),"")</f>
        <v/>
      </c>
      <c r="I334" s="182">
        <f t="shared" si="36"/>
        <v>0</v>
      </c>
      <c r="J334" s="181" t="str">
        <f t="array" ref="J334">IFERROR(INDEX('調査票 (記入例)'!$N$1:$N$718,SMALL(IF('調査票 (記入例)'!$AE$19:$AE$718="●",ROW('調査票 (記入例)'!$AE$19:$AE$718)),ROW(J314))),"")</f>
        <v/>
      </c>
      <c r="K334" s="182">
        <f t="shared" si="37"/>
        <v>0</v>
      </c>
      <c r="L334" s="155"/>
      <c r="M334" s="156"/>
      <c r="N334" s="157"/>
      <c r="O334" s="156"/>
      <c r="P334" s="155"/>
      <c r="Q334" s="156"/>
      <c r="R334" s="157"/>
      <c r="S334" s="156"/>
      <c r="T334" s="155"/>
      <c r="U334" s="156"/>
      <c r="V334" s="157"/>
      <c r="W334" s="156"/>
      <c r="X334" s="155"/>
      <c r="Y334" s="156"/>
      <c r="Z334" s="157"/>
      <c r="AA334" s="156"/>
      <c r="AB334" s="158"/>
      <c r="AC334" s="159" t="str">
        <f t="array" ref="AC334">IFERROR(INDEX('調査票 (記入例)'!$AD$1:$AD$718,SMALL(IF('調査票 (記入例)'!$AE$19:$AE$718="●",ROW('調査票 (記入例)'!$AE$19:$AE$718)),ROW(AC314)))&amp;"","")</f>
        <v/>
      </c>
      <c r="AD334" s="160" t="str">
        <f t="shared" si="38"/>
        <v/>
      </c>
      <c r="AE334" s="159" t="str">
        <f t="shared" si="40"/>
        <v/>
      </c>
      <c r="AF334" s="160" t="str">
        <f t="shared" si="39"/>
        <v/>
      </c>
    </row>
    <row r="335" spans="1:32" s="110" customFormat="1" ht="34.5" customHeight="1" x14ac:dyDescent="0.4">
      <c r="A335" s="42" t="str">
        <f t="shared" si="33"/>
        <v>○○学園</v>
      </c>
      <c r="B335" s="176" t="str">
        <f t="array" ref="B335">IFERROR(INDEX('調査票 (記入例)'!$B$1:$B$718,SMALL(IF('調査票 (記入例)'!$AE$19:$AE$718="●",ROW('調査票 (記入例)'!$AE$19:$AE$718)),ROW(B315))),"")</f>
        <v/>
      </c>
      <c r="C335" s="177" t="str">
        <f t="array" ref="C335">IFERROR(INDEX('調査票 (記入例)'!$C$1:$C$718,SMALL(IF('調査票 (記入例)'!$AE$19:$AE$718="●",ROW('調査票 (記入例)'!$AE$19:$AE$718)),ROW(C315))),"")</f>
        <v/>
      </c>
      <c r="D335" s="181" t="str">
        <f t="array" ref="D335">IFERROR(INDEX('調査票 (記入例)'!$K$1:$K$718,SMALL(IF('調査票 (記入例)'!$AE$19:$AE$718="●",ROW('調査票 (記入例)'!$AE$19:$AE$718)),ROW(D315))),"")</f>
        <v/>
      </c>
      <c r="E335" s="184">
        <f t="shared" si="34"/>
        <v>0</v>
      </c>
      <c r="F335" s="181" t="str">
        <f t="array" ref="F335">IFERROR(INDEX('調査票 (記入例)'!$L$1:$L$718,SMALL(IF('調査票 (記入例)'!$AE$19:$AE$718="●",ROW('調査票 (記入例)'!$AE$19:$AE$718)),ROW(F315))),"")</f>
        <v/>
      </c>
      <c r="G335" s="182">
        <f t="shared" si="35"/>
        <v>0</v>
      </c>
      <c r="H335" s="181" t="str">
        <f t="array" ref="H335">IFERROR(INDEX('調査票 (記入例)'!$M$1:$M$718,SMALL(IF('調査票 (記入例)'!$AE$19:$AE$718="●",ROW('調査票 (記入例)'!$AE$19:$AE$718)),ROW(H315))),"")</f>
        <v/>
      </c>
      <c r="I335" s="182">
        <f t="shared" si="36"/>
        <v>0</v>
      </c>
      <c r="J335" s="181" t="str">
        <f t="array" ref="J335">IFERROR(INDEX('調査票 (記入例)'!$N$1:$N$718,SMALL(IF('調査票 (記入例)'!$AE$19:$AE$718="●",ROW('調査票 (記入例)'!$AE$19:$AE$718)),ROW(J315))),"")</f>
        <v/>
      </c>
      <c r="K335" s="182">
        <f t="shared" si="37"/>
        <v>0</v>
      </c>
      <c r="L335" s="155"/>
      <c r="M335" s="156"/>
      <c r="N335" s="157"/>
      <c r="O335" s="156"/>
      <c r="P335" s="155"/>
      <c r="Q335" s="156"/>
      <c r="R335" s="157"/>
      <c r="S335" s="156"/>
      <c r="T335" s="155"/>
      <c r="U335" s="156"/>
      <c r="V335" s="157"/>
      <c r="W335" s="156"/>
      <c r="X335" s="155"/>
      <c r="Y335" s="156"/>
      <c r="Z335" s="157"/>
      <c r="AA335" s="156"/>
      <c r="AB335" s="158"/>
      <c r="AC335" s="159" t="str">
        <f t="array" ref="AC335">IFERROR(INDEX('調査票 (記入例)'!$AD$1:$AD$718,SMALL(IF('調査票 (記入例)'!$AE$19:$AE$718="●",ROW('調査票 (記入例)'!$AE$19:$AE$718)),ROW(AC315)))&amp;"","")</f>
        <v/>
      </c>
      <c r="AD335" s="160" t="str">
        <f t="shared" si="38"/>
        <v/>
      </c>
      <c r="AE335" s="159" t="str">
        <f t="shared" si="40"/>
        <v/>
      </c>
      <c r="AF335" s="160" t="str">
        <f t="shared" si="39"/>
        <v/>
      </c>
    </row>
    <row r="336" spans="1:32" s="110" customFormat="1" ht="34.5" customHeight="1" x14ac:dyDescent="0.4">
      <c r="A336" s="42" t="str">
        <f t="shared" si="33"/>
        <v>○○学園</v>
      </c>
      <c r="B336" s="176" t="str">
        <f t="array" ref="B336">IFERROR(INDEX('調査票 (記入例)'!$B$1:$B$718,SMALL(IF('調査票 (記入例)'!$AE$19:$AE$718="●",ROW('調査票 (記入例)'!$AE$19:$AE$718)),ROW(B316))),"")</f>
        <v/>
      </c>
      <c r="C336" s="177" t="str">
        <f t="array" ref="C336">IFERROR(INDEX('調査票 (記入例)'!$C$1:$C$718,SMALL(IF('調査票 (記入例)'!$AE$19:$AE$718="●",ROW('調査票 (記入例)'!$AE$19:$AE$718)),ROW(C316))),"")</f>
        <v/>
      </c>
      <c r="D336" s="181" t="str">
        <f t="array" ref="D336">IFERROR(INDEX('調査票 (記入例)'!$K$1:$K$718,SMALL(IF('調査票 (記入例)'!$AE$19:$AE$718="●",ROW('調査票 (記入例)'!$AE$19:$AE$718)),ROW(D316))),"")</f>
        <v/>
      </c>
      <c r="E336" s="184">
        <f t="shared" si="34"/>
        <v>0</v>
      </c>
      <c r="F336" s="181" t="str">
        <f t="array" ref="F336">IFERROR(INDEX('調査票 (記入例)'!$L$1:$L$718,SMALL(IF('調査票 (記入例)'!$AE$19:$AE$718="●",ROW('調査票 (記入例)'!$AE$19:$AE$718)),ROW(F316))),"")</f>
        <v/>
      </c>
      <c r="G336" s="182">
        <f t="shared" si="35"/>
        <v>0</v>
      </c>
      <c r="H336" s="181" t="str">
        <f t="array" ref="H336">IFERROR(INDEX('調査票 (記入例)'!$M$1:$M$718,SMALL(IF('調査票 (記入例)'!$AE$19:$AE$718="●",ROW('調査票 (記入例)'!$AE$19:$AE$718)),ROW(H316))),"")</f>
        <v/>
      </c>
      <c r="I336" s="182">
        <f t="shared" si="36"/>
        <v>0</v>
      </c>
      <c r="J336" s="181" t="str">
        <f t="array" ref="J336">IFERROR(INDEX('調査票 (記入例)'!$N$1:$N$718,SMALL(IF('調査票 (記入例)'!$AE$19:$AE$718="●",ROW('調査票 (記入例)'!$AE$19:$AE$718)),ROW(J316))),"")</f>
        <v/>
      </c>
      <c r="K336" s="182">
        <f t="shared" si="37"/>
        <v>0</v>
      </c>
      <c r="L336" s="155"/>
      <c r="M336" s="156"/>
      <c r="N336" s="157"/>
      <c r="O336" s="156"/>
      <c r="P336" s="155"/>
      <c r="Q336" s="156"/>
      <c r="R336" s="157"/>
      <c r="S336" s="156"/>
      <c r="T336" s="155"/>
      <c r="U336" s="156"/>
      <c r="V336" s="157"/>
      <c r="W336" s="156"/>
      <c r="X336" s="155"/>
      <c r="Y336" s="156"/>
      <c r="Z336" s="157"/>
      <c r="AA336" s="156"/>
      <c r="AB336" s="158"/>
      <c r="AC336" s="159" t="str">
        <f t="array" ref="AC336">IFERROR(INDEX('調査票 (記入例)'!$AD$1:$AD$718,SMALL(IF('調査票 (記入例)'!$AE$19:$AE$718="●",ROW('調査票 (記入例)'!$AE$19:$AE$718)),ROW(AC316)))&amp;"","")</f>
        <v/>
      </c>
      <c r="AD336" s="160" t="str">
        <f t="shared" si="38"/>
        <v/>
      </c>
      <c r="AE336" s="159" t="str">
        <f t="shared" si="40"/>
        <v/>
      </c>
      <c r="AF336" s="160" t="str">
        <f t="shared" si="39"/>
        <v/>
      </c>
    </row>
    <row r="337" spans="1:32" s="110" customFormat="1" ht="34.5" customHeight="1" x14ac:dyDescent="0.4">
      <c r="A337" s="42" t="str">
        <f t="shared" si="33"/>
        <v>○○学園</v>
      </c>
      <c r="B337" s="176" t="str">
        <f t="array" ref="B337">IFERROR(INDEX('調査票 (記入例)'!$B$1:$B$718,SMALL(IF('調査票 (記入例)'!$AE$19:$AE$718="●",ROW('調査票 (記入例)'!$AE$19:$AE$718)),ROW(B317))),"")</f>
        <v/>
      </c>
      <c r="C337" s="177" t="str">
        <f t="array" ref="C337">IFERROR(INDEX('調査票 (記入例)'!$C$1:$C$718,SMALL(IF('調査票 (記入例)'!$AE$19:$AE$718="●",ROW('調査票 (記入例)'!$AE$19:$AE$718)),ROW(C317))),"")</f>
        <v/>
      </c>
      <c r="D337" s="181" t="str">
        <f t="array" ref="D337">IFERROR(INDEX('調査票 (記入例)'!$K$1:$K$718,SMALL(IF('調査票 (記入例)'!$AE$19:$AE$718="●",ROW('調査票 (記入例)'!$AE$19:$AE$718)),ROW(D317))),"")</f>
        <v/>
      </c>
      <c r="E337" s="184">
        <f t="shared" si="34"/>
        <v>0</v>
      </c>
      <c r="F337" s="181" t="str">
        <f t="array" ref="F337">IFERROR(INDEX('調査票 (記入例)'!$L$1:$L$718,SMALL(IF('調査票 (記入例)'!$AE$19:$AE$718="●",ROW('調査票 (記入例)'!$AE$19:$AE$718)),ROW(F317))),"")</f>
        <v/>
      </c>
      <c r="G337" s="182">
        <f t="shared" si="35"/>
        <v>0</v>
      </c>
      <c r="H337" s="181" t="str">
        <f t="array" ref="H337">IFERROR(INDEX('調査票 (記入例)'!$M$1:$M$718,SMALL(IF('調査票 (記入例)'!$AE$19:$AE$718="●",ROW('調査票 (記入例)'!$AE$19:$AE$718)),ROW(H317))),"")</f>
        <v/>
      </c>
      <c r="I337" s="182">
        <f t="shared" si="36"/>
        <v>0</v>
      </c>
      <c r="J337" s="181" t="str">
        <f t="array" ref="J337">IFERROR(INDEX('調査票 (記入例)'!$N$1:$N$718,SMALL(IF('調査票 (記入例)'!$AE$19:$AE$718="●",ROW('調査票 (記入例)'!$AE$19:$AE$718)),ROW(J317))),"")</f>
        <v/>
      </c>
      <c r="K337" s="182">
        <f t="shared" si="37"/>
        <v>0</v>
      </c>
      <c r="L337" s="155"/>
      <c r="M337" s="156"/>
      <c r="N337" s="157"/>
      <c r="O337" s="156"/>
      <c r="P337" s="155"/>
      <c r="Q337" s="156"/>
      <c r="R337" s="157"/>
      <c r="S337" s="156"/>
      <c r="T337" s="155"/>
      <c r="U337" s="156"/>
      <c r="V337" s="157"/>
      <c r="W337" s="156"/>
      <c r="X337" s="155"/>
      <c r="Y337" s="156"/>
      <c r="Z337" s="157"/>
      <c r="AA337" s="156"/>
      <c r="AB337" s="158"/>
      <c r="AC337" s="159" t="str">
        <f t="array" ref="AC337">IFERROR(INDEX('調査票 (記入例)'!$AD$1:$AD$718,SMALL(IF('調査票 (記入例)'!$AE$19:$AE$718="●",ROW('調査票 (記入例)'!$AE$19:$AE$718)),ROW(AC317)))&amp;"","")</f>
        <v/>
      </c>
      <c r="AD337" s="160" t="str">
        <f t="shared" si="38"/>
        <v/>
      </c>
      <c r="AE337" s="159" t="str">
        <f t="shared" si="40"/>
        <v/>
      </c>
      <c r="AF337" s="160" t="str">
        <f t="shared" si="39"/>
        <v/>
      </c>
    </row>
    <row r="338" spans="1:32" s="110" customFormat="1" ht="34.5" customHeight="1" x14ac:dyDescent="0.4">
      <c r="A338" s="42" t="str">
        <f t="shared" si="33"/>
        <v>○○学園</v>
      </c>
      <c r="B338" s="176" t="str">
        <f t="array" ref="B338">IFERROR(INDEX('調査票 (記入例)'!$B$1:$B$718,SMALL(IF('調査票 (記入例)'!$AE$19:$AE$718="●",ROW('調査票 (記入例)'!$AE$19:$AE$718)),ROW(B318))),"")</f>
        <v/>
      </c>
      <c r="C338" s="177" t="str">
        <f t="array" ref="C338">IFERROR(INDEX('調査票 (記入例)'!$C$1:$C$718,SMALL(IF('調査票 (記入例)'!$AE$19:$AE$718="●",ROW('調査票 (記入例)'!$AE$19:$AE$718)),ROW(C318))),"")</f>
        <v/>
      </c>
      <c r="D338" s="181" t="str">
        <f t="array" ref="D338">IFERROR(INDEX('調査票 (記入例)'!$K$1:$K$718,SMALL(IF('調査票 (記入例)'!$AE$19:$AE$718="●",ROW('調査票 (記入例)'!$AE$19:$AE$718)),ROW(D318))),"")</f>
        <v/>
      </c>
      <c r="E338" s="184">
        <f t="shared" si="34"/>
        <v>0</v>
      </c>
      <c r="F338" s="181" t="str">
        <f t="array" ref="F338">IFERROR(INDEX('調査票 (記入例)'!$L$1:$L$718,SMALL(IF('調査票 (記入例)'!$AE$19:$AE$718="●",ROW('調査票 (記入例)'!$AE$19:$AE$718)),ROW(F318))),"")</f>
        <v/>
      </c>
      <c r="G338" s="182">
        <f t="shared" si="35"/>
        <v>0</v>
      </c>
      <c r="H338" s="181" t="str">
        <f t="array" ref="H338">IFERROR(INDEX('調査票 (記入例)'!$M$1:$M$718,SMALL(IF('調査票 (記入例)'!$AE$19:$AE$718="●",ROW('調査票 (記入例)'!$AE$19:$AE$718)),ROW(H318))),"")</f>
        <v/>
      </c>
      <c r="I338" s="182">
        <f t="shared" si="36"/>
        <v>0</v>
      </c>
      <c r="J338" s="181" t="str">
        <f t="array" ref="J338">IFERROR(INDEX('調査票 (記入例)'!$N$1:$N$718,SMALL(IF('調査票 (記入例)'!$AE$19:$AE$718="●",ROW('調査票 (記入例)'!$AE$19:$AE$718)),ROW(J318))),"")</f>
        <v/>
      </c>
      <c r="K338" s="182">
        <f t="shared" si="37"/>
        <v>0</v>
      </c>
      <c r="L338" s="155"/>
      <c r="M338" s="156"/>
      <c r="N338" s="157"/>
      <c r="O338" s="156"/>
      <c r="P338" s="155"/>
      <c r="Q338" s="156"/>
      <c r="R338" s="157"/>
      <c r="S338" s="156"/>
      <c r="T338" s="155"/>
      <c r="U338" s="156"/>
      <c r="V338" s="157"/>
      <c r="W338" s="156"/>
      <c r="X338" s="155"/>
      <c r="Y338" s="156"/>
      <c r="Z338" s="157"/>
      <c r="AA338" s="156"/>
      <c r="AB338" s="158"/>
      <c r="AC338" s="159" t="str">
        <f t="array" ref="AC338">IFERROR(INDEX('調査票 (記入例)'!$AD$1:$AD$718,SMALL(IF('調査票 (記入例)'!$AE$19:$AE$718="●",ROW('調査票 (記入例)'!$AE$19:$AE$718)),ROW(AC318)))&amp;"","")</f>
        <v/>
      </c>
      <c r="AD338" s="160" t="str">
        <f t="shared" si="38"/>
        <v/>
      </c>
      <c r="AE338" s="159" t="str">
        <f t="shared" si="40"/>
        <v/>
      </c>
      <c r="AF338" s="160" t="str">
        <f t="shared" si="39"/>
        <v/>
      </c>
    </row>
    <row r="339" spans="1:32" s="110" customFormat="1" ht="34.5" customHeight="1" x14ac:dyDescent="0.4">
      <c r="A339" s="42" t="str">
        <f t="shared" si="33"/>
        <v>○○学園</v>
      </c>
      <c r="B339" s="176" t="str">
        <f t="array" ref="B339">IFERROR(INDEX('調査票 (記入例)'!$B$1:$B$718,SMALL(IF('調査票 (記入例)'!$AE$19:$AE$718="●",ROW('調査票 (記入例)'!$AE$19:$AE$718)),ROW(B319))),"")</f>
        <v/>
      </c>
      <c r="C339" s="177" t="str">
        <f t="array" ref="C339">IFERROR(INDEX('調査票 (記入例)'!$C$1:$C$718,SMALL(IF('調査票 (記入例)'!$AE$19:$AE$718="●",ROW('調査票 (記入例)'!$AE$19:$AE$718)),ROW(C319))),"")</f>
        <v/>
      </c>
      <c r="D339" s="181" t="str">
        <f t="array" ref="D339">IFERROR(INDEX('調査票 (記入例)'!$K$1:$K$718,SMALL(IF('調査票 (記入例)'!$AE$19:$AE$718="●",ROW('調査票 (記入例)'!$AE$19:$AE$718)),ROW(D319))),"")</f>
        <v/>
      </c>
      <c r="E339" s="184">
        <f t="shared" si="34"/>
        <v>0</v>
      </c>
      <c r="F339" s="181" t="str">
        <f t="array" ref="F339">IFERROR(INDEX('調査票 (記入例)'!$L$1:$L$718,SMALL(IF('調査票 (記入例)'!$AE$19:$AE$718="●",ROW('調査票 (記入例)'!$AE$19:$AE$718)),ROW(F319))),"")</f>
        <v/>
      </c>
      <c r="G339" s="182">
        <f t="shared" si="35"/>
        <v>0</v>
      </c>
      <c r="H339" s="181" t="str">
        <f t="array" ref="H339">IFERROR(INDEX('調査票 (記入例)'!$M$1:$M$718,SMALL(IF('調査票 (記入例)'!$AE$19:$AE$718="●",ROW('調査票 (記入例)'!$AE$19:$AE$718)),ROW(H319))),"")</f>
        <v/>
      </c>
      <c r="I339" s="182">
        <f t="shared" si="36"/>
        <v>0</v>
      </c>
      <c r="J339" s="181" t="str">
        <f t="array" ref="J339">IFERROR(INDEX('調査票 (記入例)'!$N$1:$N$718,SMALL(IF('調査票 (記入例)'!$AE$19:$AE$718="●",ROW('調査票 (記入例)'!$AE$19:$AE$718)),ROW(J319))),"")</f>
        <v/>
      </c>
      <c r="K339" s="182">
        <f t="shared" si="37"/>
        <v>0</v>
      </c>
      <c r="L339" s="155"/>
      <c r="M339" s="156"/>
      <c r="N339" s="157"/>
      <c r="O339" s="156"/>
      <c r="P339" s="155"/>
      <c r="Q339" s="156"/>
      <c r="R339" s="157"/>
      <c r="S339" s="156"/>
      <c r="T339" s="155"/>
      <c r="U339" s="156"/>
      <c r="V339" s="157"/>
      <c r="W339" s="156"/>
      <c r="X339" s="155"/>
      <c r="Y339" s="156"/>
      <c r="Z339" s="157"/>
      <c r="AA339" s="156"/>
      <c r="AB339" s="158"/>
      <c r="AC339" s="159" t="str">
        <f t="array" ref="AC339">IFERROR(INDEX('調査票 (記入例)'!$AD$1:$AD$718,SMALL(IF('調査票 (記入例)'!$AE$19:$AE$718="●",ROW('調査票 (記入例)'!$AE$19:$AE$718)),ROW(AC319)))&amp;"","")</f>
        <v/>
      </c>
      <c r="AD339" s="160" t="str">
        <f t="shared" si="38"/>
        <v/>
      </c>
      <c r="AE339" s="159" t="str">
        <f t="shared" si="40"/>
        <v/>
      </c>
      <c r="AF339" s="160" t="str">
        <f t="shared" si="39"/>
        <v/>
      </c>
    </row>
    <row r="340" spans="1:32" s="110" customFormat="1" ht="34.5" customHeight="1" x14ac:dyDescent="0.4">
      <c r="A340" s="42" t="str">
        <f t="shared" si="33"/>
        <v>○○学園</v>
      </c>
      <c r="B340" s="176" t="str">
        <f t="array" ref="B340">IFERROR(INDEX('調査票 (記入例)'!$B$1:$B$718,SMALL(IF('調査票 (記入例)'!$AE$19:$AE$718="●",ROW('調査票 (記入例)'!$AE$19:$AE$718)),ROW(B320))),"")</f>
        <v/>
      </c>
      <c r="C340" s="177" t="str">
        <f t="array" ref="C340">IFERROR(INDEX('調査票 (記入例)'!$C$1:$C$718,SMALL(IF('調査票 (記入例)'!$AE$19:$AE$718="●",ROW('調査票 (記入例)'!$AE$19:$AE$718)),ROW(C320))),"")</f>
        <v/>
      </c>
      <c r="D340" s="181" t="str">
        <f t="array" ref="D340">IFERROR(INDEX('調査票 (記入例)'!$K$1:$K$718,SMALL(IF('調査票 (記入例)'!$AE$19:$AE$718="●",ROW('調査票 (記入例)'!$AE$19:$AE$718)),ROW(D320))),"")</f>
        <v/>
      </c>
      <c r="E340" s="184">
        <f t="shared" si="34"/>
        <v>0</v>
      </c>
      <c r="F340" s="181" t="str">
        <f t="array" ref="F340">IFERROR(INDEX('調査票 (記入例)'!$L$1:$L$718,SMALL(IF('調査票 (記入例)'!$AE$19:$AE$718="●",ROW('調査票 (記入例)'!$AE$19:$AE$718)),ROW(F320))),"")</f>
        <v/>
      </c>
      <c r="G340" s="182">
        <f t="shared" si="35"/>
        <v>0</v>
      </c>
      <c r="H340" s="181" t="str">
        <f t="array" ref="H340">IFERROR(INDEX('調査票 (記入例)'!$M$1:$M$718,SMALL(IF('調査票 (記入例)'!$AE$19:$AE$718="●",ROW('調査票 (記入例)'!$AE$19:$AE$718)),ROW(H320))),"")</f>
        <v/>
      </c>
      <c r="I340" s="182">
        <f t="shared" si="36"/>
        <v>0</v>
      </c>
      <c r="J340" s="181" t="str">
        <f t="array" ref="J340">IFERROR(INDEX('調査票 (記入例)'!$N$1:$N$718,SMALL(IF('調査票 (記入例)'!$AE$19:$AE$718="●",ROW('調査票 (記入例)'!$AE$19:$AE$718)),ROW(J320))),"")</f>
        <v/>
      </c>
      <c r="K340" s="182">
        <f t="shared" si="37"/>
        <v>0</v>
      </c>
      <c r="L340" s="155"/>
      <c r="M340" s="156"/>
      <c r="N340" s="157"/>
      <c r="O340" s="156"/>
      <c r="P340" s="155"/>
      <c r="Q340" s="156"/>
      <c r="R340" s="157"/>
      <c r="S340" s="156"/>
      <c r="T340" s="155"/>
      <c r="U340" s="156"/>
      <c r="V340" s="157"/>
      <c r="W340" s="156"/>
      <c r="X340" s="155"/>
      <c r="Y340" s="156"/>
      <c r="Z340" s="157"/>
      <c r="AA340" s="156"/>
      <c r="AB340" s="158"/>
      <c r="AC340" s="159" t="str">
        <f t="array" ref="AC340">IFERROR(INDEX('調査票 (記入例)'!$AD$1:$AD$718,SMALL(IF('調査票 (記入例)'!$AE$19:$AE$718="●",ROW('調査票 (記入例)'!$AE$19:$AE$718)),ROW(AC320)))&amp;"","")</f>
        <v/>
      </c>
      <c r="AD340" s="160" t="str">
        <f t="shared" si="38"/>
        <v/>
      </c>
      <c r="AE340" s="159" t="str">
        <f t="shared" si="40"/>
        <v/>
      </c>
      <c r="AF340" s="160" t="str">
        <f t="shared" si="39"/>
        <v/>
      </c>
    </row>
    <row r="341" spans="1:32" s="110" customFormat="1" ht="34.5" customHeight="1" x14ac:dyDescent="0.4">
      <c r="A341" s="42" t="str">
        <f t="shared" ref="A341:A404" si="41">IF($A$13="","",$A$13)</f>
        <v>○○学園</v>
      </c>
      <c r="B341" s="176" t="str">
        <f t="array" ref="B341">IFERROR(INDEX('調査票 (記入例)'!$B$1:$B$718,SMALL(IF('調査票 (記入例)'!$AE$19:$AE$718="●",ROW('調査票 (記入例)'!$AE$19:$AE$718)),ROW(B321))),"")</f>
        <v/>
      </c>
      <c r="C341" s="177" t="str">
        <f t="array" ref="C341">IFERROR(INDEX('調査票 (記入例)'!$C$1:$C$718,SMALL(IF('調査票 (記入例)'!$AE$19:$AE$718="●",ROW('調査票 (記入例)'!$AE$19:$AE$718)),ROW(C321))),"")</f>
        <v/>
      </c>
      <c r="D341" s="181" t="str">
        <f t="array" ref="D341">IFERROR(INDEX('調査票 (記入例)'!$K$1:$K$718,SMALL(IF('調査票 (記入例)'!$AE$19:$AE$718="●",ROW('調査票 (記入例)'!$AE$19:$AE$718)),ROW(D321))),"")</f>
        <v/>
      </c>
      <c r="E341" s="184">
        <f t="shared" ref="E341:E404" si="42">M341+O341</f>
        <v>0</v>
      </c>
      <c r="F341" s="181" t="str">
        <f t="array" ref="F341">IFERROR(INDEX('調査票 (記入例)'!$L$1:$L$718,SMALL(IF('調査票 (記入例)'!$AE$19:$AE$718="●",ROW('調査票 (記入例)'!$AE$19:$AE$718)),ROW(F321))),"")</f>
        <v/>
      </c>
      <c r="G341" s="182">
        <f t="shared" ref="G341:G404" si="43">Q341+S341</f>
        <v>0</v>
      </c>
      <c r="H341" s="181" t="str">
        <f t="array" ref="H341">IFERROR(INDEX('調査票 (記入例)'!$M$1:$M$718,SMALL(IF('調査票 (記入例)'!$AE$19:$AE$718="●",ROW('調査票 (記入例)'!$AE$19:$AE$718)),ROW(H321))),"")</f>
        <v/>
      </c>
      <c r="I341" s="182">
        <f t="shared" ref="I341:I404" si="44">U341+W341</f>
        <v>0</v>
      </c>
      <c r="J341" s="181" t="str">
        <f t="array" ref="J341">IFERROR(INDEX('調査票 (記入例)'!$N$1:$N$718,SMALL(IF('調査票 (記入例)'!$AE$19:$AE$718="●",ROW('調査票 (記入例)'!$AE$19:$AE$718)),ROW(J321))),"")</f>
        <v/>
      </c>
      <c r="K341" s="182">
        <f t="shared" ref="K341:K404" si="45">Y341+AA341</f>
        <v>0</v>
      </c>
      <c r="L341" s="155"/>
      <c r="M341" s="156"/>
      <c r="N341" s="157"/>
      <c r="O341" s="156"/>
      <c r="P341" s="155"/>
      <c r="Q341" s="156"/>
      <c r="R341" s="157"/>
      <c r="S341" s="156"/>
      <c r="T341" s="155"/>
      <c r="U341" s="156"/>
      <c r="V341" s="157"/>
      <c r="W341" s="156"/>
      <c r="X341" s="155"/>
      <c r="Y341" s="156"/>
      <c r="Z341" s="157"/>
      <c r="AA341" s="156"/>
      <c r="AB341" s="158"/>
      <c r="AC341" s="159" t="str">
        <f t="array" ref="AC341">IFERROR(INDEX('調査票 (記入例)'!$AD$1:$AD$718,SMALL(IF('調査票 (記入例)'!$AE$19:$AE$718="●",ROW('調査票 (記入例)'!$AE$19:$AE$718)),ROW(AC321)))&amp;"","")</f>
        <v/>
      </c>
      <c r="AD341" s="160" t="str">
        <f t="shared" ref="AD341:AD404" si="46">IF(AC341&lt;&gt;"",IF(OR(L341&lt;&gt;"",P341&lt;&gt;"",T341&lt;&gt;"",X341&lt;&gt;""),"有","無"),"")</f>
        <v/>
      </c>
      <c r="AE341" s="159" t="str">
        <f t="shared" si="40"/>
        <v/>
      </c>
      <c r="AF341" s="160" t="str">
        <f t="shared" ref="AF341:AF404" si="47">IF(C341="","",IF(AND(NOT(AB341=""),AND($L341+$N341=$D341,$P341+$R341=$F341,$T341+$V341=$H341,$X341+$Z341=$J341)),"OK","NG"))</f>
        <v/>
      </c>
    </row>
    <row r="342" spans="1:32" s="110" customFormat="1" ht="34.5" customHeight="1" x14ac:dyDescent="0.4">
      <c r="A342" s="42" t="str">
        <f t="shared" si="41"/>
        <v>○○学園</v>
      </c>
      <c r="B342" s="176" t="str">
        <f t="array" ref="B342">IFERROR(INDEX('調査票 (記入例)'!$B$1:$B$718,SMALL(IF('調査票 (記入例)'!$AE$19:$AE$718="●",ROW('調査票 (記入例)'!$AE$19:$AE$718)),ROW(B322))),"")</f>
        <v/>
      </c>
      <c r="C342" s="177" t="str">
        <f t="array" ref="C342">IFERROR(INDEX('調査票 (記入例)'!$C$1:$C$718,SMALL(IF('調査票 (記入例)'!$AE$19:$AE$718="●",ROW('調査票 (記入例)'!$AE$19:$AE$718)),ROW(C322))),"")</f>
        <v/>
      </c>
      <c r="D342" s="181" t="str">
        <f t="array" ref="D342">IFERROR(INDEX('調査票 (記入例)'!$K$1:$K$718,SMALL(IF('調査票 (記入例)'!$AE$19:$AE$718="●",ROW('調査票 (記入例)'!$AE$19:$AE$718)),ROW(D322))),"")</f>
        <v/>
      </c>
      <c r="E342" s="184">
        <f t="shared" si="42"/>
        <v>0</v>
      </c>
      <c r="F342" s="181" t="str">
        <f t="array" ref="F342">IFERROR(INDEX('調査票 (記入例)'!$L$1:$L$718,SMALL(IF('調査票 (記入例)'!$AE$19:$AE$718="●",ROW('調査票 (記入例)'!$AE$19:$AE$718)),ROW(F322))),"")</f>
        <v/>
      </c>
      <c r="G342" s="182">
        <f t="shared" si="43"/>
        <v>0</v>
      </c>
      <c r="H342" s="181" t="str">
        <f t="array" ref="H342">IFERROR(INDEX('調査票 (記入例)'!$M$1:$M$718,SMALL(IF('調査票 (記入例)'!$AE$19:$AE$718="●",ROW('調査票 (記入例)'!$AE$19:$AE$718)),ROW(H322))),"")</f>
        <v/>
      </c>
      <c r="I342" s="182">
        <f t="shared" si="44"/>
        <v>0</v>
      </c>
      <c r="J342" s="181" t="str">
        <f t="array" ref="J342">IFERROR(INDEX('調査票 (記入例)'!$N$1:$N$718,SMALL(IF('調査票 (記入例)'!$AE$19:$AE$718="●",ROW('調査票 (記入例)'!$AE$19:$AE$718)),ROW(J322))),"")</f>
        <v/>
      </c>
      <c r="K342" s="182">
        <f t="shared" si="45"/>
        <v>0</v>
      </c>
      <c r="L342" s="155"/>
      <c r="M342" s="156"/>
      <c r="N342" s="157"/>
      <c r="O342" s="156"/>
      <c r="P342" s="155"/>
      <c r="Q342" s="156"/>
      <c r="R342" s="157"/>
      <c r="S342" s="156"/>
      <c r="T342" s="155"/>
      <c r="U342" s="156"/>
      <c r="V342" s="157"/>
      <c r="W342" s="156"/>
      <c r="X342" s="155"/>
      <c r="Y342" s="156"/>
      <c r="Z342" s="157"/>
      <c r="AA342" s="156"/>
      <c r="AB342" s="158"/>
      <c r="AC342" s="159" t="str">
        <f t="array" ref="AC342">IFERROR(INDEX('調査票 (記入例)'!$AD$1:$AD$718,SMALL(IF('調査票 (記入例)'!$AE$19:$AE$718="●",ROW('調査票 (記入例)'!$AE$19:$AE$718)),ROW(AC322)))&amp;"","")</f>
        <v/>
      </c>
      <c r="AD342" s="160" t="str">
        <f t="shared" si="46"/>
        <v/>
      </c>
      <c r="AE342" s="159" t="str">
        <f t="shared" si="40"/>
        <v/>
      </c>
      <c r="AF342" s="160" t="str">
        <f t="shared" si="47"/>
        <v/>
      </c>
    </row>
    <row r="343" spans="1:32" s="110" customFormat="1" ht="34.5" customHeight="1" x14ac:dyDescent="0.4">
      <c r="A343" s="42" t="str">
        <f t="shared" si="41"/>
        <v>○○学園</v>
      </c>
      <c r="B343" s="176" t="str">
        <f t="array" ref="B343">IFERROR(INDEX('調査票 (記入例)'!$B$1:$B$718,SMALL(IF('調査票 (記入例)'!$AE$19:$AE$718="●",ROW('調査票 (記入例)'!$AE$19:$AE$718)),ROW(B323))),"")</f>
        <v/>
      </c>
      <c r="C343" s="177" t="str">
        <f t="array" ref="C343">IFERROR(INDEX('調査票 (記入例)'!$C$1:$C$718,SMALL(IF('調査票 (記入例)'!$AE$19:$AE$718="●",ROW('調査票 (記入例)'!$AE$19:$AE$718)),ROW(C323))),"")</f>
        <v/>
      </c>
      <c r="D343" s="181" t="str">
        <f t="array" ref="D343">IFERROR(INDEX('調査票 (記入例)'!$K$1:$K$718,SMALL(IF('調査票 (記入例)'!$AE$19:$AE$718="●",ROW('調査票 (記入例)'!$AE$19:$AE$718)),ROW(D323))),"")</f>
        <v/>
      </c>
      <c r="E343" s="184">
        <f t="shared" si="42"/>
        <v>0</v>
      </c>
      <c r="F343" s="181" t="str">
        <f t="array" ref="F343">IFERROR(INDEX('調査票 (記入例)'!$L$1:$L$718,SMALL(IF('調査票 (記入例)'!$AE$19:$AE$718="●",ROW('調査票 (記入例)'!$AE$19:$AE$718)),ROW(F323))),"")</f>
        <v/>
      </c>
      <c r="G343" s="182">
        <f t="shared" si="43"/>
        <v>0</v>
      </c>
      <c r="H343" s="181" t="str">
        <f t="array" ref="H343">IFERROR(INDEX('調査票 (記入例)'!$M$1:$M$718,SMALL(IF('調査票 (記入例)'!$AE$19:$AE$718="●",ROW('調査票 (記入例)'!$AE$19:$AE$718)),ROW(H323))),"")</f>
        <v/>
      </c>
      <c r="I343" s="182">
        <f t="shared" si="44"/>
        <v>0</v>
      </c>
      <c r="J343" s="181" t="str">
        <f t="array" ref="J343">IFERROR(INDEX('調査票 (記入例)'!$N$1:$N$718,SMALL(IF('調査票 (記入例)'!$AE$19:$AE$718="●",ROW('調査票 (記入例)'!$AE$19:$AE$718)),ROW(J323))),"")</f>
        <v/>
      </c>
      <c r="K343" s="182">
        <f t="shared" si="45"/>
        <v>0</v>
      </c>
      <c r="L343" s="155"/>
      <c r="M343" s="156"/>
      <c r="N343" s="157"/>
      <c r="O343" s="156"/>
      <c r="P343" s="155"/>
      <c r="Q343" s="156"/>
      <c r="R343" s="157"/>
      <c r="S343" s="156"/>
      <c r="T343" s="155"/>
      <c r="U343" s="156"/>
      <c r="V343" s="157"/>
      <c r="W343" s="156"/>
      <c r="X343" s="155"/>
      <c r="Y343" s="156"/>
      <c r="Z343" s="157"/>
      <c r="AA343" s="156"/>
      <c r="AB343" s="158"/>
      <c r="AC343" s="159" t="str">
        <f t="array" ref="AC343">IFERROR(INDEX('調査票 (記入例)'!$AD$1:$AD$718,SMALL(IF('調査票 (記入例)'!$AE$19:$AE$718="●",ROW('調査票 (記入例)'!$AE$19:$AE$718)),ROW(AC323)))&amp;"","")</f>
        <v/>
      </c>
      <c r="AD343" s="160" t="str">
        <f t="shared" si="46"/>
        <v/>
      </c>
      <c r="AE343" s="159" t="str">
        <f t="shared" ref="AE343:AE406" si="48">IF(AC343&lt;&gt;"",IF(AND(D343=E343,F343=G343,H343=I343,J343=K343),"○",""),"")</f>
        <v/>
      </c>
      <c r="AF343" s="160" t="str">
        <f t="shared" si="47"/>
        <v/>
      </c>
    </row>
    <row r="344" spans="1:32" s="110" customFormat="1" ht="34.5" customHeight="1" x14ac:dyDescent="0.4">
      <c r="A344" s="42" t="str">
        <f t="shared" si="41"/>
        <v>○○学園</v>
      </c>
      <c r="B344" s="176" t="str">
        <f t="array" ref="B344">IFERROR(INDEX('調査票 (記入例)'!$B$1:$B$718,SMALL(IF('調査票 (記入例)'!$AE$19:$AE$718="●",ROW('調査票 (記入例)'!$AE$19:$AE$718)),ROW(B324))),"")</f>
        <v/>
      </c>
      <c r="C344" s="177" t="str">
        <f t="array" ref="C344">IFERROR(INDEX('調査票 (記入例)'!$C$1:$C$718,SMALL(IF('調査票 (記入例)'!$AE$19:$AE$718="●",ROW('調査票 (記入例)'!$AE$19:$AE$718)),ROW(C324))),"")</f>
        <v/>
      </c>
      <c r="D344" s="181" t="str">
        <f t="array" ref="D344">IFERROR(INDEX('調査票 (記入例)'!$K$1:$K$718,SMALL(IF('調査票 (記入例)'!$AE$19:$AE$718="●",ROW('調査票 (記入例)'!$AE$19:$AE$718)),ROW(D324))),"")</f>
        <v/>
      </c>
      <c r="E344" s="184">
        <f t="shared" si="42"/>
        <v>0</v>
      </c>
      <c r="F344" s="181" t="str">
        <f t="array" ref="F344">IFERROR(INDEX('調査票 (記入例)'!$L$1:$L$718,SMALL(IF('調査票 (記入例)'!$AE$19:$AE$718="●",ROW('調査票 (記入例)'!$AE$19:$AE$718)),ROW(F324))),"")</f>
        <v/>
      </c>
      <c r="G344" s="182">
        <f t="shared" si="43"/>
        <v>0</v>
      </c>
      <c r="H344" s="181" t="str">
        <f t="array" ref="H344">IFERROR(INDEX('調査票 (記入例)'!$M$1:$M$718,SMALL(IF('調査票 (記入例)'!$AE$19:$AE$718="●",ROW('調査票 (記入例)'!$AE$19:$AE$718)),ROW(H324))),"")</f>
        <v/>
      </c>
      <c r="I344" s="182">
        <f t="shared" si="44"/>
        <v>0</v>
      </c>
      <c r="J344" s="181" t="str">
        <f t="array" ref="J344">IFERROR(INDEX('調査票 (記入例)'!$N$1:$N$718,SMALL(IF('調査票 (記入例)'!$AE$19:$AE$718="●",ROW('調査票 (記入例)'!$AE$19:$AE$718)),ROW(J324))),"")</f>
        <v/>
      </c>
      <c r="K344" s="182">
        <f t="shared" si="45"/>
        <v>0</v>
      </c>
      <c r="L344" s="155"/>
      <c r="M344" s="156"/>
      <c r="N344" s="157"/>
      <c r="O344" s="156"/>
      <c r="P344" s="155"/>
      <c r="Q344" s="156"/>
      <c r="R344" s="157"/>
      <c r="S344" s="156"/>
      <c r="T344" s="155"/>
      <c r="U344" s="156"/>
      <c r="V344" s="157"/>
      <c r="W344" s="156"/>
      <c r="X344" s="155"/>
      <c r="Y344" s="156"/>
      <c r="Z344" s="157"/>
      <c r="AA344" s="156"/>
      <c r="AB344" s="158"/>
      <c r="AC344" s="159" t="str">
        <f t="array" ref="AC344">IFERROR(INDEX('調査票 (記入例)'!$AD$1:$AD$718,SMALL(IF('調査票 (記入例)'!$AE$19:$AE$718="●",ROW('調査票 (記入例)'!$AE$19:$AE$718)),ROW(AC324)))&amp;"","")</f>
        <v/>
      </c>
      <c r="AD344" s="160" t="str">
        <f t="shared" si="46"/>
        <v/>
      </c>
      <c r="AE344" s="159" t="str">
        <f t="shared" si="48"/>
        <v/>
      </c>
      <c r="AF344" s="160" t="str">
        <f t="shared" si="47"/>
        <v/>
      </c>
    </row>
    <row r="345" spans="1:32" s="110" customFormat="1" ht="34.5" customHeight="1" x14ac:dyDescent="0.4">
      <c r="A345" s="42" t="str">
        <f t="shared" si="41"/>
        <v>○○学園</v>
      </c>
      <c r="B345" s="176" t="str">
        <f t="array" ref="B345">IFERROR(INDEX('調査票 (記入例)'!$B$1:$B$718,SMALL(IF('調査票 (記入例)'!$AE$19:$AE$718="●",ROW('調査票 (記入例)'!$AE$19:$AE$718)),ROW(B325))),"")</f>
        <v/>
      </c>
      <c r="C345" s="177" t="str">
        <f t="array" ref="C345">IFERROR(INDEX('調査票 (記入例)'!$C$1:$C$718,SMALL(IF('調査票 (記入例)'!$AE$19:$AE$718="●",ROW('調査票 (記入例)'!$AE$19:$AE$718)),ROW(C325))),"")</f>
        <v/>
      </c>
      <c r="D345" s="181" t="str">
        <f t="array" ref="D345">IFERROR(INDEX('調査票 (記入例)'!$K$1:$K$718,SMALL(IF('調査票 (記入例)'!$AE$19:$AE$718="●",ROW('調査票 (記入例)'!$AE$19:$AE$718)),ROW(D325))),"")</f>
        <v/>
      </c>
      <c r="E345" s="184">
        <f t="shared" si="42"/>
        <v>0</v>
      </c>
      <c r="F345" s="181" t="str">
        <f t="array" ref="F345">IFERROR(INDEX('調査票 (記入例)'!$L$1:$L$718,SMALL(IF('調査票 (記入例)'!$AE$19:$AE$718="●",ROW('調査票 (記入例)'!$AE$19:$AE$718)),ROW(F325))),"")</f>
        <v/>
      </c>
      <c r="G345" s="182">
        <f t="shared" si="43"/>
        <v>0</v>
      </c>
      <c r="H345" s="181" t="str">
        <f t="array" ref="H345">IFERROR(INDEX('調査票 (記入例)'!$M$1:$M$718,SMALL(IF('調査票 (記入例)'!$AE$19:$AE$718="●",ROW('調査票 (記入例)'!$AE$19:$AE$718)),ROW(H325))),"")</f>
        <v/>
      </c>
      <c r="I345" s="182">
        <f t="shared" si="44"/>
        <v>0</v>
      </c>
      <c r="J345" s="181" t="str">
        <f t="array" ref="J345">IFERROR(INDEX('調査票 (記入例)'!$N$1:$N$718,SMALL(IF('調査票 (記入例)'!$AE$19:$AE$718="●",ROW('調査票 (記入例)'!$AE$19:$AE$718)),ROW(J325))),"")</f>
        <v/>
      </c>
      <c r="K345" s="182">
        <f t="shared" si="45"/>
        <v>0</v>
      </c>
      <c r="L345" s="155"/>
      <c r="M345" s="156"/>
      <c r="N345" s="157"/>
      <c r="O345" s="156"/>
      <c r="P345" s="155"/>
      <c r="Q345" s="156"/>
      <c r="R345" s="157"/>
      <c r="S345" s="156"/>
      <c r="T345" s="155"/>
      <c r="U345" s="156"/>
      <c r="V345" s="157"/>
      <c r="W345" s="156"/>
      <c r="X345" s="155"/>
      <c r="Y345" s="156"/>
      <c r="Z345" s="157"/>
      <c r="AA345" s="156"/>
      <c r="AB345" s="158"/>
      <c r="AC345" s="159" t="str">
        <f t="array" ref="AC345">IFERROR(INDEX('調査票 (記入例)'!$AD$1:$AD$718,SMALL(IF('調査票 (記入例)'!$AE$19:$AE$718="●",ROW('調査票 (記入例)'!$AE$19:$AE$718)),ROW(AC325)))&amp;"","")</f>
        <v/>
      </c>
      <c r="AD345" s="160" t="str">
        <f t="shared" si="46"/>
        <v/>
      </c>
      <c r="AE345" s="159" t="str">
        <f t="shared" si="48"/>
        <v/>
      </c>
      <c r="AF345" s="160" t="str">
        <f t="shared" si="47"/>
        <v/>
      </c>
    </row>
    <row r="346" spans="1:32" s="110" customFormat="1" ht="34.5" customHeight="1" x14ac:dyDescent="0.4">
      <c r="A346" s="42" t="str">
        <f t="shared" si="41"/>
        <v>○○学園</v>
      </c>
      <c r="B346" s="176" t="str">
        <f t="array" ref="B346">IFERROR(INDEX('調査票 (記入例)'!$B$1:$B$718,SMALL(IF('調査票 (記入例)'!$AE$19:$AE$718="●",ROW('調査票 (記入例)'!$AE$19:$AE$718)),ROW(B326))),"")</f>
        <v/>
      </c>
      <c r="C346" s="177" t="str">
        <f t="array" ref="C346">IFERROR(INDEX('調査票 (記入例)'!$C$1:$C$718,SMALL(IF('調査票 (記入例)'!$AE$19:$AE$718="●",ROW('調査票 (記入例)'!$AE$19:$AE$718)),ROW(C326))),"")</f>
        <v/>
      </c>
      <c r="D346" s="181" t="str">
        <f t="array" ref="D346">IFERROR(INDEX('調査票 (記入例)'!$K$1:$K$718,SMALL(IF('調査票 (記入例)'!$AE$19:$AE$718="●",ROW('調査票 (記入例)'!$AE$19:$AE$718)),ROW(D326))),"")</f>
        <v/>
      </c>
      <c r="E346" s="184">
        <f t="shared" si="42"/>
        <v>0</v>
      </c>
      <c r="F346" s="181" t="str">
        <f t="array" ref="F346">IFERROR(INDEX('調査票 (記入例)'!$L$1:$L$718,SMALL(IF('調査票 (記入例)'!$AE$19:$AE$718="●",ROW('調査票 (記入例)'!$AE$19:$AE$718)),ROW(F326))),"")</f>
        <v/>
      </c>
      <c r="G346" s="182">
        <f t="shared" si="43"/>
        <v>0</v>
      </c>
      <c r="H346" s="181" t="str">
        <f t="array" ref="H346">IFERROR(INDEX('調査票 (記入例)'!$M$1:$M$718,SMALL(IF('調査票 (記入例)'!$AE$19:$AE$718="●",ROW('調査票 (記入例)'!$AE$19:$AE$718)),ROW(H326))),"")</f>
        <v/>
      </c>
      <c r="I346" s="182">
        <f t="shared" si="44"/>
        <v>0</v>
      </c>
      <c r="J346" s="181" t="str">
        <f t="array" ref="J346">IFERROR(INDEX('調査票 (記入例)'!$N$1:$N$718,SMALL(IF('調査票 (記入例)'!$AE$19:$AE$718="●",ROW('調査票 (記入例)'!$AE$19:$AE$718)),ROW(J326))),"")</f>
        <v/>
      </c>
      <c r="K346" s="182">
        <f t="shared" si="45"/>
        <v>0</v>
      </c>
      <c r="L346" s="155"/>
      <c r="M346" s="156"/>
      <c r="N346" s="157"/>
      <c r="O346" s="156"/>
      <c r="P346" s="155"/>
      <c r="Q346" s="156"/>
      <c r="R346" s="157"/>
      <c r="S346" s="156"/>
      <c r="T346" s="155"/>
      <c r="U346" s="156"/>
      <c r="V346" s="157"/>
      <c r="W346" s="156"/>
      <c r="X346" s="155"/>
      <c r="Y346" s="156"/>
      <c r="Z346" s="157"/>
      <c r="AA346" s="156"/>
      <c r="AB346" s="158"/>
      <c r="AC346" s="159" t="str">
        <f t="array" ref="AC346">IFERROR(INDEX('調査票 (記入例)'!$AD$1:$AD$718,SMALL(IF('調査票 (記入例)'!$AE$19:$AE$718="●",ROW('調査票 (記入例)'!$AE$19:$AE$718)),ROW(AC326)))&amp;"","")</f>
        <v/>
      </c>
      <c r="AD346" s="160" t="str">
        <f t="shared" si="46"/>
        <v/>
      </c>
      <c r="AE346" s="159" t="str">
        <f t="shared" si="48"/>
        <v/>
      </c>
      <c r="AF346" s="160" t="str">
        <f t="shared" si="47"/>
        <v/>
      </c>
    </row>
    <row r="347" spans="1:32" s="110" customFormat="1" ht="34.5" customHeight="1" x14ac:dyDescent="0.4">
      <c r="A347" s="42" t="str">
        <f t="shared" si="41"/>
        <v>○○学園</v>
      </c>
      <c r="B347" s="176" t="str">
        <f t="array" ref="B347">IFERROR(INDEX('調査票 (記入例)'!$B$1:$B$718,SMALL(IF('調査票 (記入例)'!$AE$19:$AE$718="●",ROW('調査票 (記入例)'!$AE$19:$AE$718)),ROW(B327))),"")</f>
        <v/>
      </c>
      <c r="C347" s="177" t="str">
        <f t="array" ref="C347">IFERROR(INDEX('調査票 (記入例)'!$C$1:$C$718,SMALL(IF('調査票 (記入例)'!$AE$19:$AE$718="●",ROW('調査票 (記入例)'!$AE$19:$AE$718)),ROW(C327))),"")</f>
        <v/>
      </c>
      <c r="D347" s="181" t="str">
        <f t="array" ref="D347">IFERROR(INDEX('調査票 (記入例)'!$K$1:$K$718,SMALL(IF('調査票 (記入例)'!$AE$19:$AE$718="●",ROW('調査票 (記入例)'!$AE$19:$AE$718)),ROW(D327))),"")</f>
        <v/>
      </c>
      <c r="E347" s="184">
        <f t="shared" si="42"/>
        <v>0</v>
      </c>
      <c r="F347" s="181" t="str">
        <f t="array" ref="F347">IFERROR(INDEX('調査票 (記入例)'!$L$1:$L$718,SMALL(IF('調査票 (記入例)'!$AE$19:$AE$718="●",ROW('調査票 (記入例)'!$AE$19:$AE$718)),ROW(F327))),"")</f>
        <v/>
      </c>
      <c r="G347" s="182">
        <f t="shared" si="43"/>
        <v>0</v>
      </c>
      <c r="H347" s="181" t="str">
        <f t="array" ref="H347">IFERROR(INDEX('調査票 (記入例)'!$M$1:$M$718,SMALL(IF('調査票 (記入例)'!$AE$19:$AE$718="●",ROW('調査票 (記入例)'!$AE$19:$AE$718)),ROW(H327))),"")</f>
        <v/>
      </c>
      <c r="I347" s="182">
        <f t="shared" si="44"/>
        <v>0</v>
      </c>
      <c r="J347" s="181" t="str">
        <f t="array" ref="J347">IFERROR(INDEX('調査票 (記入例)'!$N$1:$N$718,SMALL(IF('調査票 (記入例)'!$AE$19:$AE$718="●",ROW('調査票 (記入例)'!$AE$19:$AE$718)),ROW(J327))),"")</f>
        <v/>
      </c>
      <c r="K347" s="182">
        <f t="shared" si="45"/>
        <v>0</v>
      </c>
      <c r="L347" s="155"/>
      <c r="M347" s="156"/>
      <c r="N347" s="157"/>
      <c r="O347" s="156"/>
      <c r="P347" s="155"/>
      <c r="Q347" s="156"/>
      <c r="R347" s="157"/>
      <c r="S347" s="156"/>
      <c r="T347" s="155"/>
      <c r="U347" s="156"/>
      <c r="V347" s="157"/>
      <c r="W347" s="156"/>
      <c r="X347" s="155"/>
      <c r="Y347" s="156"/>
      <c r="Z347" s="157"/>
      <c r="AA347" s="156"/>
      <c r="AB347" s="158"/>
      <c r="AC347" s="159" t="str">
        <f t="array" ref="AC347">IFERROR(INDEX('調査票 (記入例)'!$AD$1:$AD$718,SMALL(IF('調査票 (記入例)'!$AE$19:$AE$718="●",ROW('調査票 (記入例)'!$AE$19:$AE$718)),ROW(AC327)))&amp;"","")</f>
        <v/>
      </c>
      <c r="AD347" s="160" t="str">
        <f t="shared" si="46"/>
        <v/>
      </c>
      <c r="AE347" s="159" t="str">
        <f t="shared" si="48"/>
        <v/>
      </c>
      <c r="AF347" s="160" t="str">
        <f t="shared" si="47"/>
        <v/>
      </c>
    </row>
    <row r="348" spans="1:32" s="110" customFormat="1" ht="34.5" customHeight="1" x14ac:dyDescent="0.4">
      <c r="A348" s="42" t="str">
        <f t="shared" si="41"/>
        <v>○○学園</v>
      </c>
      <c r="B348" s="176" t="str">
        <f t="array" ref="B348">IFERROR(INDEX('調査票 (記入例)'!$B$1:$B$718,SMALL(IF('調査票 (記入例)'!$AE$19:$AE$718="●",ROW('調査票 (記入例)'!$AE$19:$AE$718)),ROW(B328))),"")</f>
        <v/>
      </c>
      <c r="C348" s="177" t="str">
        <f t="array" ref="C348">IFERROR(INDEX('調査票 (記入例)'!$C$1:$C$718,SMALL(IF('調査票 (記入例)'!$AE$19:$AE$718="●",ROW('調査票 (記入例)'!$AE$19:$AE$718)),ROW(C328))),"")</f>
        <v/>
      </c>
      <c r="D348" s="181" t="str">
        <f t="array" ref="D348">IFERROR(INDEX('調査票 (記入例)'!$K$1:$K$718,SMALL(IF('調査票 (記入例)'!$AE$19:$AE$718="●",ROW('調査票 (記入例)'!$AE$19:$AE$718)),ROW(D328))),"")</f>
        <v/>
      </c>
      <c r="E348" s="184">
        <f t="shared" si="42"/>
        <v>0</v>
      </c>
      <c r="F348" s="181" t="str">
        <f t="array" ref="F348">IFERROR(INDEX('調査票 (記入例)'!$L$1:$L$718,SMALL(IF('調査票 (記入例)'!$AE$19:$AE$718="●",ROW('調査票 (記入例)'!$AE$19:$AE$718)),ROW(F328))),"")</f>
        <v/>
      </c>
      <c r="G348" s="182">
        <f t="shared" si="43"/>
        <v>0</v>
      </c>
      <c r="H348" s="181" t="str">
        <f t="array" ref="H348">IFERROR(INDEX('調査票 (記入例)'!$M$1:$M$718,SMALL(IF('調査票 (記入例)'!$AE$19:$AE$718="●",ROW('調査票 (記入例)'!$AE$19:$AE$718)),ROW(H328))),"")</f>
        <v/>
      </c>
      <c r="I348" s="182">
        <f t="shared" si="44"/>
        <v>0</v>
      </c>
      <c r="J348" s="181" t="str">
        <f t="array" ref="J348">IFERROR(INDEX('調査票 (記入例)'!$N$1:$N$718,SMALL(IF('調査票 (記入例)'!$AE$19:$AE$718="●",ROW('調査票 (記入例)'!$AE$19:$AE$718)),ROW(J328))),"")</f>
        <v/>
      </c>
      <c r="K348" s="182">
        <f t="shared" si="45"/>
        <v>0</v>
      </c>
      <c r="L348" s="155"/>
      <c r="M348" s="156"/>
      <c r="N348" s="157"/>
      <c r="O348" s="156"/>
      <c r="P348" s="155"/>
      <c r="Q348" s="156"/>
      <c r="R348" s="157"/>
      <c r="S348" s="156"/>
      <c r="T348" s="155"/>
      <c r="U348" s="156"/>
      <c r="V348" s="157"/>
      <c r="W348" s="156"/>
      <c r="X348" s="155"/>
      <c r="Y348" s="156"/>
      <c r="Z348" s="157"/>
      <c r="AA348" s="156"/>
      <c r="AB348" s="158"/>
      <c r="AC348" s="159" t="str">
        <f t="array" ref="AC348">IFERROR(INDEX('調査票 (記入例)'!$AD$1:$AD$718,SMALL(IF('調査票 (記入例)'!$AE$19:$AE$718="●",ROW('調査票 (記入例)'!$AE$19:$AE$718)),ROW(AC328)))&amp;"","")</f>
        <v/>
      </c>
      <c r="AD348" s="160" t="str">
        <f t="shared" si="46"/>
        <v/>
      </c>
      <c r="AE348" s="159" t="str">
        <f t="shared" si="48"/>
        <v/>
      </c>
      <c r="AF348" s="160" t="str">
        <f t="shared" si="47"/>
        <v/>
      </c>
    </row>
    <row r="349" spans="1:32" s="110" customFormat="1" ht="34.5" customHeight="1" x14ac:dyDescent="0.4">
      <c r="A349" s="42" t="str">
        <f t="shared" si="41"/>
        <v>○○学園</v>
      </c>
      <c r="B349" s="176" t="str">
        <f t="array" ref="B349">IFERROR(INDEX('調査票 (記入例)'!$B$1:$B$718,SMALL(IF('調査票 (記入例)'!$AE$19:$AE$718="●",ROW('調査票 (記入例)'!$AE$19:$AE$718)),ROW(B329))),"")</f>
        <v/>
      </c>
      <c r="C349" s="177" t="str">
        <f t="array" ref="C349">IFERROR(INDEX('調査票 (記入例)'!$C$1:$C$718,SMALL(IF('調査票 (記入例)'!$AE$19:$AE$718="●",ROW('調査票 (記入例)'!$AE$19:$AE$718)),ROW(C329))),"")</f>
        <v/>
      </c>
      <c r="D349" s="181" t="str">
        <f t="array" ref="D349">IFERROR(INDEX('調査票 (記入例)'!$K$1:$K$718,SMALL(IF('調査票 (記入例)'!$AE$19:$AE$718="●",ROW('調査票 (記入例)'!$AE$19:$AE$718)),ROW(D329))),"")</f>
        <v/>
      </c>
      <c r="E349" s="184">
        <f t="shared" si="42"/>
        <v>0</v>
      </c>
      <c r="F349" s="181" t="str">
        <f t="array" ref="F349">IFERROR(INDEX('調査票 (記入例)'!$L$1:$L$718,SMALL(IF('調査票 (記入例)'!$AE$19:$AE$718="●",ROW('調査票 (記入例)'!$AE$19:$AE$718)),ROW(F329))),"")</f>
        <v/>
      </c>
      <c r="G349" s="182">
        <f t="shared" si="43"/>
        <v>0</v>
      </c>
      <c r="H349" s="181" t="str">
        <f t="array" ref="H349">IFERROR(INDEX('調査票 (記入例)'!$M$1:$M$718,SMALL(IF('調査票 (記入例)'!$AE$19:$AE$718="●",ROW('調査票 (記入例)'!$AE$19:$AE$718)),ROW(H329))),"")</f>
        <v/>
      </c>
      <c r="I349" s="182">
        <f t="shared" si="44"/>
        <v>0</v>
      </c>
      <c r="J349" s="181" t="str">
        <f t="array" ref="J349">IFERROR(INDEX('調査票 (記入例)'!$N$1:$N$718,SMALL(IF('調査票 (記入例)'!$AE$19:$AE$718="●",ROW('調査票 (記入例)'!$AE$19:$AE$718)),ROW(J329))),"")</f>
        <v/>
      </c>
      <c r="K349" s="182">
        <f t="shared" si="45"/>
        <v>0</v>
      </c>
      <c r="L349" s="155"/>
      <c r="M349" s="156"/>
      <c r="N349" s="157"/>
      <c r="O349" s="156"/>
      <c r="P349" s="155"/>
      <c r="Q349" s="156"/>
      <c r="R349" s="157"/>
      <c r="S349" s="156"/>
      <c r="T349" s="155"/>
      <c r="U349" s="156"/>
      <c r="V349" s="157"/>
      <c r="W349" s="156"/>
      <c r="X349" s="155"/>
      <c r="Y349" s="156"/>
      <c r="Z349" s="157"/>
      <c r="AA349" s="156"/>
      <c r="AB349" s="158"/>
      <c r="AC349" s="159" t="str">
        <f t="array" ref="AC349">IFERROR(INDEX('調査票 (記入例)'!$AD$1:$AD$718,SMALL(IF('調査票 (記入例)'!$AE$19:$AE$718="●",ROW('調査票 (記入例)'!$AE$19:$AE$718)),ROW(AC329)))&amp;"","")</f>
        <v/>
      </c>
      <c r="AD349" s="160" t="str">
        <f t="shared" si="46"/>
        <v/>
      </c>
      <c r="AE349" s="159" t="str">
        <f t="shared" si="48"/>
        <v/>
      </c>
      <c r="AF349" s="160" t="str">
        <f t="shared" si="47"/>
        <v/>
      </c>
    </row>
    <row r="350" spans="1:32" s="110" customFormat="1" ht="34.5" customHeight="1" x14ac:dyDescent="0.4">
      <c r="A350" s="42" t="str">
        <f t="shared" si="41"/>
        <v>○○学園</v>
      </c>
      <c r="B350" s="176" t="str">
        <f t="array" ref="B350">IFERROR(INDEX('調査票 (記入例)'!$B$1:$B$718,SMALL(IF('調査票 (記入例)'!$AE$19:$AE$718="●",ROW('調査票 (記入例)'!$AE$19:$AE$718)),ROW(B330))),"")</f>
        <v/>
      </c>
      <c r="C350" s="177" t="str">
        <f t="array" ref="C350">IFERROR(INDEX('調査票 (記入例)'!$C$1:$C$718,SMALL(IF('調査票 (記入例)'!$AE$19:$AE$718="●",ROW('調査票 (記入例)'!$AE$19:$AE$718)),ROW(C330))),"")</f>
        <v/>
      </c>
      <c r="D350" s="181" t="str">
        <f t="array" ref="D350">IFERROR(INDEX('調査票 (記入例)'!$K$1:$K$718,SMALL(IF('調査票 (記入例)'!$AE$19:$AE$718="●",ROW('調査票 (記入例)'!$AE$19:$AE$718)),ROW(D330))),"")</f>
        <v/>
      </c>
      <c r="E350" s="184">
        <f t="shared" si="42"/>
        <v>0</v>
      </c>
      <c r="F350" s="181" t="str">
        <f t="array" ref="F350">IFERROR(INDEX('調査票 (記入例)'!$L$1:$L$718,SMALL(IF('調査票 (記入例)'!$AE$19:$AE$718="●",ROW('調査票 (記入例)'!$AE$19:$AE$718)),ROW(F330))),"")</f>
        <v/>
      </c>
      <c r="G350" s="182">
        <f t="shared" si="43"/>
        <v>0</v>
      </c>
      <c r="H350" s="181" t="str">
        <f t="array" ref="H350">IFERROR(INDEX('調査票 (記入例)'!$M$1:$M$718,SMALL(IF('調査票 (記入例)'!$AE$19:$AE$718="●",ROW('調査票 (記入例)'!$AE$19:$AE$718)),ROW(H330))),"")</f>
        <v/>
      </c>
      <c r="I350" s="182">
        <f t="shared" si="44"/>
        <v>0</v>
      </c>
      <c r="J350" s="181" t="str">
        <f t="array" ref="J350">IFERROR(INDEX('調査票 (記入例)'!$N$1:$N$718,SMALL(IF('調査票 (記入例)'!$AE$19:$AE$718="●",ROW('調査票 (記入例)'!$AE$19:$AE$718)),ROW(J330))),"")</f>
        <v/>
      </c>
      <c r="K350" s="182">
        <f t="shared" si="45"/>
        <v>0</v>
      </c>
      <c r="L350" s="155"/>
      <c r="M350" s="156"/>
      <c r="N350" s="157"/>
      <c r="O350" s="156"/>
      <c r="P350" s="155"/>
      <c r="Q350" s="156"/>
      <c r="R350" s="157"/>
      <c r="S350" s="156"/>
      <c r="T350" s="155"/>
      <c r="U350" s="156"/>
      <c r="V350" s="157"/>
      <c r="W350" s="156"/>
      <c r="X350" s="155"/>
      <c r="Y350" s="156"/>
      <c r="Z350" s="157"/>
      <c r="AA350" s="156"/>
      <c r="AB350" s="158"/>
      <c r="AC350" s="159" t="str">
        <f t="array" ref="AC350">IFERROR(INDEX('調査票 (記入例)'!$AD$1:$AD$718,SMALL(IF('調査票 (記入例)'!$AE$19:$AE$718="●",ROW('調査票 (記入例)'!$AE$19:$AE$718)),ROW(AC330)))&amp;"","")</f>
        <v/>
      </c>
      <c r="AD350" s="160" t="str">
        <f t="shared" si="46"/>
        <v/>
      </c>
      <c r="AE350" s="159" t="str">
        <f t="shared" si="48"/>
        <v/>
      </c>
      <c r="AF350" s="160" t="str">
        <f t="shared" si="47"/>
        <v/>
      </c>
    </row>
    <row r="351" spans="1:32" s="110" customFormat="1" ht="34.5" customHeight="1" x14ac:dyDescent="0.4">
      <c r="A351" s="42" t="str">
        <f t="shared" si="41"/>
        <v>○○学園</v>
      </c>
      <c r="B351" s="176" t="str">
        <f t="array" ref="B351">IFERROR(INDEX('調査票 (記入例)'!$B$1:$B$718,SMALL(IF('調査票 (記入例)'!$AE$19:$AE$718="●",ROW('調査票 (記入例)'!$AE$19:$AE$718)),ROW(B331))),"")</f>
        <v/>
      </c>
      <c r="C351" s="177" t="str">
        <f t="array" ref="C351">IFERROR(INDEX('調査票 (記入例)'!$C$1:$C$718,SMALL(IF('調査票 (記入例)'!$AE$19:$AE$718="●",ROW('調査票 (記入例)'!$AE$19:$AE$718)),ROW(C331))),"")</f>
        <v/>
      </c>
      <c r="D351" s="181" t="str">
        <f t="array" ref="D351">IFERROR(INDEX('調査票 (記入例)'!$K$1:$K$718,SMALL(IF('調査票 (記入例)'!$AE$19:$AE$718="●",ROW('調査票 (記入例)'!$AE$19:$AE$718)),ROW(D331))),"")</f>
        <v/>
      </c>
      <c r="E351" s="184">
        <f t="shared" si="42"/>
        <v>0</v>
      </c>
      <c r="F351" s="181" t="str">
        <f t="array" ref="F351">IFERROR(INDEX('調査票 (記入例)'!$L$1:$L$718,SMALL(IF('調査票 (記入例)'!$AE$19:$AE$718="●",ROW('調査票 (記入例)'!$AE$19:$AE$718)),ROW(F331))),"")</f>
        <v/>
      </c>
      <c r="G351" s="182">
        <f t="shared" si="43"/>
        <v>0</v>
      </c>
      <c r="H351" s="181" t="str">
        <f t="array" ref="H351">IFERROR(INDEX('調査票 (記入例)'!$M$1:$M$718,SMALL(IF('調査票 (記入例)'!$AE$19:$AE$718="●",ROW('調査票 (記入例)'!$AE$19:$AE$718)),ROW(H331))),"")</f>
        <v/>
      </c>
      <c r="I351" s="182">
        <f t="shared" si="44"/>
        <v>0</v>
      </c>
      <c r="J351" s="181" t="str">
        <f t="array" ref="J351">IFERROR(INDEX('調査票 (記入例)'!$N$1:$N$718,SMALL(IF('調査票 (記入例)'!$AE$19:$AE$718="●",ROW('調査票 (記入例)'!$AE$19:$AE$718)),ROW(J331))),"")</f>
        <v/>
      </c>
      <c r="K351" s="182">
        <f t="shared" si="45"/>
        <v>0</v>
      </c>
      <c r="L351" s="155"/>
      <c r="M351" s="156"/>
      <c r="N351" s="157"/>
      <c r="O351" s="156"/>
      <c r="P351" s="155"/>
      <c r="Q351" s="156"/>
      <c r="R351" s="157"/>
      <c r="S351" s="156"/>
      <c r="T351" s="155"/>
      <c r="U351" s="156"/>
      <c r="V351" s="157"/>
      <c r="W351" s="156"/>
      <c r="X351" s="155"/>
      <c r="Y351" s="156"/>
      <c r="Z351" s="157"/>
      <c r="AA351" s="156"/>
      <c r="AB351" s="158"/>
      <c r="AC351" s="159" t="str">
        <f t="array" ref="AC351">IFERROR(INDEX('調査票 (記入例)'!$AD$1:$AD$718,SMALL(IF('調査票 (記入例)'!$AE$19:$AE$718="●",ROW('調査票 (記入例)'!$AE$19:$AE$718)),ROW(AC331)))&amp;"","")</f>
        <v/>
      </c>
      <c r="AD351" s="160" t="str">
        <f t="shared" si="46"/>
        <v/>
      </c>
      <c r="AE351" s="159" t="str">
        <f t="shared" si="48"/>
        <v/>
      </c>
      <c r="AF351" s="160" t="str">
        <f t="shared" si="47"/>
        <v/>
      </c>
    </row>
    <row r="352" spans="1:32" s="110" customFormat="1" ht="34.5" customHeight="1" x14ac:dyDescent="0.4">
      <c r="A352" s="42" t="str">
        <f t="shared" si="41"/>
        <v>○○学園</v>
      </c>
      <c r="B352" s="176" t="str">
        <f t="array" ref="B352">IFERROR(INDEX('調査票 (記入例)'!$B$1:$B$718,SMALL(IF('調査票 (記入例)'!$AE$19:$AE$718="●",ROW('調査票 (記入例)'!$AE$19:$AE$718)),ROW(B332))),"")</f>
        <v/>
      </c>
      <c r="C352" s="177" t="str">
        <f t="array" ref="C352">IFERROR(INDEX('調査票 (記入例)'!$C$1:$C$718,SMALL(IF('調査票 (記入例)'!$AE$19:$AE$718="●",ROW('調査票 (記入例)'!$AE$19:$AE$718)),ROW(C332))),"")</f>
        <v/>
      </c>
      <c r="D352" s="181" t="str">
        <f t="array" ref="D352">IFERROR(INDEX('調査票 (記入例)'!$K$1:$K$718,SMALL(IF('調査票 (記入例)'!$AE$19:$AE$718="●",ROW('調査票 (記入例)'!$AE$19:$AE$718)),ROW(D332))),"")</f>
        <v/>
      </c>
      <c r="E352" s="184">
        <f t="shared" si="42"/>
        <v>0</v>
      </c>
      <c r="F352" s="181" t="str">
        <f t="array" ref="F352">IFERROR(INDEX('調査票 (記入例)'!$L$1:$L$718,SMALL(IF('調査票 (記入例)'!$AE$19:$AE$718="●",ROW('調査票 (記入例)'!$AE$19:$AE$718)),ROW(F332))),"")</f>
        <v/>
      </c>
      <c r="G352" s="182">
        <f t="shared" si="43"/>
        <v>0</v>
      </c>
      <c r="H352" s="181" t="str">
        <f t="array" ref="H352">IFERROR(INDEX('調査票 (記入例)'!$M$1:$M$718,SMALL(IF('調査票 (記入例)'!$AE$19:$AE$718="●",ROW('調査票 (記入例)'!$AE$19:$AE$718)),ROW(H332))),"")</f>
        <v/>
      </c>
      <c r="I352" s="182">
        <f t="shared" si="44"/>
        <v>0</v>
      </c>
      <c r="J352" s="181" t="str">
        <f t="array" ref="J352">IFERROR(INDEX('調査票 (記入例)'!$N$1:$N$718,SMALL(IF('調査票 (記入例)'!$AE$19:$AE$718="●",ROW('調査票 (記入例)'!$AE$19:$AE$718)),ROW(J332))),"")</f>
        <v/>
      </c>
      <c r="K352" s="182">
        <f t="shared" si="45"/>
        <v>0</v>
      </c>
      <c r="L352" s="155"/>
      <c r="M352" s="156"/>
      <c r="N352" s="157"/>
      <c r="O352" s="156"/>
      <c r="P352" s="155"/>
      <c r="Q352" s="156"/>
      <c r="R352" s="157"/>
      <c r="S352" s="156"/>
      <c r="T352" s="155"/>
      <c r="U352" s="156"/>
      <c r="V352" s="157"/>
      <c r="W352" s="156"/>
      <c r="X352" s="155"/>
      <c r="Y352" s="156"/>
      <c r="Z352" s="157"/>
      <c r="AA352" s="156"/>
      <c r="AB352" s="158"/>
      <c r="AC352" s="159" t="str">
        <f t="array" ref="AC352">IFERROR(INDEX('調査票 (記入例)'!$AD$1:$AD$718,SMALL(IF('調査票 (記入例)'!$AE$19:$AE$718="●",ROW('調査票 (記入例)'!$AE$19:$AE$718)),ROW(AC332)))&amp;"","")</f>
        <v/>
      </c>
      <c r="AD352" s="160" t="str">
        <f t="shared" si="46"/>
        <v/>
      </c>
      <c r="AE352" s="159" t="str">
        <f t="shared" si="48"/>
        <v/>
      </c>
      <c r="AF352" s="160" t="str">
        <f t="shared" si="47"/>
        <v/>
      </c>
    </row>
    <row r="353" spans="1:32" s="110" customFormat="1" ht="34.5" customHeight="1" x14ac:dyDescent="0.4">
      <c r="A353" s="42" t="str">
        <f t="shared" si="41"/>
        <v>○○学園</v>
      </c>
      <c r="B353" s="176" t="str">
        <f t="array" ref="B353">IFERROR(INDEX('調査票 (記入例)'!$B$1:$B$718,SMALL(IF('調査票 (記入例)'!$AE$19:$AE$718="●",ROW('調査票 (記入例)'!$AE$19:$AE$718)),ROW(B333))),"")</f>
        <v/>
      </c>
      <c r="C353" s="177" t="str">
        <f t="array" ref="C353">IFERROR(INDEX('調査票 (記入例)'!$C$1:$C$718,SMALL(IF('調査票 (記入例)'!$AE$19:$AE$718="●",ROW('調査票 (記入例)'!$AE$19:$AE$718)),ROW(C333))),"")</f>
        <v/>
      </c>
      <c r="D353" s="181" t="str">
        <f t="array" ref="D353">IFERROR(INDEX('調査票 (記入例)'!$K$1:$K$718,SMALL(IF('調査票 (記入例)'!$AE$19:$AE$718="●",ROW('調査票 (記入例)'!$AE$19:$AE$718)),ROW(D333))),"")</f>
        <v/>
      </c>
      <c r="E353" s="184">
        <f t="shared" si="42"/>
        <v>0</v>
      </c>
      <c r="F353" s="181" t="str">
        <f t="array" ref="F353">IFERROR(INDEX('調査票 (記入例)'!$L$1:$L$718,SMALL(IF('調査票 (記入例)'!$AE$19:$AE$718="●",ROW('調査票 (記入例)'!$AE$19:$AE$718)),ROW(F333))),"")</f>
        <v/>
      </c>
      <c r="G353" s="182">
        <f t="shared" si="43"/>
        <v>0</v>
      </c>
      <c r="H353" s="181" t="str">
        <f t="array" ref="H353">IFERROR(INDEX('調査票 (記入例)'!$M$1:$M$718,SMALL(IF('調査票 (記入例)'!$AE$19:$AE$718="●",ROW('調査票 (記入例)'!$AE$19:$AE$718)),ROW(H333))),"")</f>
        <v/>
      </c>
      <c r="I353" s="182">
        <f t="shared" si="44"/>
        <v>0</v>
      </c>
      <c r="J353" s="181" t="str">
        <f t="array" ref="J353">IFERROR(INDEX('調査票 (記入例)'!$N$1:$N$718,SMALL(IF('調査票 (記入例)'!$AE$19:$AE$718="●",ROW('調査票 (記入例)'!$AE$19:$AE$718)),ROW(J333))),"")</f>
        <v/>
      </c>
      <c r="K353" s="182">
        <f t="shared" si="45"/>
        <v>0</v>
      </c>
      <c r="L353" s="155"/>
      <c r="M353" s="156"/>
      <c r="N353" s="157"/>
      <c r="O353" s="156"/>
      <c r="P353" s="155"/>
      <c r="Q353" s="156"/>
      <c r="R353" s="157"/>
      <c r="S353" s="156"/>
      <c r="T353" s="155"/>
      <c r="U353" s="156"/>
      <c r="V353" s="157"/>
      <c r="W353" s="156"/>
      <c r="X353" s="155"/>
      <c r="Y353" s="156"/>
      <c r="Z353" s="157"/>
      <c r="AA353" s="156"/>
      <c r="AB353" s="158"/>
      <c r="AC353" s="159" t="str">
        <f t="array" ref="AC353">IFERROR(INDEX('調査票 (記入例)'!$AD$1:$AD$718,SMALL(IF('調査票 (記入例)'!$AE$19:$AE$718="●",ROW('調査票 (記入例)'!$AE$19:$AE$718)),ROW(AC333)))&amp;"","")</f>
        <v/>
      </c>
      <c r="AD353" s="160" t="str">
        <f t="shared" si="46"/>
        <v/>
      </c>
      <c r="AE353" s="159" t="str">
        <f t="shared" si="48"/>
        <v/>
      </c>
      <c r="AF353" s="160" t="str">
        <f t="shared" si="47"/>
        <v/>
      </c>
    </row>
    <row r="354" spans="1:32" s="110" customFormat="1" ht="34.5" customHeight="1" x14ac:dyDescent="0.4">
      <c r="A354" s="42" t="str">
        <f t="shared" si="41"/>
        <v>○○学園</v>
      </c>
      <c r="B354" s="176" t="str">
        <f t="array" ref="B354">IFERROR(INDEX('調査票 (記入例)'!$B$1:$B$718,SMALL(IF('調査票 (記入例)'!$AE$19:$AE$718="●",ROW('調査票 (記入例)'!$AE$19:$AE$718)),ROW(B334))),"")</f>
        <v/>
      </c>
      <c r="C354" s="177" t="str">
        <f t="array" ref="C354">IFERROR(INDEX('調査票 (記入例)'!$C$1:$C$718,SMALL(IF('調査票 (記入例)'!$AE$19:$AE$718="●",ROW('調査票 (記入例)'!$AE$19:$AE$718)),ROW(C334))),"")</f>
        <v/>
      </c>
      <c r="D354" s="181" t="str">
        <f t="array" ref="D354">IFERROR(INDEX('調査票 (記入例)'!$K$1:$K$718,SMALL(IF('調査票 (記入例)'!$AE$19:$AE$718="●",ROW('調査票 (記入例)'!$AE$19:$AE$718)),ROW(D334))),"")</f>
        <v/>
      </c>
      <c r="E354" s="184">
        <f t="shared" si="42"/>
        <v>0</v>
      </c>
      <c r="F354" s="181" t="str">
        <f t="array" ref="F354">IFERROR(INDEX('調査票 (記入例)'!$L$1:$L$718,SMALL(IF('調査票 (記入例)'!$AE$19:$AE$718="●",ROW('調査票 (記入例)'!$AE$19:$AE$718)),ROW(F334))),"")</f>
        <v/>
      </c>
      <c r="G354" s="182">
        <f t="shared" si="43"/>
        <v>0</v>
      </c>
      <c r="H354" s="181" t="str">
        <f t="array" ref="H354">IFERROR(INDEX('調査票 (記入例)'!$M$1:$M$718,SMALL(IF('調査票 (記入例)'!$AE$19:$AE$718="●",ROW('調査票 (記入例)'!$AE$19:$AE$718)),ROW(H334))),"")</f>
        <v/>
      </c>
      <c r="I354" s="182">
        <f t="shared" si="44"/>
        <v>0</v>
      </c>
      <c r="J354" s="181" t="str">
        <f t="array" ref="J354">IFERROR(INDEX('調査票 (記入例)'!$N$1:$N$718,SMALL(IF('調査票 (記入例)'!$AE$19:$AE$718="●",ROW('調査票 (記入例)'!$AE$19:$AE$718)),ROW(J334))),"")</f>
        <v/>
      </c>
      <c r="K354" s="182">
        <f t="shared" si="45"/>
        <v>0</v>
      </c>
      <c r="L354" s="155"/>
      <c r="M354" s="156"/>
      <c r="N354" s="157"/>
      <c r="O354" s="156"/>
      <c r="P354" s="155"/>
      <c r="Q354" s="156"/>
      <c r="R354" s="157"/>
      <c r="S354" s="156"/>
      <c r="T354" s="155"/>
      <c r="U354" s="156"/>
      <c r="V354" s="157"/>
      <c r="W354" s="156"/>
      <c r="X354" s="155"/>
      <c r="Y354" s="156"/>
      <c r="Z354" s="157"/>
      <c r="AA354" s="156"/>
      <c r="AB354" s="158"/>
      <c r="AC354" s="159" t="str">
        <f t="array" ref="AC354">IFERROR(INDEX('調査票 (記入例)'!$AD$1:$AD$718,SMALL(IF('調査票 (記入例)'!$AE$19:$AE$718="●",ROW('調査票 (記入例)'!$AE$19:$AE$718)),ROW(AC334)))&amp;"","")</f>
        <v/>
      </c>
      <c r="AD354" s="160" t="str">
        <f t="shared" si="46"/>
        <v/>
      </c>
      <c r="AE354" s="159" t="str">
        <f t="shared" si="48"/>
        <v/>
      </c>
      <c r="AF354" s="160" t="str">
        <f t="shared" si="47"/>
        <v/>
      </c>
    </row>
    <row r="355" spans="1:32" s="110" customFormat="1" ht="34.5" customHeight="1" x14ac:dyDescent="0.4">
      <c r="A355" s="42" t="str">
        <f t="shared" si="41"/>
        <v>○○学園</v>
      </c>
      <c r="B355" s="176" t="str">
        <f t="array" ref="B355">IFERROR(INDEX('調査票 (記入例)'!$B$1:$B$718,SMALL(IF('調査票 (記入例)'!$AE$19:$AE$718="●",ROW('調査票 (記入例)'!$AE$19:$AE$718)),ROW(B335))),"")</f>
        <v/>
      </c>
      <c r="C355" s="177" t="str">
        <f t="array" ref="C355">IFERROR(INDEX('調査票 (記入例)'!$C$1:$C$718,SMALL(IF('調査票 (記入例)'!$AE$19:$AE$718="●",ROW('調査票 (記入例)'!$AE$19:$AE$718)),ROW(C335))),"")</f>
        <v/>
      </c>
      <c r="D355" s="181" t="str">
        <f t="array" ref="D355">IFERROR(INDEX('調査票 (記入例)'!$K$1:$K$718,SMALL(IF('調査票 (記入例)'!$AE$19:$AE$718="●",ROW('調査票 (記入例)'!$AE$19:$AE$718)),ROW(D335))),"")</f>
        <v/>
      </c>
      <c r="E355" s="184">
        <f t="shared" si="42"/>
        <v>0</v>
      </c>
      <c r="F355" s="181" t="str">
        <f t="array" ref="F355">IFERROR(INDEX('調査票 (記入例)'!$L$1:$L$718,SMALL(IF('調査票 (記入例)'!$AE$19:$AE$718="●",ROW('調査票 (記入例)'!$AE$19:$AE$718)),ROW(F335))),"")</f>
        <v/>
      </c>
      <c r="G355" s="182">
        <f t="shared" si="43"/>
        <v>0</v>
      </c>
      <c r="H355" s="181" t="str">
        <f t="array" ref="H355">IFERROR(INDEX('調査票 (記入例)'!$M$1:$M$718,SMALL(IF('調査票 (記入例)'!$AE$19:$AE$718="●",ROW('調査票 (記入例)'!$AE$19:$AE$718)),ROW(H335))),"")</f>
        <v/>
      </c>
      <c r="I355" s="182">
        <f t="shared" si="44"/>
        <v>0</v>
      </c>
      <c r="J355" s="181" t="str">
        <f t="array" ref="J355">IFERROR(INDEX('調査票 (記入例)'!$N$1:$N$718,SMALL(IF('調査票 (記入例)'!$AE$19:$AE$718="●",ROW('調査票 (記入例)'!$AE$19:$AE$718)),ROW(J335))),"")</f>
        <v/>
      </c>
      <c r="K355" s="182">
        <f t="shared" si="45"/>
        <v>0</v>
      </c>
      <c r="L355" s="155"/>
      <c r="M355" s="156"/>
      <c r="N355" s="157"/>
      <c r="O355" s="156"/>
      <c r="P355" s="155"/>
      <c r="Q355" s="156"/>
      <c r="R355" s="157"/>
      <c r="S355" s="156"/>
      <c r="T355" s="155"/>
      <c r="U355" s="156"/>
      <c r="V355" s="157"/>
      <c r="W355" s="156"/>
      <c r="X355" s="155"/>
      <c r="Y355" s="156"/>
      <c r="Z355" s="157"/>
      <c r="AA355" s="156"/>
      <c r="AB355" s="158"/>
      <c r="AC355" s="159" t="str">
        <f t="array" ref="AC355">IFERROR(INDEX('調査票 (記入例)'!$AD$1:$AD$718,SMALL(IF('調査票 (記入例)'!$AE$19:$AE$718="●",ROW('調査票 (記入例)'!$AE$19:$AE$718)),ROW(AC335)))&amp;"","")</f>
        <v/>
      </c>
      <c r="AD355" s="160" t="str">
        <f t="shared" si="46"/>
        <v/>
      </c>
      <c r="AE355" s="159" t="str">
        <f t="shared" si="48"/>
        <v/>
      </c>
      <c r="AF355" s="160" t="str">
        <f t="shared" si="47"/>
        <v/>
      </c>
    </row>
    <row r="356" spans="1:32" s="110" customFormat="1" ht="34.5" customHeight="1" x14ac:dyDescent="0.4">
      <c r="A356" s="42" t="str">
        <f t="shared" si="41"/>
        <v>○○学園</v>
      </c>
      <c r="B356" s="176" t="str">
        <f t="array" ref="B356">IFERROR(INDEX('調査票 (記入例)'!$B$1:$B$718,SMALL(IF('調査票 (記入例)'!$AE$19:$AE$718="●",ROW('調査票 (記入例)'!$AE$19:$AE$718)),ROW(B336))),"")</f>
        <v/>
      </c>
      <c r="C356" s="177" t="str">
        <f t="array" ref="C356">IFERROR(INDEX('調査票 (記入例)'!$C$1:$C$718,SMALL(IF('調査票 (記入例)'!$AE$19:$AE$718="●",ROW('調査票 (記入例)'!$AE$19:$AE$718)),ROW(C336))),"")</f>
        <v/>
      </c>
      <c r="D356" s="181" t="str">
        <f t="array" ref="D356">IFERROR(INDEX('調査票 (記入例)'!$K$1:$K$718,SMALL(IF('調査票 (記入例)'!$AE$19:$AE$718="●",ROW('調査票 (記入例)'!$AE$19:$AE$718)),ROW(D336))),"")</f>
        <v/>
      </c>
      <c r="E356" s="184">
        <f t="shared" si="42"/>
        <v>0</v>
      </c>
      <c r="F356" s="181" t="str">
        <f t="array" ref="F356">IFERROR(INDEX('調査票 (記入例)'!$L$1:$L$718,SMALL(IF('調査票 (記入例)'!$AE$19:$AE$718="●",ROW('調査票 (記入例)'!$AE$19:$AE$718)),ROW(F336))),"")</f>
        <v/>
      </c>
      <c r="G356" s="182">
        <f t="shared" si="43"/>
        <v>0</v>
      </c>
      <c r="H356" s="181" t="str">
        <f t="array" ref="H356">IFERROR(INDEX('調査票 (記入例)'!$M$1:$M$718,SMALL(IF('調査票 (記入例)'!$AE$19:$AE$718="●",ROW('調査票 (記入例)'!$AE$19:$AE$718)),ROW(H336))),"")</f>
        <v/>
      </c>
      <c r="I356" s="182">
        <f t="shared" si="44"/>
        <v>0</v>
      </c>
      <c r="J356" s="181" t="str">
        <f t="array" ref="J356">IFERROR(INDEX('調査票 (記入例)'!$N$1:$N$718,SMALL(IF('調査票 (記入例)'!$AE$19:$AE$718="●",ROW('調査票 (記入例)'!$AE$19:$AE$718)),ROW(J336))),"")</f>
        <v/>
      </c>
      <c r="K356" s="182">
        <f t="shared" si="45"/>
        <v>0</v>
      </c>
      <c r="L356" s="155"/>
      <c r="M356" s="156"/>
      <c r="N356" s="157"/>
      <c r="O356" s="156"/>
      <c r="P356" s="155"/>
      <c r="Q356" s="156"/>
      <c r="R356" s="157"/>
      <c r="S356" s="156"/>
      <c r="T356" s="155"/>
      <c r="U356" s="156"/>
      <c r="V356" s="157"/>
      <c r="W356" s="156"/>
      <c r="X356" s="155"/>
      <c r="Y356" s="156"/>
      <c r="Z356" s="157"/>
      <c r="AA356" s="156"/>
      <c r="AB356" s="158"/>
      <c r="AC356" s="159" t="str">
        <f t="array" ref="AC356">IFERROR(INDEX('調査票 (記入例)'!$AD$1:$AD$718,SMALL(IF('調査票 (記入例)'!$AE$19:$AE$718="●",ROW('調査票 (記入例)'!$AE$19:$AE$718)),ROW(AC336)))&amp;"","")</f>
        <v/>
      </c>
      <c r="AD356" s="160" t="str">
        <f t="shared" si="46"/>
        <v/>
      </c>
      <c r="AE356" s="159" t="str">
        <f t="shared" si="48"/>
        <v/>
      </c>
      <c r="AF356" s="160" t="str">
        <f t="shared" si="47"/>
        <v/>
      </c>
    </row>
    <row r="357" spans="1:32" s="110" customFormat="1" ht="34.5" customHeight="1" x14ac:dyDescent="0.4">
      <c r="A357" s="42" t="str">
        <f t="shared" si="41"/>
        <v>○○学園</v>
      </c>
      <c r="B357" s="176" t="str">
        <f t="array" ref="B357">IFERROR(INDEX('調査票 (記入例)'!$B$1:$B$718,SMALL(IF('調査票 (記入例)'!$AE$19:$AE$718="●",ROW('調査票 (記入例)'!$AE$19:$AE$718)),ROW(B337))),"")</f>
        <v/>
      </c>
      <c r="C357" s="177" t="str">
        <f t="array" ref="C357">IFERROR(INDEX('調査票 (記入例)'!$C$1:$C$718,SMALL(IF('調査票 (記入例)'!$AE$19:$AE$718="●",ROW('調査票 (記入例)'!$AE$19:$AE$718)),ROW(C337))),"")</f>
        <v/>
      </c>
      <c r="D357" s="181" t="str">
        <f t="array" ref="D357">IFERROR(INDEX('調査票 (記入例)'!$K$1:$K$718,SMALL(IF('調査票 (記入例)'!$AE$19:$AE$718="●",ROW('調査票 (記入例)'!$AE$19:$AE$718)),ROW(D337))),"")</f>
        <v/>
      </c>
      <c r="E357" s="184">
        <f t="shared" si="42"/>
        <v>0</v>
      </c>
      <c r="F357" s="181" t="str">
        <f t="array" ref="F357">IFERROR(INDEX('調査票 (記入例)'!$L$1:$L$718,SMALL(IF('調査票 (記入例)'!$AE$19:$AE$718="●",ROW('調査票 (記入例)'!$AE$19:$AE$718)),ROW(F337))),"")</f>
        <v/>
      </c>
      <c r="G357" s="182">
        <f t="shared" si="43"/>
        <v>0</v>
      </c>
      <c r="H357" s="181" t="str">
        <f t="array" ref="H357">IFERROR(INDEX('調査票 (記入例)'!$M$1:$M$718,SMALL(IF('調査票 (記入例)'!$AE$19:$AE$718="●",ROW('調査票 (記入例)'!$AE$19:$AE$718)),ROW(H337))),"")</f>
        <v/>
      </c>
      <c r="I357" s="182">
        <f t="shared" si="44"/>
        <v>0</v>
      </c>
      <c r="J357" s="181" t="str">
        <f t="array" ref="J357">IFERROR(INDEX('調査票 (記入例)'!$N$1:$N$718,SMALL(IF('調査票 (記入例)'!$AE$19:$AE$718="●",ROW('調査票 (記入例)'!$AE$19:$AE$718)),ROW(J337))),"")</f>
        <v/>
      </c>
      <c r="K357" s="182">
        <f t="shared" si="45"/>
        <v>0</v>
      </c>
      <c r="L357" s="155"/>
      <c r="M357" s="156"/>
      <c r="N357" s="157"/>
      <c r="O357" s="156"/>
      <c r="P357" s="155"/>
      <c r="Q357" s="156"/>
      <c r="R357" s="157"/>
      <c r="S357" s="156"/>
      <c r="T357" s="155"/>
      <c r="U357" s="156"/>
      <c r="V357" s="157"/>
      <c r="W357" s="156"/>
      <c r="X357" s="155"/>
      <c r="Y357" s="156"/>
      <c r="Z357" s="157"/>
      <c r="AA357" s="156"/>
      <c r="AB357" s="158"/>
      <c r="AC357" s="159" t="str">
        <f t="array" ref="AC357">IFERROR(INDEX('調査票 (記入例)'!$AD$1:$AD$718,SMALL(IF('調査票 (記入例)'!$AE$19:$AE$718="●",ROW('調査票 (記入例)'!$AE$19:$AE$718)),ROW(AC337)))&amp;"","")</f>
        <v/>
      </c>
      <c r="AD357" s="160" t="str">
        <f t="shared" si="46"/>
        <v/>
      </c>
      <c r="AE357" s="159" t="str">
        <f t="shared" si="48"/>
        <v/>
      </c>
      <c r="AF357" s="160" t="str">
        <f t="shared" si="47"/>
        <v/>
      </c>
    </row>
    <row r="358" spans="1:32" s="110" customFormat="1" ht="34.5" customHeight="1" x14ac:dyDescent="0.4">
      <c r="A358" s="42" t="str">
        <f t="shared" si="41"/>
        <v>○○学園</v>
      </c>
      <c r="B358" s="176" t="str">
        <f t="array" ref="B358">IFERROR(INDEX('調査票 (記入例)'!$B$1:$B$718,SMALL(IF('調査票 (記入例)'!$AE$19:$AE$718="●",ROW('調査票 (記入例)'!$AE$19:$AE$718)),ROW(B338))),"")</f>
        <v/>
      </c>
      <c r="C358" s="177" t="str">
        <f t="array" ref="C358">IFERROR(INDEX('調査票 (記入例)'!$C$1:$C$718,SMALL(IF('調査票 (記入例)'!$AE$19:$AE$718="●",ROW('調査票 (記入例)'!$AE$19:$AE$718)),ROW(C338))),"")</f>
        <v/>
      </c>
      <c r="D358" s="181" t="str">
        <f t="array" ref="D358">IFERROR(INDEX('調査票 (記入例)'!$K$1:$K$718,SMALL(IF('調査票 (記入例)'!$AE$19:$AE$718="●",ROW('調査票 (記入例)'!$AE$19:$AE$718)),ROW(D338))),"")</f>
        <v/>
      </c>
      <c r="E358" s="184">
        <f t="shared" si="42"/>
        <v>0</v>
      </c>
      <c r="F358" s="181" t="str">
        <f t="array" ref="F358">IFERROR(INDEX('調査票 (記入例)'!$L$1:$L$718,SMALL(IF('調査票 (記入例)'!$AE$19:$AE$718="●",ROW('調査票 (記入例)'!$AE$19:$AE$718)),ROW(F338))),"")</f>
        <v/>
      </c>
      <c r="G358" s="182">
        <f t="shared" si="43"/>
        <v>0</v>
      </c>
      <c r="H358" s="181" t="str">
        <f t="array" ref="H358">IFERROR(INDEX('調査票 (記入例)'!$M$1:$M$718,SMALL(IF('調査票 (記入例)'!$AE$19:$AE$718="●",ROW('調査票 (記入例)'!$AE$19:$AE$718)),ROW(H338))),"")</f>
        <v/>
      </c>
      <c r="I358" s="182">
        <f t="shared" si="44"/>
        <v>0</v>
      </c>
      <c r="J358" s="181" t="str">
        <f t="array" ref="J358">IFERROR(INDEX('調査票 (記入例)'!$N$1:$N$718,SMALL(IF('調査票 (記入例)'!$AE$19:$AE$718="●",ROW('調査票 (記入例)'!$AE$19:$AE$718)),ROW(J338))),"")</f>
        <v/>
      </c>
      <c r="K358" s="182">
        <f t="shared" si="45"/>
        <v>0</v>
      </c>
      <c r="L358" s="155"/>
      <c r="M358" s="156"/>
      <c r="N358" s="157"/>
      <c r="O358" s="156"/>
      <c r="P358" s="155"/>
      <c r="Q358" s="156"/>
      <c r="R358" s="157"/>
      <c r="S358" s="156"/>
      <c r="T358" s="155"/>
      <c r="U358" s="156"/>
      <c r="V358" s="157"/>
      <c r="W358" s="156"/>
      <c r="X358" s="155"/>
      <c r="Y358" s="156"/>
      <c r="Z358" s="157"/>
      <c r="AA358" s="156"/>
      <c r="AB358" s="158"/>
      <c r="AC358" s="159" t="str">
        <f t="array" ref="AC358">IFERROR(INDEX('調査票 (記入例)'!$AD$1:$AD$718,SMALL(IF('調査票 (記入例)'!$AE$19:$AE$718="●",ROW('調査票 (記入例)'!$AE$19:$AE$718)),ROW(AC338)))&amp;"","")</f>
        <v/>
      </c>
      <c r="AD358" s="160" t="str">
        <f t="shared" si="46"/>
        <v/>
      </c>
      <c r="AE358" s="159" t="str">
        <f t="shared" si="48"/>
        <v/>
      </c>
      <c r="AF358" s="160" t="str">
        <f t="shared" si="47"/>
        <v/>
      </c>
    </row>
    <row r="359" spans="1:32" s="110" customFormat="1" ht="34.5" customHeight="1" x14ac:dyDescent="0.4">
      <c r="A359" s="42" t="str">
        <f t="shared" si="41"/>
        <v>○○学園</v>
      </c>
      <c r="B359" s="176" t="str">
        <f t="array" ref="B359">IFERROR(INDEX('調査票 (記入例)'!$B$1:$B$718,SMALL(IF('調査票 (記入例)'!$AE$19:$AE$718="●",ROW('調査票 (記入例)'!$AE$19:$AE$718)),ROW(B339))),"")</f>
        <v/>
      </c>
      <c r="C359" s="177" t="str">
        <f t="array" ref="C359">IFERROR(INDEX('調査票 (記入例)'!$C$1:$C$718,SMALL(IF('調査票 (記入例)'!$AE$19:$AE$718="●",ROW('調査票 (記入例)'!$AE$19:$AE$718)),ROW(C339))),"")</f>
        <v/>
      </c>
      <c r="D359" s="181" t="str">
        <f t="array" ref="D359">IFERROR(INDEX('調査票 (記入例)'!$K$1:$K$718,SMALL(IF('調査票 (記入例)'!$AE$19:$AE$718="●",ROW('調査票 (記入例)'!$AE$19:$AE$718)),ROW(D339))),"")</f>
        <v/>
      </c>
      <c r="E359" s="184">
        <f t="shared" si="42"/>
        <v>0</v>
      </c>
      <c r="F359" s="181" t="str">
        <f t="array" ref="F359">IFERROR(INDEX('調査票 (記入例)'!$L$1:$L$718,SMALL(IF('調査票 (記入例)'!$AE$19:$AE$718="●",ROW('調査票 (記入例)'!$AE$19:$AE$718)),ROW(F339))),"")</f>
        <v/>
      </c>
      <c r="G359" s="182">
        <f t="shared" si="43"/>
        <v>0</v>
      </c>
      <c r="H359" s="181" t="str">
        <f t="array" ref="H359">IFERROR(INDEX('調査票 (記入例)'!$M$1:$M$718,SMALL(IF('調査票 (記入例)'!$AE$19:$AE$718="●",ROW('調査票 (記入例)'!$AE$19:$AE$718)),ROW(H339))),"")</f>
        <v/>
      </c>
      <c r="I359" s="182">
        <f t="shared" si="44"/>
        <v>0</v>
      </c>
      <c r="J359" s="181" t="str">
        <f t="array" ref="J359">IFERROR(INDEX('調査票 (記入例)'!$N$1:$N$718,SMALL(IF('調査票 (記入例)'!$AE$19:$AE$718="●",ROW('調査票 (記入例)'!$AE$19:$AE$718)),ROW(J339))),"")</f>
        <v/>
      </c>
      <c r="K359" s="182">
        <f t="shared" si="45"/>
        <v>0</v>
      </c>
      <c r="L359" s="155"/>
      <c r="M359" s="156"/>
      <c r="N359" s="157"/>
      <c r="O359" s="156"/>
      <c r="P359" s="155"/>
      <c r="Q359" s="156"/>
      <c r="R359" s="157"/>
      <c r="S359" s="156"/>
      <c r="T359" s="155"/>
      <c r="U359" s="156"/>
      <c r="V359" s="157"/>
      <c r="W359" s="156"/>
      <c r="X359" s="155"/>
      <c r="Y359" s="156"/>
      <c r="Z359" s="157"/>
      <c r="AA359" s="156"/>
      <c r="AB359" s="158"/>
      <c r="AC359" s="159" t="str">
        <f t="array" ref="AC359">IFERROR(INDEX('調査票 (記入例)'!$AD$1:$AD$718,SMALL(IF('調査票 (記入例)'!$AE$19:$AE$718="●",ROW('調査票 (記入例)'!$AE$19:$AE$718)),ROW(AC339)))&amp;"","")</f>
        <v/>
      </c>
      <c r="AD359" s="160" t="str">
        <f t="shared" si="46"/>
        <v/>
      </c>
      <c r="AE359" s="159" t="str">
        <f t="shared" si="48"/>
        <v/>
      </c>
      <c r="AF359" s="160" t="str">
        <f t="shared" si="47"/>
        <v/>
      </c>
    </row>
    <row r="360" spans="1:32" s="110" customFormat="1" ht="34.5" customHeight="1" x14ac:dyDescent="0.4">
      <c r="A360" s="42" t="str">
        <f t="shared" si="41"/>
        <v>○○学園</v>
      </c>
      <c r="B360" s="176" t="str">
        <f t="array" ref="B360">IFERROR(INDEX('調査票 (記入例)'!$B$1:$B$718,SMALL(IF('調査票 (記入例)'!$AE$19:$AE$718="●",ROW('調査票 (記入例)'!$AE$19:$AE$718)),ROW(B340))),"")</f>
        <v/>
      </c>
      <c r="C360" s="177" t="str">
        <f t="array" ref="C360">IFERROR(INDEX('調査票 (記入例)'!$C$1:$C$718,SMALL(IF('調査票 (記入例)'!$AE$19:$AE$718="●",ROW('調査票 (記入例)'!$AE$19:$AE$718)),ROW(C340))),"")</f>
        <v/>
      </c>
      <c r="D360" s="181" t="str">
        <f t="array" ref="D360">IFERROR(INDEX('調査票 (記入例)'!$K$1:$K$718,SMALL(IF('調査票 (記入例)'!$AE$19:$AE$718="●",ROW('調査票 (記入例)'!$AE$19:$AE$718)),ROW(D340))),"")</f>
        <v/>
      </c>
      <c r="E360" s="184">
        <f t="shared" si="42"/>
        <v>0</v>
      </c>
      <c r="F360" s="181" t="str">
        <f t="array" ref="F360">IFERROR(INDEX('調査票 (記入例)'!$L$1:$L$718,SMALL(IF('調査票 (記入例)'!$AE$19:$AE$718="●",ROW('調査票 (記入例)'!$AE$19:$AE$718)),ROW(F340))),"")</f>
        <v/>
      </c>
      <c r="G360" s="182">
        <f t="shared" si="43"/>
        <v>0</v>
      </c>
      <c r="H360" s="181" t="str">
        <f t="array" ref="H360">IFERROR(INDEX('調査票 (記入例)'!$M$1:$M$718,SMALL(IF('調査票 (記入例)'!$AE$19:$AE$718="●",ROW('調査票 (記入例)'!$AE$19:$AE$718)),ROW(H340))),"")</f>
        <v/>
      </c>
      <c r="I360" s="182">
        <f t="shared" si="44"/>
        <v>0</v>
      </c>
      <c r="J360" s="181" t="str">
        <f t="array" ref="J360">IFERROR(INDEX('調査票 (記入例)'!$N$1:$N$718,SMALL(IF('調査票 (記入例)'!$AE$19:$AE$718="●",ROW('調査票 (記入例)'!$AE$19:$AE$718)),ROW(J340))),"")</f>
        <v/>
      </c>
      <c r="K360" s="182">
        <f t="shared" si="45"/>
        <v>0</v>
      </c>
      <c r="L360" s="155"/>
      <c r="M360" s="156"/>
      <c r="N360" s="157"/>
      <c r="O360" s="156"/>
      <c r="P360" s="155"/>
      <c r="Q360" s="156"/>
      <c r="R360" s="157"/>
      <c r="S360" s="156"/>
      <c r="T360" s="155"/>
      <c r="U360" s="156"/>
      <c r="V360" s="157"/>
      <c r="W360" s="156"/>
      <c r="X360" s="155"/>
      <c r="Y360" s="156"/>
      <c r="Z360" s="157"/>
      <c r="AA360" s="156"/>
      <c r="AB360" s="158"/>
      <c r="AC360" s="159" t="str">
        <f t="array" ref="AC360">IFERROR(INDEX('調査票 (記入例)'!$AD$1:$AD$718,SMALL(IF('調査票 (記入例)'!$AE$19:$AE$718="●",ROW('調査票 (記入例)'!$AE$19:$AE$718)),ROW(AC340)))&amp;"","")</f>
        <v/>
      </c>
      <c r="AD360" s="160" t="str">
        <f t="shared" si="46"/>
        <v/>
      </c>
      <c r="AE360" s="159" t="str">
        <f t="shared" si="48"/>
        <v/>
      </c>
      <c r="AF360" s="160" t="str">
        <f t="shared" si="47"/>
        <v/>
      </c>
    </row>
    <row r="361" spans="1:32" s="110" customFormat="1" ht="34.5" customHeight="1" x14ac:dyDescent="0.4">
      <c r="A361" s="42" t="str">
        <f t="shared" si="41"/>
        <v>○○学園</v>
      </c>
      <c r="B361" s="176" t="str">
        <f t="array" ref="B361">IFERROR(INDEX('調査票 (記入例)'!$B$1:$B$718,SMALL(IF('調査票 (記入例)'!$AE$19:$AE$718="●",ROW('調査票 (記入例)'!$AE$19:$AE$718)),ROW(B341))),"")</f>
        <v/>
      </c>
      <c r="C361" s="177" t="str">
        <f t="array" ref="C361">IFERROR(INDEX('調査票 (記入例)'!$C$1:$C$718,SMALL(IF('調査票 (記入例)'!$AE$19:$AE$718="●",ROW('調査票 (記入例)'!$AE$19:$AE$718)),ROW(C341))),"")</f>
        <v/>
      </c>
      <c r="D361" s="181" t="str">
        <f t="array" ref="D361">IFERROR(INDEX('調査票 (記入例)'!$K$1:$K$718,SMALL(IF('調査票 (記入例)'!$AE$19:$AE$718="●",ROW('調査票 (記入例)'!$AE$19:$AE$718)),ROW(D341))),"")</f>
        <v/>
      </c>
      <c r="E361" s="184">
        <f t="shared" si="42"/>
        <v>0</v>
      </c>
      <c r="F361" s="181" t="str">
        <f t="array" ref="F361">IFERROR(INDEX('調査票 (記入例)'!$L$1:$L$718,SMALL(IF('調査票 (記入例)'!$AE$19:$AE$718="●",ROW('調査票 (記入例)'!$AE$19:$AE$718)),ROW(F341))),"")</f>
        <v/>
      </c>
      <c r="G361" s="182">
        <f t="shared" si="43"/>
        <v>0</v>
      </c>
      <c r="H361" s="181" t="str">
        <f t="array" ref="H361">IFERROR(INDEX('調査票 (記入例)'!$M$1:$M$718,SMALL(IF('調査票 (記入例)'!$AE$19:$AE$718="●",ROW('調査票 (記入例)'!$AE$19:$AE$718)),ROW(H341))),"")</f>
        <v/>
      </c>
      <c r="I361" s="182">
        <f t="shared" si="44"/>
        <v>0</v>
      </c>
      <c r="J361" s="181" t="str">
        <f t="array" ref="J361">IFERROR(INDEX('調査票 (記入例)'!$N$1:$N$718,SMALL(IF('調査票 (記入例)'!$AE$19:$AE$718="●",ROW('調査票 (記入例)'!$AE$19:$AE$718)),ROW(J341))),"")</f>
        <v/>
      </c>
      <c r="K361" s="182">
        <f t="shared" si="45"/>
        <v>0</v>
      </c>
      <c r="L361" s="155"/>
      <c r="M361" s="156"/>
      <c r="N361" s="157"/>
      <c r="O361" s="156"/>
      <c r="P361" s="155"/>
      <c r="Q361" s="156"/>
      <c r="R361" s="157"/>
      <c r="S361" s="156"/>
      <c r="T361" s="155"/>
      <c r="U361" s="156"/>
      <c r="V361" s="157"/>
      <c r="W361" s="156"/>
      <c r="X361" s="155"/>
      <c r="Y361" s="156"/>
      <c r="Z361" s="157"/>
      <c r="AA361" s="156"/>
      <c r="AB361" s="158"/>
      <c r="AC361" s="159" t="str">
        <f t="array" ref="AC361">IFERROR(INDEX('調査票 (記入例)'!$AD$1:$AD$718,SMALL(IF('調査票 (記入例)'!$AE$19:$AE$718="●",ROW('調査票 (記入例)'!$AE$19:$AE$718)),ROW(AC341)))&amp;"","")</f>
        <v/>
      </c>
      <c r="AD361" s="160" t="str">
        <f t="shared" si="46"/>
        <v/>
      </c>
      <c r="AE361" s="159" t="str">
        <f t="shared" si="48"/>
        <v/>
      </c>
      <c r="AF361" s="160" t="str">
        <f t="shared" si="47"/>
        <v/>
      </c>
    </row>
    <row r="362" spans="1:32" s="110" customFormat="1" ht="34.5" customHeight="1" x14ac:dyDescent="0.4">
      <c r="A362" s="42" t="str">
        <f t="shared" si="41"/>
        <v>○○学園</v>
      </c>
      <c r="B362" s="176" t="str">
        <f t="array" ref="B362">IFERROR(INDEX('調査票 (記入例)'!$B$1:$B$718,SMALL(IF('調査票 (記入例)'!$AE$19:$AE$718="●",ROW('調査票 (記入例)'!$AE$19:$AE$718)),ROW(B342))),"")</f>
        <v/>
      </c>
      <c r="C362" s="177" t="str">
        <f t="array" ref="C362">IFERROR(INDEX('調査票 (記入例)'!$C$1:$C$718,SMALL(IF('調査票 (記入例)'!$AE$19:$AE$718="●",ROW('調査票 (記入例)'!$AE$19:$AE$718)),ROW(C342))),"")</f>
        <v/>
      </c>
      <c r="D362" s="181" t="str">
        <f t="array" ref="D362">IFERROR(INDEX('調査票 (記入例)'!$K$1:$K$718,SMALL(IF('調査票 (記入例)'!$AE$19:$AE$718="●",ROW('調査票 (記入例)'!$AE$19:$AE$718)),ROW(D342))),"")</f>
        <v/>
      </c>
      <c r="E362" s="184">
        <f t="shared" si="42"/>
        <v>0</v>
      </c>
      <c r="F362" s="181" t="str">
        <f t="array" ref="F362">IFERROR(INDEX('調査票 (記入例)'!$L$1:$L$718,SMALL(IF('調査票 (記入例)'!$AE$19:$AE$718="●",ROW('調査票 (記入例)'!$AE$19:$AE$718)),ROW(F342))),"")</f>
        <v/>
      </c>
      <c r="G362" s="182">
        <f t="shared" si="43"/>
        <v>0</v>
      </c>
      <c r="H362" s="181" t="str">
        <f t="array" ref="H362">IFERROR(INDEX('調査票 (記入例)'!$M$1:$M$718,SMALL(IF('調査票 (記入例)'!$AE$19:$AE$718="●",ROW('調査票 (記入例)'!$AE$19:$AE$718)),ROW(H342))),"")</f>
        <v/>
      </c>
      <c r="I362" s="182">
        <f t="shared" si="44"/>
        <v>0</v>
      </c>
      <c r="J362" s="181" t="str">
        <f t="array" ref="J362">IFERROR(INDEX('調査票 (記入例)'!$N$1:$N$718,SMALL(IF('調査票 (記入例)'!$AE$19:$AE$718="●",ROW('調査票 (記入例)'!$AE$19:$AE$718)),ROW(J342))),"")</f>
        <v/>
      </c>
      <c r="K362" s="182">
        <f t="shared" si="45"/>
        <v>0</v>
      </c>
      <c r="L362" s="155"/>
      <c r="M362" s="156"/>
      <c r="N362" s="157"/>
      <c r="O362" s="156"/>
      <c r="P362" s="155"/>
      <c r="Q362" s="156"/>
      <c r="R362" s="157"/>
      <c r="S362" s="156"/>
      <c r="T362" s="155"/>
      <c r="U362" s="156"/>
      <c r="V362" s="157"/>
      <c r="W362" s="156"/>
      <c r="X362" s="155"/>
      <c r="Y362" s="156"/>
      <c r="Z362" s="157"/>
      <c r="AA362" s="156"/>
      <c r="AB362" s="158"/>
      <c r="AC362" s="159" t="str">
        <f t="array" ref="AC362">IFERROR(INDEX('調査票 (記入例)'!$AD$1:$AD$718,SMALL(IF('調査票 (記入例)'!$AE$19:$AE$718="●",ROW('調査票 (記入例)'!$AE$19:$AE$718)),ROW(AC342)))&amp;"","")</f>
        <v/>
      </c>
      <c r="AD362" s="160" t="str">
        <f t="shared" si="46"/>
        <v/>
      </c>
      <c r="AE362" s="159" t="str">
        <f t="shared" si="48"/>
        <v/>
      </c>
      <c r="AF362" s="160" t="str">
        <f t="shared" si="47"/>
        <v/>
      </c>
    </row>
    <row r="363" spans="1:32" s="110" customFormat="1" ht="34.5" customHeight="1" x14ac:dyDescent="0.4">
      <c r="A363" s="42" t="str">
        <f t="shared" si="41"/>
        <v>○○学園</v>
      </c>
      <c r="B363" s="176" t="str">
        <f t="array" ref="B363">IFERROR(INDEX('調査票 (記入例)'!$B$1:$B$718,SMALL(IF('調査票 (記入例)'!$AE$19:$AE$718="●",ROW('調査票 (記入例)'!$AE$19:$AE$718)),ROW(B343))),"")</f>
        <v/>
      </c>
      <c r="C363" s="177" t="str">
        <f t="array" ref="C363">IFERROR(INDEX('調査票 (記入例)'!$C$1:$C$718,SMALL(IF('調査票 (記入例)'!$AE$19:$AE$718="●",ROW('調査票 (記入例)'!$AE$19:$AE$718)),ROW(C343))),"")</f>
        <v/>
      </c>
      <c r="D363" s="181" t="str">
        <f t="array" ref="D363">IFERROR(INDEX('調査票 (記入例)'!$K$1:$K$718,SMALL(IF('調査票 (記入例)'!$AE$19:$AE$718="●",ROW('調査票 (記入例)'!$AE$19:$AE$718)),ROW(D343))),"")</f>
        <v/>
      </c>
      <c r="E363" s="184">
        <f t="shared" si="42"/>
        <v>0</v>
      </c>
      <c r="F363" s="181" t="str">
        <f t="array" ref="F363">IFERROR(INDEX('調査票 (記入例)'!$L$1:$L$718,SMALL(IF('調査票 (記入例)'!$AE$19:$AE$718="●",ROW('調査票 (記入例)'!$AE$19:$AE$718)),ROW(F343))),"")</f>
        <v/>
      </c>
      <c r="G363" s="182">
        <f t="shared" si="43"/>
        <v>0</v>
      </c>
      <c r="H363" s="181" t="str">
        <f t="array" ref="H363">IFERROR(INDEX('調査票 (記入例)'!$M$1:$M$718,SMALL(IF('調査票 (記入例)'!$AE$19:$AE$718="●",ROW('調査票 (記入例)'!$AE$19:$AE$718)),ROW(H343))),"")</f>
        <v/>
      </c>
      <c r="I363" s="182">
        <f t="shared" si="44"/>
        <v>0</v>
      </c>
      <c r="J363" s="181" t="str">
        <f t="array" ref="J363">IFERROR(INDEX('調査票 (記入例)'!$N$1:$N$718,SMALL(IF('調査票 (記入例)'!$AE$19:$AE$718="●",ROW('調査票 (記入例)'!$AE$19:$AE$718)),ROW(J343))),"")</f>
        <v/>
      </c>
      <c r="K363" s="182">
        <f t="shared" si="45"/>
        <v>0</v>
      </c>
      <c r="L363" s="155"/>
      <c r="M363" s="156"/>
      <c r="N363" s="157"/>
      <c r="O363" s="156"/>
      <c r="P363" s="155"/>
      <c r="Q363" s="156"/>
      <c r="R363" s="157"/>
      <c r="S363" s="156"/>
      <c r="T363" s="155"/>
      <c r="U363" s="156"/>
      <c r="V363" s="157"/>
      <c r="W363" s="156"/>
      <c r="X363" s="155"/>
      <c r="Y363" s="156"/>
      <c r="Z363" s="157"/>
      <c r="AA363" s="156"/>
      <c r="AB363" s="158"/>
      <c r="AC363" s="159" t="str">
        <f t="array" ref="AC363">IFERROR(INDEX('調査票 (記入例)'!$AD$1:$AD$718,SMALL(IF('調査票 (記入例)'!$AE$19:$AE$718="●",ROW('調査票 (記入例)'!$AE$19:$AE$718)),ROW(AC343)))&amp;"","")</f>
        <v/>
      </c>
      <c r="AD363" s="160" t="str">
        <f t="shared" si="46"/>
        <v/>
      </c>
      <c r="AE363" s="159" t="str">
        <f t="shared" si="48"/>
        <v/>
      </c>
      <c r="AF363" s="160" t="str">
        <f t="shared" si="47"/>
        <v/>
      </c>
    </row>
    <row r="364" spans="1:32" s="110" customFormat="1" ht="34.5" customHeight="1" x14ac:dyDescent="0.4">
      <c r="A364" s="42" t="str">
        <f t="shared" si="41"/>
        <v>○○学園</v>
      </c>
      <c r="B364" s="176" t="str">
        <f t="array" ref="B364">IFERROR(INDEX('調査票 (記入例)'!$B$1:$B$718,SMALL(IF('調査票 (記入例)'!$AE$19:$AE$718="●",ROW('調査票 (記入例)'!$AE$19:$AE$718)),ROW(B344))),"")</f>
        <v/>
      </c>
      <c r="C364" s="177" t="str">
        <f t="array" ref="C364">IFERROR(INDEX('調査票 (記入例)'!$C$1:$C$718,SMALL(IF('調査票 (記入例)'!$AE$19:$AE$718="●",ROW('調査票 (記入例)'!$AE$19:$AE$718)),ROW(C344))),"")</f>
        <v/>
      </c>
      <c r="D364" s="181" t="str">
        <f t="array" ref="D364">IFERROR(INDEX('調査票 (記入例)'!$K$1:$K$718,SMALL(IF('調査票 (記入例)'!$AE$19:$AE$718="●",ROW('調査票 (記入例)'!$AE$19:$AE$718)),ROW(D344))),"")</f>
        <v/>
      </c>
      <c r="E364" s="184">
        <f t="shared" si="42"/>
        <v>0</v>
      </c>
      <c r="F364" s="181" t="str">
        <f t="array" ref="F364">IFERROR(INDEX('調査票 (記入例)'!$L$1:$L$718,SMALL(IF('調査票 (記入例)'!$AE$19:$AE$718="●",ROW('調査票 (記入例)'!$AE$19:$AE$718)),ROW(F344))),"")</f>
        <v/>
      </c>
      <c r="G364" s="182">
        <f t="shared" si="43"/>
        <v>0</v>
      </c>
      <c r="H364" s="181" t="str">
        <f t="array" ref="H364">IFERROR(INDEX('調査票 (記入例)'!$M$1:$M$718,SMALL(IF('調査票 (記入例)'!$AE$19:$AE$718="●",ROW('調査票 (記入例)'!$AE$19:$AE$718)),ROW(H344))),"")</f>
        <v/>
      </c>
      <c r="I364" s="182">
        <f t="shared" si="44"/>
        <v>0</v>
      </c>
      <c r="J364" s="181" t="str">
        <f t="array" ref="J364">IFERROR(INDEX('調査票 (記入例)'!$N$1:$N$718,SMALL(IF('調査票 (記入例)'!$AE$19:$AE$718="●",ROW('調査票 (記入例)'!$AE$19:$AE$718)),ROW(J344))),"")</f>
        <v/>
      </c>
      <c r="K364" s="182">
        <f t="shared" si="45"/>
        <v>0</v>
      </c>
      <c r="L364" s="155"/>
      <c r="M364" s="156"/>
      <c r="N364" s="157"/>
      <c r="O364" s="156"/>
      <c r="P364" s="155"/>
      <c r="Q364" s="156"/>
      <c r="R364" s="157"/>
      <c r="S364" s="156"/>
      <c r="T364" s="155"/>
      <c r="U364" s="156"/>
      <c r="V364" s="157"/>
      <c r="W364" s="156"/>
      <c r="X364" s="155"/>
      <c r="Y364" s="156"/>
      <c r="Z364" s="157"/>
      <c r="AA364" s="156"/>
      <c r="AB364" s="158"/>
      <c r="AC364" s="159" t="str">
        <f t="array" ref="AC364">IFERROR(INDEX('調査票 (記入例)'!$AD$1:$AD$718,SMALL(IF('調査票 (記入例)'!$AE$19:$AE$718="●",ROW('調査票 (記入例)'!$AE$19:$AE$718)),ROW(AC344)))&amp;"","")</f>
        <v/>
      </c>
      <c r="AD364" s="160" t="str">
        <f t="shared" si="46"/>
        <v/>
      </c>
      <c r="AE364" s="159" t="str">
        <f t="shared" si="48"/>
        <v/>
      </c>
      <c r="AF364" s="160" t="str">
        <f t="shared" si="47"/>
        <v/>
      </c>
    </row>
    <row r="365" spans="1:32" s="110" customFormat="1" ht="34.5" customHeight="1" x14ac:dyDescent="0.4">
      <c r="A365" s="42" t="str">
        <f t="shared" si="41"/>
        <v>○○学園</v>
      </c>
      <c r="B365" s="176" t="str">
        <f t="array" ref="B365">IFERROR(INDEX('調査票 (記入例)'!$B$1:$B$718,SMALL(IF('調査票 (記入例)'!$AE$19:$AE$718="●",ROW('調査票 (記入例)'!$AE$19:$AE$718)),ROW(B345))),"")</f>
        <v/>
      </c>
      <c r="C365" s="177" t="str">
        <f t="array" ref="C365">IFERROR(INDEX('調査票 (記入例)'!$C$1:$C$718,SMALL(IF('調査票 (記入例)'!$AE$19:$AE$718="●",ROW('調査票 (記入例)'!$AE$19:$AE$718)),ROW(C345))),"")</f>
        <v/>
      </c>
      <c r="D365" s="181" t="str">
        <f t="array" ref="D365">IFERROR(INDEX('調査票 (記入例)'!$K$1:$K$718,SMALL(IF('調査票 (記入例)'!$AE$19:$AE$718="●",ROW('調査票 (記入例)'!$AE$19:$AE$718)),ROW(D345))),"")</f>
        <v/>
      </c>
      <c r="E365" s="184">
        <f t="shared" si="42"/>
        <v>0</v>
      </c>
      <c r="F365" s="181" t="str">
        <f t="array" ref="F365">IFERROR(INDEX('調査票 (記入例)'!$L$1:$L$718,SMALL(IF('調査票 (記入例)'!$AE$19:$AE$718="●",ROW('調査票 (記入例)'!$AE$19:$AE$718)),ROW(F345))),"")</f>
        <v/>
      </c>
      <c r="G365" s="182">
        <f t="shared" si="43"/>
        <v>0</v>
      </c>
      <c r="H365" s="181" t="str">
        <f t="array" ref="H365">IFERROR(INDEX('調査票 (記入例)'!$M$1:$M$718,SMALL(IF('調査票 (記入例)'!$AE$19:$AE$718="●",ROW('調査票 (記入例)'!$AE$19:$AE$718)),ROW(H345))),"")</f>
        <v/>
      </c>
      <c r="I365" s="182">
        <f t="shared" si="44"/>
        <v>0</v>
      </c>
      <c r="J365" s="181" t="str">
        <f t="array" ref="J365">IFERROR(INDEX('調査票 (記入例)'!$N$1:$N$718,SMALL(IF('調査票 (記入例)'!$AE$19:$AE$718="●",ROW('調査票 (記入例)'!$AE$19:$AE$718)),ROW(J345))),"")</f>
        <v/>
      </c>
      <c r="K365" s="182">
        <f t="shared" si="45"/>
        <v>0</v>
      </c>
      <c r="L365" s="155"/>
      <c r="M365" s="156"/>
      <c r="N365" s="157"/>
      <c r="O365" s="156"/>
      <c r="P365" s="155"/>
      <c r="Q365" s="156"/>
      <c r="R365" s="157"/>
      <c r="S365" s="156"/>
      <c r="T365" s="155"/>
      <c r="U365" s="156"/>
      <c r="V365" s="157"/>
      <c r="W365" s="156"/>
      <c r="X365" s="155"/>
      <c r="Y365" s="156"/>
      <c r="Z365" s="157"/>
      <c r="AA365" s="156"/>
      <c r="AB365" s="158"/>
      <c r="AC365" s="159" t="str">
        <f t="array" ref="AC365">IFERROR(INDEX('調査票 (記入例)'!$AD$1:$AD$718,SMALL(IF('調査票 (記入例)'!$AE$19:$AE$718="●",ROW('調査票 (記入例)'!$AE$19:$AE$718)),ROW(AC345)))&amp;"","")</f>
        <v/>
      </c>
      <c r="AD365" s="160" t="str">
        <f t="shared" si="46"/>
        <v/>
      </c>
      <c r="AE365" s="159" t="str">
        <f t="shared" si="48"/>
        <v/>
      </c>
      <c r="AF365" s="160" t="str">
        <f t="shared" si="47"/>
        <v/>
      </c>
    </row>
    <row r="366" spans="1:32" s="110" customFormat="1" ht="34.5" customHeight="1" x14ac:dyDescent="0.4">
      <c r="A366" s="42" t="str">
        <f t="shared" si="41"/>
        <v>○○学園</v>
      </c>
      <c r="B366" s="176" t="str">
        <f t="array" ref="B366">IFERROR(INDEX('調査票 (記入例)'!$B$1:$B$718,SMALL(IF('調査票 (記入例)'!$AE$19:$AE$718="●",ROW('調査票 (記入例)'!$AE$19:$AE$718)),ROW(B346))),"")</f>
        <v/>
      </c>
      <c r="C366" s="177" t="str">
        <f t="array" ref="C366">IFERROR(INDEX('調査票 (記入例)'!$C$1:$C$718,SMALL(IF('調査票 (記入例)'!$AE$19:$AE$718="●",ROW('調査票 (記入例)'!$AE$19:$AE$718)),ROW(C346))),"")</f>
        <v/>
      </c>
      <c r="D366" s="181" t="str">
        <f t="array" ref="D366">IFERROR(INDEX('調査票 (記入例)'!$K$1:$K$718,SMALL(IF('調査票 (記入例)'!$AE$19:$AE$718="●",ROW('調査票 (記入例)'!$AE$19:$AE$718)),ROW(D346))),"")</f>
        <v/>
      </c>
      <c r="E366" s="184">
        <f t="shared" si="42"/>
        <v>0</v>
      </c>
      <c r="F366" s="181" t="str">
        <f t="array" ref="F366">IFERROR(INDEX('調査票 (記入例)'!$L$1:$L$718,SMALL(IF('調査票 (記入例)'!$AE$19:$AE$718="●",ROW('調査票 (記入例)'!$AE$19:$AE$718)),ROW(F346))),"")</f>
        <v/>
      </c>
      <c r="G366" s="182">
        <f t="shared" si="43"/>
        <v>0</v>
      </c>
      <c r="H366" s="181" t="str">
        <f t="array" ref="H366">IFERROR(INDEX('調査票 (記入例)'!$M$1:$M$718,SMALL(IF('調査票 (記入例)'!$AE$19:$AE$718="●",ROW('調査票 (記入例)'!$AE$19:$AE$718)),ROW(H346))),"")</f>
        <v/>
      </c>
      <c r="I366" s="182">
        <f t="shared" si="44"/>
        <v>0</v>
      </c>
      <c r="J366" s="181" t="str">
        <f t="array" ref="J366">IFERROR(INDEX('調査票 (記入例)'!$N$1:$N$718,SMALL(IF('調査票 (記入例)'!$AE$19:$AE$718="●",ROW('調査票 (記入例)'!$AE$19:$AE$718)),ROW(J346))),"")</f>
        <v/>
      </c>
      <c r="K366" s="182">
        <f t="shared" si="45"/>
        <v>0</v>
      </c>
      <c r="L366" s="155"/>
      <c r="M366" s="156"/>
      <c r="N366" s="157"/>
      <c r="O366" s="156"/>
      <c r="P366" s="155"/>
      <c r="Q366" s="156"/>
      <c r="R366" s="157"/>
      <c r="S366" s="156"/>
      <c r="T366" s="155"/>
      <c r="U366" s="156"/>
      <c r="V366" s="157"/>
      <c r="W366" s="156"/>
      <c r="X366" s="155"/>
      <c r="Y366" s="156"/>
      <c r="Z366" s="157"/>
      <c r="AA366" s="156"/>
      <c r="AB366" s="158"/>
      <c r="AC366" s="159" t="str">
        <f t="array" ref="AC366">IFERROR(INDEX('調査票 (記入例)'!$AD$1:$AD$718,SMALL(IF('調査票 (記入例)'!$AE$19:$AE$718="●",ROW('調査票 (記入例)'!$AE$19:$AE$718)),ROW(AC346)))&amp;"","")</f>
        <v/>
      </c>
      <c r="AD366" s="160" t="str">
        <f t="shared" si="46"/>
        <v/>
      </c>
      <c r="AE366" s="159" t="str">
        <f t="shared" si="48"/>
        <v/>
      </c>
      <c r="AF366" s="160" t="str">
        <f t="shared" si="47"/>
        <v/>
      </c>
    </row>
    <row r="367" spans="1:32" s="110" customFormat="1" ht="34.5" customHeight="1" x14ac:dyDescent="0.4">
      <c r="A367" s="42" t="str">
        <f t="shared" si="41"/>
        <v>○○学園</v>
      </c>
      <c r="B367" s="176" t="str">
        <f t="array" ref="B367">IFERROR(INDEX('調査票 (記入例)'!$B$1:$B$718,SMALL(IF('調査票 (記入例)'!$AE$19:$AE$718="●",ROW('調査票 (記入例)'!$AE$19:$AE$718)),ROW(B347))),"")</f>
        <v/>
      </c>
      <c r="C367" s="177" t="str">
        <f t="array" ref="C367">IFERROR(INDEX('調査票 (記入例)'!$C$1:$C$718,SMALL(IF('調査票 (記入例)'!$AE$19:$AE$718="●",ROW('調査票 (記入例)'!$AE$19:$AE$718)),ROW(C347))),"")</f>
        <v/>
      </c>
      <c r="D367" s="181" t="str">
        <f t="array" ref="D367">IFERROR(INDEX('調査票 (記入例)'!$K$1:$K$718,SMALL(IF('調査票 (記入例)'!$AE$19:$AE$718="●",ROW('調査票 (記入例)'!$AE$19:$AE$718)),ROW(D347))),"")</f>
        <v/>
      </c>
      <c r="E367" s="184">
        <f t="shared" si="42"/>
        <v>0</v>
      </c>
      <c r="F367" s="181" t="str">
        <f t="array" ref="F367">IFERROR(INDEX('調査票 (記入例)'!$L$1:$L$718,SMALL(IF('調査票 (記入例)'!$AE$19:$AE$718="●",ROW('調査票 (記入例)'!$AE$19:$AE$718)),ROW(F347))),"")</f>
        <v/>
      </c>
      <c r="G367" s="182">
        <f t="shared" si="43"/>
        <v>0</v>
      </c>
      <c r="H367" s="181" t="str">
        <f t="array" ref="H367">IFERROR(INDEX('調査票 (記入例)'!$M$1:$M$718,SMALL(IF('調査票 (記入例)'!$AE$19:$AE$718="●",ROW('調査票 (記入例)'!$AE$19:$AE$718)),ROW(H347))),"")</f>
        <v/>
      </c>
      <c r="I367" s="182">
        <f t="shared" si="44"/>
        <v>0</v>
      </c>
      <c r="J367" s="181" t="str">
        <f t="array" ref="J367">IFERROR(INDEX('調査票 (記入例)'!$N$1:$N$718,SMALL(IF('調査票 (記入例)'!$AE$19:$AE$718="●",ROW('調査票 (記入例)'!$AE$19:$AE$718)),ROW(J347))),"")</f>
        <v/>
      </c>
      <c r="K367" s="182">
        <f t="shared" si="45"/>
        <v>0</v>
      </c>
      <c r="L367" s="155"/>
      <c r="M367" s="156"/>
      <c r="N367" s="157"/>
      <c r="O367" s="156"/>
      <c r="P367" s="155"/>
      <c r="Q367" s="156"/>
      <c r="R367" s="157"/>
      <c r="S367" s="156"/>
      <c r="T367" s="155"/>
      <c r="U367" s="156"/>
      <c r="V367" s="157"/>
      <c r="W367" s="156"/>
      <c r="X367" s="155"/>
      <c r="Y367" s="156"/>
      <c r="Z367" s="157"/>
      <c r="AA367" s="156"/>
      <c r="AB367" s="158"/>
      <c r="AC367" s="159" t="str">
        <f t="array" ref="AC367">IFERROR(INDEX('調査票 (記入例)'!$AD$1:$AD$718,SMALL(IF('調査票 (記入例)'!$AE$19:$AE$718="●",ROW('調査票 (記入例)'!$AE$19:$AE$718)),ROW(AC347)))&amp;"","")</f>
        <v/>
      </c>
      <c r="AD367" s="160" t="str">
        <f t="shared" si="46"/>
        <v/>
      </c>
      <c r="AE367" s="159" t="str">
        <f t="shared" si="48"/>
        <v/>
      </c>
      <c r="AF367" s="160" t="str">
        <f t="shared" si="47"/>
        <v/>
      </c>
    </row>
    <row r="368" spans="1:32" s="110" customFormat="1" ht="34.5" customHeight="1" x14ac:dyDescent="0.4">
      <c r="A368" s="42" t="str">
        <f t="shared" si="41"/>
        <v>○○学園</v>
      </c>
      <c r="B368" s="176" t="str">
        <f t="array" ref="B368">IFERROR(INDEX('調査票 (記入例)'!$B$1:$B$718,SMALL(IF('調査票 (記入例)'!$AE$19:$AE$718="●",ROW('調査票 (記入例)'!$AE$19:$AE$718)),ROW(B348))),"")</f>
        <v/>
      </c>
      <c r="C368" s="177" t="str">
        <f t="array" ref="C368">IFERROR(INDEX('調査票 (記入例)'!$C$1:$C$718,SMALL(IF('調査票 (記入例)'!$AE$19:$AE$718="●",ROW('調査票 (記入例)'!$AE$19:$AE$718)),ROW(C348))),"")</f>
        <v/>
      </c>
      <c r="D368" s="181" t="str">
        <f t="array" ref="D368">IFERROR(INDEX('調査票 (記入例)'!$K$1:$K$718,SMALL(IF('調査票 (記入例)'!$AE$19:$AE$718="●",ROW('調査票 (記入例)'!$AE$19:$AE$718)),ROW(D348))),"")</f>
        <v/>
      </c>
      <c r="E368" s="184">
        <f t="shared" si="42"/>
        <v>0</v>
      </c>
      <c r="F368" s="181" t="str">
        <f t="array" ref="F368">IFERROR(INDEX('調査票 (記入例)'!$L$1:$L$718,SMALL(IF('調査票 (記入例)'!$AE$19:$AE$718="●",ROW('調査票 (記入例)'!$AE$19:$AE$718)),ROW(F348))),"")</f>
        <v/>
      </c>
      <c r="G368" s="182">
        <f t="shared" si="43"/>
        <v>0</v>
      </c>
      <c r="H368" s="181" t="str">
        <f t="array" ref="H368">IFERROR(INDEX('調査票 (記入例)'!$M$1:$M$718,SMALL(IF('調査票 (記入例)'!$AE$19:$AE$718="●",ROW('調査票 (記入例)'!$AE$19:$AE$718)),ROW(H348))),"")</f>
        <v/>
      </c>
      <c r="I368" s="182">
        <f t="shared" si="44"/>
        <v>0</v>
      </c>
      <c r="J368" s="181" t="str">
        <f t="array" ref="J368">IFERROR(INDEX('調査票 (記入例)'!$N$1:$N$718,SMALL(IF('調査票 (記入例)'!$AE$19:$AE$718="●",ROW('調査票 (記入例)'!$AE$19:$AE$718)),ROW(J348))),"")</f>
        <v/>
      </c>
      <c r="K368" s="182">
        <f t="shared" si="45"/>
        <v>0</v>
      </c>
      <c r="L368" s="155"/>
      <c r="M368" s="156"/>
      <c r="N368" s="157"/>
      <c r="O368" s="156"/>
      <c r="P368" s="155"/>
      <c r="Q368" s="156"/>
      <c r="R368" s="157"/>
      <c r="S368" s="156"/>
      <c r="T368" s="155"/>
      <c r="U368" s="156"/>
      <c r="V368" s="157"/>
      <c r="W368" s="156"/>
      <c r="X368" s="155"/>
      <c r="Y368" s="156"/>
      <c r="Z368" s="157"/>
      <c r="AA368" s="156"/>
      <c r="AB368" s="158"/>
      <c r="AC368" s="159" t="str">
        <f t="array" ref="AC368">IFERROR(INDEX('調査票 (記入例)'!$AD$1:$AD$718,SMALL(IF('調査票 (記入例)'!$AE$19:$AE$718="●",ROW('調査票 (記入例)'!$AE$19:$AE$718)),ROW(AC348)))&amp;"","")</f>
        <v/>
      </c>
      <c r="AD368" s="160" t="str">
        <f t="shared" si="46"/>
        <v/>
      </c>
      <c r="AE368" s="159" t="str">
        <f t="shared" si="48"/>
        <v/>
      </c>
      <c r="AF368" s="160" t="str">
        <f t="shared" si="47"/>
        <v/>
      </c>
    </row>
    <row r="369" spans="1:32" s="110" customFormat="1" ht="34.5" customHeight="1" x14ac:dyDescent="0.4">
      <c r="A369" s="42" t="str">
        <f t="shared" si="41"/>
        <v>○○学園</v>
      </c>
      <c r="B369" s="176" t="str">
        <f t="array" ref="B369">IFERROR(INDEX('調査票 (記入例)'!$B$1:$B$718,SMALL(IF('調査票 (記入例)'!$AE$19:$AE$718="●",ROW('調査票 (記入例)'!$AE$19:$AE$718)),ROW(B349))),"")</f>
        <v/>
      </c>
      <c r="C369" s="177" t="str">
        <f t="array" ref="C369">IFERROR(INDEX('調査票 (記入例)'!$C$1:$C$718,SMALL(IF('調査票 (記入例)'!$AE$19:$AE$718="●",ROW('調査票 (記入例)'!$AE$19:$AE$718)),ROW(C349))),"")</f>
        <v/>
      </c>
      <c r="D369" s="181" t="str">
        <f t="array" ref="D369">IFERROR(INDEX('調査票 (記入例)'!$K$1:$K$718,SMALL(IF('調査票 (記入例)'!$AE$19:$AE$718="●",ROW('調査票 (記入例)'!$AE$19:$AE$718)),ROW(D349))),"")</f>
        <v/>
      </c>
      <c r="E369" s="184">
        <f t="shared" si="42"/>
        <v>0</v>
      </c>
      <c r="F369" s="181" t="str">
        <f t="array" ref="F369">IFERROR(INDEX('調査票 (記入例)'!$L$1:$L$718,SMALL(IF('調査票 (記入例)'!$AE$19:$AE$718="●",ROW('調査票 (記入例)'!$AE$19:$AE$718)),ROW(F349))),"")</f>
        <v/>
      </c>
      <c r="G369" s="182">
        <f t="shared" si="43"/>
        <v>0</v>
      </c>
      <c r="H369" s="181" t="str">
        <f t="array" ref="H369">IFERROR(INDEX('調査票 (記入例)'!$M$1:$M$718,SMALL(IF('調査票 (記入例)'!$AE$19:$AE$718="●",ROW('調査票 (記入例)'!$AE$19:$AE$718)),ROW(H349))),"")</f>
        <v/>
      </c>
      <c r="I369" s="182">
        <f t="shared" si="44"/>
        <v>0</v>
      </c>
      <c r="J369" s="181" t="str">
        <f t="array" ref="J369">IFERROR(INDEX('調査票 (記入例)'!$N$1:$N$718,SMALL(IF('調査票 (記入例)'!$AE$19:$AE$718="●",ROW('調査票 (記入例)'!$AE$19:$AE$718)),ROW(J349))),"")</f>
        <v/>
      </c>
      <c r="K369" s="182">
        <f t="shared" si="45"/>
        <v>0</v>
      </c>
      <c r="L369" s="155"/>
      <c r="M369" s="156"/>
      <c r="N369" s="157"/>
      <c r="O369" s="156"/>
      <c r="P369" s="155"/>
      <c r="Q369" s="156"/>
      <c r="R369" s="157"/>
      <c r="S369" s="156"/>
      <c r="T369" s="155"/>
      <c r="U369" s="156"/>
      <c r="V369" s="157"/>
      <c r="W369" s="156"/>
      <c r="X369" s="155"/>
      <c r="Y369" s="156"/>
      <c r="Z369" s="157"/>
      <c r="AA369" s="156"/>
      <c r="AB369" s="158"/>
      <c r="AC369" s="159" t="str">
        <f t="array" ref="AC369">IFERROR(INDEX('調査票 (記入例)'!$AD$1:$AD$718,SMALL(IF('調査票 (記入例)'!$AE$19:$AE$718="●",ROW('調査票 (記入例)'!$AE$19:$AE$718)),ROW(AC349)))&amp;"","")</f>
        <v/>
      </c>
      <c r="AD369" s="160" t="str">
        <f t="shared" si="46"/>
        <v/>
      </c>
      <c r="AE369" s="159" t="str">
        <f t="shared" si="48"/>
        <v/>
      </c>
      <c r="AF369" s="160" t="str">
        <f t="shared" si="47"/>
        <v/>
      </c>
    </row>
    <row r="370" spans="1:32" s="110" customFormat="1" ht="34.5" customHeight="1" x14ac:dyDescent="0.4">
      <c r="A370" s="42" t="str">
        <f t="shared" si="41"/>
        <v>○○学園</v>
      </c>
      <c r="B370" s="176" t="str">
        <f t="array" ref="B370">IFERROR(INDEX('調査票 (記入例)'!$B$1:$B$718,SMALL(IF('調査票 (記入例)'!$AE$19:$AE$718="●",ROW('調査票 (記入例)'!$AE$19:$AE$718)),ROW(B350))),"")</f>
        <v/>
      </c>
      <c r="C370" s="177" t="str">
        <f t="array" ref="C370">IFERROR(INDEX('調査票 (記入例)'!$C$1:$C$718,SMALL(IF('調査票 (記入例)'!$AE$19:$AE$718="●",ROW('調査票 (記入例)'!$AE$19:$AE$718)),ROW(C350))),"")</f>
        <v/>
      </c>
      <c r="D370" s="181" t="str">
        <f t="array" ref="D370">IFERROR(INDEX('調査票 (記入例)'!$K$1:$K$718,SMALL(IF('調査票 (記入例)'!$AE$19:$AE$718="●",ROW('調査票 (記入例)'!$AE$19:$AE$718)),ROW(D350))),"")</f>
        <v/>
      </c>
      <c r="E370" s="184">
        <f t="shared" si="42"/>
        <v>0</v>
      </c>
      <c r="F370" s="181" t="str">
        <f t="array" ref="F370">IFERROR(INDEX('調査票 (記入例)'!$L$1:$L$718,SMALL(IF('調査票 (記入例)'!$AE$19:$AE$718="●",ROW('調査票 (記入例)'!$AE$19:$AE$718)),ROW(F350))),"")</f>
        <v/>
      </c>
      <c r="G370" s="182">
        <f t="shared" si="43"/>
        <v>0</v>
      </c>
      <c r="H370" s="181" t="str">
        <f t="array" ref="H370">IFERROR(INDEX('調査票 (記入例)'!$M$1:$M$718,SMALL(IF('調査票 (記入例)'!$AE$19:$AE$718="●",ROW('調査票 (記入例)'!$AE$19:$AE$718)),ROW(H350))),"")</f>
        <v/>
      </c>
      <c r="I370" s="182">
        <f t="shared" si="44"/>
        <v>0</v>
      </c>
      <c r="J370" s="181" t="str">
        <f t="array" ref="J370">IFERROR(INDEX('調査票 (記入例)'!$N$1:$N$718,SMALL(IF('調査票 (記入例)'!$AE$19:$AE$718="●",ROW('調査票 (記入例)'!$AE$19:$AE$718)),ROW(J350))),"")</f>
        <v/>
      </c>
      <c r="K370" s="182">
        <f t="shared" si="45"/>
        <v>0</v>
      </c>
      <c r="L370" s="155"/>
      <c r="M370" s="156"/>
      <c r="N370" s="157"/>
      <c r="O370" s="156"/>
      <c r="P370" s="155"/>
      <c r="Q370" s="156"/>
      <c r="R370" s="157"/>
      <c r="S370" s="156"/>
      <c r="T370" s="155"/>
      <c r="U370" s="156"/>
      <c r="V370" s="157"/>
      <c r="W370" s="156"/>
      <c r="X370" s="155"/>
      <c r="Y370" s="156"/>
      <c r="Z370" s="157"/>
      <c r="AA370" s="156"/>
      <c r="AB370" s="158"/>
      <c r="AC370" s="159" t="str">
        <f t="array" ref="AC370">IFERROR(INDEX('調査票 (記入例)'!$AD$1:$AD$718,SMALL(IF('調査票 (記入例)'!$AE$19:$AE$718="●",ROW('調査票 (記入例)'!$AE$19:$AE$718)),ROW(AC350)))&amp;"","")</f>
        <v/>
      </c>
      <c r="AD370" s="160" t="str">
        <f t="shared" si="46"/>
        <v/>
      </c>
      <c r="AE370" s="159" t="str">
        <f t="shared" si="48"/>
        <v/>
      </c>
      <c r="AF370" s="160" t="str">
        <f t="shared" si="47"/>
        <v/>
      </c>
    </row>
    <row r="371" spans="1:32" s="110" customFormat="1" ht="34.5" customHeight="1" x14ac:dyDescent="0.4">
      <c r="A371" s="42" t="str">
        <f t="shared" si="41"/>
        <v>○○学園</v>
      </c>
      <c r="B371" s="176" t="str">
        <f t="array" ref="B371">IFERROR(INDEX('調査票 (記入例)'!$B$1:$B$718,SMALL(IF('調査票 (記入例)'!$AE$19:$AE$718="●",ROW('調査票 (記入例)'!$AE$19:$AE$718)),ROW(B351))),"")</f>
        <v/>
      </c>
      <c r="C371" s="177" t="str">
        <f t="array" ref="C371">IFERROR(INDEX('調査票 (記入例)'!$C$1:$C$718,SMALL(IF('調査票 (記入例)'!$AE$19:$AE$718="●",ROW('調査票 (記入例)'!$AE$19:$AE$718)),ROW(C351))),"")</f>
        <v/>
      </c>
      <c r="D371" s="181" t="str">
        <f t="array" ref="D371">IFERROR(INDEX('調査票 (記入例)'!$K$1:$K$718,SMALL(IF('調査票 (記入例)'!$AE$19:$AE$718="●",ROW('調査票 (記入例)'!$AE$19:$AE$718)),ROW(D351))),"")</f>
        <v/>
      </c>
      <c r="E371" s="184">
        <f t="shared" si="42"/>
        <v>0</v>
      </c>
      <c r="F371" s="181" t="str">
        <f t="array" ref="F371">IFERROR(INDEX('調査票 (記入例)'!$L$1:$L$718,SMALL(IF('調査票 (記入例)'!$AE$19:$AE$718="●",ROW('調査票 (記入例)'!$AE$19:$AE$718)),ROW(F351))),"")</f>
        <v/>
      </c>
      <c r="G371" s="182">
        <f t="shared" si="43"/>
        <v>0</v>
      </c>
      <c r="H371" s="181" t="str">
        <f t="array" ref="H371">IFERROR(INDEX('調査票 (記入例)'!$M$1:$M$718,SMALL(IF('調査票 (記入例)'!$AE$19:$AE$718="●",ROW('調査票 (記入例)'!$AE$19:$AE$718)),ROW(H351))),"")</f>
        <v/>
      </c>
      <c r="I371" s="182">
        <f t="shared" si="44"/>
        <v>0</v>
      </c>
      <c r="J371" s="181" t="str">
        <f t="array" ref="J371">IFERROR(INDEX('調査票 (記入例)'!$N$1:$N$718,SMALL(IF('調査票 (記入例)'!$AE$19:$AE$718="●",ROW('調査票 (記入例)'!$AE$19:$AE$718)),ROW(J351))),"")</f>
        <v/>
      </c>
      <c r="K371" s="182">
        <f t="shared" si="45"/>
        <v>0</v>
      </c>
      <c r="L371" s="155"/>
      <c r="M371" s="156"/>
      <c r="N371" s="157"/>
      <c r="O371" s="156"/>
      <c r="P371" s="155"/>
      <c r="Q371" s="156"/>
      <c r="R371" s="157"/>
      <c r="S371" s="156"/>
      <c r="T371" s="155"/>
      <c r="U371" s="156"/>
      <c r="V371" s="157"/>
      <c r="W371" s="156"/>
      <c r="X371" s="155"/>
      <c r="Y371" s="156"/>
      <c r="Z371" s="157"/>
      <c r="AA371" s="156"/>
      <c r="AB371" s="158"/>
      <c r="AC371" s="159" t="str">
        <f t="array" ref="AC371">IFERROR(INDEX('調査票 (記入例)'!$AD$1:$AD$718,SMALL(IF('調査票 (記入例)'!$AE$19:$AE$718="●",ROW('調査票 (記入例)'!$AE$19:$AE$718)),ROW(AC351)))&amp;"","")</f>
        <v/>
      </c>
      <c r="AD371" s="160" t="str">
        <f t="shared" si="46"/>
        <v/>
      </c>
      <c r="AE371" s="159" t="str">
        <f t="shared" si="48"/>
        <v/>
      </c>
      <c r="AF371" s="160" t="str">
        <f t="shared" si="47"/>
        <v/>
      </c>
    </row>
    <row r="372" spans="1:32" s="110" customFormat="1" ht="34.5" customHeight="1" x14ac:dyDescent="0.4">
      <c r="A372" s="42" t="str">
        <f t="shared" si="41"/>
        <v>○○学園</v>
      </c>
      <c r="B372" s="176" t="str">
        <f t="array" ref="B372">IFERROR(INDEX('調査票 (記入例)'!$B$1:$B$718,SMALL(IF('調査票 (記入例)'!$AE$19:$AE$718="●",ROW('調査票 (記入例)'!$AE$19:$AE$718)),ROW(B352))),"")</f>
        <v/>
      </c>
      <c r="C372" s="177" t="str">
        <f t="array" ref="C372">IFERROR(INDEX('調査票 (記入例)'!$C$1:$C$718,SMALL(IF('調査票 (記入例)'!$AE$19:$AE$718="●",ROW('調査票 (記入例)'!$AE$19:$AE$718)),ROW(C352))),"")</f>
        <v/>
      </c>
      <c r="D372" s="181" t="str">
        <f t="array" ref="D372">IFERROR(INDEX('調査票 (記入例)'!$K$1:$K$718,SMALL(IF('調査票 (記入例)'!$AE$19:$AE$718="●",ROW('調査票 (記入例)'!$AE$19:$AE$718)),ROW(D352))),"")</f>
        <v/>
      </c>
      <c r="E372" s="184">
        <f t="shared" si="42"/>
        <v>0</v>
      </c>
      <c r="F372" s="181" t="str">
        <f t="array" ref="F372">IFERROR(INDEX('調査票 (記入例)'!$L$1:$L$718,SMALL(IF('調査票 (記入例)'!$AE$19:$AE$718="●",ROW('調査票 (記入例)'!$AE$19:$AE$718)),ROW(F352))),"")</f>
        <v/>
      </c>
      <c r="G372" s="182">
        <f t="shared" si="43"/>
        <v>0</v>
      </c>
      <c r="H372" s="181" t="str">
        <f t="array" ref="H372">IFERROR(INDEX('調査票 (記入例)'!$M$1:$M$718,SMALL(IF('調査票 (記入例)'!$AE$19:$AE$718="●",ROW('調査票 (記入例)'!$AE$19:$AE$718)),ROW(H352))),"")</f>
        <v/>
      </c>
      <c r="I372" s="182">
        <f t="shared" si="44"/>
        <v>0</v>
      </c>
      <c r="J372" s="181" t="str">
        <f t="array" ref="J372">IFERROR(INDEX('調査票 (記入例)'!$N$1:$N$718,SMALL(IF('調査票 (記入例)'!$AE$19:$AE$718="●",ROW('調査票 (記入例)'!$AE$19:$AE$718)),ROW(J352))),"")</f>
        <v/>
      </c>
      <c r="K372" s="182">
        <f t="shared" si="45"/>
        <v>0</v>
      </c>
      <c r="L372" s="155"/>
      <c r="M372" s="156"/>
      <c r="N372" s="157"/>
      <c r="O372" s="156"/>
      <c r="P372" s="155"/>
      <c r="Q372" s="156"/>
      <c r="R372" s="157"/>
      <c r="S372" s="156"/>
      <c r="T372" s="155"/>
      <c r="U372" s="156"/>
      <c r="V372" s="157"/>
      <c r="W372" s="156"/>
      <c r="X372" s="155"/>
      <c r="Y372" s="156"/>
      <c r="Z372" s="157"/>
      <c r="AA372" s="156"/>
      <c r="AB372" s="158"/>
      <c r="AC372" s="159" t="str">
        <f t="array" ref="AC372">IFERROR(INDEX('調査票 (記入例)'!$AD$1:$AD$718,SMALL(IF('調査票 (記入例)'!$AE$19:$AE$718="●",ROW('調査票 (記入例)'!$AE$19:$AE$718)),ROW(AC352)))&amp;"","")</f>
        <v/>
      </c>
      <c r="AD372" s="160" t="str">
        <f t="shared" si="46"/>
        <v/>
      </c>
      <c r="AE372" s="159" t="str">
        <f t="shared" si="48"/>
        <v/>
      </c>
      <c r="AF372" s="160" t="str">
        <f t="shared" si="47"/>
        <v/>
      </c>
    </row>
    <row r="373" spans="1:32" s="110" customFormat="1" ht="34.5" customHeight="1" x14ac:dyDescent="0.4">
      <c r="A373" s="42" t="str">
        <f t="shared" si="41"/>
        <v>○○学園</v>
      </c>
      <c r="B373" s="176" t="str">
        <f t="array" ref="B373">IFERROR(INDEX('調査票 (記入例)'!$B$1:$B$718,SMALL(IF('調査票 (記入例)'!$AE$19:$AE$718="●",ROW('調査票 (記入例)'!$AE$19:$AE$718)),ROW(B353))),"")</f>
        <v/>
      </c>
      <c r="C373" s="177" t="str">
        <f t="array" ref="C373">IFERROR(INDEX('調査票 (記入例)'!$C$1:$C$718,SMALL(IF('調査票 (記入例)'!$AE$19:$AE$718="●",ROW('調査票 (記入例)'!$AE$19:$AE$718)),ROW(C353))),"")</f>
        <v/>
      </c>
      <c r="D373" s="181" t="str">
        <f t="array" ref="D373">IFERROR(INDEX('調査票 (記入例)'!$K$1:$K$718,SMALL(IF('調査票 (記入例)'!$AE$19:$AE$718="●",ROW('調査票 (記入例)'!$AE$19:$AE$718)),ROW(D353))),"")</f>
        <v/>
      </c>
      <c r="E373" s="184">
        <f t="shared" si="42"/>
        <v>0</v>
      </c>
      <c r="F373" s="181" t="str">
        <f t="array" ref="F373">IFERROR(INDEX('調査票 (記入例)'!$L$1:$L$718,SMALL(IF('調査票 (記入例)'!$AE$19:$AE$718="●",ROW('調査票 (記入例)'!$AE$19:$AE$718)),ROW(F353))),"")</f>
        <v/>
      </c>
      <c r="G373" s="182">
        <f t="shared" si="43"/>
        <v>0</v>
      </c>
      <c r="H373" s="181" t="str">
        <f t="array" ref="H373">IFERROR(INDEX('調査票 (記入例)'!$M$1:$M$718,SMALL(IF('調査票 (記入例)'!$AE$19:$AE$718="●",ROW('調査票 (記入例)'!$AE$19:$AE$718)),ROW(H353))),"")</f>
        <v/>
      </c>
      <c r="I373" s="182">
        <f t="shared" si="44"/>
        <v>0</v>
      </c>
      <c r="J373" s="181" t="str">
        <f t="array" ref="J373">IFERROR(INDEX('調査票 (記入例)'!$N$1:$N$718,SMALL(IF('調査票 (記入例)'!$AE$19:$AE$718="●",ROW('調査票 (記入例)'!$AE$19:$AE$718)),ROW(J353))),"")</f>
        <v/>
      </c>
      <c r="K373" s="182">
        <f t="shared" si="45"/>
        <v>0</v>
      </c>
      <c r="L373" s="155"/>
      <c r="M373" s="156"/>
      <c r="N373" s="157"/>
      <c r="O373" s="156"/>
      <c r="P373" s="155"/>
      <c r="Q373" s="156"/>
      <c r="R373" s="157"/>
      <c r="S373" s="156"/>
      <c r="T373" s="155"/>
      <c r="U373" s="156"/>
      <c r="V373" s="157"/>
      <c r="W373" s="156"/>
      <c r="X373" s="155"/>
      <c r="Y373" s="156"/>
      <c r="Z373" s="157"/>
      <c r="AA373" s="156"/>
      <c r="AB373" s="158"/>
      <c r="AC373" s="159" t="str">
        <f t="array" ref="AC373">IFERROR(INDEX('調査票 (記入例)'!$AD$1:$AD$718,SMALL(IF('調査票 (記入例)'!$AE$19:$AE$718="●",ROW('調査票 (記入例)'!$AE$19:$AE$718)),ROW(AC353)))&amp;"","")</f>
        <v/>
      </c>
      <c r="AD373" s="160" t="str">
        <f t="shared" si="46"/>
        <v/>
      </c>
      <c r="AE373" s="159" t="str">
        <f t="shared" si="48"/>
        <v/>
      </c>
      <c r="AF373" s="160" t="str">
        <f t="shared" si="47"/>
        <v/>
      </c>
    </row>
    <row r="374" spans="1:32" s="110" customFormat="1" ht="34.5" customHeight="1" x14ac:dyDescent="0.4">
      <c r="A374" s="42" t="str">
        <f t="shared" si="41"/>
        <v>○○学園</v>
      </c>
      <c r="B374" s="176" t="str">
        <f t="array" ref="B374">IFERROR(INDEX('調査票 (記入例)'!$B$1:$B$718,SMALL(IF('調査票 (記入例)'!$AE$19:$AE$718="●",ROW('調査票 (記入例)'!$AE$19:$AE$718)),ROW(B354))),"")</f>
        <v/>
      </c>
      <c r="C374" s="177" t="str">
        <f t="array" ref="C374">IFERROR(INDEX('調査票 (記入例)'!$C$1:$C$718,SMALL(IF('調査票 (記入例)'!$AE$19:$AE$718="●",ROW('調査票 (記入例)'!$AE$19:$AE$718)),ROW(C354))),"")</f>
        <v/>
      </c>
      <c r="D374" s="181" t="str">
        <f t="array" ref="D374">IFERROR(INDEX('調査票 (記入例)'!$K$1:$K$718,SMALL(IF('調査票 (記入例)'!$AE$19:$AE$718="●",ROW('調査票 (記入例)'!$AE$19:$AE$718)),ROW(D354))),"")</f>
        <v/>
      </c>
      <c r="E374" s="184">
        <f t="shared" si="42"/>
        <v>0</v>
      </c>
      <c r="F374" s="181" t="str">
        <f t="array" ref="F374">IFERROR(INDEX('調査票 (記入例)'!$L$1:$L$718,SMALL(IF('調査票 (記入例)'!$AE$19:$AE$718="●",ROW('調査票 (記入例)'!$AE$19:$AE$718)),ROW(F354))),"")</f>
        <v/>
      </c>
      <c r="G374" s="182">
        <f t="shared" si="43"/>
        <v>0</v>
      </c>
      <c r="H374" s="181" t="str">
        <f t="array" ref="H374">IFERROR(INDEX('調査票 (記入例)'!$M$1:$M$718,SMALL(IF('調査票 (記入例)'!$AE$19:$AE$718="●",ROW('調査票 (記入例)'!$AE$19:$AE$718)),ROW(H354))),"")</f>
        <v/>
      </c>
      <c r="I374" s="182">
        <f t="shared" si="44"/>
        <v>0</v>
      </c>
      <c r="J374" s="181" t="str">
        <f t="array" ref="J374">IFERROR(INDEX('調査票 (記入例)'!$N$1:$N$718,SMALL(IF('調査票 (記入例)'!$AE$19:$AE$718="●",ROW('調査票 (記入例)'!$AE$19:$AE$718)),ROW(J354))),"")</f>
        <v/>
      </c>
      <c r="K374" s="182">
        <f t="shared" si="45"/>
        <v>0</v>
      </c>
      <c r="L374" s="155"/>
      <c r="M374" s="156"/>
      <c r="N374" s="157"/>
      <c r="O374" s="156"/>
      <c r="P374" s="155"/>
      <c r="Q374" s="156"/>
      <c r="R374" s="157"/>
      <c r="S374" s="156"/>
      <c r="T374" s="155"/>
      <c r="U374" s="156"/>
      <c r="V374" s="157"/>
      <c r="W374" s="156"/>
      <c r="X374" s="155"/>
      <c r="Y374" s="156"/>
      <c r="Z374" s="157"/>
      <c r="AA374" s="156"/>
      <c r="AB374" s="158"/>
      <c r="AC374" s="159" t="str">
        <f t="array" ref="AC374">IFERROR(INDEX('調査票 (記入例)'!$AD$1:$AD$718,SMALL(IF('調査票 (記入例)'!$AE$19:$AE$718="●",ROW('調査票 (記入例)'!$AE$19:$AE$718)),ROW(AC354)))&amp;"","")</f>
        <v/>
      </c>
      <c r="AD374" s="160" t="str">
        <f t="shared" si="46"/>
        <v/>
      </c>
      <c r="AE374" s="159" t="str">
        <f t="shared" si="48"/>
        <v/>
      </c>
      <c r="AF374" s="160" t="str">
        <f t="shared" si="47"/>
        <v/>
      </c>
    </row>
    <row r="375" spans="1:32" s="110" customFormat="1" ht="34.5" customHeight="1" x14ac:dyDescent="0.4">
      <c r="A375" s="42" t="str">
        <f t="shared" si="41"/>
        <v>○○学園</v>
      </c>
      <c r="B375" s="176" t="str">
        <f t="array" ref="B375">IFERROR(INDEX('調査票 (記入例)'!$B$1:$B$718,SMALL(IF('調査票 (記入例)'!$AE$19:$AE$718="●",ROW('調査票 (記入例)'!$AE$19:$AE$718)),ROW(B355))),"")</f>
        <v/>
      </c>
      <c r="C375" s="177" t="str">
        <f t="array" ref="C375">IFERROR(INDEX('調査票 (記入例)'!$C$1:$C$718,SMALL(IF('調査票 (記入例)'!$AE$19:$AE$718="●",ROW('調査票 (記入例)'!$AE$19:$AE$718)),ROW(C355))),"")</f>
        <v/>
      </c>
      <c r="D375" s="181" t="str">
        <f t="array" ref="D375">IFERROR(INDEX('調査票 (記入例)'!$K$1:$K$718,SMALL(IF('調査票 (記入例)'!$AE$19:$AE$718="●",ROW('調査票 (記入例)'!$AE$19:$AE$718)),ROW(D355))),"")</f>
        <v/>
      </c>
      <c r="E375" s="184">
        <f t="shared" si="42"/>
        <v>0</v>
      </c>
      <c r="F375" s="181" t="str">
        <f t="array" ref="F375">IFERROR(INDEX('調査票 (記入例)'!$L$1:$L$718,SMALL(IF('調査票 (記入例)'!$AE$19:$AE$718="●",ROW('調査票 (記入例)'!$AE$19:$AE$718)),ROW(F355))),"")</f>
        <v/>
      </c>
      <c r="G375" s="182">
        <f t="shared" si="43"/>
        <v>0</v>
      </c>
      <c r="H375" s="181" t="str">
        <f t="array" ref="H375">IFERROR(INDEX('調査票 (記入例)'!$M$1:$M$718,SMALL(IF('調査票 (記入例)'!$AE$19:$AE$718="●",ROW('調査票 (記入例)'!$AE$19:$AE$718)),ROW(H355))),"")</f>
        <v/>
      </c>
      <c r="I375" s="182">
        <f t="shared" si="44"/>
        <v>0</v>
      </c>
      <c r="J375" s="181" t="str">
        <f t="array" ref="J375">IFERROR(INDEX('調査票 (記入例)'!$N$1:$N$718,SMALL(IF('調査票 (記入例)'!$AE$19:$AE$718="●",ROW('調査票 (記入例)'!$AE$19:$AE$718)),ROW(J355))),"")</f>
        <v/>
      </c>
      <c r="K375" s="182">
        <f t="shared" si="45"/>
        <v>0</v>
      </c>
      <c r="L375" s="155"/>
      <c r="M375" s="156"/>
      <c r="N375" s="157"/>
      <c r="O375" s="156"/>
      <c r="P375" s="155"/>
      <c r="Q375" s="156"/>
      <c r="R375" s="157"/>
      <c r="S375" s="156"/>
      <c r="T375" s="155"/>
      <c r="U375" s="156"/>
      <c r="V375" s="157"/>
      <c r="W375" s="156"/>
      <c r="X375" s="155"/>
      <c r="Y375" s="156"/>
      <c r="Z375" s="157"/>
      <c r="AA375" s="156"/>
      <c r="AB375" s="158"/>
      <c r="AC375" s="159" t="str">
        <f t="array" ref="AC375">IFERROR(INDEX('調査票 (記入例)'!$AD$1:$AD$718,SMALL(IF('調査票 (記入例)'!$AE$19:$AE$718="●",ROW('調査票 (記入例)'!$AE$19:$AE$718)),ROW(AC355)))&amp;"","")</f>
        <v/>
      </c>
      <c r="AD375" s="160" t="str">
        <f t="shared" si="46"/>
        <v/>
      </c>
      <c r="AE375" s="159" t="str">
        <f t="shared" si="48"/>
        <v/>
      </c>
      <c r="AF375" s="160" t="str">
        <f t="shared" si="47"/>
        <v/>
      </c>
    </row>
    <row r="376" spans="1:32" s="110" customFormat="1" ht="34.5" customHeight="1" x14ac:dyDescent="0.4">
      <c r="A376" s="42" t="str">
        <f t="shared" si="41"/>
        <v>○○学園</v>
      </c>
      <c r="B376" s="176" t="str">
        <f t="array" ref="B376">IFERROR(INDEX('調査票 (記入例)'!$B$1:$B$718,SMALL(IF('調査票 (記入例)'!$AE$19:$AE$718="●",ROW('調査票 (記入例)'!$AE$19:$AE$718)),ROW(B356))),"")</f>
        <v/>
      </c>
      <c r="C376" s="177" t="str">
        <f t="array" ref="C376">IFERROR(INDEX('調査票 (記入例)'!$C$1:$C$718,SMALL(IF('調査票 (記入例)'!$AE$19:$AE$718="●",ROW('調査票 (記入例)'!$AE$19:$AE$718)),ROW(C356))),"")</f>
        <v/>
      </c>
      <c r="D376" s="181" t="str">
        <f t="array" ref="D376">IFERROR(INDEX('調査票 (記入例)'!$K$1:$K$718,SMALL(IF('調査票 (記入例)'!$AE$19:$AE$718="●",ROW('調査票 (記入例)'!$AE$19:$AE$718)),ROW(D356))),"")</f>
        <v/>
      </c>
      <c r="E376" s="184">
        <f t="shared" si="42"/>
        <v>0</v>
      </c>
      <c r="F376" s="181" t="str">
        <f t="array" ref="F376">IFERROR(INDEX('調査票 (記入例)'!$L$1:$L$718,SMALL(IF('調査票 (記入例)'!$AE$19:$AE$718="●",ROW('調査票 (記入例)'!$AE$19:$AE$718)),ROW(F356))),"")</f>
        <v/>
      </c>
      <c r="G376" s="182">
        <f t="shared" si="43"/>
        <v>0</v>
      </c>
      <c r="H376" s="181" t="str">
        <f t="array" ref="H376">IFERROR(INDEX('調査票 (記入例)'!$M$1:$M$718,SMALL(IF('調査票 (記入例)'!$AE$19:$AE$718="●",ROW('調査票 (記入例)'!$AE$19:$AE$718)),ROW(H356))),"")</f>
        <v/>
      </c>
      <c r="I376" s="182">
        <f t="shared" si="44"/>
        <v>0</v>
      </c>
      <c r="J376" s="181" t="str">
        <f t="array" ref="J376">IFERROR(INDEX('調査票 (記入例)'!$N$1:$N$718,SMALL(IF('調査票 (記入例)'!$AE$19:$AE$718="●",ROW('調査票 (記入例)'!$AE$19:$AE$718)),ROW(J356))),"")</f>
        <v/>
      </c>
      <c r="K376" s="182">
        <f t="shared" si="45"/>
        <v>0</v>
      </c>
      <c r="L376" s="155"/>
      <c r="M376" s="156"/>
      <c r="N376" s="157"/>
      <c r="O376" s="156"/>
      <c r="P376" s="155"/>
      <c r="Q376" s="156"/>
      <c r="R376" s="157"/>
      <c r="S376" s="156"/>
      <c r="T376" s="155"/>
      <c r="U376" s="156"/>
      <c r="V376" s="157"/>
      <c r="W376" s="156"/>
      <c r="X376" s="155"/>
      <c r="Y376" s="156"/>
      <c r="Z376" s="157"/>
      <c r="AA376" s="156"/>
      <c r="AB376" s="158"/>
      <c r="AC376" s="159" t="str">
        <f t="array" ref="AC376">IFERROR(INDEX('調査票 (記入例)'!$AD$1:$AD$718,SMALL(IF('調査票 (記入例)'!$AE$19:$AE$718="●",ROW('調査票 (記入例)'!$AE$19:$AE$718)),ROW(AC356)))&amp;"","")</f>
        <v/>
      </c>
      <c r="AD376" s="160" t="str">
        <f t="shared" si="46"/>
        <v/>
      </c>
      <c r="AE376" s="159" t="str">
        <f t="shared" si="48"/>
        <v/>
      </c>
      <c r="AF376" s="160" t="str">
        <f t="shared" si="47"/>
        <v/>
      </c>
    </row>
    <row r="377" spans="1:32" s="110" customFormat="1" ht="34.5" customHeight="1" x14ac:dyDescent="0.4">
      <c r="A377" s="42" t="str">
        <f t="shared" si="41"/>
        <v>○○学園</v>
      </c>
      <c r="B377" s="176" t="str">
        <f t="array" ref="B377">IFERROR(INDEX('調査票 (記入例)'!$B$1:$B$718,SMALL(IF('調査票 (記入例)'!$AE$19:$AE$718="●",ROW('調査票 (記入例)'!$AE$19:$AE$718)),ROW(B357))),"")</f>
        <v/>
      </c>
      <c r="C377" s="177" t="str">
        <f t="array" ref="C377">IFERROR(INDEX('調査票 (記入例)'!$C$1:$C$718,SMALL(IF('調査票 (記入例)'!$AE$19:$AE$718="●",ROW('調査票 (記入例)'!$AE$19:$AE$718)),ROW(C357))),"")</f>
        <v/>
      </c>
      <c r="D377" s="181" t="str">
        <f t="array" ref="D377">IFERROR(INDEX('調査票 (記入例)'!$K$1:$K$718,SMALL(IF('調査票 (記入例)'!$AE$19:$AE$718="●",ROW('調査票 (記入例)'!$AE$19:$AE$718)),ROW(D357))),"")</f>
        <v/>
      </c>
      <c r="E377" s="184">
        <f t="shared" si="42"/>
        <v>0</v>
      </c>
      <c r="F377" s="181" t="str">
        <f t="array" ref="F377">IFERROR(INDEX('調査票 (記入例)'!$L$1:$L$718,SMALL(IF('調査票 (記入例)'!$AE$19:$AE$718="●",ROW('調査票 (記入例)'!$AE$19:$AE$718)),ROW(F357))),"")</f>
        <v/>
      </c>
      <c r="G377" s="182">
        <f t="shared" si="43"/>
        <v>0</v>
      </c>
      <c r="H377" s="181" t="str">
        <f t="array" ref="H377">IFERROR(INDEX('調査票 (記入例)'!$M$1:$M$718,SMALL(IF('調査票 (記入例)'!$AE$19:$AE$718="●",ROW('調査票 (記入例)'!$AE$19:$AE$718)),ROW(H357))),"")</f>
        <v/>
      </c>
      <c r="I377" s="182">
        <f t="shared" si="44"/>
        <v>0</v>
      </c>
      <c r="J377" s="181" t="str">
        <f t="array" ref="J377">IFERROR(INDEX('調査票 (記入例)'!$N$1:$N$718,SMALL(IF('調査票 (記入例)'!$AE$19:$AE$718="●",ROW('調査票 (記入例)'!$AE$19:$AE$718)),ROW(J357))),"")</f>
        <v/>
      </c>
      <c r="K377" s="182">
        <f t="shared" si="45"/>
        <v>0</v>
      </c>
      <c r="L377" s="155"/>
      <c r="M377" s="156"/>
      <c r="N377" s="157"/>
      <c r="O377" s="156"/>
      <c r="P377" s="155"/>
      <c r="Q377" s="156"/>
      <c r="R377" s="157"/>
      <c r="S377" s="156"/>
      <c r="T377" s="155"/>
      <c r="U377" s="156"/>
      <c r="V377" s="157"/>
      <c r="W377" s="156"/>
      <c r="X377" s="155"/>
      <c r="Y377" s="156"/>
      <c r="Z377" s="157"/>
      <c r="AA377" s="156"/>
      <c r="AB377" s="158"/>
      <c r="AC377" s="159" t="str">
        <f t="array" ref="AC377">IFERROR(INDEX('調査票 (記入例)'!$AD$1:$AD$718,SMALL(IF('調査票 (記入例)'!$AE$19:$AE$718="●",ROW('調査票 (記入例)'!$AE$19:$AE$718)),ROW(AC357)))&amp;"","")</f>
        <v/>
      </c>
      <c r="AD377" s="160" t="str">
        <f t="shared" si="46"/>
        <v/>
      </c>
      <c r="AE377" s="159" t="str">
        <f t="shared" si="48"/>
        <v/>
      </c>
      <c r="AF377" s="160" t="str">
        <f t="shared" si="47"/>
        <v/>
      </c>
    </row>
    <row r="378" spans="1:32" s="110" customFormat="1" ht="34.5" customHeight="1" x14ac:dyDescent="0.4">
      <c r="A378" s="42" t="str">
        <f t="shared" si="41"/>
        <v>○○学園</v>
      </c>
      <c r="B378" s="176" t="str">
        <f t="array" ref="B378">IFERROR(INDEX('調査票 (記入例)'!$B$1:$B$718,SMALL(IF('調査票 (記入例)'!$AE$19:$AE$718="●",ROW('調査票 (記入例)'!$AE$19:$AE$718)),ROW(B358))),"")</f>
        <v/>
      </c>
      <c r="C378" s="177" t="str">
        <f t="array" ref="C378">IFERROR(INDEX('調査票 (記入例)'!$C$1:$C$718,SMALL(IF('調査票 (記入例)'!$AE$19:$AE$718="●",ROW('調査票 (記入例)'!$AE$19:$AE$718)),ROW(C358))),"")</f>
        <v/>
      </c>
      <c r="D378" s="181" t="str">
        <f t="array" ref="D378">IFERROR(INDEX('調査票 (記入例)'!$K$1:$K$718,SMALL(IF('調査票 (記入例)'!$AE$19:$AE$718="●",ROW('調査票 (記入例)'!$AE$19:$AE$718)),ROW(D358))),"")</f>
        <v/>
      </c>
      <c r="E378" s="184">
        <f t="shared" si="42"/>
        <v>0</v>
      </c>
      <c r="F378" s="181" t="str">
        <f t="array" ref="F378">IFERROR(INDEX('調査票 (記入例)'!$L$1:$L$718,SMALL(IF('調査票 (記入例)'!$AE$19:$AE$718="●",ROW('調査票 (記入例)'!$AE$19:$AE$718)),ROW(F358))),"")</f>
        <v/>
      </c>
      <c r="G378" s="182">
        <f t="shared" si="43"/>
        <v>0</v>
      </c>
      <c r="H378" s="181" t="str">
        <f t="array" ref="H378">IFERROR(INDEX('調査票 (記入例)'!$M$1:$M$718,SMALL(IF('調査票 (記入例)'!$AE$19:$AE$718="●",ROW('調査票 (記入例)'!$AE$19:$AE$718)),ROW(H358))),"")</f>
        <v/>
      </c>
      <c r="I378" s="182">
        <f t="shared" si="44"/>
        <v>0</v>
      </c>
      <c r="J378" s="181" t="str">
        <f t="array" ref="J378">IFERROR(INDEX('調査票 (記入例)'!$N$1:$N$718,SMALL(IF('調査票 (記入例)'!$AE$19:$AE$718="●",ROW('調査票 (記入例)'!$AE$19:$AE$718)),ROW(J358))),"")</f>
        <v/>
      </c>
      <c r="K378" s="182">
        <f t="shared" si="45"/>
        <v>0</v>
      </c>
      <c r="L378" s="155"/>
      <c r="M378" s="156"/>
      <c r="N378" s="157"/>
      <c r="O378" s="156"/>
      <c r="P378" s="155"/>
      <c r="Q378" s="156"/>
      <c r="R378" s="157"/>
      <c r="S378" s="156"/>
      <c r="T378" s="155"/>
      <c r="U378" s="156"/>
      <c r="V378" s="157"/>
      <c r="W378" s="156"/>
      <c r="X378" s="155"/>
      <c r="Y378" s="156"/>
      <c r="Z378" s="157"/>
      <c r="AA378" s="156"/>
      <c r="AB378" s="158"/>
      <c r="AC378" s="159" t="str">
        <f t="array" ref="AC378">IFERROR(INDEX('調査票 (記入例)'!$AD$1:$AD$718,SMALL(IF('調査票 (記入例)'!$AE$19:$AE$718="●",ROW('調査票 (記入例)'!$AE$19:$AE$718)),ROW(AC358)))&amp;"","")</f>
        <v/>
      </c>
      <c r="AD378" s="160" t="str">
        <f t="shared" si="46"/>
        <v/>
      </c>
      <c r="AE378" s="159" t="str">
        <f t="shared" si="48"/>
        <v/>
      </c>
      <c r="AF378" s="160" t="str">
        <f t="shared" si="47"/>
        <v/>
      </c>
    </row>
    <row r="379" spans="1:32" s="110" customFormat="1" ht="34.5" customHeight="1" x14ac:dyDescent="0.4">
      <c r="A379" s="42" t="str">
        <f t="shared" si="41"/>
        <v>○○学園</v>
      </c>
      <c r="B379" s="176" t="str">
        <f t="array" ref="B379">IFERROR(INDEX('調査票 (記入例)'!$B$1:$B$718,SMALL(IF('調査票 (記入例)'!$AE$19:$AE$718="●",ROW('調査票 (記入例)'!$AE$19:$AE$718)),ROW(B359))),"")</f>
        <v/>
      </c>
      <c r="C379" s="177" t="str">
        <f t="array" ref="C379">IFERROR(INDEX('調査票 (記入例)'!$C$1:$C$718,SMALL(IF('調査票 (記入例)'!$AE$19:$AE$718="●",ROW('調査票 (記入例)'!$AE$19:$AE$718)),ROW(C359))),"")</f>
        <v/>
      </c>
      <c r="D379" s="181" t="str">
        <f t="array" ref="D379">IFERROR(INDEX('調査票 (記入例)'!$K$1:$K$718,SMALL(IF('調査票 (記入例)'!$AE$19:$AE$718="●",ROW('調査票 (記入例)'!$AE$19:$AE$718)),ROW(D359))),"")</f>
        <v/>
      </c>
      <c r="E379" s="184">
        <f t="shared" si="42"/>
        <v>0</v>
      </c>
      <c r="F379" s="181" t="str">
        <f t="array" ref="F379">IFERROR(INDEX('調査票 (記入例)'!$L$1:$L$718,SMALL(IF('調査票 (記入例)'!$AE$19:$AE$718="●",ROW('調査票 (記入例)'!$AE$19:$AE$718)),ROW(F359))),"")</f>
        <v/>
      </c>
      <c r="G379" s="182">
        <f t="shared" si="43"/>
        <v>0</v>
      </c>
      <c r="H379" s="181" t="str">
        <f t="array" ref="H379">IFERROR(INDEX('調査票 (記入例)'!$M$1:$M$718,SMALL(IF('調査票 (記入例)'!$AE$19:$AE$718="●",ROW('調査票 (記入例)'!$AE$19:$AE$718)),ROW(H359))),"")</f>
        <v/>
      </c>
      <c r="I379" s="182">
        <f t="shared" si="44"/>
        <v>0</v>
      </c>
      <c r="J379" s="181" t="str">
        <f t="array" ref="J379">IFERROR(INDEX('調査票 (記入例)'!$N$1:$N$718,SMALL(IF('調査票 (記入例)'!$AE$19:$AE$718="●",ROW('調査票 (記入例)'!$AE$19:$AE$718)),ROW(J359))),"")</f>
        <v/>
      </c>
      <c r="K379" s="182">
        <f t="shared" si="45"/>
        <v>0</v>
      </c>
      <c r="L379" s="155"/>
      <c r="M379" s="156"/>
      <c r="N379" s="157"/>
      <c r="O379" s="156"/>
      <c r="P379" s="155"/>
      <c r="Q379" s="156"/>
      <c r="R379" s="157"/>
      <c r="S379" s="156"/>
      <c r="T379" s="155"/>
      <c r="U379" s="156"/>
      <c r="V379" s="157"/>
      <c r="W379" s="156"/>
      <c r="X379" s="155"/>
      <c r="Y379" s="156"/>
      <c r="Z379" s="157"/>
      <c r="AA379" s="156"/>
      <c r="AB379" s="158"/>
      <c r="AC379" s="159" t="str">
        <f t="array" ref="AC379">IFERROR(INDEX('調査票 (記入例)'!$AD$1:$AD$718,SMALL(IF('調査票 (記入例)'!$AE$19:$AE$718="●",ROW('調査票 (記入例)'!$AE$19:$AE$718)),ROW(AC359)))&amp;"","")</f>
        <v/>
      </c>
      <c r="AD379" s="160" t="str">
        <f t="shared" si="46"/>
        <v/>
      </c>
      <c r="AE379" s="159" t="str">
        <f t="shared" si="48"/>
        <v/>
      </c>
      <c r="AF379" s="160" t="str">
        <f t="shared" si="47"/>
        <v/>
      </c>
    </row>
    <row r="380" spans="1:32" s="110" customFormat="1" ht="34.5" customHeight="1" x14ac:dyDescent="0.4">
      <c r="A380" s="42" t="str">
        <f t="shared" si="41"/>
        <v>○○学園</v>
      </c>
      <c r="B380" s="176" t="str">
        <f t="array" ref="B380">IFERROR(INDEX('調査票 (記入例)'!$B$1:$B$718,SMALL(IF('調査票 (記入例)'!$AE$19:$AE$718="●",ROW('調査票 (記入例)'!$AE$19:$AE$718)),ROW(B360))),"")</f>
        <v/>
      </c>
      <c r="C380" s="177" t="str">
        <f t="array" ref="C380">IFERROR(INDEX('調査票 (記入例)'!$C$1:$C$718,SMALL(IF('調査票 (記入例)'!$AE$19:$AE$718="●",ROW('調査票 (記入例)'!$AE$19:$AE$718)),ROW(C360))),"")</f>
        <v/>
      </c>
      <c r="D380" s="181" t="str">
        <f t="array" ref="D380">IFERROR(INDEX('調査票 (記入例)'!$K$1:$K$718,SMALL(IF('調査票 (記入例)'!$AE$19:$AE$718="●",ROW('調査票 (記入例)'!$AE$19:$AE$718)),ROW(D360))),"")</f>
        <v/>
      </c>
      <c r="E380" s="184">
        <f t="shared" si="42"/>
        <v>0</v>
      </c>
      <c r="F380" s="181" t="str">
        <f t="array" ref="F380">IFERROR(INDEX('調査票 (記入例)'!$L$1:$L$718,SMALL(IF('調査票 (記入例)'!$AE$19:$AE$718="●",ROW('調査票 (記入例)'!$AE$19:$AE$718)),ROW(F360))),"")</f>
        <v/>
      </c>
      <c r="G380" s="182">
        <f t="shared" si="43"/>
        <v>0</v>
      </c>
      <c r="H380" s="181" t="str">
        <f t="array" ref="H380">IFERROR(INDEX('調査票 (記入例)'!$M$1:$M$718,SMALL(IF('調査票 (記入例)'!$AE$19:$AE$718="●",ROW('調査票 (記入例)'!$AE$19:$AE$718)),ROW(H360))),"")</f>
        <v/>
      </c>
      <c r="I380" s="182">
        <f t="shared" si="44"/>
        <v>0</v>
      </c>
      <c r="J380" s="181" t="str">
        <f t="array" ref="J380">IFERROR(INDEX('調査票 (記入例)'!$N$1:$N$718,SMALL(IF('調査票 (記入例)'!$AE$19:$AE$718="●",ROW('調査票 (記入例)'!$AE$19:$AE$718)),ROW(J360))),"")</f>
        <v/>
      </c>
      <c r="K380" s="182">
        <f t="shared" si="45"/>
        <v>0</v>
      </c>
      <c r="L380" s="155"/>
      <c r="M380" s="156"/>
      <c r="N380" s="157"/>
      <c r="O380" s="156"/>
      <c r="P380" s="155"/>
      <c r="Q380" s="156"/>
      <c r="R380" s="157"/>
      <c r="S380" s="156"/>
      <c r="T380" s="155"/>
      <c r="U380" s="156"/>
      <c r="V380" s="157"/>
      <c r="W380" s="156"/>
      <c r="X380" s="155"/>
      <c r="Y380" s="156"/>
      <c r="Z380" s="157"/>
      <c r="AA380" s="156"/>
      <c r="AB380" s="158"/>
      <c r="AC380" s="159" t="str">
        <f t="array" ref="AC380">IFERROR(INDEX('調査票 (記入例)'!$AD$1:$AD$718,SMALL(IF('調査票 (記入例)'!$AE$19:$AE$718="●",ROW('調査票 (記入例)'!$AE$19:$AE$718)),ROW(AC360)))&amp;"","")</f>
        <v/>
      </c>
      <c r="AD380" s="160" t="str">
        <f t="shared" si="46"/>
        <v/>
      </c>
      <c r="AE380" s="159" t="str">
        <f t="shared" si="48"/>
        <v/>
      </c>
      <c r="AF380" s="160" t="str">
        <f t="shared" si="47"/>
        <v/>
      </c>
    </row>
    <row r="381" spans="1:32" s="110" customFormat="1" ht="34.5" customHeight="1" x14ac:dyDescent="0.4">
      <c r="A381" s="42" t="str">
        <f t="shared" si="41"/>
        <v>○○学園</v>
      </c>
      <c r="B381" s="176" t="str">
        <f t="array" ref="B381">IFERROR(INDEX('調査票 (記入例)'!$B$1:$B$718,SMALL(IF('調査票 (記入例)'!$AE$19:$AE$718="●",ROW('調査票 (記入例)'!$AE$19:$AE$718)),ROW(B361))),"")</f>
        <v/>
      </c>
      <c r="C381" s="177" t="str">
        <f t="array" ref="C381">IFERROR(INDEX('調査票 (記入例)'!$C$1:$C$718,SMALL(IF('調査票 (記入例)'!$AE$19:$AE$718="●",ROW('調査票 (記入例)'!$AE$19:$AE$718)),ROW(C361))),"")</f>
        <v/>
      </c>
      <c r="D381" s="181" t="str">
        <f t="array" ref="D381">IFERROR(INDEX('調査票 (記入例)'!$K$1:$K$718,SMALL(IF('調査票 (記入例)'!$AE$19:$AE$718="●",ROW('調査票 (記入例)'!$AE$19:$AE$718)),ROW(D361))),"")</f>
        <v/>
      </c>
      <c r="E381" s="184">
        <f t="shared" si="42"/>
        <v>0</v>
      </c>
      <c r="F381" s="181" t="str">
        <f t="array" ref="F381">IFERROR(INDEX('調査票 (記入例)'!$L$1:$L$718,SMALL(IF('調査票 (記入例)'!$AE$19:$AE$718="●",ROW('調査票 (記入例)'!$AE$19:$AE$718)),ROW(F361))),"")</f>
        <v/>
      </c>
      <c r="G381" s="182">
        <f t="shared" si="43"/>
        <v>0</v>
      </c>
      <c r="H381" s="181" t="str">
        <f t="array" ref="H381">IFERROR(INDEX('調査票 (記入例)'!$M$1:$M$718,SMALL(IF('調査票 (記入例)'!$AE$19:$AE$718="●",ROW('調査票 (記入例)'!$AE$19:$AE$718)),ROW(H361))),"")</f>
        <v/>
      </c>
      <c r="I381" s="182">
        <f t="shared" si="44"/>
        <v>0</v>
      </c>
      <c r="J381" s="181" t="str">
        <f t="array" ref="J381">IFERROR(INDEX('調査票 (記入例)'!$N$1:$N$718,SMALL(IF('調査票 (記入例)'!$AE$19:$AE$718="●",ROW('調査票 (記入例)'!$AE$19:$AE$718)),ROW(J361))),"")</f>
        <v/>
      </c>
      <c r="K381" s="182">
        <f t="shared" si="45"/>
        <v>0</v>
      </c>
      <c r="L381" s="155"/>
      <c r="M381" s="156"/>
      <c r="N381" s="157"/>
      <c r="O381" s="156"/>
      <c r="P381" s="155"/>
      <c r="Q381" s="156"/>
      <c r="R381" s="157"/>
      <c r="S381" s="156"/>
      <c r="T381" s="155"/>
      <c r="U381" s="156"/>
      <c r="V381" s="157"/>
      <c r="W381" s="156"/>
      <c r="X381" s="155"/>
      <c r="Y381" s="156"/>
      <c r="Z381" s="157"/>
      <c r="AA381" s="156"/>
      <c r="AB381" s="158"/>
      <c r="AC381" s="159" t="str">
        <f t="array" ref="AC381">IFERROR(INDEX('調査票 (記入例)'!$AD$1:$AD$718,SMALL(IF('調査票 (記入例)'!$AE$19:$AE$718="●",ROW('調査票 (記入例)'!$AE$19:$AE$718)),ROW(AC361)))&amp;"","")</f>
        <v/>
      </c>
      <c r="AD381" s="160" t="str">
        <f t="shared" si="46"/>
        <v/>
      </c>
      <c r="AE381" s="159" t="str">
        <f t="shared" si="48"/>
        <v/>
      </c>
      <c r="AF381" s="160" t="str">
        <f t="shared" si="47"/>
        <v/>
      </c>
    </row>
    <row r="382" spans="1:32" s="110" customFormat="1" ht="34.5" customHeight="1" x14ac:dyDescent="0.4">
      <c r="A382" s="42" t="str">
        <f t="shared" si="41"/>
        <v>○○学園</v>
      </c>
      <c r="B382" s="176" t="str">
        <f t="array" ref="B382">IFERROR(INDEX('調査票 (記入例)'!$B$1:$B$718,SMALL(IF('調査票 (記入例)'!$AE$19:$AE$718="●",ROW('調査票 (記入例)'!$AE$19:$AE$718)),ROW(B362))),"")</f>
        <v/>
      </c>
      <c r="C382" s="177" t="str">
        <f t="array" ref="C382">IFERROR(INDEX('調査票 (記入例)'!$C$1:$C$718,SMALL(IF('調査票 (記入例)'!$AE$19:$AE$718="●",ROW('調査票 (記入例)'!$AE$19:$AE$718)),ROW(C362))),"")</f>
        <v/>
      </c>
      <c r="D382" s="181" t="str">
        <f t="array" ref="D382">IFERROR(INDEX('調査票 (記入例)'!$K$1:$K$718,SMALL(IF('調査票 (記入例)'!$AE$19:$AE$718="●",ROW('調査票 (記入例)'!$AE$19:$AE$718)),ROW(D362))),"")</f>
        <v/>
      </c>
      <c r="E382" s="184">
        <f t="shared" si="42"/>
        <v>0</v>
      </c>
      <c r="F382" s="181" t="str">
        <f t="array" ref="F382">IFERROR(INDEX('調査票 (記入例)'!$L$1:$L$718,SMALL(IF('調査票 (記入例)'!$AE$19:$AE$718="●",ROW('調査票 (記入例)'!$AE$19:$AE$718)),ROW(F362))),"")</f>
        <v/>
      </c>
      <c r="G382" s="182">
        <f t="shared" si="43"/>
        <v>0</v>
      </c>
      <c r="H382" s="181" t="str">
        <f t="array" ref="H382">IFERROR(INDEX('調査票 (記入例)'!$M$1:$M$718,SMALL(IF('調査票 (記入例)'!$AE$19:$AE$718="●",ROW('調査票 (記入例)'!$AE$19:$AE$718)),ROW(H362))),"")</f>
        <v/>
      </c>
      <c r="I382" s="182">
        <f t="shared" si="44"/>
        <v>0</v>
      </c>
      <c r="J382" s="181" t="str">
        <f t="array" ref="J382">IFERROR(INDEX('調査票 (記入例)'!$N$1:$N$718,SMALL(IF('調査票 (記入例)'!$AE$19:$AE$718="●",ROW('調査票 (記入例)'!$AE$19:$AE$718)),ROW(J362))),"")</f>
        <v/>
      </c>
      <c r="K382" s="182">
        <f t="shared" si="45"/>
        <v>0</v>
      </c>
      <c r="L382" s="155"/>
      <c r="M382" s="156"/>
      <c r="N382" s="157"/>
      <c r="O382" s="156"/>
      <c r="P382" s="155"/>
      <c r="Q382" s="156"/>
      <c r="R382" s="157"/>
      <c r="S382" s="156"/>
      <c r="T382" s="155"/>
      <c r="U382" s="156"/>
      <c r="V382" s="157"/>
      <c r="W382" s="156"/>
      <c r="X382" s="155"/>
      <c r="Y382" s="156"/>
      <c r="Z382" s="157"/>
      <c r="AA382" s="156"/>
      <c r="AB382" s="158"/>
      <c r="AC382" s="159" t="str">
        <f t="array" ref="AC382">IFERROR(INDEX('調査票 (記入例)'!$AD$1:$AD$718,SMALL(IF('調査票 (記入例)'!$AE$19:$AE$718="●",ROW('調査票 (記入例)'!$AE$19:$AE$718)),ROW(AC362)))&amp;"","")</f>
        <v/>
      </c>
      <c r="AD382" s="160" t="str">
        <f t="shared" si="46"/>
        <v/>
      </c>
      <c r="AE382" s="159" t="str">
        <f t="shared" si="48"/>
        <v/>
      </c>
      <c r="AF382" s="160" t="str">
        <f t="shared" si="47"/>
        <v/>
      </c>
    </row>
    <row r="383" spans="1:32" s="110" customFormat="1" ht="34.5" customHeight="1" x14ac:dyDescent="0.4">
      <c r="A383" s="42" t="str">
        <f t="shared" si="41"/>
        <v>○○学園</v>
      </c>
      <c r="B383" s="176" t="str">
        <f t="array" ref="B383">IFERROR(INDEX('調査票 (記入例)'!$B$1:$B$718,SMALL(IF('調査票 (記入例)'!$AE$19:$AE$718="●",ROW('調査票 (記入例)'!$AE$19:$AE$718)),ROW(B363))),"")</f>
        <v/>
      </c>
      <c r="C383" s="177" t="str">
        <f t="array" ref="C383">IFERROR(INDEX('調査票 (記入例)'!$C$1:$C$718,SMALL(IF('調査票 (記入例)'!$AE$19:$AE$718="●",ROW('調査票 (記入例)'!$AE$19:$AE$718)),ROW(C363))),"")</f>
        <v/>
      </c>
      <c r="D383" s="181" t="str">
        <f t="array" ref="D383">IFERROR(INDEX('調査票 (記入例)'!$K$1:$K$718,SMALL(IF('調査票 (記入例)'!$AE$19:$AE$718="●",ROW('調査票 (記入例)'!$AE$19:$AE$718)),ROW(D363))),"")</f>
        <v/>
      </c>
      <c r="E383" s="184">
        <f t="shared" si="42"/>
        <v>0</v>
      </c>
      <c r="F383" s="181" t="str">
        <f t="array" ref="F383">IFERROR(INDEX('調査票 (記入例)'!$L$1:$L$718,SMALL(IF('調査票 (記入例)'!$AE$19:$AE$718="●",ROW('調査票 (記入例)'!$AE$19:$AE$718)),ROW(F363))),"")</f>
        <v/>
      </c>
      <c r="G383" s="182">
        <f t="shared" si="43"/>
        <v>0</v>
      </c>
      <c r="H383" s="181" t="str">
        <f t="array" ref="H383">IFERROR(INDEX('調査票 (記入例)'!$M$1:$M$718,SMALL(IF('調査票 (記入例)'!$AE$19:$AE$718="●",ROW('調査票 (記入例)'!$AE$19:$AE$718)),ROW(H363))),"")</f>
        <v/>
      </c>
      <c r="I383" s="182">
        <f t="shared" si="44"/>
        <v>0</v>
      </c>
      <c r="J383" s="181" t="str">
        <f t="array" ref="J383">IFERROR(INDEX('調査票 (記入例)'!$N$1:$N$718,SMALL(IF('調査票 (記入例)'!$AE$19:$AE$718="●",ROW('調査票 (記入例)'!$AE$19:$AE$718)),ROW(J363))),"")</f>
        <v/>
      </c>
      <c r="K383" s="182">
        <f t="shared" si="45"/>
        <v>0</v>
      </c>
      <c r="L383" s="155"/>
      <c r="M383" s="156"/>
      <c r="N383" s="157"/>
      <c r="O383" s="156"/>
      <c r="P383" s="155"/>
      <c r="Q383" s="156"/>
      <c r="R383" s="157"/>
      <c r="S383" s="156"/>
      <c r="T383" s="155"/>
      <c r="U383" s="156"/>
      <c r="V383" s="157"/>
      <c r="W383" s="156"/>
      <c r="X383" s="155"/>
      <c r="Y383" s="156"/>
      <c r="Z383" s="157"/>
      <c r="AA383" s="156"/>
      <c r="AB383" s="158"/>
      <c r="AC383" s="159" t="str">
        <f t="array" ref="AC383">IFERROR(INDEX('調査票 (記入例)'!$AD$1:$AD$718,SMALL(IF('調査票 (記入例)'!$AE$19:$AE$718="●",ROW('調査票 (記入例)'!$AE$19:$AE$718)),ROW(AC363)))&amp;"","")</f>
        <v/>
      </c>
      <c r="AD383" s="160" t="str">
        <f t="shared" si="46"/>
        <v/>
      </c>
      <c r="AE383" s="159" t="str">
        <f t="shared" si="48"/>
        <v/>
      </c>
      <c r="AF383" s="160" t="str">
        <f t="shared" si="47"/>
        <v/>
      </c>
    </row>
    <row r="384" spans="1:32" s="110" customFormat="1" ht="34.5" customHeight="1" x14ac:dyDescent="0.4">
      <c r="A384" s="42" t="str">
        <f t="shared" si="41"/>
        <v>○○学園</v>
      </c>
      <c r="B384" s="176" t="str">
        <f t="array" ref="B384">IFERROR(INDEX('調査票 (記入例)'!$B$1:$B$718,SMALL(IF('調査票 (記入例)'!$AE$19:$AE$718="●",ROW('調査票 (記入例)'!$AE$19:$AE$718)),ROW(B364))),"")</f>
        <v/>
      </c>
      <c r="C384" s="177" t="str">
        <f t="array" ref="C384">IFERROR(INDEX('調査票 (記入例)'!$C$1:$C$718,SMALL(IF('調査票 (記入例)'!$AE$19:$AE$718="●",ROW('調査票 (記入例)'!$AE$19:$AE$718)),ROW(C364))),"")</f>
        <v/>
      </c>
      <c r="D384" s="181" t="str">
        <f t="array" ref="D384">IFERROR(INDEX('調査票 (記入例)'!$K$1:$K$718,SMALL(IF('調査票 (記入例)'!$AE$19:$AE$718="●",ROW('調査票 (記入例)'!$AE$19:$AE$718)),ROW(D364))),"")</f>
        <v/>
      </c>
      <c r="E384" s="184">
        <f t="shared" si="42"/>
        <v>0</v>
      </c>
      <c r="F384" s="181" t="str">
        <f t="array" ref="F384">IFERROR(INDEX('調査票 (記入例)'!$L$1:$L$718,SMALL(IF('調査票 (記入例)'!$AE$19:$AE$718="●",ROW('調査票 (記入例)'!$AE$19:$AE$718)),ROW(F364))),"")</f>
        <v/>
      </c>
      <c r="G384" s="182">
        <f t="shared" si="43"/>
        <v>0</v>
      </c>
      <c r="H384" s="181" t="str">
        <f t="array" ref="H384">IFERROR(INDEX('調査票 (記入例)'!$M$1:$M$718,SMALL(IF('調査票 (記入例)'!$AE$19:$AE$718="●",ROW('調査票 (記入例)'!$AE$19:$AE$718)),ROW(H364))),"")</f>
        <v/>
      </c>
      <c r="I384" s="182">
        <f t="shared" si="44"/>
        <v>0</v>
      </c>
      <c r="J384" s="181" t="str">
        <f t="array" ref="J384">IFERROR(INDEX('調査票 (記入例)'!$N$1:$N$718,SMALL(IF('調査票 (記入例)'!$AE$19:$AE$718="●",ROW('調査票 (記入例)'!$AE$19:$AE$718)),ROW(J364))),"")</f>
        <v/>
      </c>
      <c r="K384" s="182">
        <f t="shared" si="45"/>
        <v>0</v>
      </c>
      <c r="L384" s="155"/>
      <c r="M384" s="156"/>
      <c r="N384" s="157"/>
      <c r="O384" s="156"/>
      <c r="P384" s="155"/>
      <c r="Q384" s="156"/>
      <c r="R384" s="157"/>
      <c r="S384" s="156"/>
      <c r="T384" s="155"/>
      <c r="U384" s="156"/>
      <c r="V384" s="157"/>
      <c r="W384" s="156"/>
      <c r="X384" s="155"/>
      <c r="Y384" s="156"/>
      <c r="Z384" s="157"/>
      <c r="AA384" s="156"/>
      <c r="AB384" s="158"/>
      <c r="AC384" s="159" t="str">
        <f t="array" ref="AC384">IFERROR(INDEX('調査票 (記入例)'!$AD$1:$AD$718,SMALL(IF('調査票 (記入例)'!$AE$19:$AE$718="●",ROW('調査票 (記入例)'!$AE$19:$AE$718)),ROW(AC364)))&amp;"","")</f>
        <v/>
      </c>
      <c r="AD384" s="160" t="str">
        <f t="shared" si="46"/>
        <v/>
      </c>
      <c r="AE384" s="159" t="str">
        <f t="shared" si="48"/>
        <v/>
      </c>
      <c r="AF384" s="160" t="str">
        <f t="shared" si="47"/>
        <v/>
      </c>
    </row>
    <row r="385" spans="1:32" s="110" customFormat="1" ht="34.5" customHeight="1" x14ac:dyDescent="0.4">
      <c r="A385" s="42" t="str">
        <f t="shared" si="41"/>
        <v>○○学園</v>
      </c>
      <c r="B385" s="176" t="str">
        <f t="array" ref="B385">IFERROR(INDEX('調査票 (記入例)'!$B$1:$B$718,SMALL(IF('調査票 (記入例)'!$AE$19:$AE$718="●",ROW('調査票 (記入例)'!$AE$19:$AE$718)),ROW(B365))),"")</f>
        <v/>
      </c>
      <c r="C385" s="177" t="str">
        <f t="array" ref="C385">IFERROR(INDEX('調査票 (記入例)'!$C$1:$C$718,SMALL(IF('調査票 (記入例)'!$AE$19:$AE$718="●",ROW('調査票 (記入例)'!$AE$19:$AE$718)),ROW(C365))),"")</f>
        <v/>
      </c>
      <c r="D385" s="181" t="str">
        <f t="array" ref="D385">IFERROR(INDEX('調査票 (記入例)'!$K$1:$K$718,SMALL(IF('調査票 (記入例)'!$AE$19:$AE$718="●",ROW('調査票 (記入例)'!$AE$19:$AE$718)),ROW(D365))),"")</f>
        <v/>
      </c>
      <c r="E385" s="184">
        <f t="shared" si="42"/>
        <v>0</v>
      </c>
      <c r="F385" s="181" t="str">
        <f t="array" ref="F385">IFERROR(INDEX('調査票 (記入例)'!$L$1:$L$718,SMALL(IF('調査票 (記入例)'!$AE$19:$AE$718="●",ROW('調査票 (記入例)'!$AE$19:$AE$718)),ROW(F365))),"")</f>
        <v/>
      </c>
      <c r="G385" s="182">
        <f t="shared" si="43"/>
        <v>0</v>
      </c>
      <c r="H385" s="181" t="str">
        <f t="array" ref="H385">IFERROR(INDEX('調査票 (記入例)'!$M$1:$M$718,SMALL(IF('調査票 (記入例)'!$AE$19:$AE$718="●",ROW('調査票 (記入例)'!$AE$19:$AE$718)),ROW(H365))),"")</f>
        <v/>
      </c>
      <c r="I385" s="182">
        <f t="shared" si="44"/>
        <v>0</v>
      </c>
      <c r="J385" s="181" t="str">
        <f t="array" ref="J385">IFERROR(INDEX('調査票 (記入例)'!$N$1:$N$718,SMALL(IF('調査票 (記入例)'!$AE$19:$AE$718="●",ROW('調査票 (記入例)'!$AE$19:$AE$718)),ROW(J365))),"")</f>
        <v/>
      </c>
      <c r="K385" s="182">
        <f t="shared" si="45"/>
        <v>0</v>
      </c>
      <c r="L385" s="155"/>
      <c r="M385" s="156"/>
      <c r="N385" s="157"/>
      <c r="O385" s="156"/>
      <c r="P385" s="155"/>
      <c r="Q385" s="156"/>
      <c r="R385" s="157"/>
      <c r="S385" s="156"/>
      <c r="T385" s="155"/>
      <c r="U385" s="156"/>
      <c r="V385" s="157"/>
      <c r="W385" s="156"/>
      <c r="X385" s="155"/>
      <c r="Y385" s="156"/>
      <c r="Z385" s="157"/>
      <c r="AA385" s="156"/>
      <c r="AB385" s="158"/>
      <c r="AC385" s="159" t="str">
        <f t="array" ref="AC385">IFERROR(INDEX('調査票 (記入例)'!$AD$1:$AD$718,SMALL(IF('調査票 (記入例)'!$AE$19:$AE$718="●",ROW('調査票 (記入例)'!$AE$19:$AE$718)),ROW(AC365)))&amp;"","")</f>
        <v/>
      </c>
      <c r="AD385" s="160" t="str">
        <f t="shared" si="46"/>
        <v/>
      </c>
      <c r="AE385" s="159" t="str">
        <f t="shared" si="48"/>
        <v/>
      </c>
      <c r="AF385" s="160" t="str">
        <f t="shared" si="47"/>
        <v/>
      </c>
    </row>
    <row r="386" spans="1:32" s="110" customFormat="1" ht="34.5" customHeight="1" x14ac:dyDescent="0.4">
      <c r="A386" s="42" t="str">
        <f t="shared" si="41"/>
        <v>○○学園</v>
      </c>
      <c r="B386" s="176" t="str">
        <f t="array" ref="B386">IFERROR(INDEX('調査票 (記入例)'!$B$1:$B$718,SMALL(IF('調査票 (記入例)'!$AE$19:$AE$718="●",ROW('調査票 (記入例)'!$AE$19:$AE$718)),ROW(B366))),"")</f>
        <v/>
      </c>
      <c r="C386" s="177" t="str">
        <f t="array" ref="C386">IFERROR(INDEX('調査票 (記入例)'!$C$1:$C$718,SMALL(IF('調査票 (記入例)'!$AE$19:$AE$718="●",ROW('調査票 (記入例)'!$AE$19:$AE$718)),ROW(C366))),"")</f>
        <v/>
      </c>
      <c r="D386" s="181" t="str">
        <f t="array" ref="D386">IFERROR(INDEX('調査票 (記入例)'!$K$1:$K$718,SMALL(IF('調査票 (記入例)'!$AE$19:$AE$718="●",ROW('調査票 (記入例)'!$AE$19:$AE$718)),ROW(D366))),"")</f>
        <v/>
      </c>
      <c r="E386" s="184">
        <f t="shared" si="42"/>
        <v>0</v>
      </c>
      <c r="F386" s="181" t="str">
        <f t="array" ref="F386">IFERROR(INDEX('調査票 (記入例)'!$L$1:$L$718,SMALL(IF('調査票 (記入例)'!$AE$19:$AE$718="●",ROW('調査票 (記入例)'!$AE$19:$AE$718)),ROW(F366))),"")</f>
        <v/>
      </c>
      <c r="G386" s="182">
        <f t="shared" si="43"/>
        <v>0</v>
      </c>
      <c r="H386" s="181" t="str">
        <f t="array" ref="H386">IFERROR(INDEX('調査票 (記入例)'!$M$1:$M$718,SMALL(IF('調査票 (記入例)'!$AE$19:$AE$718="●",ROW('調査票 (記入例)'!$AE$19:$AE$718)),ROW(H366))),"")</f>
        <v/>
      </c>
      <c r="I386" s="182">
        <f t="shared" si="44"/>
        <v>0</v>
      </c>
      <c r="J386" s="181" t="str">
        <f t="array" ref="J386">IFERROR(INDEX('調査票 (記入例)'!$N$1:$N$718,SMALL(IF('調査票 (記入例)'!$AE$19:$AE$718="●",ROW('調査票 (記入例)'!$AE$19:$AE$718)),ROW(J366))),"")</f>
        <v/>
      </c>
      <c r="K386" s="182">
        <f t="shared" si="45"/>
        <v>0</v>
      </c>
      <c r="L386" s="155"/>
      <c r="M386" s="156"/>
      <c r="N386" s="157"/>
      <c r="O386" s="156"/>
      <c r="P386" s="155"/>
      <c r="Q386" s="156"/>
      <c r="R386" s="157"/>
      <c r="S386" s="156"/>
      <c r="T386" s="155"/>
      <c r="U386" s="156"/>
      <c r="V386" s="157"/>
      <c r="W386" s="156"/>
      <c r="X386" s="155"/>
      <c r="Y386" s="156"/>
      <c r="Z386" s="157"/>
      <c r="AA386" s="156"/>
      <c r="AB386" s="158"/>
      <c r="AC386" s="159" t="str">
        <f t="array" ref="AC386">IFERROR(INDEX('調査票 (記入例)'!$AD$1:$AD$718,SMALL(IF('調査票 (記入例)'!$AE$19:$AE$718="●",ROW('調査票 (記入例)'!$AE$19:$AE$718)),ROW(AC366)))&amp;"","")</f>
        <v/>
      </c>
      <c r="AD386" s="160" t="str">
        <f t="shared" si="46"/>
        <v/>
      </c>
      <c r="AE386" s="159" t="str">
        <f t="shared" si="48"/>
        <v/>
      </c>
      <c r="AF386" s="160" t="str">
        <f t="shared" si="47"/>
        <v/>
      </c>
    </row>
    <row r="387" spans="1:32" s="110" customFormat="1" ht="34.5" customHeight="1" x14ac:dyDescent="0.4">
      <c r="A387" s="42" t="str">
        <f t="shared" si="41"/>
        <v>○○学園</v>
      </c>
      <c r="B387" s="176" t="str">
        <f t="array" ref="B387">IFERROR(INDEX('調査票 (記入例)'!$B$1:$B$718,SMALL(IF('調査票 (記入例)'!$AE$19:$AE$718="●",ROW('調査票 (記入例)'!$AE$19:$AE$718)),ROW(B367))),"")</f>
        <v/>
      </c>
      <c r="C387" s="177" t="str">
        <f t="array" ref="C387">IFERROR(INDEX('調査票 (記入例)'!$C$1:$C$718,SMALL(IF('調査票 (記入例)'!$AE$19:$AE$718="●",ROW('調査票 (記入例)'!$AE$19:$AE$718)),ROW(C367))),"")</f>
        <v/>
      </c>
      <c r="D387" s="181" t="str">
        <f t="array" ref="D387">IFERROR(INDEX('調査票 (記入例)'!$K$1:$K$718,SMALL(IF('調査票 (記入例)'!$AE$19:$AE$718="●",ROW('調査票 (記入例)'!$AE$19:$AE$718)),ROW(D367))),"")</f>
        <v/>
      </c>
      <c r="E387" s="184">
        <f t="shared" si="42"/>
        <v>0</v>
      </c>
      <c r="F387" s="181" t="str">
        <f t="array" ref="F387">IFERROR(INDEX('調査票 (記入例)'!$L$1:$L$718,SMALL(IF('調査票 (記入例)'!$AE$19:$AE$718="●",ROW('調査票 (記入例)'!$AE$19:$AE$718)),ROW(F367))),"")</f>
        <v/>
      </c>
      <c r="G387" s="182">
        <f t="shared" si="43"/>
        <v>0</v>
      </c>
      <c r="H387" s="181" t="str">
        <f t="array" ref="H387">IFERROR(INDEX('調査票 (記入例)'!$M$1:$M$718,SMALL(IF('調査票 (記入例)'!$AE$19:$AE$718="●",ROW('調査票 (記入例)'!$AE$19:$AE$718)),ROW(H367))),"")</f>
        <v/>
      </c>
      <c r="I387" s="182">
        <f t="shared" si="44"/>
        <v>0</v>
      </c>
      <c r="J387" s="181" t="str">
        <f t="array" ref="J387">IFERROR(INDEX('調査票 (記入例)'!$N$1:$N$718,SMALL(IF('調査票 (記入例)'!$AE$19:$AE$718="●",ROW('調査票 (記入例)'!$AE$19:$AE$718)),ROW(J367))),"")</f>
        <v/>
      </c>
      <c r="K387" s="182">
        <f t="shared" si="45"/>
        <v>0</v>
      </c>
      <c r="L387" s="155"/>
      <c r="M387" s="156"/>
      <c r="N387" s="157"/>
      <c r="O387" s="156"/>
      <c r="P387" s="155"/>
      <c r="Q387" s="156"/>
      <c r="R387" s="157"/>
      <c r="S387" s="156"/>
      <c r="T387" s="155"/>
      <c r="U387" s="156"/>
      <c r="V387" s="157"/>
      <c r="W387" s="156"/>
      <c r="X387" s="155"/>
      <c r="Y387" s="156"/>
      <c r="Z387" s="157"/>
      <c r="AA387" s="156"/>
      <c r="AB387" s="158"/>
      <c r="AC387" s="159" t="str">
        <f t="array" ref="AC387">IFERROR(INDEX('調査票 (記入例)'!$AD$1:$AD$718,SMALL(IF('調査票 (記入例)'!$AE$19:$AE$718="●",ROW('調査票 (記入例)'!$AE$19:$AE$718)),ROW(AC367)))&amp;"","")</f>
        <v/>
      </c>
      <c r="AD387" s="160" t="str">
        <f t="shared" si="46"/>
        <v/>
      </c>
      <c r="AE387" s="159" t="str">
        <f t="shared" si="48"/>
        <v/>
      </c>
      <c r="AF387" s="160" t="str">
        <f t="shared" si="47"/>
        <v/>
      </c>
    </row>
    <row r="388" spans="1:32" s="110" customFormat="1" ht="34.5" customHeight="1" x14ac:dyDescent="0.4">
      <c r="A388" s="42" t="str">
        <f t="shared" si="41"/>
        <v>○○学園</v>
      </c>
      <c r="B388" s="176" t="str">
        <f t="array" ref="B388">IFERROR(INDEX('調査票 (記入例)'!$B$1:$B$718,SMALL(IF('調査票 (記入例)'!$AE$19:$AE$718="●",ROW('調査票 (記入例)'!$AE$19:$AE$718)),ROW(B368))),"")</f>
        <v/>
      </c>
      <c r="C388" s="177" t="str">
        <f t="array" ref="C388">IFERROR(INDEX('調査票 (記入例)'!$C$1:$C$718,SMALL(IF('調査票 (記入例)'!$AE$19:$AE$718="●",ROW('調査票 (記入例)'!$AE$19:$AE$718)),ROW(C368))),"")</f>
        <v/>
      </c>
      <c r="D388" s="181" t="str">
        <f t="array" ref="D388">IFERROR(INDEX('調査票 (記入例)'!$K$1:$K$718,SMALL(IF('調査票 (記入例)'!$AE$19:$AE$718="●",ROW('調査票 (記入例)'!$AE$19:$AE$718)),ROW(D368))),"")</f>
        <v/>
      </c>
      <c r="E388" s="184">
        <f t="shared" si="42"/>
        <v>0</v>
      </c>
      <c r="F388" s="181" t="str">
        <f t="array" ref="F388">IFERROR(INDEX('調査票 (記入例)'!$L$1:$L$718,SMALL(IF('調査票 (記入例)'!$AE$19:$AE$718="●",ROW('調査票 (記入例)'!$AE$19:$AE$718)),ROW(F368))),"")</f>
        <v/>
      </c>
      <c r="G388" s="182">
        <f t="shared" si="43"/>
        <v>0</v>
      </c>
      <c r="H388" s="181" t="str">
        <f t="array" ref="H388">IFERROR(INDEX('調査票 (記入例)'!$M$1:$M$718,SMALL(IF('調査票 (記入例)'!$AE$19:$AE$718="●",ROW('調査票 (記入例)'!$AE$19:$AE$718)),ROW(H368))),"")</f>
        <v/>
      </c>
      <c r="I388" s="182">
        <f t="shared" si="44"/>
        <v>0</v>
      </c>
      <c r="J388" s="181" t="str">
        <f t="array" ref="J388">IFERROR(INDEX('調査票 (記入例)'!$N$1:$N$718,SMALL(IF('調査票 (記入例)'!$AE$19:$AE$718="●",ROW('調査票 (記入例)'!$AE$19:$AE$718)),ROW(J368))),"")</f>
        <v/>
      </c>
      <c r="K388" s="182">
        <f t="shared" si="45"/>
        <v>0</v>
      </c>
      <c r="L388" s="155"/>
      <c r="M388" s="156"/>
      <c r="N388" s="157"/>
      <c r="O388" s="156"/>
      <c r="P388" s="155"/>
      <c r="Q388" s="156"/>
      <c r="R388" s="157"/>
      <c r="S388" s="156"/>
      <c r="T388" s="155"/>
      <c r="U388" s="156"/>
      <c r="V388" s="157"/>
      <c r="W388" s="156"/>
      <c r="X388" s="155"/>
      <c r="Y388" s="156"/>
      <c r="Z388" s="157"/>
      <c r="AA388" s="156"/>
      <c r="AB388" s="158"/>
      <c r="AC388" s="159" t="str">
        <f t="array" ref="AC388">IFERROR(INDEX('調査票 (記入例)'!$AD$1:$AD$718,SMALL(IF('調査票 (記入例)'!$AE$19:$AE$718="●",ROW('調査票 (記入例)'!$AE$19:$AE$718)),ROW(AC368)))&amp;"","")</f>
        <v/>
      </c>
      <c r="AD388" s="160" t="str">
        <f t="shared" si="46"/>
        <v/>
      </c>
      <c r="AE388" s="159" t="str">
        <f t="shared" si="48"/>
        <v/>
      </c>
      <c r="AF388" s="160" t="str">
        <f t="shared" si="47"/>
        <v/>
      </c>
    </row>
    <row r="389" spans="1:32" s="110" customFormat="1" ht="34.5" customHeight="1" x14ac:dyDescent="0.4">
      <c r="A389" s="42" t="str">
        <f t="shared" si="41"/>
        <v>○○学園</v>
      </c>
      <c r="B389" s="176" t="str">
        <f t="array" ref="B389">IFERROR(INDEX('調査票 (記入例)'!$B$1:$B$718,SMALL(IF('調査票 (記入例)'!$AE$19:$AE$718="●",ROW('調査票 (記入例)'!$AE$19:$AE$718)),ROW(B369))),"")</f>
        <v/>
      </c>
      <c r="C389" s="177" t="str">
        <f t="array" ref="C389">IFERROR(INDEX('調査票 (記入例)'!$C$1:$C$718,SMALL(IF('調査票 (記入例)'!$AE$19:$AE$718="●",ROW('調査票 (記入例)'!$AE$19:$AE$718)),ROW(C369))),"")</f>
        <v/>
      </c>
      <c r="D389" s="181" t="str">
        <f t="array" ref="D389">IFERROR(INDEX('調査票 (記入例)'!$K$1:$K$718,SMALL(IF('調査票 (記入例)'!$AE$19:$AE$718="●",ROW('調査票 (記入例)'!$AE$19:$AE$718)),ROW(D369))),"")</f>
        <v/>
      </c>
      <c r="E389" s="184">
        <f t="shared" si="42"/>
        <v>0</v>
      </c>
      <c r="F389" s="181" t="str">
        <f t="array" ref="F389">IFERROR(INDEX('調査票 (記入例)'!$L$1:$L$718,SMALL(IF('調査票 (記入例)'!$AE$19:$AE$718="●",ROW('調査票 (記入例)'!$AE$19:$AE$718)),ROW(F369))),"")</f>
        <v/>
      </c>
      <c r="G389" s="182">
        <f t="shared" si="43"/>
        <v>0</v>
      </c>
      <c r="H389" s="181" t="str">
        <f t="array" ref="H389">IFERROR(INDEX('調査票 (記入例)'!$M$1:$M$718,SMALL(IF('調査票 (記入例)'!$AE$19:$AE$718="●",ROW('調査票 (記入例)'!$AE$19:$AE$718)),ROW(H369))),"")</f>
        <v/>
      </c>
      <c r="I389" s="182">
        <f t="shared" si="44"/>
        <v>0</v>
      </c>
      <c r="J389" s="181" t="str">
        <f t="array" ref="J389">IFERROR(INDEX('調査票 (記入例)'!$N$1:$N$718,SMALL(IF('調査票 (記入例)'!$AE$19:$AE$718="●",ROW('調査票 (記入例)'!$AE$19:$AE$718)),ROW(J369))),"")</f>
        <v/>
      </c>
      <c r="K389" s="182">
        <f t="shared" si="45"/>
        <v>0</v>
      </c>
      <c r="L389" s="155"/>
      <c r="M389" s="156"/>
      <c r="N389" s="157"/>
      <c r="O389" s="156"/>
      <c r="P389" s="155"/>
      <c r="Q389" s="156"/>
      <c r="R389" s="157"/>
      <c r="S389" s="156"/>
      <c r="T389" s="155"/>
      <c r="U389" s="156"/>
      <c r="V389" s="157"/>
      <c r="W389" s="156"/>
      <c r="X389" s="155"/>
      <c r="Y389" s="156"/>
      <c r="Z389" s="157"/>
      <c r="AA389" s="156"/>
      <c r="AB389" s="158"/>
      <c r="AC389" s="159" t="str">
        <f t="array" ref="AC389">IFERROR(INDEX('調査票 (記入例)'!$AD$1:$AD$718,SMALL(IF('調査票 (記入例)'!$AE$19:$AE$718="●",ROW('調査票 (記入例)'!$AE$19:$AE$718)),ROW(AC369)))&amp;"","")</f>
        <v/>
      </c>
      <c r="AD389" s="160" t="str">
        <f t="shared" si="46"/>
        <v/>
      </c>
      <c r="AE389" s="159" t="str">
        <f t="shared" si="48"/>
        <v/>
      </c>
      <c r="AF389" s="160" t="str">
        <f t="shared" si="47"/>
        <v/>
      </c>
    </row>
    <row r="390" spans="1:32" s="110" customFormat="1" ht="34.5" customHeight="1" x14ac:dyDescent="0.4">
      <c r="A390" s="42" t="str">
        <f t="shared" si="41"/>
        <v>○○学園</v>
      </c>
      <c r="B390" s="176" t="str">
        <f t="array" ref="B390">IFERROR(INDEX('調査票 (記入例)'!$B$1:$B$718,SMALL(IF('調査票 (記入例)'!$AE$19:$AE$718="●",ROW('調査票 (記入例)'!$AE$19:$AE$718)),ROW(B370))),"")</f>
        <v/>
      </c>
      <c r="C390" s="177" t="str">
        <f t="array" ref="C390">IFERROR(INDEX('調査票 (記入例)'!$C$1:$C$718,SMALL(IF('調査票 (記入例)'!$AE$19:$AE$718="●",ROW('調査票 (記入例)'!$AE$19:$AE$718)),ROW(C370))),"")</f>
        <v/>
      </c>
      <c r="D390" s="181" t="str">
        <f t="array" ref="D390">IFERROR(INDEX('調査票 (記入例)'!$K$1:$K$718,SMALL(IF('調査票 (記入例)'!$AE$19:$AE$718="●",ROW('調査票 (記入例)'!$AE$19:$AE$718)),ROW(D370))),"")</f>
        <v/>
      </c>
      <c r="E390" s="184">
        <f t="shared" si="42"/>
        <v>0</v>
      </c>
      <c r="F390" s="181" t="str">
        <f t="array" ref="F390">IFERROR(INDEX('調査票 (記入例)'!$L$1:$L$718,SMALL(IF('調査票 (記入例)'!$AE$19:$AE$718="●",ROW('調査票 (記入例)'!$AE$19:$AE$718)),ROW(F370))),"")</f>
        <v/>
      </c>
      <c r="G390" s="182">
        <f t="shared" si="43"/>
        <v>0</v>
      </c>
      <c r="H390" s="181" t="str">
        <f t="array" ref="H390">IFERROR(INDEX('調査票 (記入例)'!$M$1:$M$718,SMALL(IF('調査票 (記入例)'!$AE$19:$AE$718="●",ROW('調査票 (記入例)'!$AE$19:$AE$718)),ROW(H370))),"")</f>
        <v/>
      </c>
      <c r="I390" s="182">
        <f t="shared" si="44"/>
        <v>0</v>
      </c>
      <c r="J390" s="181" t="str">
        <f t="array" ref="J390">IFERROR(INDEX('調査票 (記入例)'!$N$1:$N$718,SMALL(IF('調査票 (記入例)'!$AE$19:$AE$718="●",ROW('調査票 (記入例)'!$AE$19:$AE$718)),ROW(J370))),"")</f>
        <v/>
      </c>
      <c r="K390" s="182">
        <f t="shared" si="45"/>
        <v>0</v>
      </c>
      <c r="L390" s="155"/>
      <c r="M390" s="156"/>
      <c r="N390" s="157"/>
      <c r="O390" s="156"/>
      <c r="P390" s="155"/>
      <c r="Q390" s="156"/>
      <c r="R390" s="157"/>
      <c r="S390" s="156"/>
      <c r="T390" s="155"/>
      <c r="U390" s="156"/>
      <c r="V390" s="157"/>
      <c r="W390" s="156"/>
      <c r="X390" s="155"/>
      <c r="Y390" s="156"/>
      <c r="Z390" s="157"/>
      <c r="AA390" s="156"/>
      <c r="AB390" s="158"/>
      <c r="AC390" s="159" t="str">
        <f t="array" ref="AC390">IFERROR(INDEX('調査票 (記入例)'!$AD$1:$AD$718,SMALL(IF('調査票 (記入例)'!$AE$19:$AE$718="●",ROW('調査票 (記入例)'!$AE$19:$AE$718)),ROW(AC370)))&amp;"","")</f>
        <v/>
      </c>
      <c r="AD390" s="160" t="str">
        <f t="shared" si="46"/>
        <v/>
      </c>
      <c r="AE390" s="159" t="str">
        <f t="shared" si="48"/>
        <v/>
      </c>
      <c r="AF390" s="160" t="str">
        <f t="shared" si="47"/>
        <v/>
      </c>
    </row>
    <row r="391" spans="1:32" s="110" customFormat="1" ht="34.5" customHeight="1" x14ac:dyDescent="0.4">
      <c r="A391" s="42" t="str">
        <f t="shared" si="41"/>
        <v>○○学園</v>
      </c>
      <c r="B391" s="176" t="str">
        <f t="array" ref="B391">IFERROR(INDEX('調査票 (記入例)'!$B$1:$B$718,SMALL(IF('調査票 (記入例)'!$AE$19:$AE$718="●",ROW('調査票 (記入例)'!$AE$19:$AE$718)),ROW(B371))),"")</f>
        <v/>
      </c>
      <c r="C391" s="177" t="str">
        <f t="array" ref="C391">IFERROR(INDEX('調査票 (記入例)'!$C$1:$C$718,SMALL(IF('調査票 (記入例)'!$AE$19:$AE$718="●",ROW('調査票 (記入例)'!$AE$19:$AE$718)),ROW(C371))),"")</f>
        <v/>
      </c>
      <c r="D391" s="181" t="str">
        <f t="array" ref="D391">IFERROR(INDEX('調査票 (記入例)'!$K$1:$K$718,SMALL(IF('調査票 (記入例)'!$AE$19:$AE$718="●",ROW('調査票 (記入例)'!$AE$19:$AE$718)),ROW(D371))),"")</f>
        <v/>
      </c>
      <c r="E391" s="184">
        <f t="shared" si="42"/>
        <v>0</v>
      </c>
      <c r="F391" s="181" t="str">
        <f t="array" ref="F391">IFERROR(INDEX('調査票 (記入例)'!$L$1:$L$718,SMALL(IF('調査票 (記入例)'!$AE$19:$AE$718="●",ROW('調査票 (記入例)'!$AE$19:$AE$718)),ROW(F371))),"")</f>
        <v/>
      </c>
      <c r="G391" s="182">
        <f t="shared" si="43"/>
        <v>0</v>
      </c>
      <c r="H391" s="181" t="str">
        <f t="array" ref="H391">IFERROR(INDEX('調査票 (記入例)'!$M$1:$M$718,SMALL(IF('調査票 (記入例)'!$AE$19:$AE$718="●",ROW('調査票 (記入例)'!$AE$19:$AE$718)),ROW(H371))),"")</f>
        <v/>
      </c>
      <c r="I391" s="182">
        <f t="shared" si="44"/>
        <v>0</v>
      </c>
      <c r="J391" s="181" t="str">
        <f t="array" ref="J391">IFERROR(INDEX('調査票 (記入例)'!$N$1:$N$718,SMALL(IF('調査票 (記入例)'!$AE$19:$AE$718="●",ROW('調査票 (記入例)'!$AE$19:$AE$718)),ROW(J371))),"")</f>
        <v/>
      </c>
      <c r="K391" s="182">
        <f t="shared" si="45"/>
        <v>0</v>
      </c>
      <c r="L391" s="155"/>
      <c r="M391" s="156"/>
      <c r="N391" s="157"/>
      <c r="O391" s="156"/>
      <c r="P391" s="155"/>
      <c r="Q391" s="156"/>
      <c r="R391" s="157"/>
      <c r="S391" s="156"/>
      <c r="T391" s="155"/>
      <c r="U391" s="156"/>
      <c r="V391" s="157"/>
      <c r="W391" s="156"/>
      <c r="X391" s="155"/>
      <c r="Y391" s="156"/>
      <c r="Z391" s="157"/>
      <c r="AA391" s="156"/>
      <c r="AB391" s="158"/>
      <c r="AC391" s="159" t="str">
        <f t="array" ref="AC391">IFERROR(INDEX('調査票 (記入例)'!$AD$1:$AD$718,SMALL(IF('調査票 (記入例)'!$AE$19:$AE$718="●",ROW('調査票 (記入例)'!$AE$19:$AE$718)),ROW(AC371)))&amp;"","")</f>
        <v/>
      </c>
      <c r="AD391" s="160" t="str">
        <f t="shared" si="46"/>
        <v/>
      </c>
      <c r="AE391" s="159" t="str">
        <f t="shared" si="48"/>
        <v/>
      </c>
      <c r="AF391" s="160" t="str">
        <f t="shared" si="47"/>
        <v/>
      </c>
    </row>
    <row r="392" spans="1:32" s="110" customFormat="1" ht="34.5" customHeight="1" x14ac:dyDescent="0.4">
      <c r="A392" s="42" t="str">
        <f t="shared" si="41"/>
        <v>○○学園</v>
      </c>
      <c r="B392" s="176" t="str">
        <f t="array" ref="B392">IFERROR(INDEX('調査票 (記入例)'!$B$1:$B$718,SMALL(IF('調査票 (記入例)'!$AE$19:$AE$718="●",ROW('調査票 (記入例)'!$AE$19:$AE$718)),ROW(B372))),"")</f>
        <v/>
      </c>
      <c r="C392" s="177" t="str">
        <f t="array" ref="C392">IFERROR(INDEX('調査票 (記入例)'!$C$1:$C$718,SMALL(IF('調査票 (記入例)'!$AE$19:$AE$718="●",ROW('調査票 (記入例)'!$AE$19:$AE$718)),ROW(C372))),"")</f>
        <v/>
      </c>
      <c r="D392" s="181" t="str">
        <f t="array" ref="D392">IFERROR(INDEX('調査票 (記入例)'!$K$1:$K$718,SMALL(IF('調査票 (記入例)'!$AE$19:$AE$718="●",ROW('調査票 (記入例)'!$AE$19:$AE$718)),ROW(D372))),"")</f>
        <v/>
      </c>
      <c r="E392" s="184">
        <f t="shared" si="42"/>
        <v>0</v>
      </c>
      <c r="F392" s="181" t="str">
        <f t="array" ref="F392">IFERROR(INDEX('調査票 (記入例)'!$L$1:$L$718,SMALL(IF('調査票 (記入例)'!$AE$19:$AE$718="●",ROW('調査票 (記入例)'!$AE$19:$AE$718)),ROW(F372))),"")</f>
        <v/>
      </c>
      <c r="G392" s="182">
        <f t="shared" si="43"/>
        <v>0</v>
      </c>
      <c r="H392" s="181" t="str">
        <f t="array" ref="H392">IFERROR(INDEX('調査票 (記入例)'!$M$1:$M$718,SMALL(IF('調査票 (記入例)'!$AE$19:$AE$718="●",ROW('調査票 (記入例)'!$AE$19:$AE$718)),ROW(H372))),"")</f>
        <v/>
      </c>
      <c r="I392" s="182">
        <f t="shared" si="44"/>
        <v>0</v>
      </c>
      <c r="J392" s="181" t="str">
        <f t="array" ref="J392">IFERROR(INDEX('調査票 (記入例)'!$N$1:$N$718,SMALL(IF('調査票 (記入例)'!$AE$19:$AE$718="●",ROW('調査票 (記入例)'!$AE$19:$AE$718)),ROW(J372))),"")</f>
        <v/>
      </c>
      <c r="K392" s="182">
        <f t="shared" si="45"/>
        <v>0</v>
      </c>
      <c r="L392" s="155"/>
      <c r="M392" s="156"/>
      <c r="N392" s="157"/>
      <c r="O392" s="156"/>
      <c r="P392" s="155"/>
      <c r="Q392" s="156"/>
      <c r="R392" s="157"/>
      <c r="S392" s="156"/>
      <c r="T392" s="155"/>
      <c r="U392" s="156"/>
      <c r="V392" s="157"/>
      <c r="W392" s="156"/>
      <c r="X392" s="155"/>
      <c r="Y392" s="156"/>
      <c r="Z392" s="157"/>
      <c r="AA392" s="156"/>
      <c r="AB392" s="158"/>
      <c r="AC392" s="159" t="str">
        <f t="array" ref="AC392">IFERROR(INDEX('調査票 (記入例)'!$AD$1:$AD$718,SMALL(IF('調査票 (記入例)'!$AE$19:$AE$718="●",ROW('調査票 (記入例)'!$AE$19:$AE$718)),ROW(AC372)))&amp;"","")</f>
        <v/>
      </c>
      <c r="AD392" s="160" t="str">
        <f t="shared" si="46"/>
        <v/>
      </c>
      <c r="AE392" s="159" t="str">
        <f t="shared" si="48"/>
        <v/>
      </c>
      <c r="AF392" s="160" t="str">
        <f t="shared" si="47"/>
        <v/>
      </c>
    </row>
    <row r="393" spans="1:32" s="110" customFormat="1" ht="34.5" customHeight="1" x14ac:dyDescent="0.4">
      <c r="A393" s="42" t="str">
        <f t="shared" si="41"/>
        <v>○○学園</v>
      </c>
      <c r="B393" s="176" t="str">
        <f t="array" ref="B393">IFERROR(INDEX('調査票 (記入例)'!$B$1:$B$718,SMALL(IF('調査票 (記入例)'!$AE$19:$AE$718="●",ROW('調査票 (記入例)'!$AE$19:$AE$718)),ROW(B373))),"")</f>
        <v/>
      </c>
      <c r="C393" s="177" t="str">
        <f t="array" ref="C393">IFERROR(INDEX('調査票 (記入例)'!$C$1:$C$718,SMALL(IF('調査票 (記入例)'!$AE$19:$AE$718="●",ROW('調査票 (記入例)'!$AE$19:$AE$718)),ROW(C373))),"")</f>
        <v/>
      </c>
      <c r="D393" s="181" t="str">
        <f t="array" ref="D393">IFERROR(INDEX('調査票 (記入例)'!$K$1:$K$718,SMALL(IF('調査票 (記入例)'!$AE$19:$AE$718="●",ROW('調査票 (記入例)'!$AE$19:$AE$718)),ROW(D373))),"")</f>
        <v/>
      </c>
      <c r="E393" s="184">
        <f t="shared" si="42"/>
        <v>0</v>
      </c>
      <c r="F393" s="181" t="str">
        <f t="array" ref="F393">IFERROR(INDEX('調査票 (記入例)'!$L$1:$L$718,SMALL(IF('調査票 (記入例)'!$AE$19:$AE$718="●",ROW('調査票 (記入例)'!$AE$19:$AE$718)),ROW(F373))),"")</f>
        <v/>
      </c>
      <c r="G393" s="182">
        <f t="shared" si="43"/>
        <v>0</v>
      </c>
      <c r="H393" s="181" t="str">
        <f t="array" ref="H393">IFERROR(INDEX('調査票 (記入例)'!$M$1:$M$718,SMALL(IF('調査票 (記入例)'!$AE$19:$AE$718="●",ROW('調査票 (記入例)'!$AE$19:$AE$718)),ROW(H373))),"")</f>
        <v/>
      </c>
      <c r="I393" s="182">
        <f t="shared" si="44"/>
        <v>0</v>
      </c>
      <c r="J393" s="181" t="str">
        <f t="array" ref="J393">IFERROR(INDEX('調査票 (記入例)'!$N$1:$N$718,SMALL(IF('調査票 (記入例)'!$AE$19:$AE$718="●",ROW('調査票 (記入例)'!$AE$19:$AE$718)),ROW(J373))),"")</f>
        <v/>
      </c>
      <c r="K393" s="182">
        <f t="shared" si="45"/>
        <v>0</v>
      </c>
      <c r="L393" s="155"/>
      <c r="M393" s="156"/>
      <c r="N393" s="157"/>
      <c r="O393" s="156"/>
      <c r="P393" s="155"/>
      <c r="Q393" s="156"/>
      <c r="R393" s="157"/>
      <c r="S393" s="156"/>
      <c r="T393" s="155"/>
      <c r="U393" s="156"/>
      <c r="V393" s="157"/>
      <c r="W393" s="156"/>
      <c r="X393" s="155"/>
      <c r="Y393" s="156"/>
      <c r="Z393" s="157"/>
      <c r="AA393" s="156"/>
      <c r="AB393" s="158"/>
      <c r="AC393" s="159" t="str">
        <f t="array" ref="AC393">IFERROR(INDEX('調査票 (記入例)'!$AD$1:$AD$718,SMALL(IF('調査票 (記入例)'!$AE$19:$AE$718="●",ROW('調査票 (記入例)'!$AE$19:$AE$718)),ROW(AC373)))&amp;"","")</f>
        <v/>
      </c>
      <c r="AD393" s="160" t="str">
        <f t="shared" si="46"/>
        <v/>
      </c>
      <c r="AE393" s="159" t="str">
        <f t="shared" si="48"/>
        <v/>
      </c>
      <c r="AF393" s="160" t="str">
        <f t="shared" si="47"/>
        <v/>
      </c>
    </row>
    <row r="394" spans="1:32" s="110" customFormat="1" ht="34.5" customHeight="1" x14ac:dyDescent="0.4">
      <c r="A394" s="42" t="str">
        <f t="shared" si="41"/>
        <v>○○学園</v>
      </c>
      <c r="B394" s="176" t="str">
        <f t="array" ref="B394">IFERROR(INDEX('調査票 (記入例)'!$B$1:$B$718,SMALL(IF('調査票 (記入例)'!$AE$19:$AE$718="●",ROW('調査票 (記入例)'!$AE$19:$AE$718)),ROW(B374))),"")</f>
        <v/>
      </c>
      <c r="C394" s="177" t="str">
        <f t="array" ref="C394">IFERROR(INDEX('調査票 (記入例)'!$C$1:$C$718,SMALL(IF('調査票 (記入例)'!$AE$19:$AE$718="●",ROW('調査票 (記入例)'!$AE$19:$AE$718)),ROW(C374))),"")</f>
        <v/>
      </c>
      <c r="D394" s="181" t="str">
        <f t="array" ref="D394">IFERROR(INDEX('調査票 (記入例)'!$K$1:$K$718,SMALL(IF('調査票 (記入例)'!$AE$19:$AE$718="●",ROW('調査票 (記入例)'!$AE$19:$AE$718)),ROW(D374))),"")</f>
        <v/>
      </c>
      <c r="E394" s="184">
        <f t="shared" si="42"/>
        <v>0</v>
      </c>
      <c r="F394" s="181" t="str">
        <f t="array" ref="F394">IFERROR(INDEX('調査票 (記入例)'!$L$1:$L$718,SMALL(IF('調査票 (記入例)'!$AE$19:$AE$718="●",ROW('調査票 (記入例)'!$AE$19:$AE$718)),ROW(F374))),"")</f>
        <v/>
      </c>
      <c r="G394" s="182">
        <f t="shared" si="43"/>
        <v>0</v>
      </c>
      <c r="H394" s="181" t="str">
        <f t="array" ref="H394">IFERROR(INDEX('調査票 (記入例)'!$M$1:$M$718,SMALL(IF('調査票 (記入例)'!$AE$19:$AE$718="●",ROW('調査票 (記入例)'!$AE$19:$AE$718)),ROW(H374))),"")</f>
        <v/>
      </c>
      <c r="I394" s="182">
        <f t="shared" si="44"/>
        <v>0</v>
      </c>
      <c r="J394" s="181" t="str">
        <f t="array" ref="J394">IFERROR(INDEX('調査票 (記入例)'!$N$1:$N$718,SMALL(IF('調査票 (記入例)'!$AE$19:$AE$718="●",ROW('調査票 (記入例)'!$AE$19:$AE$718)),ROW(J374))),"")</f>
        <v/>
      </c>
      <c r="K394" s="182">
        <f t="shared" si="45"/>
        <v>0</v>
      </c>
      <c r="L394" s="155"/>
      <c r="M394" s="156"/>
      <c r="N394" s="157"/>
      <c r="O394" s="156"/>
      <c r="P394" s="155"/>
      <c r="Q394" s="156"/>
      <c r="R394" s="157"/>
      <c r="S394" s="156"/>
      <c r="T394" s="155"/>
      <c r="U394" s="156"/>
      <c r="V394" s="157"/>
      <c r="W394" s="156"/>
      <c r="X394" s="155"/>
      <c r="Y394" s="156"/>
      <c r="Z394" s="157"/>
      <c r="AA394" s="156"/>
      <c r="AB394" s="158"/>
      <c r="AC394" s="159" t="str">
        <f t="array" ref="AC394">IFERROR(INDEX('調査票 (記入例)'!$AD$1:$AD$718,SMALL(IF('調査票 (記入例)'!$AE$19:$AE$718="●",ROW('調査票 (記入例)'!$AE$19:$AE$718)),ROW(AC374)))&amp;"","")</f>
        <v/>
      </c>
      <c r="AD394" s="160" t="str">
        <f t="shared" si="46"/>
        <v/>
      </c>
      <c r="AE394" s="159" t="str">
        <f t="shared" si="48"/>
        <v/>
      </c>
      <c r="AF394" s="160" t="str">
        <f t="shared" si="47"/>
        <v/>
      </c>
    </row>
    <row r="395" spans="1:32" s="110" customFormat="1" ht="34.5" customHeight="1" x14ac:dyDescent="0.4">
      <c r="A395" s="42" t="str">
        <f t="shared" si="41"/>
        <v>○○学園</v>
      </c>
      <c r="B395" s="176" t="str">
        <f t="array" ref="B395">IFERROR(INDEX('調査票 (記入例)'!$B$1:$B$718,SMALL(IF('調査票 (記入例)'!$AE$19:$AE$718="●",ROW('調査票 (記入例)'!$AE$19:$AE$718)),ROW(B375))),"")</f>
        <v/>
      </c>
      <c r="C395" s="177" t="str">
        <f t="array" ref="C395">IFERROR(INDEX('調査票 (記入例)'!$C$1:$C$718,SMALL(IF('調査票 (記入例)'!$AE$19:$AE$718="●",ROW('調査票 (記入例)'!$AE$19:$AE$718)),ROW(C375))),"")</f>
        <v/>
      </c>
      <c r="D395" s="181" t="str">
        <f t="array" ref="D395">IFERROR(INDEX('調査票 (記入例)'!$K$1:$K$718,SMALL(IF('調査票 (記入例)'!$AE$19:$AE$718="●",ROW('調査票 (記入例)'!$AE$19:$AE$718)),ROW(D375))),"")</f>
        <v/>
      </c>
      <c r="E395" s="184">
        <f t="shared" si="42"/>
        <v>0</v>
      </c>
      <c r="F395" s="181" t="str">
        <f t="array" ref="F395">IFERROR(INDEX('調査票 (記入例)'!$L$1:$L$718,SMALL(IF('調査票 (記入例)'!$AE$19:$AE$718="●",ROW('調査票 (記入例)'!$AE$19:$AE$718)),ROW(F375))),"")</f>
        <v/>
      </c>
      <c r="G395" s="182">
        <f t="shared" si="43"/>
        <v>0</v>
      </c>
      <c r="H395" s="181" t="str">
        <f t="array" ref="H395">IFERROR(INDEX('調査票 (記入例)'!$M$1:$M$718,SMALL(IF('調査票 (記入例)'!$AE$19:$AE$718="●",ROW('調査票 (記入例)'!$AE$19:$AE$718)),ROW(H375))),"")</f>
        <v/>
      </c>
      <c r="I395" s="182">
        <f t="shared" si="44"/>
        <v>0</v>
      </c>
      <c r="J395" s="181" t="str">
        <f t="array" ref="J395">IFERROR(INDEX('調査票 (記入例)'!$N$1:$N$718,SMALL(IF('調査票 (記入例)'!$AE$19:$AE$718="●",ROW('調査票 (記入例)'!$AE$19:$AE$718)),ROW(J375))),"")</f>
        <v/>
      </c>
      <c r="K395" s="182">
        <f t="shared" si="45"/>
        <v>0</v>
      </c>
      <c r="L395" s="155"/>
      <c r="M395" s="156"/>
      <c r="N395" s="157"/>
      <c r="O395" s="156"/>
      <c r="P395" s="155"/>
      <c r="Q395" s="156"/>
      <c r="R395" s="157"/>
      <c r="S395" s="156"/>
      <c r="T395" s="155"/>
      <c r="U395" s="156"/>
      <c r="V395" s="157"/>
      <c r="W395" s="156"/>
      <c r="X395" s="155"/>
      <c r="Y395" s="156"/>
      <c r="Z395" s="157"/>
      <c r="AA395" s="156"/>
      <c r="AB395" s="158"/>
      <c r="AC395" s="159" t="str">
        <f t="array" ref="AC395">IFERROR(INDEX('調査票 (記入例)'!$AD$1:$AD$718,SMALL(IF('調査票 (記入例)'!$AE$19:$AE$718="●",ROW('調査票 (記入例)'!$AE$19:$AE$718)),ROW(AC375)))&amp;"","")</f>
        <v/>
      </c>
      <c r="AD395" s="160" t="str">
        <f t="shared" si="46"/>
        <v/>
      </c>
      <c r="AE395" s="159" t="str">
        <f t="shared" si="48"/>
        <v/>
      </c>
      <c r="AF395" s="160" t="str">
        <f t="shared" si="47"/>
        <v/>
      </c>
    </row>
    <row r="396" spans="1:32" s="110" customFormat="1" ht="34.5" customHeight="1" x14ac:dyDescent="0.4">
      <c r="A396" s="42" t="str">
        <f t="shared" si="41"/>
        <v>○○学園</v>
      </c>
      <c r="B396" s="176" t="str">
        <f t="array" ref="B396">IFERROR(INDEX('調査票 (記入例)'!$B$1:$B$718,SMALL(IF('調査票 (記入例)'!$AE$19:$AE$718="●",ROW('調査票 (記入例)'!$AE$19:$AE$718)),ROW(B376))),"")</f>
        <v/>
      </c>
      <c r="C396" s="177" t="str">
        <f t="array" ref="C396">IFERROR(INDEX('調査票 (記入例)'!$C$1:$C$718,SMALL(IF('調査票 (記入例)'!$AE$19:$AE$718="●",ROW('調査票 (記入例)'!$AE$19:$AE$718)),ROW(C376))),"")</f>
        <v/>
      </c>
      <c r="D396" s="181" t="str">
        <f t="array" ref="D396">IFERROR(INDEX('調査票 (記入例)'!$K$1:$K$718,SMALL(IF('調査票 (記入例)'!$AE$19:$AE$718="●",ROW('調査票 (記入例)'!$AE$19:$AE$718)),ROW(D376))),"")</f>
        <v/>
      </c>
      <c r="E396" s="184">
        <f t="shared" si="42"/>
        <v>0</v>
      </c>
      <c r="F396" s="181" t="str">
        <f t="array" ref="F396">IFERROR(INDEX('調査票 (記入例)'!$L$1:$L$718,SMALL(IF('調査票 (記入例)'!$AE$19:$AE$718="●",ROW('調査票 (記入例)'!$AE$19:$AE$718)),ROW(F376))),"")</f>
        <v/>
      </c>
      <c r="G396" s="182">
        <f t="shared" si="43"/>
        <v>0</v>
      </c>
      <c r="H396" s="181" t="str">
        <f t="array" ref="H396">IFERROR(INDEX('調査票 (記入例)'!$M$1:$M$718,SMALL(IF('調査票 (記入例)'!$AE$19:$AE$718="●",ROW('調査票 (記入例)'!$AE$19:$AE$718)),ROW(H376))),"")</f>
        <v/>
      </c>
      <c r="I396" s="182">
        <f t="shared" si="44"/>
        <v>0</v>
      </c>
      <c r="J396" s="181" t="str">
        <f t="array" ref="J396">IFERROR(INDEX('調査票 (記入例)'!$N$1:$N$718,SMALL(IF('調査票 (記入例)'!$AE$19:$AE$718="●",ROW('調査票 (記入例)'!$AE$19:$AE$718)),ROW(J376))),"")</f>
        <v/>
      </c>
      <c r="K396" s="182">
        <f t="shared" si="45"/>
        <v>0</v>
      </c>
      <c r="L396" s="155"/>
      <c r="M396" s="156"/>
      <c r="N396" s="157"/>
      <c r="O396" s="156"/>
      <c r="P396" s="155"/>
      <c r="Q396" s="156"/>
      <c r="R396" s="157"/>
      <c r="S396" s="156"/>
      <c r="T396" s="155"/>
      <c r="U396" s="156"/>
      <c r="V396" s="157"/>
      <c r="W396" s="156"/>
      <c r="X396" s="155"/>
      <c r="Y396" s="156"/>
      <c r="Z396" s="157"/>
      <c r="AA396" s="156"/>
      <c r="AB396" s="158"/>
      <c r="AC396" s="159" t="str">
        <f t="array" ref="AC396">IFERROR(INDEX('調査票 (記入例)'!$AD$1:$AD$718,SMALL(IF('調査票 (記入例)'!$AE$19:$AE$718="●",ROW('調査票 (記入例)'!$AE$19:$AE$718)),ROW(AC376)))&amp;"","")</f>
        <v/>
      </c>
      <c r="AD396" s="160" t="str">
        <f t="shared" si="46"/>
        <v/>
      </c>
      <c r="AE396" s="159" t="str">
        <f t="shared" si="48"/>
        <v/>
      </c>
      <c r="AF396" s="160" t="str">
        <f t="shared" si="47"/>
        <v/>
      </c>
    </row>
    <row r="397" spans="1:32" s="110" customFormat="1" ht="34.5" customHeight="1" x14ac:dyDescent="0.4">
      <c r="A397" s="42" t="str">
        <f t="shared" si="41"/>
        <v>○○学園</v>
      </c>
      <c r="B397" s="176" t="str">
        <f t="array" ref="B397">IFERROR(INDEX('調査票 (記入例)'!$B$1:$B$718,SMALL(IF('調査票 (記入例)'!$AE$19:$AE$718="●",ROW('調査票 (記入例)'!$AE$19:$AE$718)),ROW(B377))),"")</f>
        <v/>
      </c>
      <c r="C397" s="177" t="str">
        <f t="array" ref="C397">IFERROR(INDEX('調査票 (記入例)'!$C$1:$C$718,SMALL(IF('調査票 (記入例)'!$AE$19:$AE$718="●",ROW('調査票 (記入例)'!$AE$19:$AE$718)),ROW(C377))),"")</f>
        <v/>
      </c>
      <c r="D397" s="181" t="str">
        <f t="array" ref="D397">IFERROR(INDEX('調査票 (記入例)'!$K$1:$K$718,SMALL(IF('調査票 (記入例)'!$AE$19:$AE$718="●",ROW('調査票 (記入例)'!$AE$19:$AE$718)),ROW(D377))),"")</f>
        <v/>
      </c>
      <c r="E397" s="184">
        <f t="shared" si="42"/>
        <v>0</v>
      </c>
      <c r="F397" s="181" t="str">
        <f t="array" ref="F397">IFERROR(INDEX('調査票 (記入例)'!$L$1:$L$718,SMALL(IF('調査票 (記入例)'!$AE$19:$AE$718="●",ROW('調査票 (記入例)'!$AE$19:$AE$718)),ROW(F377))),"")</f>
        <v/>
      </c>
      <c r="G397" s="182">
        <f t="shared" si="43"/>
        <v>0</v>
      </c>
      <c r="H397" s="181" t="str">
        <f t="array" ref="H397">IFERROR(INDEX('調査票 (記入例)'!$M$1:$M$718,SMALL(IF('調査票 (記入例)'!$AE$19:$AE$718="●",ROW('調査票 (記入例)'!$AE$19:$AE$718)),ROW(H377))),"")</f>
        <v/>
      </c>
      <c r="I397" s="182">
        <f t="shared" si="44"/>
        <v>0</v>
      </c>
      <c r="J397" s="181" t="str">
        <f t="array" ref="J397">IFERROR(INDEX('調査票 (記入例)'!$N$1:$N$718,SMALL(IF('調査票 (記入例)'!$AE$19:$AE$718="●",ROW('調査票 (記入例)'!$AE$19:$AE$718)),ROW(J377))),"")</f>
        <v/>
      </c>
      <c r="K397" s="182">
        <f t="shared" si="45"/>
        <v>0</v>
      </c>
      <c r="L397" s="155"/>
      <c r="M397" s="156"/>
      <c r="N397" s="157"/>
      <c r="O397" s="156"/>
      <c r="P397" s="155"/>
      <c r="Q397" s="156"/>
      <c r="R397" s="157"/>
      <c r="S397" s="156"/>
      <c r="T397" s="155"/>
      <c r="U397" s="156"/>
      <c r="V397" s="157"/>
      <c r="W397" s="156"/>
      <c r="X397" s="155"/>
      <c r="Y397" s="156"/>
      <c r="Z397" s="157"/>
      <c r="AA397" s="156"/>
      <c r="AB397" s="158"/>
      <c r="AC397" s="159" t="str">
        <f t="array" ref="AC397">IFERROR(INDEX('調査票 (記入例)'!$AD$1:$AD$718,SMALL(IF('調査票 (記入例)'!$AE$19:$AE$718="●",ROW('調査票 (記入例)'!$AE$19:$AE$718)),ROW(AC377)))&amp;"","")</f>
        <v/>
      </c>
      <c r="AD397" s="160" t="str">
        <f t="shared" si="46"/>
        <v/>
      </c>
      <c r="AE397" s="159" t="str">
        <f t="shared" si="48"/>
        <v/>
      </c>
      <c r="AF397" s="160" t="str">
        <f t="shared" si="47"/>
        <v/>
      </c>
    </row>
    <row r="398" spans="1:32" s="110" customFormat="1" ht="34.5" customHeight="1" x14ac:dyDescent="0.4">
      <c r="A398" s="42" t="str">
        <f t="shared" si="41"/>
        <v>○○学園</v>
      </c>
      <c r="B398" s="176" t="str">
        <f t="array" ref="B398">IFERROR(INDEX('調査票 (記入例)'!$B$1:$B$718,SMALL(IF('調査票 (記入例)'!$AE$19:$AE$718="●",ROW('調査票 (記入例)'!$AE$19:$AE$718)),ROW(B378))),"")</f>
        <v/>
      </c>
      <c r="C398" s="177" t="str">
        <f t="array" ref="C398">IFERROR(INDEX('調査票 (記入例)'!$C$1:$C$718,SMALL(IF('調査票 (記入例)'!$AE$19:$AE$718="●",ROW('調査票 (記入例)'!$AE$19:$AE$718)),ROW(C378))),"")</f>
        <v/>
      </c>
      <c r="D398" s="181" t="str">
        <f t="array" ref="D398">IFERROR(INDEX('調査票 (記入例)'!$K$1:$K$718,SMALL(IF('調査票 (記入例)'!$AE$19:$AE$718="●",ROW('調査票 (記入例)'!$AE$19:$AE$718)),ROW(D378))),"")</f>
        <v/>
      </c>
      <c r="E398" s="184">
        <f t="shared" si="42"/>
        <v>0</v>
      </c>
      <c r="F398" s="181" t="str">
        <f t="array" ref="F398">IFERROR(INDEX('調査票 (記入例)'!$L$1:$L$718,SMALL(IF('調査票 (記入例)'!$AE$19:$AE$718="●",ROW('調査票 (記入例)'!$AE$19:$AE$718)),ROW(F378))),"")</f>
        <v/>
      </c>
      <c r="G398" s="182">
        <f t="shared" si="43"/>
        <v>0</v>
      </c>
      <c r="H398" s="181" t="str">
        <f t="array" ref="H398">IFERROR(INDEX('調査票 (記入例)'!$M$1:$M$718,SMALL(IF('調査票 (記入例)'!$AE$19:$AE$718="●",ROW('調査票 (記入例)'!$AE$19:$AE$718)),ROW(H378))),"")</f>
        <v/>
      </c>
      <c r="I398" s="182">
        <f t="shared" si="44"/>
        <v>0</v>
      </c>
      <c r="J398" s="181" t="str">
        <f t="array" ref="J398">IFERROR(INDEX('調査票 (記入例)'!$N$1:$N$718,SMALL(IF('調査票 (記入例)'!$AE$19:$AE$718="●",ROW('調査票 (記入例)'!$AE$19:$AE$718)),ROW(J378))),"")</f>
        <v/>
      </c>
      <c r="K398" s="182">
        <f t="shared" si="45"/>
        <v>0</v>
      </c>
      <c r="L398" s="155"/>
      <c r="M398" s="156"/>
      <c r="N398" s="157"/>
      <c r="O398" s="156"/>
      <c r="P398" s="155"/>
      <c r="Q398" s="156"/>
      <c r="R398" s="157"/>
      <c r="S398" s="156"/>
      <c r="T398" s="155"/>
      <c r="U398" s="156"/>
      <c r="V398" s="157"/>
      <c r="W398" s="156"/>
      <c r="X398" s="155"/>
      <c r="Y398" s="156"/>
      <c r="Z398" s="157"/>
      <c r="AA398" s="156"/>
      <c r="AB398" s="158"/>
      <c r="AC398" s="159" t="str">
        <f t="array" ref="AC398">IFERROR(INDEX('調査票 (記入例)'!$AD$1:$AD$718,SMALL(IF('調査票 (記入例)'!$AE$19:$AE$718="●",ROW('調査票 (記入例)'!$AE$19:$AE$718)),ROW(AC378)))&amp;"","")</f>
        <v/>
      </c>
      <c r="AD398" s="160" t="str">
        <f t="shared" si="46"/>
        <v/>
      </c>
      <c r="AE398" s="159" t="str">
        <f t="shared" si="48"/>
        <v/>
      </c>
      <c r="AF398" s="160" t="str">
        <f t="shared" si="47"/>
        <v/>
      </c>
    </row>
    <row r="399" spans="1:32" s="110" customFormat="1" ht="34.5" customHeight="1" x14ac:dyDescent="0.4">
      <c r="A399" s="42" t="str">
        <f t="shared" si="41"/>
        <v>○○学園</v>
      </c>
      <c r="B399" s="176" t="str">
        <f t="array" ref="B399">IFERROR(INDEX('調査票 (記入例)'!$B$1:$B$718,SMALL(IF('調査票 (記入例)'!$AE$19:$AE$718="●",ROW('調査票 (記入例)'!$AE$19:$AE$718)),ROW(B379))),"")</f>
        <v/>
      </c>
      <c r="C399" s="177" t="str">
        <f t="array" ref="C399">IFERROR(INDEX('調査票 (記入例)'!$C$1:$C$718,SMALL(IF('調査票 (記入例)'!$AE$19:$AE$718="●",ROW('調査票 (記入例)'!$AE$19:$AE$718)),ROW(C379))),"")</f>
        <v/>
      </c>
      <c r="D399" s="181" t="str">
        <f t="array" ref="D399">IFERROR(INDEX('調査票 (記入例)'!$K$1:$K$718,SMALL(IF('調査票 (記入例)'!$AE$19:$AE$718="●",ROW('調査票 (記入例)'!$AE$19:$AE$718)),ROW(D379))),"")</f>
        <v/>
      </c>
      <c r="E399" s="184">
        <f t="shared" si="42"/>
        <v>0</v>
      </c>
      <c r="F399" s="181" t="str">
        <f t="array" ref="F399">IFERROR(INDEX('調査票 (記入例)'!$L$1:$L$718,SMALL(IF('調査票 (記入例)'!$AE$19:$AE$718="●",ROW('調査票 (記入例)'!$AE$19:$AE$718)),ROW(F379))),"")</f>
        <v/>
      </c>
      <c r="G399" s="182">
        <f t="shared" si="43"/>
        <v>0</v>
      </c>
      <c r="H399" s="181" t="str">
        <f t="array" ref="H399">IFERROR(INDEX('調査票 (記入例)'!$M$1:$M$718,SMALL(IF('調査票 (記入例)'!$AE$19:$AE$718="●",ROW('調査票 (記入例)'!$AE$19:$AE$718)),ROW(H379))),"")</f>
        <v/>
      </c>
      <c r="I399" s="182">
        <f t="shared" si="44"/>
        <v>0</v>
      </c>
      <c r="J399" s="181" t="str">
        <f t="array" ref="J399">IFERROR(INDEX('調査票 (記入例)'!$N$1:$N$718,SMALL(IF('調査票 (記入例)'!$AE$19:$AE$718="●",ROW('調査票 (記入例)'!$AE$19:$AE$718)),ROW(J379))),"")</f>
        <v/>
      </c>
      <c r="K399" s="182">
        <f t="shared" si="45"/>
        <v>0</v>
      </c>
      <c r="L399" s="155"/>
      <c r="M399" s="156"/>
      <c r="N399" s="157"/>
      <c r="O399" s="156"/>
      <c r="P399" s="155"/>
      <c r="Q399" s="156"/>
      <c r="R399" s="157"/>
      <c r="S399" s="156"/>
      <c r="T399" s="155"/>
      <c r="U399" s="156"/>
      <c r="V399" s="157"/>
      <c r="W399" s="156"/>
      <c r="X399" s="155"/>
      <c r="Y399" s="156"/>
      <c r="Z399" s="157"/>
      <c r="AA399" s="156"/>
      <c r="AB399" s="158"/>
      <c r="AC399" s="159" t="str">
        <f t="array" ref="AC399">IFERROR(INDEX('調査票 (記入例)'!$AD$1:$AD$718,SMALL(IF('調査票 (記入例)'!$AE$19:$AE$718="●",ROW('調査票 (記入例)'!$AE$19:$AE$718)),ROW(AC379)))&amp;"","")</f>
        <v/>
      </c>
      <c r="AD399" s="160" t="str">
        <f t="shared" si="46"/>
        <v/>
      </c>
      <c r="AE399" s="159" t="str">
        <f t="shared" si="48"/>
        <v/>
      </c>
      <c r="AF399" s="160" t="str">
        <f t="shared" si="47"/>
        <v/>
      </c>
    </row>
    <row r="400" spans="1:32" s="110" customFormat="1" ht="34.5" customHeight="1" x14ac:dyDescent="0.4">
      <c r="A400" s="42" t="str">
        <f t="shared" si="41"/>
        <v>○○学園</v>
      </c>
      <c r="B400" s="176" t="str">
        <f t="array" ref="B400">IFERROR(INDEX('調査票 (記入例)'!$B$1:$B$718,SMALL(IF('調査票 (記入例)'!$AE$19:$AE$718="●",ROW('調査票 (記入例)'!$AE$19:$AE$718)),ROW(B380))),"")</f>
        <v/>
      </c>
      <c r="C400" s="177" t="str">
        <f t="array" ref="C400">IFERROR(INDEX('調査票 (記入例)'!$C$1:$C$718,SMALL(IF('調査票 (記入例)'!$AE$19:$AE$718="●",ROW('調査票 (記入例)'!$AE$19:$AE$718)),ROW(C380))),"")</f>
        <v/>
      </c>
      <c r="D400" s="181" t="str">
        <f t="array" ref="D400">IFERROR(INDEX('調査票 (記入例)'!$K$1:$K$718,SMALL(IF('調査票 (記入例)'!$AE$19:$AE$718="●",ROW('調査票 (記入例)'!$AE$19:$AE$718)),ROW(D380))),"")</f>
        <v/>
      </c>
      <c r="E400" s="184">
        <f t="shared" si="42"/>
        <v>0</v>
      </c>
      <c r="F400" s="181" t="str">
        <f t="array" ref="F400">IFERROR(INDEX('調査票 (記入例)'!$L$1:$L$718,SMALL(IF('調査票 (記入例)'!$AE$19:$AE$718="●",ROW('調査票 (記入例)'!$AE$19:$AE$718)),ROW(F380))),"")</f>
        <v/>
      </c>
      <c r="G400" s="182">
        <f t="shared" si="43"/>
        <v>0</v>
      </c>
      <c r="H400" s="181" t="str">
        <f t="array" ref="H400">IFERROR(INDEX('調査票 (記入例)'!$M$1:$M$718,SMALL(IF('調査票 (記入例)'!$AE$19:$AE$718="●",ROW('調査票 (記入例)'!$AE$19:$AE$718)),ROW(H380))),"")</f>
        <v/>
      </c>
      <c r="I400" s="182">
        <f t="shared" si="44"/>
        <v>0</v>
      </c>
      <c r="J400" s="181" t="str">
        <f t="array" ref="J400">IFERROR(INDEX('調査票 (記入例)'!$N$1:$N$718,SMALL(IF('調査票 (記入例)'!$AE$19:$AE$718="●",ROW('調査票 (記入例)'!$AE$19:$AE$718)),ROW(J380))),"")</f>
        <v/>
      </c>
      <c r="K400" s="182">
        <f t="shared" si="45"/>
        <v>0</v>
      </c>
      <c r="L400" s="155"/>
      <c r="M400" s="156"/>
      <c r="N400" s="157"/>
      <c r="O400" s="156"/>
      <c r="P400" s="155"/>
      <c r="Q400" s="156"/>
      <c r="R400" s="157"/>
      <c r="S400" s="156"/>
      <c r="T400" s="155"/>
      <c r="U400" s="156"/>
      <c r="V400" s="157"/>
      <c r="W400" s="156"/>
      <c r="X400" s="155"/>
      <c r="Y400" s="156"/>
      <c r="Z400" s="157"/>
      <c r="AA400" s="156"/>
      <c r="AB400" s="158"/>
      <c r="AC400" s="159" t="str">
        <f t="array" ref="AC400">IFERROR(INDEX('調査票 (記入例)'!$AD$1:$AD$718,SMALL(IF('調査票 (記入例)'!$AE$19:$AE$718="●",ROW('調査票 (記入例)'!$AE$19:$AE$718)),ROW(AC380)))&amp;"","")</f>
        <v/>
      </c>
      <c r="AD400" s="160" t="str">
        <f t="shared" si="46"/>
        <v/>
      </c>
      <c r="AE400" s="159" t="str">
        <f t="shared" si="48"/>
        <v/>
      </c>
      <c r="AF400" s="160" t="str">
        <f t="shared" si="47"/>
        <v/>
      </c>
    </row>
    <row r="401" spans="1:32" s="110" customFormat="1" ht="34.5" customHeight="1" x14ac:dyDescent="0.4">
      <c r="A401" s="42" t="str">
        <f t="shared" si="41"/>
        <v>○○学園</v>
      </c>
      <c r="B401" s="176" t="str">
        <f t="array" ref="B401">IFERROR(INDEX('調査票 (記入例)'!$B$1:$B$718,SMALL(IF('調査票 (記入例)'!$AE$19:$AE$718="●",ROW('調査票 (記入例)'!$AE$19:$AE$718)),ROW(B381))),"")</f>
        <v/>
      </c>
      <c r="C401" s="177" t="str">
        <f t="array" ref="C401">IFERROR(INDEX('調査票 (記入例)'!$C$1:$C$718,SMALL(IF('調査票 (記入例)'!$AE$19:$AE$718="●",ROW('調査票 (記入例)'!$AE$19:$AE$718)),ROW(C381))),"")</f>
        <v/>
      </c>
      <c r="D401" s="181" t="str">
        <f t="array" ref="D401">IFERROR(INDEX('調査票 (記入例)'!$K$1:$K$718,SMALL(IF('調査票 (記入例)'!$AE$19:$AE$718="●",ROW('調査票 (記入例)'!$AE$19:$AE$718)),ROW(D381))),"")</f>
        <v/>
      </c>
      <c r="E401" s="184">
        <f t="shared" si="42"/>
        <v>0</v>
      </c>
      <c r="F401" s="181" t="str">
        <f t="array" ref="F401">IFERROR(INDEX('調査票 (記入例)'!$L$1:$L$718,SMALL(IF('調査票 (記入例)'!$AE$19:$AE$718="●",ROW('調査票 (記入例)'!$AE$19:$AE$718)),ROW(F381))),"")</f>
        <v/>
      </c>
      <c r="G401" s="182">
        <f t="shared" si="43"/>
        <v>0</v>
      </c>
      <c r="H401" s="181" t="str">
        <f t="array" ref="H401">IFERROR(INDEX('調査票 (記入例)'!$M$1:$M$718,SMALL(IF('調査票 (記入例)'!$AE$19:$AE$718="●",ROW('調査票 (記入例)'!$AE$19:$AE$718)),ROW(H381))),"")</f>
        <v/>
      </c>
      <c r="I401" s="182">
        <f t="shared" si="44"/>
        <v>0</v>
      </c>
      <c r="J401" s="181" t="str">
        <f t="array" ref="J401">IFERROR(INDEX('調査票 (記入例)'!$N$1:$N$718,SMALL(IF('調査票 (記入例)'!$AE$19:$AE$718="●",ROW('調査票 (記入例)'!$AE$19:$AE$718)),ROW(J381))),"")</f>
        <v/>
      </c>
      <c r="K401" s="182">
        <f t="shared" si="45"/>
        <v>0</v>
      </c>
      <c r="L401" s="155"/>
      <c r="M401" s="156"/>
      <c r="N401" s="157"/>
      <c r="O401" s="156"/>
      <c r="P401" s="155"/>
      <c r="Q401" s="156"/>
      <c r="R401" s="157"/>
      <c r="S401" s="156"/>
      <c r="T401" s="155"/>
      <c r="U401" s="156"/>
      <c r="V401" s="157"/>
      <c r="W401" s="156"/>
      <c r="X401" s="155"/>
      <c r="Y401" s="156"/>
      <c r="Z401" s="157"/>
      <c r="AA401" s="156"/>
      <c r="AB401" s="158"/>
      <c r="AC401" s="159" t="str">
        <f t="array" ref="AC401">IFERROR(INDEX('調査票 (記入例)'!$AD$1:$AD$718,SMALL(IF('調査票 (記入例)'!$AE$19:$AE$718="●",ROW('調査票 (記入例)'!$AE$19:$AE$718)),ROW(AC381)))&amp;"","")</f>
        <v/>
      </c>
      <c r="AD401" s="160" t="str">
        <f t="shared" si="46"/>
        <v/>
      </c>
      <c r="AE401" s="159" t="str">
        <f t="shared" si="48"/>
        <v/>
      </c>
      <c r="AF401" s="160" t="str">
        <f t="shared" si="47"/>
        <v/>
      </c>
    </row>
    <row r="402" spans="1:32" s="110" customFormat="1" ht="34.5" customHeight="1" x14ac:dyDescent="0.4">
      <c r="A402" s="42" t="str">
        <f t="shared" si="41"/>
        <v>○○学園</v>
      </c>
      <c r="B402" s="176" t="str">
        <f t="array" ref="B402">IFERROR(INDEX('調査票 (記入例)'!$B$1:$B$718,SMALL(IF('調査票 (記入例)'!$AE$19:$AE$718="●",ROW('調査票 (記入例)'!$AE$19:$AE$718)),ROW(B382))),"")</f>
        <v/>
      </c>
      <c r="C402" s="177" t="str">
        <f t="array" ref="C402">IFERROR(INDEX('調査票 (記入例)'!$C$1:$C$718,SMALL(IF('調査票 (記入例)'!$AE$19:$AE$718="●",ROW('調査票 (記入例)'!$AE$19:$AE$718)),ROW(C382))),"")</f>
        <v/>
      </c>
      <c r="D402" s="181" t="str">
        <f t="array" ref="D402">IFERROR(INDEX('調査票 (記入例)'!$K$1:$K$718,SMALL(IF('調査票 (記入例)'!$AE$19:$AE$718="●",ROW('調査票 (記入例)'!$AE$19:$AE$718)),ROW(D382))),"")</f>
        <v/>
      </c>
      <c r="E402" s="184">
        <f t="shared" si="42"/>
        <v>0</v>
      </c>
      <c r="F402" s="181" t="str">
        <f t="array" ref="F402">IFERROR(INDEX('調査票 (記入例)'!$L$1:$L$718,SMALL(IF('調査票 (記入例)'!$AE$19:$AE$718="●",ROW('調査票 (記入例)'!$AE$19:$AE$718)),ROW(F382))),"")</f>
        <v/>
      </c>
      <c r="G402" s="182">
        <f t="shared" si="43"/>
        <v>0</v>
      </c>
      <c r="H402" s="181" t="str">
        <f t="array" ref="H402">IFERROR(INDEX('調査票 (記入例)'!$M$1:$M$718,SMALL(IF('調査票 (記入例)'!$AE$19:$AE$718="●",ROW('調査票 (記入例)'!$AE$19:$AE$718)),ROW(H382))),"")</f>
        <v/>
      </c>
      <c r="I402" s="182">
        <f t="shared" si="44"/>
        <v>0</v>
      </c>
      <c r="J402" s="181" t="str">
        <f t="array" ref="J402">IFERROR(INDEX('調査票 (記入例)'!$N$1:$N$718,SMALL(IF('調査票 (記入例)'!$AE$19:$AE$718="●",ROW('調査票 (記入例)'!$AE$19:$AE$718)),ROW(J382))),"")</f>
        <v/>
      </c>
      <c r="K402" s="182">
        <f t="shared" si="45"/>
        <v>0</v>
      </c>
      <c r="L402" s="155"/>
      <c r="M402" s="156"/>
      <c r="N402" s="157"/>
      <c r="O402" s="156"/>
      <c r="P402" s="155"/>
      <c r="Q402" s="156"/>
      <c r="R402" s="157"/>
      <c r="S402" s="156"/>
      <c r="T402" s="155"/>
      <c r="U402" s="156"/>
      <c r="V402" s="157"/>
      <c r="W402" s="156"/>
      <c r="X402" s="155"/>
      <c r="Y402" s="156"/>
      <c r="Z402" s="157"/>
      <c r="AA402" s="156"/>
      <c r="AB402" s="158"/>
      <c r="AC402" s="159" t="str">
        <f t="array" ref="AC402">IFERROR(INDEX('調査票 (記入例)'!$AD$1:$AD$718,SMALL(IF('調査票 (記入例)'!$AE$19:$AE$718="●",ROW('調査票 (記入例)'!$AE$19:$AE$718)),ROW(AC382)))&amp;"","")</f>
        <v/>
      </c>
      <c r="AD402" s="160" t="str">
        <f t="shared" si="46"/>
        <v/>
      </c>
      <c r="AE402" s="159" t="str">
        <f t="shared" si="48"/>
        <v/>
      </c>
      <c r="AF402" s="160" t="str">
        <f t="shared" si="47"/>
        <v/>
      </c>
    </row>
    <row r="403" spans="1:32" s="110" customFormat="1" ht="34.5" customHeight="1" x14ac:dyDescent="0.4">
      <c r="A403" s="42" t="str">
        <f t="shared" si="41"/>
        <v>○○学園</v>
      </c>
      <c r="B403" s="176" t="str">
        <f t="array" ref="B403">IFERROR(INDEX('調査票 (記入例)'!$B$1:$B$718,SMALL(IF('調査票 (記入例)'!$AE$19:$AE$718="●",ROW('調査票 (記入例)'!$AE$19:$AE$718)),ROW(B383))),"")</f>
        <v/>
      </c>
      <c r="C403" s="177" t="str">
        <f t="array" ref="C403">IFERROR(INDEX('調査票 (記入例)'!$C$1:$C$718,SMALL(IF('調査票 (記入例)'!$AE$19:$AE$718="●",ROW('調査票 (記入例)'!$AE$19:$AE$718)),ROW(C383))),"")</f>
        <v/>
      </c>
      <c r="D403" s="181" t="str">
        <f t="array" ref="D403">IFERROR(INDEX('調査票 (記入例)'!$K$1:$K$718,SMALL(IF('調査票 (記入例)'!$AE$19:$AE$718="●",ROW('調査票 (記入例)'!$AE$19:$AE$718)),ROW(D383))),"")</f>
        <v/>
      </c>
      <c r="E403" s="184">
        <f t="shared" si="42"/>
        <v>0</v>
      </c>
      <c r="F403" s="181" t="str">
        <f t="array" ref="F403">IFERROR(INDEX('調査票 (記入例)'!$L$1:$L$718,SMALL(IF('調査票 (記入例)'!$AE$19:$AE$718="●",ROW('調査票 (記入例)'!$AE$19:$AE$718)),ROW(F383))),"")</f>
        <v/>
      </c>
      <c r="G403" s="182">
        <f t="shared" si="43"/>
        <v>0</v>
      </c>
      <c r="H403" s="181" t="str">
        <f t="array" ref="H403">IFERROR(INDEX('調査票 (記入例)'!$M$1:$M$718,SMALL(IF('調査票 (記入例)'!$AE$19:$AE$718="●",ROW('調査票 (記入例)'!$AE$19:$AE$718)),ROW(H383))),"")</f>
        <v/>
      </c>
      <c r="I403" s="182">
        <f t="shared" si="44"/>
        <v>0</v>
      </c>
      <c r="J403" s="181" t="str">
        <f t="array" ref="J403">IFERROR(INDEX('調査票 (記入例)'!$N$1:$N$718,SMALL(IF('調査票 (記入例)'!$AE$19:$AE$718="●",ROW('調査票 (記入例)'!$AE$19:$AE$718)),ROW(J383))),"")</f>
        <v/>
      </c>
      <c r="K403" s="182">
        <f t="shared" si="45"/>
        <v>0</v>
      </c>
      <c r="L403" s="155"/>
      <c r="M403" s="156"/>
      <c r="N403" s="157"/>
      <c r="O403" s="156"/>
      <c r="P403" s="155"/>
      <c r="Q403" s="156"/>
      <c r="R403" s="157"/>
      <c r="S403" s="156"/>
      <c r="T403" s="155"/>
      <c r="U403" s="156"/>
      <c r="V403" s="157"/>
      <c r="W403" s="156"/>
      <c r="X403" s="155"/>
      <c r="Y403" s="156"/>
      <c r="Z403" s="157"/>
      <c r="AA403" s="156"/>
      <c r="AB403" s="158"/>
      <c r="AC403" s="159" t="str">
        <f t="array" ref="AC403">IFERROR(INDEX('調査票 (記入例)'!$AD$1:$AD$718,SMALL(IF('調査票 (記入例)'!$AE$19:$AE$718="●",ROW('調査票 (記入例)'!$AE$19:$AE$718)),ROW(AC383)))&amp;"","")</f>
        <v/>
      </c>
      <c r="AD403" s="160" t="str">
        <f t="shared" si="46"/>
        <v/>
      </c>
      <c r="AE403" s="159" t="str">
        <f t="shared" si="48"/>
        <v/>
      </c>
      <c r="AF403" s="160" t="str">
        <f t="shared" si="47"/>
        <v/>
      </c>
    </row>
    <row r="404" spans="1:32" s="110" customFormat="1" ht="34.5" customHeight="1" x14ac:dyDescent="0.4">
      <c r="A404" s="42" t="str">
        <f t="shared" si="41"/>
        <v>○○学園</v>
      </c>
      <c r="B404" s="176" t="str">
        <f t="array" ref="B404">IFERROR(INDEX('調査票 (記入例)'!$B$1:$B$718,SMALL(IF('調査票 (記入例)'!$AE$19:$AE$718="●",ROW('調査票 (記入例)'!$AE$19:$AE$718)),ROW(B384))),"")</f>
        <v/>
      </c>
      <c r="C404" s="177" t="str">
        <f t="array" ref="C404">IFERROR(INDEX('調査票 (記入例)'!$C$1:$C$718,SMALL(IF('調査票 (記入例)'!$AE$19:$AE$718="●",ROW('調査票 (記入例)'!$AE$19:$AE$718)),ROW(C384))),"")</f>
        <v/>
      </c>
      <c r="D404" s="181" t="str">
        <f t="array" ref="D404">IFERROR(INDEX('調査票 (記入例)'!$K$1:$K$718,SMALL(IF('調査票 (記入例)'!$AE$19:$AE$718="●",ROW('調査票 (記入例)'!$AE$19:$AE$718)),ROW(D384))),"")</f>
        <v/>
      </c>
      <c r="E404" s="184">
        <f t="shared" si="42"/>
        <v>0</v>
      </c>
      <c r="F404" s="181" t="str">
        <f t="array" ref="F404">IFERROR(INDEX('調査票 (記入例)'!$L$1:$L$718,SMALL(IF('調査票 (記入例)'!$AE$19:$AE$718="●",ROW('調査票 (記入例)'!$AE$19:$AE$718)),ROW(F384))),"")</f>
        <v/>
      </c>
      <c r="G404" s="182">
        <f t="shared" si="43"/>
        <v>0</v>
      </c>
      <c r="H404" s="181" t="str">
        <f t="array" ref="H404">IFERROR(INDEX('調査票 (記入例)'!$M$1:$M$718,SMALL(IF('調査票 (記入例)'!$AE$19:$AE$718="●",ROW('調査票 (記入例)'!$AE$19:$AE$718)),ROW(H384))),"")</f>
        <v/>
      </c>
      <c r="I404" s="182">
        <f t="shared" si="44"/>
        <v>0</v>
      </c>
      <c r="J404" s="181" t="str">
        <f t="array" ref="J404">IFERROR(INDEX('調査票 (記入例)'!$N$1:$N$718,SMALL(IF('調査票 (記入例)'!$AE$19:$AE$718="●",ROW('調査票 (記入例)'!$AE$19:$AE$718)),ROW(J384))),"")</f>
        <v/>
      </c>
      <c r="K404" s="182">
        <f t="shared" si="45"/>
        <v>0</v>
      </c>
      <c r="L404" s="155"/>
      <c r="M404" s="156"/>
      <c r="N404" s="157"/>
      <c r="O404" s="156"/>
      <c r="P404" s="155"/>
      <c r="Q404" s="156"/>
      <c r="R404" s="157"/>
      <c r="S404" s="156"/>
      <c r="T404" s="155"/>
      <c r="U404" s="156"/>
      <c r="V404" s="157"/>
      <c r="W404" s="156"/>
      <c r="X404" s="155"/>
      <c r="Y404" s="156"/>
      <c r="Z404" s="157"/>
      <c r="AA404" s="156"/>
      <c r="AB404" s="158"/>
      <c r="AC404" s="159" t="str">
        <f t="array" ref="AC404">IFERROR(INDEX('調査票 (記入例)'!$AD$1:$AD$718,SMALL(IF('調査票 (記入例)'!$AE$19:$AE$718="●",ROW('調査票 (記入例)'!$AE$19:$AE$718)),ROW(AC384)))&amp;"","")</f>
        <v/>
      </c>
      <c r="AD404" s="160" t="str">
        <f t="shared" si="46"/>
        <v/>
      </c>
      <c r="AE404" s="159" t="str">
        <f t="shared" si="48"/>
        <v/>
      </c>
      <c r="AF404" s="160" t="str">
        <f t="shared" si="47"/>
        <v/>
      </c>
    </row>
    <row r="405" spans="1:32" s="110" customFormat="1" ht="34.5" customHeight="1" x14ac:dyDescent="0.4">
      <c r="A405" s="42" t="str">
        <f t="shared" ref="A405:A468" si="49">IF($A$13="","",$A$13)</f>
        <v>○○学園</v>
      </c>
      <c r="B405" s="176" t="str">
        <f t="array" ref="B405">IFERROR(INDEX('調査票 (記入例)'!$B$1:$B$718,SMALL(IF('調査票 (記入例)'!$AE$19:$AE$718="●",ROW('調査票 (記入例)'!$AE$19:$AE$718)),ROW(B385))),"")</f>
        <v/>
      </c>
      <c r="C405" s="177" t="str">
        <f t="array" ref="C405">IFERROR(INDEX('調査票 (記入例)'!$C$1:$C$718,SMALL(IF('調査票 (記入例)'!$AE$19:$AE$718="●",ROW('調査票 (記入例)'!$AE$19:$AE$718)),ROW(C385))),"")</f>
        <v/>
      </c>
      <c r="D405" s="181" t="str">
        <f t="array" ref="D405">IFERROR(INDEX('調査票 (記入例)'!$K$1:$K$718,SMALL(IF('調査票 (記入例)'!$AE$19:$AE$718="●",ROW('調査票 (記入例)'!$AE$19:$AE$718)),ROW(D385))),"")</f>
        <v/>
      </c>
      <c r="E405" s="184">
        <f t="shared" ref="E405:E468" si="50">M405+O405</f>
        <v>0</v>
      </c>
      <c r="F405" s="181" t="str">
        <f t="array" ref="F405">IFERROR(INDEX('調査票 (記入例)'!$L$1:$L$718,SMALL(IF('調査票 (記入例)'!$AE$19:$AE$718="●",ROW('調査票 (記入例)'!$AE$19:$AE$718)),ROW(F385))),"")</f>
        <v/>
      </c>
      <c r="G405" s="182">
        <f t="shared" ref="G405:G468" si="51">Q405+S405</f>
        <v>0</v>
      </c>
      <c r="H405" s="181" t="str">
        <f t="array" ref="H405">IFERROR(INDEX('調査票 (記入例)'!$M$1:$M$718,SMALL(IF('調査票 (記入例)'!$AE$19:$AE$718="●",ROW('調査票 (記入例)'!$AE$19:$AE$718)),ROW(H385))),"")</f>
        <v/>
      </c>
      <c r="I405" s="182">
        <f t="shared" ref="I405:I468" si="52">U405+W405</f>
        <v>0</v>
      </c>
      <c r="J405" s="181" t="str">
        <f t="array" ref="J405">IFERROR(INDEX('調査票 (記入例)'!$N$1:$N$718,SMALL(IF('調査票 (記入例)'!$AE$19:$AE$718="●",ROW('調査票 (記入例)'!$AE$19:$AE$718)),ROW(J385))),"")</f>
        <v/>
      </c>
      <c r="K405" s="182">
        <f t="shared" ref="K405:K468" si="53">Y405+AA405</f>
        <v>0</v>
      </c>
      <c r="L405" s="155"/>
      <c r="M405" s="156"/>
      <c r="N405" s="157"/>
      <c r="O405" s="156"/>
      <c r="P405" s="155"/>
      <c r="Q405" s="156"/>
      <c r="R405" s="157"/>
      <c r="S405" s="156"/>
      <c r="T405" s="155"/>
      <c r="U405" s="156"/>
      <c r="V405" s="157"/>
      <c r="W405" s="156"/>
      <c r="X405" s="155"/>
      <c r="Y405" s="156"/>
      <c r="Z405" s="157"/>
      <c r="AA405" s="156"/>
      <c r="AB405" s="158"/>
      <c r="AC405" s="159" t="str">
        <f t="array" ref="AC405">IFERROR(INDEX('調査票 (記入例)'!$AD$1:$AD$718,SMALL(IF('調査票 (記入例)'!$AE$19:$AE$718="●",ROW('調査票 (記入例)'!$AE$19:$AE$718)),ROW(AC385)))&amp;"","")</f>
        <v/>
      </c>
      <c r="AD405" s="160" t="str">
        <f t="shared" ref="AD405:AD468" si="54">IF(AC405&lt;&gt;"",IF(OR(L405&lt;&gt;"",P405&lt;&gt;"",T405&lt;&gt;"",X405&lt;&gt;""),"有","無"),"")</f>
        <v/>
      </c>
      <c r="AE405" s="159" t="str">
        <f t="shared" si="48"/>
        <v/>
      </c>
      <c r="AF405" s="160" t="str">
        <f t="shared" ref="AF405:AF468" si="55">IF(C405="","",IF(AND(NOT(AB405=""),AND($L405+$N405=$D405,$P405+$R405=$F405,$T405+$V405=$H405,$X405+$Z405=$J405)),"OK","NG"))</f>
        <v/>
      </c>
    </row>
    <row r="406" spans="1:32" s="110" customFormat="1" ht="34.5" customHeight="1" x14ac:dyDescent="0.4">
      <c r="A406" s="42" t="str">
        <f t="shared" si="49"/>
        <v>○○学園</v>
      </c>
      <c r="B406" s="176" t="str">
        <f t="array" ref="B406">IFERROR(INDEX('調査票 (記入例)'!$B$1:$B$718,SMALL(IF('調査票 (記入例)'!$AE$19:$AE$718="●",ROW('調査票 (記入例)'!$AE$19:$AE$718)),ROW(B386))),"")</f>
        <v/>
      </c>
      <c r="C406" s="177" t="str">
        <f t="array" ref="C406">IFERROR(INDEX('調査票 (記入例)'!$C$1:$C$718,SMALL(IF('調査票 (記入例)'!$AE$19:$AE$718="●",ROW('調査票 (記入例)'!$AE$19:$AE$718)),ROW(C386))),"")</f>
        <v/>
      </c>
      <c r="D406" s="181" t="str">
        <f t="array" ref="D406">IFERROR(INDEX('調査票 (記入例)'!$K$1:$K$718,SMALL(IF('調査票 (記入例)'!$AE$19:$AE$718="●",ROW('調査票 (記入例)'!$AE$19:$AE$718)),ROW(D386))),"")</f>
        <v/>
      </c>
      <c r="E406" s="184">
        <f t="shared" si="50"/>
        <v>0</v>
      </c>
      <c r="F406" s="181" t="str">
        <f t="array" ref="F406">IFERROR(INDEX('調査票 (記入例)'!$L$1:$L$718,SMALL(IF('調査票 (記入例)'!$AE$19:$AE$718="●",ROW('調査票 (記入例)'!$AE$19:$AE$718)),ROW(F386))),"")</f>
        <v/>
      </c>
      <c r="G406" s="182">
        <f t="shared" si="51"/>
        <v>0</v>
      </c>
      <c r="H406" s="181" t="str">
        <f t="array" ref="H406">IFERROR(INDEX('調査票 (記入例)'!$M$1:$M$718,SMALL(IF('調査票 (記入例)'!$AE$19:$AE$718="●",ROW('調査票 (記入例)'!$AE$19:$AE$718)),ROW(H386))),"")</f>
        <v/>
      </c>
      <c r="I406" s="182">
        <f t="shared" si="52"/>
        <v>0</v>
      </c>
      <c r="J406" s="181" t="str">
        <f t="array" ref="J406">IFERROR(INDEX('調査票 (記入例)'!$N$1:$N$718,SMALL(IF('調査票 (記入例)'!$AE$19:$AE$718="●",ROW('調査票 (記入例)'!$AE$19:$AE$718)),ROW(J386))),"")</f>
        <v/>
      </c>
      <c r="K406" s="182">
        <f t="shared" si="53"/>
        <v>0</v>
      </c>
      <c r="L406" s="155"/>
      <c r="M406" s="156"/>
      <c r="N406" s="157"/>
      <c r="O406" s="156"/>
      <c r="P406" s="155"/>
      <c r="Q406" s="156"/>
      <c r="R406" s="157"/>
      <c r="S406" s="156"/>
      <c r="T406" s="155"/>
      <c r="U406" s="156"/>
      <c r="V406" s="157"/>
      <c r="W406" s="156"/>
      <c r="X406" s="155"/>
      <c r="Y406" s="156"/>
      <c r="Z406" s="157"/>
      <c r="AA406" s="156"/>
      <c r="AB406" s="158"/>
      <c r="AC406" s="159" t="str">
        <f t="array" ref="AC406">IFERROR(INDEX('調査票 (記入例)'!$AD$1:$AD$718,SMALL(IF('調査票 (記入例)'!$AE$19:$AE$718="●",ROW('調査票 (記入例)'!$AE$19:$AE$718)),ROW(AC386)))&amp;"","")</f>
        <v/>
      </c>
      <c r="AD406" s="160" t="str">
        <f t="shared" si="54"/>
        <v/>
      </c>
      <c r="AE406" s="159" t="str">
        <f t="shared" si="48"/>
        <v/>
      </c>
      <c r="AF406" s="160" t="str">
        <f t="shared" si="55"/>
        <v/>
      </c>
    </row>
    <row r="407" spans="1:32" s="110" customFormat="1" ht="34.5" customHeight="1" x14ac:dyDescent="0.4">
      <c r="A407" s="42" t="str">
        <f t="shared" si="49"/>
        <v>○○学園</v>
      </c>
      <c r="B407" s="176" t="str">
        <f t="array" ref="B407">IFERROR(INDEX('調査票 (記入例)'!$B$1:$B$718,SMALL(IF('調査票 (記入例)'!$AE$19:$AE$718="●",ROW('調査票 (記入例)'!$AE$19:$AE$718)),ROW(B387))),"")</f>
        <v/>
      </c>
      <c r="C407" s="177" t="str">
        <f t="array" ref="C407">IFERROR(INDEX('調査票 (記入例)'!$C$1:$C$718,SMALL(IF('調査票 (記入例)'!$AE$19:$AE$718="●",ROW('調査票 (記入例)'!$AE$19:$AE$718)),ROW(C387))),"")</f>
        <v/>
      </c>
      <c r="D407" s="181" t="str">
        <f t="array" ref="D407">IFERROR(INDEX('調査票 (記入例)'!$K$1:$K$718,SMALL(IF('調査票 (記入例)'!$AE$19:$AE$718="●",ROW('調査票 (記入例)'!$AE$19:$AE$718)),ROW(D387))),"")</f>
        <v/>
      </c>
      <c r="E407" s="184">
        <f t="shared" si="50"/>
        <v>0</v>
      </c>
      <c r="F407" s="181" t="str">
        <f t="array" ref="F407">IFERROR(INDEX('調査票 (記入例)'!$L$1:$L$718,SMALL(IF('調査票 (記入例)'!$AE$19:$AE$718="●",ROW('調査票 (記入例)'!$AE$19:$AE$718)),ROW(F387))),"")</f>
        <v/>
      </c>
      <c r="G407" s="182">
        <f t="shared" si="51"/>
        <v>0</v>
      </c>
      <c r="H407" s="181" t="str">
        <f t="array" ref="H407">IFERROR(INDEX('調査票 (記入例)'!$M$1:$M$718,SMALL(IF('調査票 (記入例)'!$AE$19:$AE$718="●",ROW('調査票 (記入例)'!$AE$19:$AE$718)),ROW(H387))),"")</f>
        <v/>
      </c>
      <c r="I407" s="182">
        <f t="shared" si="52"/>
        <v>0</v>
      </c>
      <c r="J407" s="181" t="str">
        <f t="array" ref="J407">IFERROR(INDEX('調査票 (記入例)'!$N$1:$N$718,SMALL(IF('調査票 (記入例)'!$AE$19:$AE$718="●",ROW('調査票 (記入例)'!$AE$19:$AE$718)),ROW(J387))),"")</f>
        <v/>
      </c>
      <c r="K407" s="182">
        <f t="shared" si="53"/>
        <v>0</v>
      </c>
      <c r="L407" s="155"/>
      <c r="M407" s="156"/>
      <c r="N407" s="157"/>
      <c r="O407" s="156"/>
      <c r="P407" s="155"/>
      <c r="Q407" s="156"/>
      <c r="R407" s="157"/>
      <c r="S407" s="156"/>
      <c r="T407" s="155"/>
      <c r="U407" s="156"/>
      <c r="V407" s="157"/>
      <c r="W407" s="156"/>
      <c r="X407" s="155"/>
      <c r="Y407" s="156"/>
      <c r="Z407" s="157"/>
      <c r="AA407" s="156"/>
      <c r="AB407" s="158"/>
      <c r="AC407" s="159" t="str">
        <f t="array" ref="AC407">IFERROR(INDEX('調査票 (記入例)'!$AD$1:$AD$718,SMALL(IF('調査票 (記入例)'!$AE$19:$AE$718="●",ROW('調査票 (記入例)'!$AE$19:$AE$718)),ROW(AC387)))&amp;"","")</f>
        <v/>
      </c>
      <c r="AD407" s="160" t="str">
        <f t="shared" si="54"/>
        <v/>
      </c>
      <c r="AE407" s="159" t="str">
        <f t="shared" ref="AE407:AE470" si="56">IF(AC407&lt;&gt;"",IF(AND(D407=E407,F407=G407,H407=I407,J407=K407),"○",""),"")</f>
        <v/>
      </c>
      <c r="AF407" s="160" t="str">
        <f t="shared" si="55"/>
        <v/>
      </c>
    </row>
    <row r="408" spans="1:32" s="110" customFormat="1" ht="34.5" customHeight="1" x14ac:dyDescent="0.4">
      <c r="A408" s="42" t="str">
        <f t="shared" si="49"/>
        <v>○○学園</v>
      </c>
      <c r="B408" s="176" t="str">
        <f t="array" ref="B408">IFERROR(INDEX('調査票 (記入例)'!$B$1:$B$718,SMALL(IF('調査票 (記入例)'!$AE$19:$AE$718="●",ROW('調査票 (記入例)'!$AE$19:$AE$718)),ROW(B388))),"")</f>
        <v/>
      </c>
      <c r="C408" s="177" t="str">
        <f t="array" ref="C408">IFERROR(INDEX('調査票 (記入例)'!$C$1:$C$718,SMALL(IF('調査票 (記入例)'!$AE$19:$AE$718="●",ROW('調査票 (記入例)'!$AE$19:$AE$718)),ROW(C388))),"")</f>
        <v/>
      </c>
      <c r="D408" s="181" t="str">
        <f t="array" ref="D408">IFERROR(INDEX('調査票 (記入例)'!$K$1:$K$718,SMALL(IF('調査票 (記入例)'!$AE$19:$AE$718="●",ROW('調査票 (記入例)'!$AE$19:$AE$718)),ROW(D388))),"")</f>
        <v/>
      </c>
      <c r="E408" s="184">
        <f t="shared" si="50"/>
        <v>0</v>
      </c>
      <c r="F408" s="181" t="str">
        <f t="array" ref="F408">IFERROR(INDEX('調査票 (記入例)'!$L$1:$L$718,SMALL(IF('調査票 (記入例)'!$AE$19:$AE$718="●",ROW('調査票 (記入例)'!$AE$19:$AE$718)),ROW(F388))),"")</f>
        <v/>
      </c>
      <c r="G408" s="182">
        <f t="shared" si="51"/>
        <v>0</v>
      </c>
      <c r="H408" s="181" t="str">
        <f t="array" ref="H408">IFERROR(INDEX('調査票 (記入例)'!$M$1:$M$718,SMALL(IF('調査票 (記入例)'!$AE$19:$AE$718="●",ROW('調査票 (記入例)'!$AE$19:$AE$718)),ROW(H388))),"")</f>
        <v/>
      </c>
      <c r="I408" s="182">
        <f t="shared" si="52"/>
        <v>0</v>
      </c>
      <c r="J408" s="181" t="str">
        <f t="array" ref="J408">IFERROR(INDEX('調査票 (記入例)'!$N$1:$N$718,SMALL(IF('調査票 (記入例)'!$AE$19:$AE$718="●",ROW('調査票 (記入例)'!$AE$19:$AE$718)),ROW(J388))),"")</f>
        <v/>
      </c>
      <c r="K408" s="182">
        <f t="shared" si="53"/>
        <v>0</v>
      </c>
      <c r="L408" s="155"/>
      <c r="M408" s="156"/>
      <c r="N408" s="157"/>
      <c r="O408" s="156"/>
      <c r="P408" s="155"/>
      <c r="Q408" s="156"/>
      <c r="R408" s="157"/>
      <c r="S408" s="156"/>
      <c r="T408" s="155"/>
      <c r="U408" s="156"/>
      <c r="V408" s="157"/>
      <c r="W408" s="156"/>
      <c r="X408" s="155"/>
      <c r="Y408" s="156"/>
      <c r="Z408" s="157"/>
      <c r="AA408" s="156"/>
      <c r="AB408" s="158"/>
      <c r="AC408" s="159" t="str">
        <f t="array" ref="AC408">IFERROR(INDEX('調査票 (記入例)'!$AD$1:$AD$718,SMALL(IF('調査票 (記入例)'!$AE$19:$AE$718="●",ROW('調査票 (記入例)'!$AE$19:$AE$718)),ROW(AC388)))&amp;"","")</f>
        <v/>
      </c>
      <c r="AD408" s="160" t="str">
        <f t="shared" si="54"/>
        <v/>
      </c>
      <c r="AE408" s="159" t="str">
        <f t="shared" si="56"/>
        <v/>
      </c>
      <c r="AF408" s="160" t="str">
        <f t="shared" si="55"/>
        <v/>
      </c>
    </row>
    <row r="409" spans="1:32" s="110" customFormat="1" ht="34.5" customHeight="1" x14ac:dyDescent="0.4">
      <c r="A409" s="42" t="str">
        <f t="shared" si="49"/>
        <v>○○学園</v>
      </c>
      <c r="B409" s="176" t="str">
        <f t="array" ref="B409">IFERROR(INDEX('調査票 (記入例)'!$B$1:$B$718,SMALL(IF('調査票 (記入例)'!$AE$19:$AE$718="●",ROW('調査票 (記入例)'!$AE$19:$AE$718)),ROW(B389))),"")</f>
        <v/>
      </c>
      <c r="C409" s="177" t="str">
        <f t="array" ref="C409">IFERROR(INDEX('調査票 (記入例)'!$C$1:$C$718,SMALL(IF('調査票 (記入例)'!$AE$19:$AE$718="●",ROW('調査票 (記入例)'!$AE$19:$AE$718)),ROW(C389))),"")</f>
        <v/>
      </c>
      <c r="D409" s="181" t="str">
        <f t="array" ref="D409">IFERROR(INDEX('調査票 (記入例)'!$K$1:$K$718,SMALL(IF('調査票 (記入例)'!$AE$19:$AE$718="●",ROW('調査票 (記入例)'!$AE$19:$AE$718)),ROW(D389))),"")</f>
        <v/>
      </c>
      <c r="E409" s="184">
        <f t="shared" si="50"/>
        <v>0</v>
      </c>
      <c r="F409" s="181" t="str">
        <f t="array" ref="F409">IFERROR(INDEX('調査票 (記入例)'!$L$1:$L$718,SMALL(IF('調査票 (記入例)'!$AE$19:$AE$718="●",ROW('調査票 (記入例)'!$AE$19:$AE$718)),ROW(F389))),"")</f>
        <v/>
      </c>
      <c r="G409" s="182">
        <f t="shared" si="51"/>
        <v>0</v>
      </c>
      <c r="H409" s="181" t="str">
        <f t="array" ref="H409">IFERROR(INDEX('調査票 (記入例)'!$M$1:$M$718,SMALL(IF('調査票 (記入例)'!$AE$19:$AE$718="●",ROW('調査票 (記入例)'!$AE$19:$AE$718)),ROW(H389))),"")</f>
        <v/>
      </c>
      <c r="I409" s="182">
        <f t="shared" si="52"/>
        <v>0</v>
      </c>
      <c r="J409" s="181" t="str">
        <f t="array" ref="J409">IFERROR(INDEX('調査票 (記入例)'!$N$1:$N$718,SMALL(IF('調査票 (記入例)'!$AE$19:$AE$718="●",ROW('調査票 (記入例)'!$AE$19:$AE$718)),ROW(J389))),"")</f>
        <v/>
      </c>
      <c r="K409" s="182">
        <f t="shared" si="53"/>
        <v>0</v>
      </c>
      <c r="L409" s="155"/>
      <c r="M409" s="156"/>
      <c r="N409" s="157"/>
      <c r="O409" s="156"/>
      <c r="P409" s="155"/>
      <c r="Q409" s="156"/>
      <c r="R409" s="157"/>
      <c r="S409" s="156"/>
      <c r="T409" s="155"/>
      <c r="U409" s="156"/>
      <c r="V409" s="157"/>
      <c r="W409" s="156"/>
      <c r="X409" s="155"/>
      <c r="Y409" s="156"/>
      <c r="Z409" s="157"/>
      <c r="AA409" s="156"/>
      <c r="AB409" s="158"/>
      <c r="AC409" s="159" t="str">
        <f t="array" ref="AC409">IFERROR(INDEX('調査票 (記入例)'!$AD$1:$AD$718,SMALL(IF('調査票 (記入例)'!$AE$19:$AE$718="●",ROW('調査票 (記入例)'!$AE$19:$AE$718)),ROW(AC389)))&amp;"","")</f>
        <v/>
      </c>
      <c r="AD409" s="160" t="str">
        <f t="shared" si="54"/>
        <v/>
      </c>
      <c r="AE409" s="159" t="str">
        <f t="shared" si="56"/>
        <v/>
      </c>
      <c r="AF409" s="160" t="str">
        <f t="shared" si="55"/>
        <v/>
      </c>
    </row>
    <row r="410" spans="1:32" s="110" customFormat="1" ht="34.5" customHeight="1" x14ac:dyDescent="0.4">
      <c r="A410" s="42" t="str">
        <f t="shared" si="49"/>
        <v>○○学園</v>
      </c>
      <c r="B410" s="176" t="str">
        <f t="array" ref="B410">IFERROR(INDEX('調査票 (記入例)'!$B$1:$B$718,SMALL(IF('調査票 (記入例)'!$AE$19:$AE$718="●",ROW('調査票 (記入例)'!$AE$19:$AE$718)),ROW(B390))),"")</f>
        <v/>
      </c>
      <c r="C410" s="177" t="str">
        <f t="array" ref="C410">IFERROR(INDEX('調査票 (記入例)'!$C$1:$C$718,SMALL(IF('調査票 (記入例)'!$AE$19:$AE$718="●",ROW('調査票 (記入例)'!$AE$19:$AE$718)),ROW(C390))),"")</f>
        <v/>
      </c>
      <c r="D410" s="181" t="str">
        <f t="array" ref="D410">IFERROR(INDEX('調査票 (記入例)'!$K$1:$K$718,SMALL(IF('調査票 (記入例)'!$AE$19:$AE$718="●",ROW('調査票 (記入例)'!$AE$19:$AE$718)),ROW(D390))),"")</f>
        <v/>
      </c>
      <c r="E410" s="184">
        <f t="shared" si="50"/>
        <v>0</v>
      </c>
      <c r="F410" s="181" t="str">
        <f t="array" ref="F410">IFERROR(INDEX('調査票 (記入例)'!$L$1:$L$718,SMALL(IF('調査票 (記入例)'!$AE$19:$AE$718="●",ROW('調査票 (記入例)'!$AE$19:$AE$718)),ROW(F390))),"")</f>
        <v/>
      </c>
      <c r="G410" s="182">
        <f t="shared" si="51"/>
        <v>0</v>
      </c>
      <c r="H410" s="181" t="str">
        <f t="array" ref="H410">IFERROR(INDEX('調査票 (記入例)'!$M$1:$M$718,SMALL(IF('調査票 (記入例)'!$AE$19:$AE$718="●",ROW('調査票 (記入例)'!$AE$19:$AE$718)),ROW(H390))),"")</f>
        <v/>
      </c>
      <c r="I410" s="182">
        <f t="shared" si="52"/>
        <v>0</v>
      </c>
      <c r="J410" s="181" t="str">
        <f t="array" ref="J410">IFERROR(INDEX('調査票 (記入例)'!$N$1:$N$718,SMALL(IF('調査票 (記入例)'!$AE$19:$AE$718="●",ROW('調査票 (記入例)'!$AE$19:$AE$718)),ROW(J390))),"")</f>
        <v/>
      </c>
      <c r="K410" s="182">
        <f t="shared" si="53"/>
        <v>0</v>
      </c>
      <c r="L410" s="155"/>
      <c r="M410" s="156"/>
      <c r="N410" s="157"/>
      <c r="O410" s="156"/>
      <c r="P410" s="155"/>
      <c r="Q410" s="156"/>
      <c r="R410" s="157"/>
      <c r="S410" s="156"/>
      <c r="T410" s="155"/>
      <c r="U410" s="156"/>
      <c r="V410" s="157"/>
      <c r="W410" s="156"/>
      <c r="X410" s="155"/>
      <c r="Y410" s="156"/>
      <c r="Z410" s="157"/>
      <c r="AA410" s="156"/>
      <c r="AB410" s="158"/>
      <c r="AC410" s="159" t="str">
        <f t="array" ref="AC410">IFERROR(INDEX('調査票 (記入例)'!$AD$1:$AD$718,SMALL(IF('調査票 (記入例)'!$AE$19:$AE$718="●",ROW('調査票 (記入例)'!$AE$19:$AE$718)),ROW(AC390)))&amp;"","")</f>
        <v/>
      </c>
      <c r="AD410" s="160" t="str">
        <f t="shared" si="54"/>
        <v/>
      </c>
      <c r="AE410" s="159" t="str">
        <f t="shared" si="56"/>
        <v/>
      </c>
      <c r="AF410" s="160" t="str">
        <f t="shared" si="55"/>
        <v/>
      </c>
    </row>
    <row r="411" spans="1:32" s="110" customFormat="1" ht="34.5" customHeight="1" x14ac:dyDescent="0.4">
      <c r="A411" s="42" t="str">
        <f t="shared" si="49"/>
        <v>○○学園</v>
      </c>
      <c r="B411" s="176" t="str">
        <f t="array" ref="B411">IFERROR(INDEX('調査票 (記入例)'!$B$1:$B$718,SMALL(IF('調査票 (記入例)'!$AE$19:$AE$718="●",ROW('調査票 (記入例)'!$AE$19:$AE$718)),ROW(B391))),"")</f>
        <v/>
      </c>
      <c r="C411" s="177" t="str">
        <f t="array" ref="C411">IFERROR(INDEX('調査票 (記入例)'!$C$1:$C$718,SMALL(IF('調査票 (記入例)'!$AE$19:$AE$718="●",ROW('調査票 (記入例)'!$AE$19:$AE$718)),ROW(C391))),"")</f>
        <v/>
      </c>
      <c r="D411" s="181" t="str">
        <f t="array" ref="D411">IFERROR(INDEX('調査票 (記入例)'!$K$1:$K$718,SMALL(IF('調査票 (記入例)'!$AE$19:$AE$718="●",ROW('調査票 (記入例)'!$AE$19:$AE$718)),ROW(D391))),"")</f>
        <v/>
      </c>
      <c r="E411" s="184">
        <f t="shared" si="50"/>
        <v>0</v>
      </c>
      <c r="F411" s="181" t="str">
        <f t="array" ref="F411">IFERROR(INDEX('調査票 (記入例)'!$L$1:$L$718,SMALL(IF('調査票 (記入例)'!$AE$19:$AE$718="●",ROW('調査票 (記入例)'!$AE$19:$AE$718)),ROW(F391))),"")</f>
        <v/>
      </c>
      <c r="G411" s="182">
        <f t="shared" si="51"/>
        <v>0</v>
      </c>
      <c r="H411" s="181" t="str">
        <f t="array" ref="H411">IFERROR(INDEX('調査票 (記入例)'!$M$1:$M$718,SMALL(IF('調査票 (記入例)'!$AE$19:$AE$718="●",ROW('調査票 (記入例)'!$AE$19:$AE$718)),ROW(H391))),"")</f>
        <v/>
      </c>
      <c r="I411" s="182">
        <f t="shared" si="52"/>
        <v>0</v>
      </c>
      <c r="J411" s="181" t="str">
        <f t="array" ref="J411">IFERROR(INDEX('調査票 (記入例)'!$N$1:$N$718,SMALL(IF('調査票 (記入例)'!$AE$19:$AE$718="●",ROW('調査票 (記入例)'!$AE$19:$AE$718)),ROW(J391))),"")</f>
        <v/>
      </c>
      <c r="K411" s="182">
        <f t="shared" si="53"/>
        <v>0</v>
      </c>
      <c r="L411" s="155"/>
      <c r="M411" s="156"/>
      <c r="N411" s="157"/>
      <c r="O411" s="156"/>
      <c r="P411" s="155"/>
      <c r="Q411" s="156"/>
      <c r="R411" s="157"/>
      <c r="S411" s="156"/>
      <c r="T411" s="155"/>
      <c r="U411" s="156"/>
      <c r="V411" s="157"/>
      <c r="W411" s="156"/>
      <c r="X411" s="155"/>
      <c r="Y411" s="156"/>
      <c r="Z411" s="157"/>
      <c r="AA411" s="156"/>
      <c r="AB411" s="158"/>
      <c r="AC411" s="159" t="str">
        <f t="array" ref="AC411">IFERROR(INDEX('調査票 (記入例)'!$AD$1:$AD$718,SMALL(IF('調査票 (記入例)'!$AE$19:$AE$718="●",ROW('調査票 (記入例)'!$AE$19:$AE$718)),ROW(AC391)))&amp;"","")</f>
        <v/>
      </c>
      <c r="AD411" s="160" t="str">
        <f t="shared" si="54"/>
        <v/>
      </c>
      <c r="AE411" s="159" t="str">
        <f t="shared" si="56"/>
        <v/>
      </c>
      <c r="AF411" s="160" t="str">
        <f t="shared" si="55"/>
        <v/>
      </c>
    </row>
    <row r="412" spans="1:32" s="110" customFormat="1" ht="34.5" customHeight="1" x14ac:dyDescent="0.4">
      <c r="A412" s="42" t="str">
        <f t="shared" si="49"/>
        <v>○○学園</v>
      </c>
      <c r="B412" s="176" t="str">
        <f t="array" ref="B412">IFERROR(INDEX('調査票 (記入例)'!$B$1:$B$718,SMALL(IF('調査票 (記入例)'!$AE$19:$AE$718="●",ROW('調査票 (記入例)'!$AE$19:$AE$718)),ROW(B392))),"")</f>
        <v/>
      </c>
      <c r="C412" s="177" t="str">
        <f t="array" ref="C412">IFERROR(INDEX('調査票 (記入例)'!$C$1:$C$718,SMALL(IF('調査票 (記入例)'!$AE$19:$AE$718="●",ROW('調査票 (記入例)'!$AE$19:$AE$718)),ROW(C392))),"")</f>
        <v/>
      </c>
      <c r="D412" s="181" t="str">
        <f t="array" ref="D412">IFERROR(INDEX('調査票 (記入例)'!$K$1:$K$718,SMALL(IF('調査票 (記入例)'!$AE$19:$AE$718="●",ROW('調査票 (記入例)'!$AE$19:$AE$718)),ROW(D392))),"")</f>
        <v/>
      </c>
      <c r="E412" s="184">
        <f t="shared" si="50"/>
        <v>0</v>
      </c>
      <c r="F412" s="181" t="str">
        <f t="array" ref="F412">IFERROR(INDEX('調査票 (記入例)'!$L$1:$L$718,SMALL(IF('調査票 (記入例)'!$AE$19:$AE$718="●",ROW('調査票 (記入例)'!$AE$19:$AE$718)),ROW(F392))),"")</f>
        <v/>
      </c>
      <c r="G412" s="182">
        <f t="shared" si="51"/>
        <v>0</v>
      </c>
      <c r="H412" s="181" t="str">
        <f t="array" ref="H412">IFERROR(INDEX('調査票 (記入例)'!$M$1:$M$718,SMALL(IF('調査票 (記入例)'!$AE$19:$AE$718="●",ROW('調査票 (記入例)'!$AE$19:$AE$718)),ROW(H392))),"")</f>
        <v/>
      </c>
      <c r="I412" s="182">
        <f t="shared" si="52"/>
        <v>0</v>
      </c>
      <c r="J412" s="181" t="str">
        <f t="array" ref="J412">IFERROR(INDEX('調査票 (記入例)'!$N$1:$N$718,SMALL(IF('調査票 (記入例)'!$AE$19:$AE$718="●",ROW('調査票 (記入例)'!$AE$19:$AE$718)),ROW(J392))),"")</f>
        <v/>
      </c>
      <c r="K412" s="182">
        <f t="shared" si="53"/>
        <v>0</v>
      </c>
      <c r="L412" s="155"/>
      <c r="M412" s="156"/>
      <c r="N412" s="157"/>
      <c r="O412" s="156"/>
      <c r="P412" s="155"/>
      <c r="Q412" s="156"/>
      <c r="R412" s="157"/>
      <c r="S412" s="156"/>
      <c r="T412" s="155"/>
      <c r="U412" s="156"/>
      <c r="V412" s="157"/>
      <c r="W412" s="156"/>
      <c r="X412" s="155"/>
      <c r="Y412" s="156"/>
      <c r="Z412" s="157"/>
      <c r="AA412" s="156"/>
      <c r="AB412" s="158"/>
      <c r="AC412" s="159" t="str">
        <f t="array" ref="AC412">IFERROR(INDEX('調査票 (記入例)'!$AD$1:$AD$718,SMALL(IF('調査票 (記入例)'!$AE$19:$AE$718="●",ROW('調査票 (記入例)'!$AE$19:$AE$718)),ROW(AC392)))&amp;"","")</f>
        <v/>
      </c>
      <c r="AD412" s="160" t="str">
        <f t="shared" si="54"/>
        <v/>
      </c>
      <c r="AE412" s="159" t="str">
        <f t="shared" si="56"/>
        <v/>
      </c>
      <c r="AF412" s="160" t="str">
        <f t="shared" si="55"/>
        <v/>
      </c>
    </row>
    <row r="413" spans="1:32" s="110" customFormat="1" ht="34.5" customHeight="1" x14ac:dyDescent="0.4">
      <c r="A413" s="42" t="str">
        <f t="shared" si="49"/>
        <v>○○学園</v>
      </c>
      <c r="B413" s="176" t="str">
        <f t="array" ref="B413">IFERROR(INDEX('調査票 (記入例)'!$B$1:$B$718,SMALL(IF('調査票 (記入例)'!$AE$19:$AE$718="●",ROW('調査票 (記入例)'!$AE$19:$AE$718)),ROW(B393))),"")</f>
        <v/>
      </c>
      <c r="C413" s="177" t="str">
        <f t="array" ref="C413">IFERROR(INDEX('調査票 (記入例)'!$C$1:$C$718,SMALL(IF('調査票 (記入例)'!$AE$19:$AE$718="●",ROW('調査票 (記入例)'!$AE$19:$AE$718)),ROW(C393))),"")</f>
        <v/>
      </c>
      <c r="D413" s="181" t="str">
        <f t="array" ref="D413">IFERROR(INDEX('調査票 (記入例)'!$K$1:$K$718,SMALL(IF('調査票 (記入例)'!$AE$19:$AE$718="●",ROW('調査票 (記入例)'!$AE$19:$AE$718)),ROW(D393))),"")</f>
        <v/>
      </c>
      <c r="E413" s="184">
        <f t="shared" si="50"/>
        <v>0</v>
      </c>
      <c r="F413" s="181" t="str">
        <f t="array" ref="F413">IFERROR(INDEX('調査票 (記入例)'!$L$1:$L$718,SMALL(IF('調査票 (記入例)'!$AE$19:$AE$718="●",ROW('調査票 (記入例)'!$AE$19:$AE$718)),ROW(F393))),"")</f>
        <v/>
      </c>
      <c r="G413" s="182">
        <f t="shared" si="51"/>
        <v>0</v>
      </c>
      <c r="H413" s="181" t="str">
        <f t="array" ref="H413">IFERROR(INDEX('調査票 (記入例)'!$M$1:$M$718,SMALL(IF('調査票 (記入例)'!$AE$19:$AE$718="●",ROW('調査票 (記入例)'!$AE$19:$AE$718)),ROW(H393))),"")</f>
        <v/>
      </c>
      <c r="I413" s="182">
        <f t="shared" si="52"/>
        <v>0</v>
      </c>
      <c r="J413" s="181" t="str">
        <f t="array" ref="J413">IFERROR(INDEX('調査票 (記入例)'!$N$1:$N$718,SMALL(IF('調査票 (記入例)'!$AE$19:$AE$718="●",ROW('調査票 (記入例)'!$AE$19:$AE$718)),ROW(J393))),"")</f>
        <v/>
      </c>
      <c r="K413" s="182">
        <f t="shared" si="53"/>
        <v>0</v>
      </c>
      <c r="L413" s="155"/>
      <c r="M413" s="156"/>
      <c r="N413" s="157"/>
      <c r="O413" s="156"/>
      <c r="P413" s="155"/>
      <c r="Q413" s="156"/>
      <c r="R413" s="157"/>
      <c r="S413" s="156"/>
      <c r="T413" s="155"/>
      <c r="U413" s="156"/>
      <c r="V413" s="157"/>
      <c r="W413" s="156"/>
      <c r="X413" s="155"/>
      <c r="Y413" s="156"/>
      <c r="Z413" s="157"/>
      <c r="AA413" s="156"/>
      <c r="AB413" s="158"/>
      <c r="AC413" s="159" t="str">
        <f t="array" ref="AC413">IFERROR(INDEX('調査票 (記入例)'!$AD$1:$AD$718,SMALL(IF('調査票 (記入例)'!$AE$19:$AE$718="●",ROW('調査票 (記入例)'!$AE$19:$AE$718)),ROW(AC393)))&amp;"","")</f>
        <v/>
      </c>
      <c r="AD413" s="160" t="str">
        <f t="shared" si="54"/>
        <v/>
      </c>
      <c r="AE413" s="159" t="str">
        <f t="shared" si="56"/>
        <v/>
      </c>
      <c r="AF413" s="160" t="str">
        <f t="shared" si="55"/>
        <v/>
      </c>
    </row>
    <row r="414" spans="1:32" s="110" customFormat="1" ht="34.5" customHeight="1" x14ac:dyDescent="0.4">
      <c r="A414" s="42" t="str">
        <f t="shared" si="49"/>
        <v>○○学園</v>
      </c>
      <c r="B414" s="176" t="str">
        <f t="array" ref="B414">IFERROR(INDEX('調査票 (記入例)'!$B$1:$B$718,SMALL(IF('調査票 (記入例)'!$AE$19:$AE$718="●",ROW('調査票 (記入例)'!$AE$19:$AE$718)),ROW(B394))),"")</f>
        <v/>
      </c>
      <c r="C414" s="177" t="str">
        <f t="array" ref="C414">IFERROR(INDEX('調査票 (記入例)'!$C$1:$C$718,SMALL(IF('調査票 (記入例)'!$AE$19:$AE$718="●",ROW('調査票 (記入例)'!$AE$19:$AE$718)),ROW(C394))),"")</f>
        <v/>
      </c>
      <c r="D414" s="181" t="str">
        <f t="array" ref="D414">IFERROR(INDEX('調査票 (記入例)'!$K$1:$K$718,SMALL(IF('調査票 (記入例)'!$AE$19:$AE$718="●",ROW('調査票 (記入例)'!$AE$19:$AE$718)),ROW(D394))),"")</f>
        <v/>
      </c>
      <c r="E414" s="184">
        <f t="shared" si="50"/>
        <v>0</v>
      </c>
      <c r="F414" s="181" t="str">
        <f t="array" ref="F414">IFERROR(INDEX('調査票 (記入例)'!$L$1:$L$718,SMALL(IF('調査票 (記入例)'!$AE$19:$AE$718="●",ROW('調査票 (記入例)'!$AE$19:$AE$718)),ROW(F394))),"")</f>
        <v/>
      </c>
      <c r="G414" s="182">
        <f t="shared" si="51"/>
        <v>0</v>
      </c>
      <c r="H414" s="181" t="str">
        <f t="array" ref="H414">IFERROR(INDEX('調査票 (記入例)'!$M$1:$M$718,SMALL(IF('調査票 (記入例)'!$AE$19:$AE$718="●",ROW('調査票 (記入例)'!$AE$19:$AE$718)),ROW(H394))),"")</f>
        <v/>
      </c>
      <c r="I414" s="182">
        <f t="shared" si="52"/>
        <v>0</v>
      </c>
      <c r="J414" s="181" t="str">
        <f t="array" ref="J414">IFERROR(INDEX('調査票 (記入例)'!$N$1:$N$718,SMALL(IF('調査票 (記入例)'!$AE$19:$AE$718="●",ROW('調査票 (記入例)'!$AE$19:$AE$718)),ROW(J394))),"")</f>
        <v/>
      </c>
      <c r="K414" s="182">
        <f t="shared" si="53"/>
        <v>0</v>
      </c>
      <c r="L414" s="155"/>
      <c r="M414" s="156"/>
      <c r="N414" s="157"/>
      <c r="O414" s="156"/>
      <c r="P414" s="155"/>
      <c r="Q414" s="156"/>
      <c r="R414" s="157"/>
      <c r="S414" s="156"/>
      <c r="T414" s="155"/>
      <c r="U414" s="156"/>
      <c r="V414" s="157"/>
      <c r="W414" s="156"/>
      <c r="X414" s="155"/>
      <c r="Y414" s="156"/>
      <c r="Z414" s="157"/>
      <c r="AA414" s="156"/>
      <c r="AB414" s="158"/>
      <c r="AC414" s="159" t="str">
        <f t="array" ref="AC414">IFERROR(INDEX('調査票 (記入例)'!$AD$1:$AD$718,SMALL(IF('調査票 (記入例)'!$AE$19:$AE$718="●",ROW('調査票 (記入例)'!$AE$19:$AE$718)),ROW(AC394)))&amp;"","")</f>
        <v/>
      </c>
      <c r="AD414" s="160" t="str">
        <f t="shared" si="54"/>
        <v/>
      </c>
      <c r="AE414" s="159" t="str">
        <f t="shared" si="56"/>
        <v/>
      </c>
      <c r="AF414" s="160" t="str">
        <f t="shared" si="55"/>
        <v/>
      </c>
    </row>
    <row r="415" spans="1:32" s="110" customFormat="1" ht="34.5" customHeight="1" x14ac:dyDescent="0.4">
      <c r="A415" s="42" t="str">
        <f t="shared" si="49"/>
        <v>○○学園</v>
      </c>
      <c r="B415" s="176" t="str">
        <f t="array" ref="B415">IFERROR(INDEX('調査票 (記入例)'!$B$1:$B$718,SMALL(IF('調査票 (記入例)'!$AE$19:$AE$718="●",ROW('調査票 (記入例)'!$AE$19:$AE$718)),ROW(B395))),"")</f>
        <v/>
      </c>
      <c r="C415" s="177" t="str">
        <f t="array" ref="C415">IFERROR(INDEX('調査票 (記入例)'!$C$1:$C$718,SMALL(IF('調査票 (記入例)'!$AE$19:$AE$718="●",ROW('調査票 (記入例)'!$AE$19:$AE$718)),ROW(C395))),"")</f>
        <v/>
      </c>
      <c r="D415" s="181" t="str">
        <f t="array" ref="D415">IFERROR(INDEX('調査票 (記入例)'!$K$1:$K$718,SMALL(IF('調査票 (記入例)'!$AE$19:$AE$718="●",ROW('調査票 (記入例)'!$AE$19:$AE$718)),ROW(D395))),"")</f>
        <v/>
      </c>
      <c r="E415" s="184">
        <f t="shared" si="50"/>
        <v>0</v>
      </c>
      <c r="F415" s="181" t="str">
        <f t="array" ref="F415">IFERROR(INDEX('調査票 (記入例)'!$L$1:$L$718,SMALL(IF('調査票 (記入例)'!$AE$19:$AE$718="●",ROW('調査票 (記入例)'!$AE$19:$AE$718)),ROW(F395))),"")</f>
        <v/>
      </c>
      <c r="G415" s="182">
        <f t="shared" si="51"/>
        <v>0</v>
      </c>
      <c r="H415" s="181" t="str">
        <f t="array" ref="H415">IFERROR(INDEX('調査票 (記入例)'!$M$1:$M$718,SMALL(IF('調査票 (記入例)'!$AE$19:$AE$718="●",ROW('調査票 (記入例)'!$AE$19:$AE$718)),ROW(H395))),"")</f>
        <v/>
      </c>
      <c r="I415" s="182">
        <f t="shared" si="52"/>
        <v>0</v>
      </c>
      <c r="J415" s="181" t="str">
        <f t="array" ref="J415">IFERROR(INDEX('調査票 (記入例)'!$N$1:$N$718,SMALL(IF('調査票 (記入例)'!$AE$19:$AE$718="●",ROW('調査票 (記入例)'!$AE$19:$AE$718)),ROW(J395))),"")</f>
        <v/>
      </c>
      <c r="K415" s="182">
        <f t="shared" si="53"/>
        <v>0</v>
      </c>
      <c r="L415" s="155"/>
      <c r="M415" s="156"/>
      <c r="N415" s="157"/>
      <c r="O415" s="156"/>
      <c r="P415" s="155"/>
      <c r="Q415" s="156"/>
      <c r="R415" s="157"/>
      <c r="S415" s="156"/>
      <c r="T415" s="155"/>
      <c r="U415" s="156"/>
      <c r="V415" s="157"/>
      <c r="W415" s="156"/>
      <c r="X415" s="155"/>
      <c r="Y415" s="156"/>
      <c r="Z415" s="157"/>
      <c r="AA415" s="156"/>
      <c r="AB415" s="158"/>
      <c r="AC415" s="159" t="str">
        <f t="array" ref="AC415">IFERROR(INDEX('調査票 (記入例)'!$AD$1:$AD$718,SMALL(IF('調査票 (記入例)'!$AE$19:$AE$718="●",ROW('調査票 (記入例)'!$AE$19:$AE$718)),ROW(AC395)))&amp;"","")</f>
        <v/>
      </c>
      <c r="AD415" s="160" t="str">
        <f t="shared" si="54"/>
        <v/>
      </c>
      <c r="AE415" s="159" t="str">
        <f t="shared" si="56"/>
        <v/>
      </c>
      <c r="AF415" s="160" t="str">
        <f t="shared" si="55"/>
        <v/>
      </c>
    </row>
    <row r="416" spans="1:32" s="110" customFormat="1" ht="34.5" customHeight="1" x14ac:dyDescent="0.4">
      <c r="A416" s="42" t="str">
        <f t="shared" si="49"/>
        <v>○○学園</v>
      </c>
      <c r="B416" s="176" t="str">
        <f t="array" ref="B416">IFERROR(INDEX('調査票 (記入例)'!$B$1:$B$718,SMALL(IF('調査票 (記入例)'!$AE$19:$AE$718="●",ROW('調査票 (記入例)'!$AE$19:$AE$718)),ROW(B396))),"")</f>
        <v/>
      </c>
      <c r="C416" s="177" t="str">
        <f t="array" ref="C416">IFERROR(INDEX('調査票 (記入例)'!$C$1:$C$718,SMALL(IF('調査票 (記入例)'!$AE$19:$AE$718="●",ROW('調査票 (記入例)'!$AE$19:$AE$718)),ROW(C396))),"")</f>
        <v/>
      </c>
      <c r="D416" s="181" t="str">
        <f t="array" ref="D416">IFERROR(INDEX('調査票 (記入例)'!$K$1:$K$718,SMALL(IF('調査票 (記入例)'!$AE$19:$AE$718="●",ROW('調査票 (記入例)'!$AE$19:$AE$718)),ROW(D396))),"")</f>
        <v/>
      </c>
      <c r="E416" s="184">
        <f t="shared" si="50"/>
        <v>0</v>
      </c>
      <c r="F416" s="181" t="str">
        <f t="array" ref="F416">IFERROR(INDEX('調査票 (記入例)'!$L$1:$L$718,SMALL(IF('調査票 (記入例)'!$AE$19:$AE$718="●",ROW('調査票 (記入例)'!$AE$19:$AE$718)),ROW(F396))),"")</f>
        <v/>
      </c>
      <c r="G416" s="182">
        <f t="shared" si="51"/>
        <v>0</v>
      </c>
      <c r="H416" s="181" t="str">
        <f t="array" ref="H416">IFERROR(INDEX('調査票 (記入例)'!$M$1:$M$718,SMALL(IF('調査票 (記入例)'!$AE$19:$AE$718="●",ROW('調査票 (記入例)'!$AE$19:$AE$718)),ROW(H396))),"")</f>
        <v/>
      </c>
      <c r="I416" s="182">
        <f t="shared" si="52"/>
        <v>0</v>
      </c>
      <c r="J416" s="181" t="str">
        <f t="array" ref="J416">IFERROR(INDEX('調査票 (記入例)'!$N$1:$N$718,SMALL(IF('調査票 (記入例)'!$AE$19:$AE$718="●",ROW('調査票 (記入例)'!$AE$19:$AE$718)),ROW(J396))),"")</f>
        <v/>
      </c>
      <c r="K416" s="182">
        <f t="shared" si="53"/>
        <v>0</v>
      </c>
      <c r="L416" s="155"/>
      <c r="M416" s="156"/>
      <c r="N416" s="157"/>
      <c r="O416" s="156"/>
      <c r="P416" s="155"/>
      <c r="Q416" s="156"/>
      <c r="R416" s="157"/>
      <c r="S416" s="156"/>
      <c r="T416" s="155"/>
      <c r="U416" s="156"/>
      <c r="V416" s="157"/>
      <c r="W416" s="156"/>
      <c r="X416" s="155"/>
      <c r="Y416" s="156"/>
      <c r="Z416" s="157"/>
      <c r="AA416" s="156"/>
      <c r="AB416" s="158"/>
      <c r="AC416" s="159" t="str">
        <f t="array" ref="AC416">IFERROR(INDEX('調査票 (記入例)'!$AD$1:$AD$718,SMALL(IF('調査票 (記入例)'!$AE$19:$AE$718="●",ROW('調査票 (記入例)'!$AE$19:$AE$718)),ROW(AC396)))&amp;"","")</f>
        <v/>
      </c>
      <c r="AD416" s="160" t="str">
        <f t="shared" si="54"/>
        <v/>
      </c>
      <c r="AE416" s="159" t="str">
        <f t="shared" si="56"/>
        <v/>
      </c>
      <c r="AF416" s="160" t="str">
        <f t="shared" si="55"/>
        <v/>
      </c>
    </row>
    <row r="417" spans="1:32" s="110" customFormat="1" ht="34.5" customHeight="1" x14ac:dyDescent="0.4">
      <c r="A417" s="42" t="str">
        <f t="shared" si="49"/>
        <v>○○学園</v>
      </c>
      <c r="B417" s="176" t="str">
        <f t="array" ref="B417">IFERROR(INDEX('調査票 (記入例)'!$B$1:$B$718,SMALL(IF('調査票 (記入例)'!$AE$19:$AE$718="●",ROW('調査票 (記入例)'!$AE$19:$AE$718)),ROW(B397))),"")</f>
        <v/>
      </c>
      <c r="C417" s="177" t="str">
        <f t="array" ref="C417">IFERROR(INDEX('調査票 (記入例)'!$C$1:$C$718,SMALL(IF('調査票 (記入例)'!$AE$19:$AE$718="●",ROW('調査票 (記入例)'!$AE$19:$AE$718)),ROW(C397))),"")</f>
        <v/>
      </c>
      <c r="D417" s="181" t="str">
        <f t="array" ref="D417">IFERROR(INDEX('調査票 (記入例)'!$K$1:$K$718,SMALL(IF('調査票 (記入例)'!$AE$19:$AE$718="●",ROW('調査票 (記入例)'!$AE$19:$AE$718)),ROW(D397))),"")</f>
        <v/>
      </c>
      <c r="E417" s="184">
        <f t="shared" si="50"/>
        <v>0</v>
      </c>
      <c r="F417" s="181" t="str">
        <f t="array" ref="F417">IFERROR(INDEX('調査票 (記入例)'!$L$1:$L$718,SMALL(IF('調査票 (記入例)'!$AE$19:$AE$718="●",ROW('調査票 (記入例)'!$AE$19:$AE$718)),ROW(F397))),"")</f>
        <v/>
      </c>
      <c r="G417" s="182">
        <f t="shared" si="51"/>
        <v>0</v>
      </c>
      <c r="H417" s="181" t="str">
        <f t="array" ref="H417">IFERROR(INDEX('調査票 (記入例)'!$M$1:$M$718,SMALL(IF('調査票 (記入例)'!$AE$19:$AE$718="●",ROW('調査票 (記入例)'!$AE$19:$AE$718)),ROW(H397))),"")</f>
        <v/>
      </c>
      <c r="I417" s="182">
        <f t="shared" si="52"/>
        <v>0</v>
      </c>
      <c r="J417" s="181" t="str">
        <f t="array" ref="J417">IFERROR(INDEX('調査票 (記入例)'!$N$1:$N$718,SMALL(IF('調査票 (記入例)'!$AE$19:$AE$718="●",ROW('調査票 (記入例)'!$AE$19:$AE$718)),ROW(J397))),"")</f>
        <v/>
      </c>
      <c r="K417" s="182">
        <f t="shared" si="53"/>
        <v>0</v>
      </c>
      <c r="L417" s="155"/>
      <c r="M417" s="156"/>
      <c r="N417" s="157"/>
      <c r="O417" s="156"/>
      <c r="P417" s="155"/>
      <c r="Q417" s="156"/>
      <c r="R417" s="157"/>
      <c r="S417" s="156"/>
      <c r="T417" s="155"/>
      <c r="U417" s="156"/>
      <c r="V417" s="157"/>
      <c r="W417" s="156"/>
      <c r="X417" s="155"/>
      <c r="Y417" s="156"/>
      <c r="Z417" s="157"/>
      <c r="AA417" s="156"/>
      <c r="AB417" s="158"/>
      <c r="AC417" s="159" t="str">
        <f t="array" ref="AC417">IFERROR(INDEX('調査票 (記入例)'!$AD$1:$AD$718,SMALL(IF('調査票 (記入例)'!$AE$19:$AE$718="●",ROW('調査票 (記入例)'!$AE$19:$AE$718)),ROW(AC397)))&amp;"","")</f>
        <v/>
      </c>
      <c r="AD417" s="160" t="str">
        <f t="shared" si="54"/>
        <v/>
      </c>
      <c r="AE417" s="159" t="str">
        <f t="shared" si="56"/>
        <v/>
      </c>
      <c r="AF417" s="160" t="str">
        <f t="shared" si="55"/>
        <v/>
      </c>
    </row>
    <row r="418" spans="1:32" s="110" customFormat="1" ht="34.5" customHeight="1" x14ac:dyDescent="0.4">
      <c r="A418" s="42" t="str">
        <f t="shared" si="49"/>
        <v>○○学園</v>
      </c>
      <c r="B418" s="176" t="str">
        <f t="array" ref="B418">IFERROR(INDEX('調査票 (記入例)'!$B$1:$B$718,SMALL(IF('調査票 (記入例)'!$AE$19:$AE$718="●",ROW('調査票 (記入例)'!$AE$19:$AE$718)),ROW(B398))),"")</f>
        <v/>
      </c>
      <c r="C418" s="177" t="str">
        <f t="array" ref="C418">IFERROR(INDEX('調査票 (記入例)'!$C$1:$C$718,SMALL(IF('調査票 (記入例)'!$AE$19:$AE$718="●",ROW('調査票 (記入例)'!$AE$19:$AE$718)),ROW(C398))),"")</f>
        <v/>
      </c>
      <c r="D418" s="181" t="str">
        <f t="array" ref="D418">IFERROR(INDEX('調査票 (記入例)'!$K$1:$K$718,SMALL(IF('調査票 (記入例)'!$AE$19:$AE$718="●",ROW('調査票 (記入例)'!$AE$19:$AE$718)),ROW(D398))),"")</f>
        <v/>
      </c>
      <c r="E418" s="184">
        <f t="shared" si="50"/>
        <v>0</v>
      </c>
      <c r="F418" s="181" t="str">
        <f t="array" ref="F418">IFERROR(INDEX('調査票 (記入例)'!$L$1:$L$718,SMALL(IF('調査票 (記入例)'!$AE$19:$AE$718="●",ROW('調査票 (記入例)'!$AE$19:$AE$718)),ROW(F398))),"")</f>
        <v/>
      </c>
      <c r="G418" s="182">
        <f t="shared" si="51"/>
        <v>0</v>
      </c>
      <c r="H418" s="181" t="str">
        <f t="array" ref="H418">IFERROR(INDEX('調査票 (記入例)'!$M$1:$M$718,SMALL(IF('調査票 (記入例)'!$AE$19:$AE$718="●",ROW('調査票 (記入例)'!$AE$19:$AE$718)),ROW(H398))),"")</f>
        <v/>
      </c>
      <c r="I418" s="182">
        <f t="shared" si="52"/>
        <v>0</v>
      </c>
      <c r="J418" s="181" t="str">
        <f t="array" ref="J418">IFERROR(INDEX('調査票 (記入例)'!$N$1:$N$718,SMALL(IF('調査票 (記入例)'!$AE$19:$AE$718="●",ROW('調査票 (記入例)'!$AE$19:$AE$718)),ROW(J398))),"")</f>
        <v/>
      </c>
      <c r="K418" s="182">
        <f t="shared" si="53"/>
        <v>0</v>
      </c>
      <c r="L418" s="155"/>
      <c r="M418" s="156"/>
      <c r="N418" s="157"/>
      <c r="O418" s="156"/>
      <c r="P418" s="155"/>
      <c r="Q418" s="156"/>
      <c r="R418" s="157"/>
      <c r="S418" s="156"/>
      <c r="T418" s="155"/>
      <c r="U418" s="156"/>
      <c r="V418" s="157"/>
      <c r="W418" s="156"/>
      <c r="X418" s="155"/>
      <c r="Y418" s="156"/>
      <c r="Z418" s="157"/>
      <c r="AA418" s="156"/>
      <c r="AB418" s="158"/>
      <c r="AC418" s="159" t="str">
        <f t="array" ref="AC418">IFERROR(INDEX('調査票 (記入例)'!$AD$1:$AD$718,SMALL(IF('調査票 (記入例)'!$AE$19:$AE$718="●",ROW('調査票 (記入例)'!$AE$19:$AE$718)),ROW(AC398)))&amp;"","")</f>
        <v/>
      </c>
      <c r="AD418" s="160" t="str">
        <f t="shared" si="54"/>
        <v/>
      </c>
      <c r="AE418" s="159" t="str">
        <f t="shared" si="56"/>
        <v/>
      </c>
      <c r="AF418" s="160" t="str">
        <f t="shared" si="55"/>
        <v/>
      </c>
    </row>
    <row r="419" spans="1:32" s="110" customFormat="1" ht="34.5" customHeight="1" x14ac:dyDescent="0.4">
      <c r="A419" s="42" t="str">
        <f t="shared" si="49"/>
        <v>○○学園</v>
      </c>
      <c r="B419" s="176" t="str">
        <f t="array" ref="B419">IFERROR(INDEX('調査票 (記入例)'!$B$1:$B$718,SMALL(IF('調査票 (記入例)'!$AE$19:$AE$718="●",ROW('調査票 (記入例)'!$AE$19:$AE$718)),ROW(B399))),"")</f>
        <v/>
      </c>
      <c r="C419" s="177" t="str">
        <f t="array" ref="C419">IFERROR(INDEX('調査票 (記入例)'!$C$1:$C$718,SMALL(IF('調査票 (記入例)'!$AE$19:$AE$718="●",ROW('調査票 (記入例)'!$AE$19:$AE$718)),ROW(C399))),"")</f>
        <v/>
      </c>
      <c r="D419" s="181" t="str">
        <f t="array" ref="D419">IFERROR(INDEX('調査票 (記入例)'!$K$1:$K$718,SMALL(IF('調査票 (記入例)'!$AE$19:$AE$718="●",ROW('調査票 (記入例)'!$AE$19:$AE$718)),ROW(D399))),"")</f>
        <v/>
      </c>
      <c r="E419" s="184">
        <f t="shared" si="50"/>
        <v>0</v>
      </c>
      <c r="F419" s="181" t="str">
        <f t="array" ref="F419">IFERROR(INDEX('調査票 (記入例)'!$L$1:$L$718,SMALL(IF('調査票 (記入例)'!$AE$19:$AE$718="●",ROW('調査票 (記入例)'!$AE$19:$AE$718)),ROW(F399))),"")</f>
        <v/>
      </c>
      <c r="G419" s="182">
        <f t="shared" si="51"/>
        <v>0</v>
      </c>
      <c r="H419" s="181" t="str">
        <f t="array" ref="H419">IFERROR(INDEX('調査票 (記入例)'!$M$1:$M$718,SMALL(IF('調査票 (記入例)'!$AE$19:$AE$718="●",ROW('調査票 (記入例)'!$AE$19:$AE$718)),ROW(H399))),"")</f>
        <v/>
      </c>
      <c r="I419" s="182">
        <f t="shared" si="52"/>
        <v>0</v>
      </c>
      <c r="J419" s="181" t="str">
        <f t="array" ref="J419">IFERROR(INDEX('調査票 (記入例)'!$N$1:$N$718,SMALL(IF('調査票 (記入例)'!$AE$19:$AE$718="●",ROW('調査票 (記入例)'!$AE$19:$AE$718)),ROW(J399))),"")</f>
        <v/>
      </c>
      <c r="K419" s="182">
        <f t="shared" si="53"/>
        <v>0</v>
      </c>
      <c r="L419" s="155"/>
      <c r="M419" s="156"/>
      <c r="N419" s="157"/>
      <c r="O419" s="156"/>
      <c r="P419" s="155"/>
      <c r="Q419" s="156"/>
      <c r="R419" s="157"/>
      <c r="S419" s="156"/>
      <c r="T419" s="155"/>
      <c r="U419" s="156"/>
      <c r="V419" s="157"/>
      <c r="W419" s="156"/>
      <c r="X419" s="155"/>
      <c r="Y419" s="156"/>
      <c r="Z419" s="157"/>
      <c r="AA419" s="156"/>
      <c r="AB419" s="158"/>
      <c r="AC419" s="159" t="str">
        <f t="array" ref="AC419">IFERROR(INDEX('調査票 (記入例)'!$AD$1:$AD$718,SMALL(IF('調査票 (記入例)'!$AE$19:$AE$718="●",ROW('調査票 (記入例)'!$AE$19:$AE$718)),ROW(AC399)))&amp;"","")</f>
        <v/>
      </c>
      <c r="AD419" s="160" t="str">
        <f t="shared" si="54"/>
        <v/>
      </c>
      <c r="AE419" s="159" t="str">
        <f t="shared" si="56"/>
        <v/>
      </c>
      <c r="AF419" s="160" t="str">
        <f t="shared" si="55"/>
        <v/>
      </c>
    </row>
    <row r="420" spans="1:32" s="110" customFormat="1" ht="34.5" customHeight="1" x14ac:dyDescent="0.4">
      <c r="A420" s="42" t="str">
        <f t="shared" si="49"/>
        <v>○○学園</v>
      </c>
      <c r="B420" s="176" t="str">
        <f t="array" ref="B420">IFERROR(INDEX('調査票 (記入例)'!$B$1:$B$718,SMALL(IF('調査票 (記入例)'!$AE$19:$AE$718="●",ROW('調査票 (記入例)'!$AE$19:$AE$718)),ROW(B400))),"")</f>
        <v/>
      </c>
      <c r="C420" s="177" t="str">
        <f t="array" ref="C420">IFERROR(INDEX('調査票 (記入例)'!$C$1:$C$718,SMALL(IF('調査票 (記入例)'!$AE$19:$AE$718="●",ROW('調査票 (記入例)'!$AE$19:$AE$718)),ROW(C400))),"")</f>
        <v/>
      </c>
      <c r="D420" s="181" t="str">
        <f t="array" ref="D420">IFERROR(INDEX('調査票 (記入例)'!$K$1:$K$718,SMALL(IF('調査票 (記入例)'!$AE$19:$AE$718="●",ROW('調査票 (記入例)'!$AE$19:$AE$718)),ROW(D400))),"")</f>
        <v/>
      </c>
      <c r="E420" s="184">
        <f t="shared" si="50"/>
        <v>0</v>
      </c>
      <c r="F420" s="181" t="str">
        <f t="array" ref="F420">IFERROR(INDEX('調査票 (記入例)'!$L$1:$L$718,SMALL(IF('調査票 (記入例)'!$AE$19:$AE$718="●",ROW('調査票 (記入例)'!$AE$19:$AE$718)),ROW(F400))),"")</f>
        <v/>
      </c>
      <c r="G420" s="182">
        <f t="shared" si="51"/>
        <v>0</v>
      </c>
      <c r="H420" s="181" t="str">
        <f t="array" ref="H420">IFERROR(INDEX('調査票 (記入例)'!$M$1:$M$718,SMALL(IF('調査票 (記入例)'!$AE$19:$AE$718="●",ROW('調査票 (記入例)'!$AE$19:$AE$718)),ROW(H400))),"")</f>
        <v/>
      </c>
      <c r="I420" s="182">
        <f t="shared" si="52"/>
        <v>0</v>
      </c>
      <c r="J420" s="181" t="str">
        <f t="array" ref="J420">IFERROR(INDEX('調査票 (記入例)'!$N$1:$N$718,SMALL(IF('調査票 (記入例)'!$AE$19:$AE$718="●",ROW('調査票 (記入例)'!$AE$19:$AE$718)),ROW(J400))),"")</f>
        <v/>
      </c>
      <c r="K420" s="182">
        <f t="shared" si="53"/>
        <v>0</v>
      </c>
      <c r="L420" s="155"/>
      <c r="M420" s="156"/>
      <c r="N420" s="157"/>
      <c r="O420" s="156"/>
      <c r="P420" s="155"/>
      <c r="Q420" s="156"/>
      <c r="R420" s="157"/>
      <c r="S420" s="156"/>
      <c r="T420" s="155"/>
      <c r="U420" s="156"/>
      <c r="V420" s="157"/>
      <c r="W420" s="156"/>
      <c r="X420" s="155"/>
      <c r="Y420" s="156"/>
      <c r="Z420" s="157"/>
      <c r="AA420" s="156"/>
      <c r="AB420" s="158"/>
      <c r="AC420" s="159" t="str">
        <f t="array" ref="AC420">IFERROR(INDEX('調査票 (記入例)'!$AD$1:$AD$718,SMALL(IF('調査票 (記入例)'!$AE$19:$AE$718="●",ROW('調査票 (記入例)'!$AE$19:$AE$718)),ROW(AC400)))&amp;"","")</f>
        <v/>
      </c>
      <c r="AD420" s="160" t="str">
        <f t="shared" si="54"/>
        <v/>
      </c>
      <c r="AE420" s="159" t="str">
        <f t="shared" si="56"/>
        <v/>
      </c>
      <c r="AF420" s="160" t="str">
        <f t="shared" si="55"/>
        <v/>
      </c>
    </row>
    <row r="421" spans="1:32" s="110" customFormat="1" ht="34.5" customHeight="1" x14ac:dyDescent="0.4">
      <c r="A421" s="42" t="str">
        <f t="shared" si="49"/>
        <v>○○学園</v>
      </c>
      <c r="B421" s="176" t="str">
        <f t="array" ref="B421">IFERROR(INDEX('調査票 (記入例)'!$B$1:$B$718,SMALL(IF('調査票 (記入例)'!$AE$19:$AE$718="●",ROW('調査票 (記入例)'!$AE$19:$AE$718)),ROW(B401))),"")</f>
        <v/>
      </c>
      <c r="C421" s="177" t="str">
        <f t="array" ref="C421">IFERROR(INDEX('調査票 (記入例)'!$C$1:$C$718,SMALL(IF('調査票 (記入例)'!$AE$19:$AE$718="●",ROW('調査票 (記入例)'!$AE$19:$AE$718)),ROW(C401))),"")</f>
        <v/>
      </c>
      <c r="D421" s="181" t="str">
        <f t="array" ref="D421">IFERROR(INDEX('調査票 (記入例)'!$K$1:$K$718,SMALL(IF('調査票 (記入例)'!$AE$19:$AE$718="●",ROW('調査票 (記入例)'!$AE$19:$AE$718)),ROW(D401))),"")</f>
        <v/>
      </c>
      <c r="E421" s="184">
        <f t="shared" si="50"/>
        <v>0</v>
      </c>
      <c r="F421" s="181" t="str">
        <f t="array" ref="F421">IFERROR(INDEX('調査票 (記入例)'!$L$1:$L$718,SMALL(IF('調査票 (記入例)'!$AE$19:$AE$718="●",ROW('調査票 (記入例)'!$AE$19:$AE$718)),ROW(F401))),"")</f>
        <v/>
      </c>
      <c r="G421" s="182">
        <f t="shared" si="51"/>
        <v>0</v>
      </c>
      <c r="H421" s="181" t="str">
        <f t="array" ref="H421">IFERROR(INDEX('調査票 (記入例)'!$M$1:$M$718,SMALL(IF('調査票 (記入例)'!$AE$19:$AE$718="●",ROW('調査票 (記入例)'!$AE$19:$AE$718)),ROW(H401))),"")</f>
        <v/>
      </c>
      <c r="I421" s="182">
        <f t="shared" si="52"/>
        <v>0</v>
      </c>
      <c r="J421" s="181" t="str">
        <f t="array" ref="J421">IFERROR(INDEX('調査票 (記入例)'!$N$1:$N$718,SMALL(IF('調査票 (記入例)'!$AE$19:$AE$718="●",ROW('調査票 (記入例)'!$AE$19:$AE$718)),ROW(J401))),"")</f>
        <v/>
      </c>
      <c r="K421" s="182">
        <f t="shared" si="53"/>
        <v>0</v>
      </c>
      <c r="L421" s="155"/>
      <c r="M421" s="156"/>
      <c r="N421" s="157"/>
      <c r="O421" s="156"/>
      <c r="P421" s="155"/>
      <c r="Q421" s="156"/>
      <c r="R421" s="157"/>
      <c r="S421" s="156"/>
      <c r="T421" s="155"/>
      <c r="U421" s="156"/>
      <c r="V421" s="157"/>
      <c r="W421" s="156"/>
      <c r="X421" s="155"/>
      <c r="Y421" s="156"/>
      <c r="Z421" s="157"/>
      <c r="AA421" s="156"/>
      <c r="AB421" s="158"/>
      <c r="AC421" s="159" t="str">
        <f t="array" ref="AC421">IFERROR(INDEX('調査票 (記入例)'!$AD$1:$AD$718,SMALL(IF('調査票 (記入例)'!$AE$19:$AE$718="●",ROW('調査票 (記入例)'!$AE$19:$AE$718)),ROW(AC401)))&amp;"","")</f>
        <v/>
      </c>
      <c r="AD421" s="160" t="str">
        <f t="shared" si="54"/>
        <v/>
      </c>
      <c r="AE421" s="159" t="str">
        <f t="shared" si="56"/>
        <v/>
      </c>
      <c r="AF421" s="160" t="str">
        <f t="shared" si="55"/>
        <v/>
      </c>
    </row>
    <row r="422" spans="1:32" s="110" customFormat="1" ht="34.5" customHeight="1" x14ac:dyDescent="0.4">
      <c r="A422" s="42" t="str">
        <f t="shared" si="49"/>
        <v>○○学園</v>
      </c>
      <c r="B422" s="176" t="str">
        <f t="array" ref="B422">IFERROR(INDEX('調査票 (記入例)'!$B$1:$B$718,SMALL(IF('調査票 (記入例)'!$AE$19:$AE$718="●",ROW('調査票 (記入例)'!$AE$19:$AE$718)),ROW(B402))),"")</f>
        <v/>
      </c>
      <c r="C422" s="177" t="str">
        <f t="array" ref="C422">IFERROR(INDEX('調査票 (記入例)'!$C$1:$C$718,SMALL(IF('調査票 (記入例)'!$AE$19:$AE$718="●",ROW('調査票 (記入例)'!$AE$19:$AE$718)),ROW(C402))),"")</f>
        <v/>
      </c>
      <c r="D422" s="181" t="str">
        <f t="array" ref="D422">IFERROR(INDEX('調査票 (記入例)'!$K$1:$K$718,SMALL(IF('調査票 (記入例)'!$AE$19:$AE$718="●",ROW('調査票 (記入例)'!$AE$19:$AE$718)),ROW(D402))),"")</f>
        <v/>
      </c>
      <c r="E422" s="184">
        <f t="shared" si="50"/>
        <v>0</v>
      </c>
      <c r="F422" s="181" t="str">
        <f t="array" ref="F422">IFERROR(INDEX('調査票 (記入例)'!$L$1:$L$718,SMALL(IF('調査票 (記入例)'!$AE$19:$AE$718="●",ROW('調査票 (記入例)'!$AE$19:$AE$718)),ROW(F402))),"")</f>
        <v/>
      </c>
      <c r="G422" s="182">
        <f t="shared" si="51"/>
        <v>0</v>
      </c>
      <c r="H422" s="181" t="str">
        <f t="array" ref="H422">IFERROR(INDEX('調査票 (記入例)'!$M$1:$M$718,SMALL(IF('調査票 (記入例)'!$AE$19:$AE$718="●",ROW('調査票 (記入例)'!$AE$19:$AE$718)),ROW(H402))),"")</f>
        <v/>
      </c>
      <c r="I422" s="182">
        <f t="shared" si="52"/>
        <v>0</v>
      </c>
      <c r="J422" s="181" t="str">
        <f t="array" ref="J422">IFERROR(INDEX('調査票 (記入例)'!$N$1:$N$718,SMALL(IF('調査票 (記入例)'!$AE$19:$AE$718="●",ROW('調査票 (記入例)'!$AE$19:$AE$718)),ROW(J402))),"")</f>
        <v/>
      </c>
      <c r="K422" s="182">
        <f t="shared" si="53"/>
        <v>0</v>
      </c>
      <c r="L422" s="155"/>
      <c r="M422" s="156"/>
      <c r="N422" s="157"/>
      <c r="O422" s="156"/>
      <c r="P422" s="155"/>
      <c r="Q422" s="156"/>
      <c r="R422" s="157"/>
      <c r="S422" s="156"/>
      <c r="T422" s="155"/>
      <c r="U422" s="156"/>
      <c r="V422" s="157"/>
      <c r="W422" s="156"/>
      <c r="X422" s="155"/>
      <c r="Y422" s="156"/>
      <c r="Z422" s="157"/>
      <c r="AA422" s="156"/>
      <c r="AB422" s="158"/>
      <c r="AC422" s="159" t="str">
        <f t="array" ref="AC422">IFERROR(INDEX('調査票 (記入例)'!$AD$1:$AD$718,SMALL(IF('調査票 (記入例)'!$AE$19:$AE$718="●",ROW('調査票 (記入例)'!$AE$19:$AE$718)),ROW(AC402)))&amp;"","")</f>
        <v/>
      </c>
      <c r="AD422" s="160" t="str">
        <f t="shared" si="54"/>
        <v/>
      </c>
      <c r="AE422" s="159" t="str">
        <f t="shared" si="56"/>
        <v/>
      </c>
      <c r="AF422" s="160" t="str">
        <f t="shared" si="55"/>
        <v/>
      </c>
    </row>
    <row r="423" spans="1:32" s="110" customFormat="1" ht="34.5" customHeight="1" x14ac:dyDescent="0.4">
      <c r="A423" s="42" t="str">
        <f t="shared" si="49"/>
        <v>○○学園</v>
      </c>
      <c r="B423" s="176" t="str">
        <f t="array" ref="B423">IFERROR(INDEX('調査票 (記入例)'!$B$1:$B$718,SMALL(IF('調査票 (記入例)'!$AE$19:$AE$718="●",ROW('調査票 (記入例)'!$AE$19:$AE$718)),ROW(B403))),"")</f>
        <v/>
      </c>
      <c r="C423" s="177" t="str">
        <f t="array" ref="C423">IFERROR(INDEX('調査票 (記入例)'!$C$1:$C$718,SMALL(IF('調査票 (記入例)'!$AE$19:$AE$718="●",ROW('調査票 (記入例)'!$AE$19:$AE$718)),ROW(C403))),"")</f>
        <v/>
      </c>
      <c r="D423" s="181" t="str">
        <f t="array" ref="D423">IFERROR(INDEX('調査票 (記入例)'!$K$1:$K$718,SMALL(IF('調査票 (記入例)'!$AE$19:$AE$718="●",ROW('調査票 (記入例)'!$AE$19:$AE$718)),ROW(D403))),"")</f>
        <v/>
      </c>
      <c r="E423" s="184">
        <f t="shared" si="50"/>
        <v>0</v>
      </c>
      <c r="F423" s="181" t="str">
        <f t="array" ref="F423">IFERROR(INDEX('調査票 (記入例)'!$L$1:$L$718,SMALL(IF('調査票 (記入例)'!$AE$19:$AE$718="●",ROW('調査票 (記入例)'!$AE$19:$AE$718)),ROW(F403))),"")</f>
        <v/>
      </c>
      <c r="G423" s="182">
        <f t="shared" si="51"/>
        <v>0</v>
      </c>
      <c r="H423" s="181" t="str">
        <f t="array" ref="H423">IFERROR(INDEX('調査票 (記入例)'!$M$1:$M$718,SMALL(IF('調査票 (記入例)'!$AE$19:$AE$718="●",ROW('調査票 (記入例)'!$AE$19:$AE$718)),ROW(H403))),"")</f>
        <v/>
      </c>
      <c r="I423" s="182">
        <f t="shared" si="52"/>
        <v>0</v>
      </c>
      <c r="J423" s="181" t="str">
        <f t="array" ref="J423">IFERROR(INDEX('調査票 (記入例)'!$N$1:$N$718,SMALL(IF('調査票 (記入例)'!$AE$19:$AE$718="●",ROW('調査票 (記入例)'!$AE$19:$AE$718)),ROW(J403))),"")</f>
        <v/>
      </c>
      <c r="K423" s="182">
        <f t="shared" si="53"/>
        <v>0</v>
      </c>
      <c r="L423" s="155"/>
      <c r="M423" s="156"/>
      <c r="N423" s="157"/>
      <c r="O423" s="156"/>
      <c r="P423" s="155"/>
      <c r="Q423" s="156"/>
      <c r="R423" s="157"/>
      <c r="S423" s="156"/>
      <c r="T423" s="155"/>
      <c r="U423" s="156"/>
      <c r="V423" s="157"/>
      <c r="W423" s="156"/>
      <c r="X423" s="155"/>
      <c r="Y423" s="156"/>
      <c r="Z423" s="157"/>
      <c r="AA423" s="156"/>
      <c r="AB423" s="158"/>
      <c r="AC423" s="159" t="str">
        <f t="array" ref="AC423">IFERROR(INDEX('調査票 (記入例)'!$AD$1:$AD$718,SMALL(IF('調査票 (記入例)'!$AE$19:$AE$718="●",ROW('調査票 (記入例)'!$AE$19:$AE$718)),ROW(AC403)))&amp;"","")</f>
        <v/>
      </c>
      <c r="AD423" s="160" t="str">
        <f t="shared" si="54"/>
        <v/>
      </c>
      <c r="AE423" s="159" t="str">
        <f t="shared" si="56"/>
        <v/>
      </c>
      <c r="AF423" s="160" t="str">
        <f t="shared" si="55"/>
        <v/>
      </c>
    </row>
    <row r="424" spans="1:32" s="110" customFormat="1" ht="34.5" customHeight="1" x14ac:dyDescent="0.4">
      <c r="A424" s="42" t="str">
        <f t="shared" si="49"/>
        <v>○○学園</v>
      </c>
      <c r="B424" s="176" t="str">
        <f t="array" ref="B424">IFERROR(INDEX('調査票 (記入例)'!$B$1:$B$718,SMALL(IF('調査票 (記入例)'!$AE$19:$AE$718="●",ROW('調査票 (記入例)'!$AE$19:$AE$718)),ROW(B404))),"")</f>
        <v/>
      </c>
      <c r="C424" s="177" t="str">
        <f t="array" ref="C424">IFERROR(INDEX('調査票 (記入例)'!$C$1:$C$718,SMALL(IF('調査票 (記入例)'!$AE$19:$AE$718="●",ROW('調査票 (記入例)'!$AE$19:$AE$718)),ROW(C404))),"")</f>
        <v/>
      </c>
      <c r="D424" s="181" t="str">
        <f t="array" ref="D424">IFERROR(INDEX('調査票 (記入例)'!$K$1:$K$718,SMALL(IF('調査票 (記入例)'!$AE$19:$AE$718="●",ROW('調査票 (記入例)'!$AE$19:$AE$718)),ROW(D404))),"")</f>
        <v/>
      </c>
      <c r="E424" s="184">
        <f t="shared" si="50"/>
        <v>0</v>
      </c>
      <c r="F424" s="181" t="str">
        <f t="array" ref="F424">IFERROR(INDEX('調査票 (記入例)'!$L$1:$L$718,SMALL(IF('調査票 (記入例)'!$AE$19:$AE$718="●",ROW('調査票 (記入例)'!$AE$19:$AE$718)),ROW(F404))),"")</f>
        <v/>
      </c>
      <c r="G424" s="182">
        <f t="shared" si="51"/>
        <v>0</v>
      </c>
      <c r="H424" s="181" t="str">
        <f t="array" ref="H424">IFERROR(INDEX('調査票 (記入例)'!$M$1:$M$718,SMALL(IF('調査票 (記入例)'!$AE$19:$AE$718="●",ROW('調査票 (記入例)'!$AE$19:$AE$718)),ROW(H404))),"")</f>
        <v/>
      </c>
      <c r="I424" s="182">
        <f t="shared" si="52"/>
        <v>0</v>
      </c>
      <c r="J424" s="181" t="str">
        <f t="array" ref="J424">IFERROR(INDEX('調査票 (記入例)'!$N$1:$N$718,SMALL(IF('調査票 (記入例)'!$AE$19:$AE$718="●",ROW('調査票 (記入例)'!$AE$19:$AE$718)),ROW(J404))),"")</f>
        <v/>
      </c>
      <c r="K424" s="182">
        <f t="shared" si="53"/>
        <v>0</v>
      </c>
      <c r="L424" s="155"/>
      <c r="M424" s="156"/>
      <c r="N424" s="157"/>
      <c r="O424" s="156"/>
      <c r="P424" s="155"/>
      <c r="Q424" s="156"/>
      <c r="R424" s="157"/>
      <c r="S424" s="156"/>
      <c r="T424" s="155"/>
      <c r="U424" s="156"/>
      <c r="V424" s="157"/>
      <c r="W424" s="156"/>
      <c r="X424" s="155"/>
      <c r="Y424" s="156"/>
      <c r="Z424" s="157"/>
      <c r="AA424" s="156"/>
      <c r="AB424" s="158"/>
      <c r="AC424" s="159" t="str">
        <f t="array" ref="AC424">IFERROR(INDEX('調査票 (記入例)'!$AD$1:$AD$718,SMALL(IF('調査票 (記入例)'!$AE$19:$AE$718="●",ROW('調査票 (記入例)'!$AE$19:$AE$718)),ROW(AC404)))&amp;"","")</f>
        <v/>
      </c>
      <c r="AD424" s="160" t="str">
        <f t="shared" si="54"/>
        <v/>
      </c>
      <c r="AE424" s="159" t="str">
        <f t="shared" si="56"/>
        <v/>
      </c>
      <c r="AF424" s="160" t="str">
        <f t="shared" si="55"/>
        <v/>
      </c>
    </row>
    <row r="425" spans="1:32" s="110" customFormat="1" ht="34.5" customHeight="1" x14ac:dyDescent="0.4">
      <c r="A425" s="42" t="str">
        <f t="shared" si="49"/>
        <v>○○学園</v>
      </c>
      <c r="B425" s="176" t="str">
        <f t="array" ref="B425">IFERROR(INDEX('調査票 (記入例)'!$B$1:$B$718,SMALL(IF('調査票 (記入例)'!$AE$19:$AE$718="●",ROW('調査票 (記入例)'!$AE$19:$AE$718)),ROW(B405))),"")</f>
        <v/>
      </c>
      <c r="C425" s="177" t="str">
        <f t="array" ref="C425">IFERROR(INDEX('調査票 (記入例)'!$C$1:$C$718,SMALL(IF('調査票 (記入例)'!$AE$19:$AE$718="●",ROW('調査票 (記入例)'!$AE$19:$AE$718)),ROW(C405))),"")</f>
        <v/>
      </c>
      <c r="D425" s="181" t="str">
        <f t="array" ref="D425">IFERROR(INDEX('調査票 (記入例)'!$K$1:$K$718,SMALL(IF('調査票 (記入例)'!$AE$19:$AE$718="●",ROW('調査票 (記入例)'!$AE$19:$AE$718)),ROW(D405))),"")</f>
        <v/>
      </c>
      <c r="E425" s="184">
        <f t="shared" si="50"/>
        <v>0</v>
      </c>
      <c r="F425" s="181" t="str">
        <f t="array" ref="F425">IFERROR(INDEX('調査票 (記入例)'!$L$1:$L$718,SMALL(IF('調査票 (記入例)'!$AE$19:$AE$718="●",ROW('調査票 (記入例)'!$AE$19:$AE$718)),ROW(F405))),"")</f>
        <v/>
      </c>
      <c r="G425" s="182">
        <f t="shared" si="51"/>
        <v>0</v>
      </c>
      <c r="H425" s="181" t="str">
        <f t="array" ref="H425">IFERROR(INDEX('調査票 (記入例)'!$M$1:$M$718,SMALL(IF('調査票 (記入例)'!$AE$19:$AE$718="●",ROW('調査票 (記入例)'!$AE$19:$AE$718)),ROW(H405))),"")</f>
        <v/>
      </c>
      <c r="I425" s="182">
        <f t="shared" si="52"/>
        <v>0</v>
      </c>
      <c r="J425" s="181" t="str">
        <f t="array" ref="J425">IFERROR(INDEX('調査票 (記入例)'!$N$1:$N$718,SMALL(IF('調査票 (記入例)'!$AE$19:$AE$718="●",ROW('調査票 (記入例)'!$AE$19:$AE$718)),ROW(J405))),"")</f>
        <v/>
      </c>
      <c r="K425" s="182">
        <f t="shared" si="53"/>
        <v>0</v>
      </c>
      <c r="L425" s="155"/>
      <c r="M425" s="156"/>
      <c r="N425" s="157"/>
      <c r="O425" s="156"/>
      <c r="P425" s="155"/>
      <c r="Q425" s="156"/>
      <c r="R425" s="157"/>
      <c r="S425" s="156"/>
      <c r="T425" s="155"/>
      <c r="U425" s="156"/>
      <c r="V425" s="157"/>
      <c r="W425" s="156"/>
      <c r="X425" s="155"/>
      <c r="Y425" s="156"/>
      <c r="Z425" s="157"/>
      <c r="AA425" s="156"/>
      <c r="AB425" s="158"/>
      <c r="AC425" s="159" t="str">
        <f t="array" ref="AC425">IFERROR(INDEX('調査票 (記入例)'!$AD$1:$AD$718,SMALL(IF('調査票 (記入例)'!$AE$19:$AE$718="●",ROW('調査票 (記入例)'!$AE$19:$AE$718)),ROW(AC405)))&amp;"","")</f>
        <v/>
      </c>
      <c r="AD425" s="160" t="str">
        <f t="shared" si="54"/>
        <v/>
      </c>
      <c r="AE425" s="159" t="str">
        <f t="shared" si="56"/>
        <v/>
      </c>
      <c r="AF425" s="160" t="str">
        <f t="shared" si="55"/>
        <v/>
      </c>
    </row>
    <row r="426" spans="1:32" s="110" customFormat="1" ht="34.5" customHeight="1" x14ac:dyDescent="0.4">
      <c r="A426" s="42" t="str">
        <f t="shared" si="49"/>
        <v>○○学園</v>
      </c>
      <c r="B426" s="176" t="str">
        <f t="array" ref="B426">IFERROR(INDEX('調査票 (記入例)'!$B$1:$B$718,SMALL(IF('調査票 (記入例)'!$AE$19:$AE$718="●",ROW('調査票 (記入例)'!$AE$19:$AE$718)),ROW(B406))),"")</f>
        <v/>
      </c>
      <c r="C426" s="177" t="str">
        <f t="array" ref="C426">IFERROR(INDEX('調査票 (記入例)'!$C$1:$C$718,SMALL(IF('調査票 (記入例)'!$AE$19:$AE$718="●",ROW('調査票 (記入例)'!$AE$19:$AE$718)),ROW(C406))),"")</f>
        <v/>
      </c>
      <c r="D426" s="181" t="str">
        <f t="array" ref="D426">IFERROR(INDEX('調査票 (記入例)'!$K$1:$K$718,SMALL(IF('調査票 (記入例)'!$AE$19:$AE$718="●",ROW('調査票 (記入例)'!$AE$19:$AE$718)),ROW(D406))),"")</f>
        <v/>
      </c>
      <c r="E426" s="184">
        <f t="shared" si="50"/>
        <v>0</v>
      </c>
      <c r="F426" s="181" t="str">
        <f t="array" ref="F426">IFERROR(INDEX('調査票 (記入例)'!$L$1:$L$718,SMALL(IF('調査票 (記入例)'!$AE$19:$AE$718="●",ROW('調査票 (記入例)'!$AE$19:$AE$718)),ROW(F406))),"")</f>
        <v/>
      </c>
      <c r="G426" s="182">
        <f t="shared" si="51"/>
        <v>0</v>
      </c>
      <c r="H426" s="181" t="str">
        <f t="array" ref="H426">IFERROR(INDEX('調査票 (記入例)'!$M$1:$M$718,SMALL(IF('調査票 (記入例)'!$AE$19:$AE$718="●",ROW('調査票 (記入例)'!$AE$19:$AE$718)),ROW(H406))),"")</f>
        <v/>
      </c>
      <c r="I426" s="182">
        <f t="shared" si="52"/>
        <v>0</v>
      </c>
      <c r="J426" s="181" t="str">
        <f t="array" ref="J426">IFERROR(INDEX('調査票 (記入例)'!$N$1:$N$718,SMALL(IF('調査票 (記入例)'!$AE$19:$AE$718="●",ROW('調査票 (記入例)'!$AE$19:$AE$718)),ROW(J406))),"")</f>
        <v/>
      </c>
      <c r="K426" s="182">
        <f t="shared" si="53"/>
        <v>0</v>
      </c>
      <c r="L426" s="155"/>
      <c r="M426" s="156"/>
      <c r="N426" s="157"/>
      <c r="O426" s="156"/>
      <c r="P426" s="155"/>
      <c r="Q426" s="156"/>
      <c r="R426" s="157"/>
      <c r="S426" s="156"/>
      <c r="T426" s="155"/>
      <c r="U426" s="156"/>
      <c r="V426" s="157"/>
      <c r="W426" s="156"/>
      <c r="X426" s="155"/>
      <c r="Y426" s="156"/>
      <c r="Z426" s="157"/>
      <c r="AA426" s="156"/>
      <c r="AB426" s="158"/>
      <c r="AC426" s="159" t="str">
        <f t="array" ref="AC426">IFERROR(INDEX('調査票 (記入例)'!$AD$1:$AD$718,SMALL(IF('調査票 (記入例)'!$AE$19:$AE$718="●",ROW('調査票 (記入例)'!$AE$19:$AE$718)),ROW(AC406)))&amp;"","")</f>
        <v/>
      </c>
      <c r="AD426" s="160" t="str">
        <f t="shared" si="54"/>
        <v/>
      </c>
      <c r="AE426" s="159" t="str">
        <f t="shared" si="56"/>
        <v/>
      </c>
      <c r="AF426" s="160" t="str">
        <f t="shared" si="55"/>
        <v/>
      </c>
    </row>
    <row r="427" spans="1:32" s="110" customFormat="1" ht="34.5" customHeight="1" x14ac:dyDescent="0.4">
      <c r="A427" s="42" t="str">
        <f t="shared" si="49"/>
        <v>○○学園</v>
      </c>
      <c r="B427" s="176" t="str">
        <f t="array" ref="B427">IFERROR(INDEX('調査票 (記入例)'!$B$1:$B$718,SMALL(IF('調査票 (記入例)'!$AE$19:$AE$718="●",ROW('調査票 (記入例)'!$AE$19:$AE$718)),ROW(B407))),"")</f>
        <v/>
      </c>
      <c r="C427" s="177" t="str">
        <f t="array" ref="C427">IFERROR(INDEX('調査票 (記入例)'!$C$1:$C$718,SMALL(IF('調査票 (記入例)'!$AE$19:$AE$718="●",ROW('調査票 (記入例)'!$AE$19:$AE$718)),ROW(C407))),"")</f>
        <v/>
      </c>
      <c r="D427" s="181" t="str">
        <f t="array" ref="D427">IFERROR(INDEX('調査票 (記入例)'!$K$1:$K$718,SMALL(IF('調査票 (記入例)'!$AE$19:$AE$718="●",ROW('調査票 (記入例)'!$AE$19:$AE$718)),ROW(D407))),"")</f>
        <v/>
      </c>
      <c r="E427" s="184">
        <f t="shared" si="50"/>
        <v>0</v>
      </c>
      <c r="F427" s="181" t="str">
        <f t="array" ref="F427">IFERROR(INDEX('調査票 (記入例)'!$L$1:$L$718,SMALL(IF('調査票 (記入例)'!$AE$19:$AE$718="●",ROW('調査票 (記入例)'!$AE$19:$AE$718)),ROW(F407))),"")</f>
        <v/>
      </c>
      <c r="G427" s="182">
        <f t="shared" si="51"/>
        <v>0</v>
      </c>
      <c r="H427" s="181" t="str">
        <f t="array" ref="H427">IFERROR(INDEX('調査票 (記入例)'!$M$1:$M$718,SMALL(IF('調査票 (記入例)'!$AE$19:$AE$718="●",ROW('調査票 (記入例)'!$AE$19:$AE$718)),ROW(H407))),"")</f>
        <v/>
      </c>
      <c r="I427" s="182">
        <f t="shared" si="52"/>
        <v>0</v>
      </c>
      <c r="J427" s="181" t="str">
        <f t="array" ref="J427">IFERROR(INDEX('調査票 (記入例)'!$N$1:$N$718,SMALL(IF('調査票 (記入例)'!$AE$19:$AE$718="●",ROW('調査票 (記入例)'!$AE$19:$AE$718)),ROW(J407))),"")</f>
        <v/>
      </c>
      <c r="K427" s="182">
        <f t="shared" si="53"/>
        <v>0</v>
      </c>
      <c r="L427" s="155"/>
      <c r="M427" s="156"/>
      <c r="N427" s="157"/>
      <c r="O427" s="156"/>
      <c r="P427" s="155"/>
      <c r="Q427" s="156"/>
      <c r="R427" s="157"/>
      <c r="S427" s="156"/>
      <c r="T427" s="155"/>
      <c r="U427" s="156"/>
      <c r="V427" s="157"/>
      <c r="W427" s="156"/>
      <c r="X427" s="155"/>
      <c r="Y427" s="156"/>
      <c r="Z427" s="157"/>
      <c r="AA427" s="156"/>
      <c r="AB427" s="158"/>
      <c r="AC427" s="159" t="str">
        <f t="array" ref="AC427">IFERROR(INDEX('調査票 (記入例)'!$AD$1:$AD$718,SMALL(IF('調査票 (記入例)'!$AE$19:$AE$718="●",ROW('調査票 (記入例)'!$AE$19:$AE$718)),ROW(AC407)))&amp;"","")</f>
        <v/>
      </c>
      <c r="AD427" s="160" t="str">
        <f t="shared" si="54"/>
        <v/>
      </c>
      <c r="AE427" s="159" t="str">
        <f t="shared" si="56"/>
        <v/>
      </c>
      <c r="AF427" s="160" t="str">
        <f t="shared" si="55"/>
        <v/>
      </c>
    </row>
    <row r="428" spans="1:32" s="110" customFormat="1" ht="34.5" customHeight="1" x14ac:dyDescent="0.4">
      <c r="A428" s="42" t="str">
        <f t="shared" si="49"/>
        <v>○○学園</v>
      </c>
      <c r="B428" s="176" t="str">
        <f t="array" ref="B428">IFERROR(INDEX('調査票 (記入例)'!$B$1:$B$718,SMALL(IF('調査票 (記入例)'!$AE$19:$AE$718="●",ROW('調査票 (記入例)'!$AE$19:$AE$718)),ROW(B408))),"")</f>
        <v/>
      </c>
      <c r="C428" s="177" t="str">
        <f t="array" ref="C428">IFERROR(INDEX('調査票 (記入例)'!$C$1:$C$718,SMALL(IF('調査票 (記入例)'!$AE$19:$AE$718="●",ROW('調査票 (記入例)'!$AE$19:$AE$718)),ROW(C408))),"")</f>
        <v/>
      </c>
      <c r="D428" s="181" t="str">
        <f t="array" ref="D428">IFERROR(INDEX('調査票 (記入例)'!$K$1:$K$718,SMALL(IF('調査票 (記入例)'!$AE$19:$AE$718="●",ROW('調査票 (記入例)'!$AE$19:$AE$718)),ROW(D408))),"")</f>
        <v/>
      </c>
      <c r="E428" s="184">
        <f t="shared" si="50"/>
        <v>0</v>
      </c>
      <c r="F428" s="181" t="str">
        <f t="array" ref="F428">IFERROR(INDEX('調査票 (記入例)'!$L$1:$L$718,SMALL(IF('調査票 (記入例)'!$AE$19:$AE$718="●",ROW('調査票 (記入例)'!$AE$19:$AE$718)),ROW(F408))),"")</f>
        <v/>
      </c>
      <c r="G428" s="182">
        <f t="shared" si="51"/>
        <v>0</v>
      </c>
      <c r="H428" s="181" t="str">
        <f t="array" ref="H428">IFERROR(INDEX('調査票 (記入例)'!$M$1:$M$718,SMALL(IF('調査票 (記入例)'!$AE$19:$AE$718="●",ROW('調査票 (記入例)'!$AE$19:$AE$718)),ROW(H408))),"")</f>
        <v/>
      </c>
      <c r="I428" s="182">
        <f t="shared" si="52"/>
        <v>0</v>
      </c>
      <c r="J428" s="181" t="str">
        <f t="array" ref="J428">IFERROR(INDEX('調査票 (記入例)'!$N$1:$N$718,SMALL(IF('調査票 (記入例)'!$AE$19:$AE$718="●",ROW('調査票 (記入例)'!$AE$19:$AE$718)),ROW(J408))),"")</f>
        <v/>
      </c>
      <c r="K428" s="182">
        <f t="shared" si="53"/>
        <v>0</v>
      </c>
      <c r="L428" s="155"/>
      <c r="M428" s="156"/>
      <c r="N428" s="157"/>
      <c r="O428" s="156"/>
      <c r="P428" s="155"/>
      <c r="Q428" s="156"/>
      <c r="R428" s="157"/>
      <c r="S428" s="156"/>
      <c r="T428" s="155"/>
      <c r="U428" s="156"/>
      <c r="V428" s="157"/>
      <c r="W428" s="156"/>
      <c r="X428" s="155"/>
      <c r="Y428" s="156"/>
      <c r="Z428" s="157"/>
      <c r="AA428" s="156"/>
      <c r="AB428" s="158"/>
      <c r="AC428" s="159" t="str">
        <f t="array" ref="AC428">IFERROR(INDEX('調査票 (記入例)'!$AD$1:$AD$718,SMALL(IF('調査票 (記入例)'!$AE$19:$AE$718="●",ROW('調査票 (記入例)'!$AE$19:$AE$718)),ROW(AC408)))&amp;"","")</f>
        <v/>
      </c>
      <c r="AD428" s="160" t="str">
        <f t="shared" si="54"/>
        <v/>
      </c>
      <c r="AE428" s="159" t="str">
        <f t="shared" si="56"/>
        <v/>
      </c>
      <c r="AF428" s="160" t="str">
        <f t="shared" si="55"/>
        <v/>
      </c>
    </row>
    <row r="429" spans="1:32" s="110" customFormat="1" ht="34.5" customHeight="1" x14ac:dyDescent="0.4">
      <c r="A429" s="42" t="str">
        <f t="shared" si="49"/>
        <v>○○学園</v>
      </c>
      <c r="B429" s="176" t="str">
        <f t="array" ref="B429">IFERROR(INDEX('調査票 (記入例)'!$B$1:$B$718,SMALL(IF('調査票 (記入例)'!$AE$19:$AE$718="●",ROW('調査票 (記入例)'!$AE$19:$AE$718)),ROW(B409))),"")</f>
        <v/>
      </c>
      <c r="C429" s="177" t="str">
        <f t="array" ref="C429">IFERROR(INDEX('調査票 (記入例)'!$C$1:$C$718,SMALL(IF('調査票 (記入例)'!$AE$19:$AE$718="●",ROW('調査票 (記入例)'!$AE$19:$AE$718)),ROW(C409))),"")</f>
        <v/>
      </c>
      <c r="D429" s="181" t="str">
        <f t="array" ref="D429">IFERROR(INDEX('調査票 (記入例)'!$K$1:$K$718,SMALL(IF('調査票 (記入例)'!$AE$19:$AE$718="●",ROW('調査票 (記入例)'!$AE$19:$AE$718)),ROW(D409))),"")</f>
        <v/>
      </c>
      <c r="E429" s="184">
        <f t="shared" si="50"/>
        <v>0</v>
      </c>
      <c r="F429" s="181" t="str">
        <f t="array" ref="F429">IFERROR(INDEX('調査票 (記入例)'!$L$1:$L$718,SMALL(IF('調査票 (記入例)'!$AE$19:$AE$718="●",ROW('調査票 (記入例)'!$AE$19:$AE$718)),ROW(F409))),"")</f>
        <v/>
      </c>
      <c r="G429" s="182">
        <f t="shared" si="51"/>
        <v>0</v>
      </c>
      <c r="H429" s="181" t="str">
        <f t="array" ref="H429">IFERROR(INDEX('調査票 (記入例)'!$M$1:$M$718,SMALL(IF('調査票 (記入例)'!$AE$19:$AE$718="●",ROW('調査票 (記入例)'!$AE$19:$AE$718)),ROW(H409))),"")</f>
        <v/>
      </c>
      <c r="I429" s="182">
        <f t="shared" si="52"/>
        <v>0</v>
      </c>
      <c r="J429" s="181" t="str">
        <f t="array" ref="J429">IFERROR(INDEX('調査票 (記入例)'!$N$1:$N$718,SMALL(IF('調査票 (記入例)'!$AE$19:$AE$718="●",ROW('調査票 (記入例)'!$AE$19:$AE$718)),ROW(J409))),"")</f>
        <v/>
      </c>
      <c r="K429" s="182">
        <f t="shared" si="53"/>
        <v>0</v>
      </c>
      <c r="L429" s="155"/>
      <c r="M429" s="156"/>
      <c r="N429" s="157"/>
      <c r="O429" s="156"/>
      <c r="P429" s="155"/>
      <c r="Q429" s="156"/>
      <c r="R429" s="157"/>
      <c r="S429" s="156"/>
      <c r="T429" s="155"/>
      <c r="U429" s="156"/>
      <c r="V429" s="157"/>
      <c r="W429" s="156"/>
      <c r="X429" s="155"/>
      <c r="Y429" s="156"/>
      <c r="Z429" s="157"/>
      <c r="AA429" s="156"/>
      <c r="AB429" s="158"/>
      <c r="AC429" s="159" t="str">
        <f t="array" ref="AC429">IFERROR(INDEX('調査票 (記入例)'!$AD$1:$AD$718,SMALL(IF('調査票 (記入例)'!$AE$19:$AE$718="●",ROW('調査票 (記入例)'!$AE$19:$AE$718)),ROW(AC409)))&amp;"","")</f>
        <v/>
      </c>
      <c r="AD429" s="160" t="str">
        <f t="shared" si="54"/>
        <v/>
      </c>
      <c r="AE429" s="159" t="str">
        <f t="shared" si="56"/>
        <v/>
      </c>
      <c r="AF429" s="160" t="str">
        <f t="shared" si="55"/>
        <v/>
      </c>
    </row>
    <row r="430" spans="1:32" s="110" customFormat="1" ht="34.5" customHeight="1" x14ac:dyDescent="0.4">
      <c r="A430" s="42" t="str">
        <f t="shared" si="49"/>
        <v>○○学園</v>
      </c>
      <c r="B430" s="176" t="str">
        <f t="array" ref="B430">IFERROR(INDEX('調査票 (記入例)'!$B$1:$B$718,SMALL(IF('調査票 (記入例)'!$AE$19:$AE$718="●",ROW('調査票 (記入例)'!$AE$19:$AE$718)),ROW(B410))),"")</f>
        <v/>
      </c>
      <c r="C430" s="177" t="str">
        <f t="array" ref="C430">IFERROR(INDEX('調査票 (記入例)'!$C$1:$C$718,SMALL(IF('調査票 (記入例)'!$AE$19:$AE$718="●",ROW('調査票 (記入例)'!$AE$19:$AE$718)),ROW(C410))),"")</f>
        <v/>
      </c>
      <c r="D430" s="181" t="str">
        <f t="array" ref="D430">IFERROR(INDEX('調査票 (記入例)'!$K$1:$K$718,SMALL(IF('調査票 (記入例)'!$AE$19:$AE$718="●",ROW('調査票 (記入例)'!$AE$19:$AE$718)),ROW(D410))),"")</f>
        <v/>
      </c>
      <c r="E430" s="184">
        <f t="shared" si="50"/>
        <v>0</v>
      </c>
      <c r="F430" s="181" t="str">
        <f t="array" ref="F430">IFERROR(INDEX('調査票 (記入例)'!$L$1:$L$718,SMALL(IF('調査票 (記入例)'!$AE$19:$AE$718="●",ROW('調査票 (記入例)'!$AE$19:$AE$718)),ROW(F410))),"")</f>
        <v/>
      </c>
      <c r="G430" s="182">
        <f t="shared" si="51"/>
        <v>0</v>
      </c>
      <c r="H430" s="181" t="str">
        <f t="array" ref="H430">IFERROR(INDEX('調査票 (記入例)'!$M$1:$M$718,SMALL(IF('調査票 (記入例)'!$AE$19:$AE$718="●",ROW('調査票 (記入例)'!$AE$19:$AE$718)),ROW(H410))),"")</f>
        <v/>
      </c>
      <c r="I430" s="182">
        <f t="shared" si="52"/>
        <v>0</v>
      </c>
      <c r="J430" s="181" t="str">
        <f t="array" ref="J430">IFERROR(INDEX('調査票 (記入例)'!$N$1:$N$718,SMALL(IF('調査票 (記入例)'!$AE$19:$AE$718="●",ROW('調査票 (記入例)'!$AE$19:$AE$718)),ROW(J410))),"")</f>
        <v/>
      </c>
      <c r="K430" s="182">
        <f t="shared" si="53"/>
        <v>0</v>
      </c>
      <c r="L430" s="155"/>
      <c r="M430" s="156"/>
      <c r="N430" s="157"/>
      <c r="O430" s="156"/>
      <c r="P430" s="155"/>
      <c r="Q430" s="156"/>
      <c r="R430" s="157"/>
      <c r="S430" s="156"/>
      <c r="T430" s="155"/>
      <c r="U430" s="156"/>
      <c r="V430" s="157"/>
      <c r="W430" s="156"/>
      <c r="X430" s="155"/>
      <c r="Y430" s="156"/>
      <c r="Z430" s="157"/>
      <c r="AA430" s="156"/>
      <c r="AB430" s="158"/>
      <c r="AC430" s="159" t="str">
        <f t="array" ref="AC430">IFERROR(INDEX('調査票 (記入例)'!$AD$1:$AD$718,SMALL(IF('調査票 (記入例)'!$AE$19:$AE$718="●",ROW('調査票 (記入例)'!$AE$19:$AE$718)),ROW(AC410)))&amp;"","")</f>
        <v/>
      </c>
      <c r="AD430" s="160" t="str">
        <f t="shared" si="54"/>
        <v/>
      </c>
      <c r="AE430" s="159" t="str">
        <f t="shared" si="56"/>
        <v/>
      </c>
      <c r="AF430" s="160" t="str">
        <f t="shared" si="55"/>
        <v/>
      </c>
    </row>
    <row r="431" spans="1:32" s="110" customFormat="1" ht="34.5" customHeight="1" x14ac:dyDescent="0.4">
      <c r="A431" s="42" t="str">
        <f t="shared" si="49"/>
        <v>○○学園</v>
      </c>
      <c r="B431" s="176" t="str">
        <f t="array" ref="B431">IFERROR(INDEX('調査票 (記入例)'!$B$1:$B$718,SMALL(IF('調査票 (記入例)'!$AE$19:$AE$718="●",ROW('調査票 (記入例)'!$AE$19:$AE$718)),ROW(B411))),"")</f>
        <v/>
      </c>
      <c r="C431" s="177" t="str">
        <f t="array" ref="C431">IFERROR(INDEX('調査票 (記入例)'!$C$1:$C$718,SMALL(IF('調査票 (記入例)'!$AE$19:$AE$718="●",ROW('調査票 (記入例)'!$AE$19:$AE$718)),ROW(C411))),"")</f>
        <v/>
      </c>
      <c r="D431" s="181" t="str">
        <f t="array" ref="D431">IFERROR(INDEX('調査票 (記入例)'!$K$1:$K$718,SMALL(IF('調査票 (記入例)'!$AE$19:$AE$718="●",ROW('調査票 (記入例)'!$AE$19:$AE$718)),ROW(D411))),"")</f>
        <v/>
      </c>
      <c r="E431" s="184">
        <f t="shared" si="50"/>
        <v>0</v>
      </c>
      <c r="F431" s="181" t="str">
        <f t="array" ref="F431">IFERROR(INDEX('調査票 (記入例)'!$L$1:$L$718,SMALL(IF('調査票 (記入例)'!$AE$19:$AE$718="●",ROW('調査票 (記入例)'!$AE$19:$AE$718)),ROW(F411))),"")</f>
        <v/>
      </c>
      <c r="G431" s="182">
        <f t="shared" si="51"/>
        <v>0</v>
      </c>
      <c r="H431" s="181" t="str">
        <f t="array" ref="H431">IFERROR(INDEX('調査票 (記入例)'!$M$1:$M$718,SMALL(IF('調査票 (記入例)'!$AE$19:$AE$718="●",ROW('調査票 (記入例)'!$AE$19:$AE$718)),ROW(H411))),"")</f>
        <v/>
      </c>
      <c r="I431" s="182">
        <f t="shared" si="52"/>
        <v>0</v>
      </c>
      <c r="J431" s="181" t="str">
        <f t="array" ref="J431">IFERROR(INDEX('調査票 (記入例)'!$N$1:$N$718,SMALL(IF('調査票 (記入例)'!$AE$19:$AE$718="●",ROW('調査票 (記入例)'!$AE$19:$AE$718)),ROW(J411))),"")</f>
        <v/>
      </c>
      <c r="K431" s="182">
        <f t="shared" si="53"/>
        <v>0</v>
      </c>
      <c r="L431" s="155"/>
      <c r="M431" s="156"/>
      <c r="N431" s="157"/>
      <c r="O431" s="156"/>
      <c r="P431" s="155"/>
      <c r="Q431" s="156"/>
      <c r="R431" s="157"/>
      <c r="S431" s="156"/>
      <c r="T431" s="155"/>
      <c r="U431" s="156"/>
      <c r="V431" s="157"/>
      <c r="W431" s="156"/>
      <c r="X431" s="155"/>
      <c r="Y431" s="156"/>
      <c r="Z431" s="157"/>
      <c r="AA431" s="156"/>
      <c r="AB431" s="158"/>
      <c r="AC431" s="159" t="str">
        <f t="array" ref="AC431">IFERROR(INDEX('調査票 (記入例)'!$AD$1:$AD$718,SMALL(IF('調査票 (記入例)'!$AE$19:$AE$718="●",ROW('調査票 (記入例)'!$AE$19:$AE$718)),ROW(AC411)))&amp;"","")</f>
        <v/>
      </c>
      <c r="AD431" s="160" t="str">
        <f t="shared" si="54"/>
        <v/>
      </c>
      <c r="AE431" s="159" t="str">
        <f t="shared" si="56"/>
        <v/>
      </c>
      <c r="AF431" s="160" t="str">
        <f t="shared" si="55"/>
        <v/>
      </c>
    </row>
    <row r="432" spans="1:32" s="110" customFormat="1" ht="34.5" customHeight="1" x14ac:dyDescent="0.4">
      <c r="A432" s="42" t="str">
        <f t="shared" si="49"/>
        <v>○○学園</v>
      </c>
      <c r="B432" s="176" t="str">
        <f t="array" ref="B432">IFERROR(INDEX('調査票 (記入例)'!$B$1:$B$718,SMALL(IF('調査票 (記入例)'!$AE$19:$AE$718="●",ROW('調査票 (記入例)'!$AE$19:$AE$718)),ROW(B412))),"")</f>
        <v/>
      </c>
      <c r="C432" s="177" t="str">
        <f t="array" ref="C432">IFERROR(INDEX('調査票 (記入例)'!$C$1:$C$718,SMALL(IF('調査票 (記入例)'!$AE$19:$AE$718="●",ROW('調査票 (記入例)'!$AE$19:$AE$718)),ROW(C412))),"")</f>
        <v/>
      </c>
      <c r="D432" s="181" t="str">
        <f t="array" ref="D432">IFERROR(INDEX('調査票 (記入例)'!$K$1:$K$718,SMALL(IF('調査票 (記入例)'!$AE$19:$AE$718="●",ROW('調査票 (記入例)'!$AE$19:$AE$718)),ROW(D412))),"")</f>
        <v/>
      </c>
      <c r="E432" s="184">
        <f t="shared" si="50"/>
        <v>0</v>
      </c>
      <c r="F432" s="181" t="str">
        <f t="array" ref="F432">IFERROR(INDEX('調査票 (記入例)'!$L$1:$L$718,SMALL(IF('調査票 (記入例)'!$AE$19:$AE$718="●",ROW('調査票 (記入例)'!$AE$19:$AE$718)),ROW(F412))),"")</f>
        <v/>
      </c>
      <c r="G432" s="182">
        <f t="shared" si="51"/>
        <v>0</v>
      </c>
      <c r="H432" s="181" t="str">
        <f t="array" ref="H432">IFERROR(INDEX('調査票 (記入例)'!$M$1:$M$718,SMALL(IF('調査票 (記入例)'!$AE$19:$AE$718="●",ROW('調査票 (記入例)'!$AE$19:$AE$718)),ROW(H412))),"")</f>
        <v/>
      </c>
      <c r="I432" s="182">
        <f t="shared" si="52"/>
        <v>0</v>
      </c>
      <c r="J432" s="181" t="str">
        <f t="array" ref="J432">IFERROR(INDEX('調査票 (記入例)'!$N$1:$N$718,SMALL(IF('調査票 (記入例)'!$AE$19:$AE$718="●",ROW('調査票 (記入例)'!$AE$19:$AE$718)),ROW(J412))),"")</f>
        <v/>
      </c>
      <c r="K432" s="182">
        <f t="shared" si="53"/>
        <v>0</v>
      </c>
      <c r="L432" s="155"/>
      <c r="M432" s="156"/>
      <c r="N432" s="157"/>
      <c r="O432" s="156"/>
      <c r="P432" s="155"/>
      <c r="Q432" s="156"/>
      <c r="R432" s="157"/>
      <c r="S432" s="156"/>
      <c r="T432" s="155"/>
      <c r="U432" s="156"/>
      <c r="V432" s="157"/>
      <c r="W432" s="156"/>
      <c r="X432" s="155"/>
      <c r="Y432" s="156"/>
      <c r="Z432" s="157"/>
      <c r="AA432" s="156"/>
      <c r="AB432" s="158"/>
      <c r="AC432" s="159" t="str">
        <f t="array" ref="AC432">IFERROR(INDEX('調査票 (記入例)'!$AD$1:$AD$718,SMALL(IF('調査票 (記入例)'!$AE$19:$AE$718="●",ROW('調査票 (記入例)'!$AE$19:$AE$718)),ROW(AC412)))&amp;"","")</f>
        <v/>
      </c>
      <c r="AD432" s="160" t="str">
        <f t="shared" si="54"/>
        <v/>
      </c>
      <c r="AE432" s="159" t="str">
        <f t="shared" si="56"/>
        <v/>
      </c>
      <c r="AF432" s="160" t="str">
        <f t="shared" si="55"/>
        <v/>
      </c>
    </row>
    <row r="433" spans="1:32" s="110" customFormat="1" ht="34.5" customHeight="1" x14ac:dyDescent="0.4">
      <c r="A433" s="42" t="str">
        <f t="shared" si="49"/>
        <v>○○学園</v>
      </c>
      <c r="B433" s="176" t="str">
        <f t="array" ref="B433">IFERROR(INDEX('調査票 (記入例)'!$B$1:$B$718,SMALL(IF('調査票 (記入例)'!$AE$19:$AE$718="●",ROW('調査票 (記入例)'!$AE$19:$AE$718)),ROW(B413))),"")</f>
        <v/>
      </c>
      <c r="C433" s="177" t="str">
        <f t="array" ref="C433">IFERROR(INDEX('調査票 (記入例)'!$C$1:$C$718,SMALL(IF('調査票 (記入例)'!$AE$19:$AE$718="●",ROW('調査票 (記入例)'!$AE$19:$AE$718)),ROW(C413))),"")</f>
        <v/>
      </c>
      <c r="D433" s="181" t="str">
        <f t="array" ref="D433">IFERROR(INDEX('調査票 (記入例)'!$K$1:$K$718,SMALL(IF('調査票 (記入例)'!$AE$19:$AE$718="●",ROW('調査票 (記入例)'!$AE$19:$AE$718)),ROW(D413))),"")</f>
        <v/>
      </c>
      <c r="E433" s="184">
        <f t="shared" si="50"/>
        <v>0</v>
      </c>
      <c r="F433" s="181" t="str">
        <f t="array" ref="F433">IFERROR(INDEX('調査票 (記入例)'!$L$1:$L$718,SMALL(IF('調査票 (記入例)'!$AE$19:$AE$718="●",ROW('調査票 (記入例)'!$AE$19:$AE$718)),ROW(F413))),"")</f>
        <v/>
      </c>
      <c r="G433" s="182">
        <f t="shared" si="51"/>
        <v>0</v>
      </c>
      <c r="H433" s="181" t="str">
        <f t="array" ref="H433">IFERROR(INDEX('調査票 (記入例)'!$M$1:$M$718,SMALL(IF('調査票 (記入例)'!$AE$19:$AE$718="●",ROW('調査票 (記入例)'!$AE$19:$AE$718)),ROW(H413))),"")</f>
        <v/>
      </c>
      <c r="I433" s="182">
        <f t="shared" si="52"/>
        <v>0</v>
      </c>
      <c r="J433" s="181" t="str">
        <f t="array" ref="J433">IFERROR(INDEX('調査票 (記入例)'!$N$1:$N$718,SMALL(IF('調査票 (記入例)'!$AE$19:$AE$718="●",ROW('調査票 (記入例)'!$AE$19:$AE$718)),ROW(J413))),"")</f>
        <v/>
      </c>
      <c r="K433" s="182">
        <f t="shared" si="53"/>
        <v>0</v>
      </c>
      <c r="L433" s="155"/>
      <c r="M433" s="156"/>
      <c r="N433" s="157"/>
      <c r="O433" s="156"/>
      <c r="P433" s="155"/>
      <c r="Q433" s="156"/>
      <c r="R433" s="157"/>
      <c r="S433" s="156"/>
      <c r="T433" s="155"/>
      <c r="U433" s="156"/>
      <c r="V433" s="157"/>
      <c r="W433" s="156"/>
      <c r="X433" s="155"/>
      <c r="Y433" s="156"/>
      <c r="Z433" s="157"/>
      <c r="AA433" s="156"/>
      <c r="AB433" s="158"/>
      <c r="AC433" s="159" t="str">
        <f t="array" ref="AC433">IFERROR(INDEX('調査票 (記入例)'!$AD$1:$AD$718,SMALL(IF('調査票 (記入例)'!$AE$19:$AE$718="●",ROW('調査票 (記入例)'!$AE$19:$AE$718)),ROW(AC413)))&amp;"","")</f>
        <v/>
      </c>
      <c r="AD433" s="160" t="str">
        <f t="shared" si="54"/>
        <v/>
      </c>
      <c r="AE433" s="159" t="str">
        <f t="shared" si="56"/>
        <v/>
      </c>
      <c r="AF433" s="160" t="str">
        <f t="shared" si="55"/>
        <v/>
      </c>
    </row>
    <row r="434" spans="1:32" s="110" customFormat="1" ht="34.5" customHeight="1" x14ac:dyDescent="0.4">
      <c r="A434" s="42" t="str">
        <f t="shared" si="49"/>
        <v>○○学園</v>
      </c>
      <c r="B434" s="176" t="str">
        <f t="array" ref="B434">IFERROR(INDEX('調査票 (記入例)'!$B$1:$B$718,SMALL(IF('調査票 (記入例)'!$AE$19:$AE$718="●",ROW('調査票 (記入例)'!$AE$19:$AE$718)),ROW(B414))),"")</f>
        <v/>
      </c>
      <c r="C434" s="177" t="str">
        <f t="array" ref="C434">IFERROR(INDEX('調査票 (記入例)'!$C$1:$C$718,SMALL(IF('調査票 (記入例)'!$AE$19:$AE$718="●",ROW('調査票 (記入例)'!$AE$19:$AE$718)),ROW(C414))),"")</f>
        <v/>
      </c>
      <c r="D434" s="181" t="str">
        <f t="array" ref="D434">IFERROR(INDEX('調査票 (記入例)'!$K$1:$K$718,SMALL(IF('調査票 (記入例)'!$AE$19:$AE$718="●",ROW('調査票 (記入例)'!$AE$19:$AE$718)),ROW(D414))),"")</f>
        <v/>
      </c>
      <c r="E434" s="184">
        <f t="shared" si="50"/>
        <v>0</v>
      </c>
      <c r="F434" s="181" t="str">
        <f t="array" ref="F434">IFERROR(INDEX('調査票 (記入例)'!$L$1:$L$718,SMALL(IF('調査票 (記入例)'!$AE$19:$AE$718="●",ROW('調査票 (記入例)'!$AE$19:$AE$718)),ROW(F414))),"")</f>
        <v/>
      </c>
      <c r="G434" s="182">
        <f t="shared" si="51"/>
        <v>0</v>
      </c>
      <c r="H434" s="181" t="str">
        <f t="array" ref="H434">IFERROR(INDEX('調査票 (記入例)'!$M$1:$M$718,SMALL(IF('調査票 (記入例)'!$AE$19:$AE$718="●",ROW('調査票 (記入例)'!$AE$19:$AE$718)),ROW(H414))),"")</f>
        <v/>
      </c>
      <c r="I434" s="182">
        <f t="shared" si="52"/>
        <v>0</v>
      </c>
      <c r="J434" s="181" t="str">
        <f t="array" ref="J434">IFERROR(INDEX('調査票 (記入例)'!$N$1:$N$718,SMALL(IF('調査票 (記入例)'!$AE$19:$AE$718="●",ROW('調査票 (記入例)'!$AE$19:$AE$718)),ROW(J414))),"")</f>
        <v/>
      </c>
      <c r="K434" s="182">
        <f t="shared" si="53"/>
        <v>0</v>
      </c>
      <c r="L434" s="155"/>
      <c r="M434" s="156"/>
      <c r="N434" s="157"/>
      <c r="O434" s="156"/>
      <c r="P434" s="155"/>
      <c r="Q434" s="156"/>
      <c r="R434" s="157"/>
      <c r="S434" s="156"/>
      <c r="T434" s="155"/>
      <c r="U434" s="156"/>
      <c r="V434" s="157"/>
      <c r="W434" s="156"/>
      <c r="X434" s="155"/>
      <c r="Y434" s="156"/>
      <c r="Z434" s="157"/>
      <c r="AA434" s="156"/>
      <c r="AB434" s="158"/>
      <c r="AC434" s="159" t="str">
        <f t="array" ref="AC434">IFERROR(INDEX('調査票 (記入例)'!$AD$1:$AD$718,SMALL(IF('調査票 (記入例)'!$AE$19:$AE$718="●",ROW('調査票 (記入例)'!$AE$19:$AE$718)),ROW(AC414)))&amp;"","")</f>
        <v/>
      </c>
      <c r="AD434" s="160" t="str">
        <f t="shared" si="54"/>
        <v/>
      </c>
      <c r="AE434" s="159" t="str">
        <f t="shared" si="56"/>
        <v/>
      </c>
      <c r="AF434" s="160" t="str">
        <f t="shared" si="55"/>
        <v/>
      </c>
    </row>
    <row r="435" spans="1:32" s="110" customFormat="1" ht="34.5" customHeight="1" x14ac:dyDescent="0.4">
      <c r="A435" s="42" t="str">
        <f t="shared" si="49"/>
        <v>○○学園</v>
      </c>
      <c r="B435" s="176" t="str">
        <f t="array" ref="B435">IFERROR(INDEX('調査票 (記入例)'!$B$1:$B$718,SMALL(IF('調査票 (記入例)'!$AE$19:$AE$718="●",ROW('調査票 (記入例)'!$AE$19:$AE$718)),ROW(B415))),"")</f>
        <v/>
      </c>
      <c r="C435" s="177" t="str">
        <f t="array" ref="C435">IFERROR(INDEX('調査票 (記入例)'!$C$1:$C$718,SMALL(IF('調査票 (記入例)'!$AE$19:$AE$718="●",ROW('調査票 (記入例)'!$AE$19:$AE$718)),ROW(C415))),"")</f>
        <v/>
      </c>
      <c r="D435" s="181" t="str">
        <f t="array" ref="D435">IFERROR(INDEX('調査票 (記入例)'!$K$1:$K$718,SMALL(IF('調査票 (記入例)'!$AE$19:$AE$718="●",ROW('調査票 (記入例)'!$AE$19:$AE$718)),ROW(D415))),"")</f>
        <v/>
      </c>
      <c r="E435" s="184">
        <f t="shared" si="50"/>
        <v>0</v>
      </c>
      <c r="F435" s="181" t="str">
        <f t="array" ref="F435">IFERROR(INDEX('調査票 (記入例)'!$L$1:$L$718,SMALL(IF('調査票 (記入例)'!$AE$19:$AE$718="●",ROW('調査票 (記入例)'!$AE$19:$AE$718)),ROW(F415))),"")</f>
        <v/>
      </c>
      <c r="G435" s="182">
        <f t="shared" si="51"/>
        <v>0</v>
      </c>
      <c r="H435" s="181" t="str">
        <f t="array" ref="H435">IFERROR(INDEX('調査票 (記入例)'!$M$1:$M$718,SMALL(IF('調査票 (記入例)'!$AE$19:$AE$718="●",ROW('調査票 (記入例)'!$AE$19:$AE$718)),ROW(H415))),"")</f>
        <v/>
      </c>
      <c r="I435" s="182">
        <f t="shared" si="52"/>
        <v>0</v>
      </c>
      <c r="J435" s="181" t="str">
        <f t="array" ref="J435">IFERROR(INDEX('調査票 (記入例)'!$N$1:$N$718,SMALL(IF('調査票 (記入例)'!$AE$19:$AE$718="●",ROW('調査票 (記入例)'!$AE$19:$AE$718)),ROW(J415))),"")</f>
        <v/>
      </c>
      <c r="K435" s="182">
        <f t="shared" si="53"/>
        <v>0</v>
      </c>
      <c r="L435" s="155"/>
      <c r="M435" s="156"/>
      <c r="N435" s="157"/>
      <c r="O435" s="156"/>
      <c r="P435" s="155"/>
      <c r="Q435" s="156"/>
      <c r="R435" s="157"/>
      <c r="S435" s="156"/>
      <c r="T435" s="155"/>
      <c r="U435" s="156"/>
      <c r="V435" s="157"/>
      <c r="W435" s="156"/>
      <c r="X435" s="155"/>
      <c r="Y435" s="156"/>
      <c r="Z435" s="157"/>
      <c r="AA435" s="156"/>
      <c r="AB435" s="158"/>
      <c r="AC435" s="159" t="str">
        <f t="array" ref="AC435">IFERROR(INDEX('調査票 (記入例)'!$AD$1:$AD$718,SMALL(IF('調査票 (記入例)'!$AE$19:$AE$718="●",ROW('調査票 (記入例)'!$AE$19:$AE$718)),ROW(AC415)))&amp;"","")</f>
        <v/>
      </c>
      <c r="AD435" s="160" t="str">
        <f t="shared" si="54"/>
        <v/>
      </c>
      <c r="AE435" s="159" t="str">
        <f t="shared" si="56"/>
        <v/>
      </c>
      <c r="AF435" s="160" t="str">
        <f t="shared" si="55"/>
        <v/>
      </c>
    </row>
    <row r="436" spans="1:32" s="110" customFormat="1" ht="34.5" customHeight="1" x14ac:dyDescent="0.4">
      <c r="A436" s="42" t="str">
        <f t="shared" si="49"/>
        <v>○○学園</v>
      </c>
      <c r="B436" s="176" t="str">
        <f t="array" ref="B436">IFERROR(INDEX('調査票 (記入例)'!$B$1:$B$718,SMALL(IF('調査票 (記入例)'!$AE$19:$AE$718="●",ROW('調査票 (記入例)'!$AE$19:$AE$718)),ROW(B416))),"")</f>
        <v/>
      </c>
      <c r="C436" s="177" t="str">
        <f t="array" ref="C436">IFERROR(INDEX('調査票 (記入例)'!$C$1:$C$718,SMALL(IF('調査票 (記入例)'!$AE$19:$AE$718="●",ROW('調査票 (記入例)'!$AE$19:$AE$718)),ROW(C416))),"")</f>
        <v/>
      </c>
      <c r="D436" s="181" t="str">
        <f t="array" ref="D436">IFERROR(INDEX('調査票 (記入例)'!$K$1:$K$718,SMALL(IF('調査票 (記入例)'!$AE$19:$AE$718="●",ROW('調査票 (記入例)'!$AE$19:$AE$718)),ROW(D416))),"")</f>
        <v/>
      </c>
      <c r="E436" s="184">
        <f t="shared" si="50"/>
        <v>0</v>
      </c>
      <c r="F436" s="181" t="str">
        <f t="array" ref="F436">IFERROR(INDEX('調査票 (記入例)'!$L$1:$L$718,SMALL(IF('調査票 (記入例)'!$AE$19:$AE$718="●",ROW('調査票 (記入例)'!$AE$19:$AE$718)),ROW(F416))),"")</f>
        <v/>
      </c>
      <c r="G436" s="182">
        <f t="shared" si="51"/>
        <v>0</v>
      </c>
      <c r="H436" s="181" t="str">
        <f t="array" ref="H436">IFERROR(INDEX('調査票 (記入例)'!$M$1:$M$718,SMALL(IF('調査票 (記入例)'!$AE$19:$AE$718="●",ROW('調査票 (記入例)'!$AE$19:$AE$718)),ROW(H416))),"")</f>
        <v/>
      </c>
      <c r="I436" s="182">
        <f t="shared" si="52"/>
        <v>0</v>
      </c>
      <c r="J436" s="181" t="str">
        <f t="array" ref="J436">IFERROR(INDEX('調査票 (記入例)'!$N$1:$N$718,SMALL(IF('調査票 (記入例)'!$AE$19:$AE$718="●",ROW('調査票 (記入例)'!$AE$19:$AE$718)),ROW(J416))),"")</f>
        <v/>
      </c>
      <c r="K436" s="182">
        <f t="shared" si="53"/>
        <v>0</v>
      </c>
      <c r="L436" s="155"/>
      <c r="M436" s="156"/>
      <c r="N436" s="157"/>
      <c r="O436" s="156"/>
      <c r="P436" s="155"/>
      <c r="Q436" s="156"/>
      <c r="R436" s="157"/>
      <c r="S436" s="156"/>
      <c r="T436" s="155"/>
      <c r="U436" s="156"/>
      <c r="V436" s="157"/>
      <c r="W436" s="156"/>
      <c r="X436" s="155"/>
      <c r="Y436" s="156"/>
      <c r="Z436" s="157"/>
      <c r="AA436" s="156"/>
      <c r="AB436" s="158"/>
      <c r="AC436" s="159" t="str">
        <f t="array" ref="AC436">IFERROR(INDEX('調査票 (記入例)'!$AD$1:$AD$718,SMALL(IF('調査票 (記入例)'!$AE$19:$AE$718="●",ROW('調査票 (記入例)'!$AE$19:$AE$718)),ROW(AC416)))&amp;"","")</f>
        <v/>
      </c>
      <c r="AD436" s="160" t="str">
        <f t="shared" si="54"/>
        <v/>
      </c>
      <c r="AE436" s="159" t="str">
        <f t="shared" si="56"/>
        <v/>
      </c>
      <c r="AF436" s="160" t="str">
        <f t="shared" si="55"/>
        <v/>
      </c>
    </row>
    <row r="437" spans="1:32" s="110" customFormat="1" ht="34.5" customHeight="1" x14ac:dyDescent="0.4">
      <c r="A437" s="42" t="str">
        <f t="shared" si="49"/>
        <v>○○学園</v>
      </c>
      <c r="B437" s="176" t="str">
        <f t="array" ref="B437">IFERROR(INDEX('調査票 (記入例)'!$B$1:$B$718,SMALL(IF('調査票 (記入例)'!$AE$19:$AE$718="●",ROW('調査票 (記入例)'!$AE$19:$AE$718)),ROW(B417))),"")</f>
        <v/>
      </c>
      <c r="C437" s="177" t="str">
        <f t="array" ref="C437">IFERROR(INDEX('調査票 (記入例)'!$C$1:$C$718,SMALL(IF('調査票 (記入例)'!$AE$19:$AE$718="●",ROW('調査票 (記入例)'!$AE$19:$AE$718)),ROW(C417))),"")</f>
        <v/>
      </c>
      <c r="D437" s="181" t="str">
        <f t="array" ref="D437">IFERROR(INDEX('調査票 (記入例)'!$K$1:$K$718,SMALL(IF('調査票 (記入例)'!$AE$19:$AE$718="●",ROW('調査票 (記入例)'!$AE$19:$AE$718)),ROW(D417))),"")</f>
        <v/>
      </c>
      <c r="E437" s="184">
        <f t="shared" si="50"/>
        <v>0</v>
      </c>
      <c r="F437" s="181" t="str">
        <f t="array" ref="F437">IFERROR(INDEX('調査票 (記入例)'!$L$1:$L$718,SMALL(IF('調査票 (記入例)'!$AE$19:$AE$718="●",ROW('調査票 (記入例)'!$AE$19:$AE$718)),ROW(F417))),"")</f>
        <v/>
      </c>
      <c r="G437" s="182">
        <f t="shared" si="51"/>
        <v>0</v>
      </c>
      <c r="H437" s="181" t="str">
        <f t="array" ref="H437">IFERROR(INDEX('調査票 (記入例)'!$M$1:$M$718,SMALL(IF('調査票 (記入例)'!$AE$19:$AE$718="●",ROW('調査票 (記入例)'!$AE$19:$AE$718)),ROW(H417))),"")</f>
        <v/>
      </c>
      <c r="I437" s="182">
        <f t="shared" si="52"/>
        <v>0</v>
      </c>
      <c r="J437" s="181" t="str">
        <f t="array" ref="J437">IFERROR(INDEX('調査票 (記入例)'!$N$1:$N$718,SMALL(IF('調査票 (記入例)'!$AE$19:$AE$718="●",ROW('調査票 (記入例)'!$AE$19:$AE$718)),ROW(J417))),"")</f>
        <v/>
      </c>
      <c r="K437" s="182">
        <f t="shared" si="53"/>
        <v>0</v>
      </c>
      <c r="L437" s="155"/>
      <c r="M437" s="156"/>
      <c r="N437" s="157"/>
      <c r="O437" s="156"/>
      <c r="P437" s="155"/>
      <c r="Q437" s="156"/>
      <c r="R437" s="157"/>
      <c r="S437" s="156"/>
      <c r="T437" s="155"/>
      <c r="U437" s="156"/>
      <c r="V437" s="157"/>
      <c r="W437" s="156"/>
      <c r="X437" s="155"/>
      <c r="Y437" s="156"/>
      <c r="Z437" s="157"/>
      <c r="AA437" s="156"/>
      <c r="AB437" s="158"/>
      <c r="AC437" s="159" t="str">
        <f t="array" ref="AC437">IFERROR(INDEX('調査票 (記入例)'!$AD$1:$AD$718,SMALL(IF('調査票 (記入例)'!$AE$19:$AE$718="●",ROW('調査票 (記入例)'!$AE$19:$AE$718)),ROW(AC417)))&amp;"","")</f>
        <v/>
      </c>
      <c r="AD437" s="160" t="str">
        <f t="shared" si="54"/>
        <v/>
      </c>
      <c r="AE437" s="159" t="str">
        <f t="shared" si="56"/>
        <v/>
      </c>
      <c r="AF437" s="160" t="str">
        <f t="shared" si="55"/>
        <v/>
      </c>
    </row>
    <row r="438" spans="1:32" s="110" customFormat="1" ht="34.5" customHeight="1" x14ac:dyDescent="0.4">
      <c r="A438" s="42" t="str">
        <f t="shared" si="49"/>
        <v>○○学園</v>
      </c>
      <c r="B438" s="176" t="str">
        <f t="array" ref="B438">IFERROR(INDEX('調査票 (記入例)'!$B$1:$B$718,SMALL(IF('調査票 (記入例)'!$AE$19:$AE$718="●",ROW('調査票 (記入例)'!$AE$19:$AE$718)),ROW(B418))),"")</f>
        <v/>
      </c>
      <c r="C438" s="177" t="str">
        <f t="array" ref="C438">IFERROR(INDEX('調査票 (記入例)'!$C$1:$C$718,SMALL(IF('調査票 (記入例)'!$AE$19:$AE$718="●",ROW('調査票 (記入例)'!$AE$19:$AE$718)),ROW(C418))),"")</f>
        <v/>
      </c>
      <c r="D438" s="181" t="str">
        <f t="array" ref="D438">IFERROR(INDEX('調査票 (記入例)'!$K$1:$K$718,SMALL(IF('調査票 (記入例)'!$AE$19:$AE$718="●",ROW('調査票 (記入例)'!$AE$19:$AE$718)),ROW(D418))),"")</f>
        <v/>
      </c>
      <c r="E438" s="184">
        <f t="shared" si="50"/>
        <v>0</v>
      </c>
      <c r="F438" s="181" t="str">
        <f t="array" ref="F438">IFERROR(INDEX('調査票 (記入例)'!$L$1:$L$718,SMALL(IF('調査票 (記入例)'!$AE$19:$AE$718="●",ROW('調査票 (記入例)'!$AE$19:$AE$718)),ROW(F418))),"")</f>
        <v/>
      </c>
      <c r="G438" s="182">
        <f t="shared" si="51"/>
        <v>0</v>
      </c>
      <c r="H438" s="181" t="str">
        <f t="array" ref="H438">IFERROR(INDEX('調査票 (記入例)'!$M$1:$M$718,SMALL(IF('調査票 (記入例)'!$AE$19:$AE$718="●",ROW('調査票 (記入例)'!$AE$19:$AE$718)),ROW(H418))),"")</f>
        <v/>
      </c>
      <c r="I438" s="182">
        <f t="shared" si="52"/>
        <v>0</v>
      </c>
      <c r="J438" s="181" t="str">
        <f t="array" ref="J438">IFERROR(INDEX('調査票 (記入例)'!$N$1:$N$718,SMALL(IF('調査票 (記入例)'!$AE$19:$AE$718="●",ROW('調査票 (記入例)'!$AE$19:$AE$718)),ROW(J418))),"")</f>
        <v/>
      </c>
      <c r="K438" s="182">
        <f t="shared" si="53"/>
        <v>0</v>
      </c>
      <c r="L438" s="155"/>
      <c r="M438" s="156"/>
      <c r="N438" s="157"/>
      <c r="O438" s="156"/>
      <c r="P438" s="155"/>
      <c r="Q438" s="156"/>
      <c r="R438" s="157"/>
      <c r="S438" s="156"/>
      <c r="T438" s="155"/>
      <c r="U438" s="156"/>
      <c r="V438" s="157"/>
      <c r="W438" s="156"/>
      <c r="X438" s="155"/>
      <c r="Y438" s="156"/>
      <c r="Z438" s="157"/>
      <c r="AA438" s="156"/>
      <c r="AB438" s="158"/>
      <c r="AC438" s="159" t="str">
        <f t="array" ref="AC438">IFERROR(INDEX('調査票 (記入例)'!$AD$1:$AD$718,SMALL(IF('調査票 (記入例)'!$AE$19:$AE$718="●",ROW('調査票 (記入例)'!$AE$19:$AE$718)),ROW(AC418)))&amp;"","")</f>
        <v/>
      </c>
      <c r="AD438" s="160" t="str">
        <f t="shared" si="54"/>
        <v/>
      </c>
      <c r="AE438" s="159" t="str">
        <f t="shared" si="56"/>
        <v/>
      </c>
      <c r="AF438" s="160" t="str">
        <f t="shared" si="55"/>
        <v/>
      </c>
    </row>
    <row r="439" spans="1:32" s="110" customFormat="1" ht="34.5" customHeight="1" x14ac:dyDescent="0.4">
      <c r="A439" s="42" t="str">
        <f t="shared" si="49"/>
        <v>○○学園</v>
      </c>
      <c r="B439" s="176" t="str">
        <f t="array" ref="B439">IFERROR(INDEX('調査票 (記入例)'!$B$1:$B$718,SMALL(IF('調査票 (記入例)'!$AE$19:$AE$718="●",ROW('調査票 (記入例)'!$AE$19:$AE$718)),ROW(B419))),"")</f>
        <v/>
      </c>
      <c r="C439" s="177" t="str">
        <f t="array" ref="C439">IFERROR(INDEX('調査票 (記入例)'!$C$1:$C$718,SMALL(IF('調査票 (記入例)'!$AE$19:$AE$718="●",ROW('調査票 (記入例)'!$AE$19:$AE$718)),ROW(C419))),"")</f>
        <v/>
      </c>
      <c r="D439" s="181" t="str">
        <f t="array" ref="D439">IFERROR(INDEX('調査票 (記入例)'!$K$1:$K$718,SMALL(IF('調査票 (記入例)'!$AE$19:$AE$718="●",ROW('調査票 (記入例)'!$AE$19:$AE$718)),ROW(D419))),"")</f>
        <v/>
      </c>
      <c r="E439" s="184">
        <f t="shared" si="50"/>
        <v>0</v>
      </c>
      <c r="F439" s="181" t="str">
        <f t="array" ref="F439">IFERROR(INDEX('調査票 (記入例)'!$L$1:$L$718,SMALL(IF('調査票 (記入例)'!$AE$19:$AE$718="●",ROW('調査票 (記入例)'!$AE$19:$AE$718)),ROW(F419))),"")</f>
        <v/>
      </c>
      <c r="G439" s="182">
        <f t="shared" si="51"/>
        <v>0</v>
      </c>
      <c r="H439" s="181" t="str">
        <f t="array" ref="H439">IFERROR(INDEX('調査票 (記入例)'!$M$1:$M$718,SMALL(IF('調査票 (記入例)'!$AE$19:$AE$718="●",ROW('調査票 (記入例)'!$AE$19:$AE$718)),ROW(H419))),"")</f>
        <v/>
      </c>
      <c r="I439" s="182">
        <f t="shared" si="52"/>
        <v>0</v>
      </c>
      <c r="J439" s="181" t="str">
        <f t="array" ref="J439">IFERROR(INDEX('調査票 (記入例)'!$N$1:$N$718,SMALL(IF('調査票 (記入例)'!$AE$19:$AE$718="●",ROW('調査票 (記入例)'!$AE$19:$AE$718)),ROW(J419))),"")</f>
        <v/>
      </c>
      <c r="K439" s="182">
        <f t="shared" si="53"/>
        <v>0</v>
      </c>
      <c r="L439" s="155"/>
      <c r="M439" s="156"/>
      <c r="N439" s="157"/>
      <c r="O439" s="156"/>
      <c r="P439" s="155"/>
      <c r="Q439" s="156"/>
      <c r="R439" s="157"/>
      <c r="S439" s="156"/>
      <c r="T439" s="155"/>
      <c r="U439" s="156"/>
      <c r="V439" s="157"/>
      <c r="W439" s="156"/>
      <c r="X439" s="155"/>
      <c r="Y439" s="156"/>
      <c r="Z439" s="157"/>
      <c r="AA439" s="156"/>
      <c r="AB439" s="158"/>
      <c r="AC439" s="159" t="str">
        <f t="array" ref="AC439">IFERROR(INDEX('調査票 (記入例)'!$AD$1:$AD$718,SMALL(IF('調査票 (記入例)'!$AE$19:$AE$718="●",ROW('調査票 (記入例)'!$AE$19:$AE$718)),ROW(AC419)))&amp;"","")</f>
        <v/>
      </c>
      <c r="AD439" s="160" t="str">
        <f t="shared" si="54"/>
        <v/>
      </c>
      <c r="AE439" s="159" t="str">
        <f t="shared" si="56"/>
        <v/>
      </c>
      <c r="AF439" s="160" t="str">
        <f t="shared" si="55"/>
        <v/>
      </c>
    </row>
    <row r="440" spans="1:32" s="110" customFormat="1" ht="34.5" customHeight="1" x14ac:dyDescent="0.4">
      <c r="A440" s="42" t="str">
        <f t="shared" si="49"/>
        <v>○○学園</v>
      </c>
      <c r="B440" s="176" t="str">
        <f t="array" ref="B440">IFERROR(INDEX('調査票 (記入例)'!$B$1:$B$718,SMALL(IF('調査票 (記入例)'!$AE$19:$AE$718="●",ROW('調査票 (記入例)'!$AE$19:$AE$718)),ROW(B420))),"")</f>
        <v/>
      </c>
      <c r="C440" s="177" t="str">
        <f t="array" ref="C440">IFERROR(INDEX('調査票 (記入例)'!$C$1:$C$718,SMALL(IF('調査票 (記入例)'!$AE$19:$AE$718="●",ROW('調査票 (記入例)'!$AE$19:$AE$718)),ROW(C420))),"")</f>
        <v/>
      </c>
      <c r="D440" s="181" t="str">
        <f t="array" ref="D440">IFERROR(INDEX('調査票 (記入例)'!$K$1:$K$718,SMALL(IF('調査票 (記入例)'!$AE$19:$AE$718="●",ROW('調査票 (記入例)'!$AE$19:$AE$718)),ROW(D420))),"")</f>
        <v/>
      </c>
      <c r="E440" s="184">
        <f t="shared" si="50"/>
        <v>0</v>
      </c>
      <c r="F440" s="181" t="str">
        <f t="array" ref="F440">IFERROR(INDEX('調査票 (記入例)'!$L$1:$L$718,SMALL(IF('調査票 (記入例)'!$AE$19:$AE$718="●",ROW('調査票 (記入例)'!$AE$19:$AE$718)),ROW(F420))),"")</f>
        <v/>
      </c>
      <c r="G440" s="182">
        <f t="shared" si="51"/>
        <v>0</v>
      </c>
      <c r="H440" s="181" t="str">
        <f t="array" ref="H440">IFERROR(INDEX('調査票 (記入例)'!$M$1:$M$718,SMALL(IF('調査票 (記入例)'!$AE$19:$AE$718="●",ROW('調査票 (記入例)'!$AE$19:$AE$718)),ROW(H420))),"")</f>
        <v/>
      </c>
      <c r="I440" s="182">
        <f t="shared" si="52"/>
        <v>0</v>
      </c>
      <c r="J440" s="181" t="str">
        <f t="array" ref="J440">IFERROR(INDEX('調査票 (記入例)'!$N$1:$N$718,SMALL(IF('調査票 (記入例)'!$AE$19:$AE$718="●",ROW('調査票 (記入例)'!$AE$19:$AE$718)),ROW(J420))),"")</f>
        <v/>
      </c>
      <c r="K440" s="182">
        <f t="shared" si="53"/>
        <v>0</v>
      </c>
      <c r="L440" s="155"/>
      <c r="M440" s="156"/>
      <c r="N440" s="157"/>
      <c r="O440" s="156"/>
      <c r="P440" s="155"/>
      <c r="Q440" s="156"/>
      <c r="R440" s="157"/>
      <c r="S440" s="156"/>
      <c r="T440" s="155"/>
      <c r="U440" s="156"/>
      <c r="V440" s="157"/>
      <c r="W440" s="156"/>
      <c r="X440" s="155"/>
      <c r="Y440" s="156"/>
      <c r="Z440" s="157"/>
      <c r="AA440" s="156"/>
      <c r="AB440" s="158"/>
      <c r="AC440" s="159" t="str">
        <f t="array" ref="AC440">IFERROR(INDEX('調査票 (記入例)'!$AD$1:$AD$718,SMALL(IF('調査票 (記入例)'!$AE$19:$AE$718="●",ROW('調査票 (記入例)'!$AE$19:$AE$718)),ROW(AC420)))&amp;"","")</f>
        <v/>
      </c>
      <c r="AD440" s="160" t="str">
        <f t="shared" si="54"/>
        <v/>
      </c>
      <c r="AE440" s="159" t="str">
        <f t="shared" si="56"/>
        <v/>
      </c>
      <c r="AF440" s="160" t="str">
        <f t="shared" si="55"/>
        <v/>
      </c>
    </row>
    <row r="441" spans="1:32" s="110" customFormat="1" ht="34.5" customHeight="1" x14ac:dyDescent="0.4">
      <c r="A441" s="42" t="str">
        <f t="shared" si="49"/>
        <v>○○学園</v>
      </c>
      <c r="B441" s="176" t="str">
        <f t="array" ref="B441">IFERROR(INDEX('調査票 (記入例)'!$B$1:$B$718,SMALL(IF('調査票 (記入例)'!$AE$19:$AE$718="●",ROW('調査票 (記入例)'!$AE$19:$AE$718)),ROW(B421))),"")</f>
        <v/>
      </c>
      <c r="C441" s="177" t="str">
        <f t="array" ref="C441">IFERROR(INDEX('調査票 (記入例)'!$C$1:$C$718,SMALL(IF('調査票 (記入例)'!$AE$19:$AE$718="●",ROW('調査票 (記入例)'!$AE$19:$AE$718)),ROW(C421))),"")</f>
        <v/>
      </c>
      <c r="D441" s="181" t="str">
        <f t="array" ref="D441">IFERROR(INDEX('調査票 (記入例)'!$K$1:$K$718,SMALL(IF('調査票 (記入例)'!$AE$19:$AE$718="●",ROW('調査票 (記入例)'!$AE$19:$AE$718)),ROW(D421))),"")</f>
        <v/>
      </c>
      <c r="E441" s="184">
        <f t="shared" si="50"/>
        <v>0</v>
      </c>
      <c r="F441" s="181" t="str">
        <f t="array" ref="F441">IFERROR(INDEX('調査票 (記入例)'!$L$1:$L$718,SMALL(IF('調査票 (記入例)'!$AE$19:$AE$718="●",ROW('調査票 (記入例)'!$AE$19:$AE$718)),ROW(F421))),"")</f>
        <v/>
      </c>
      <c r="G441" s="182">
        <f t="shared" si="51"/>
        <v>0</v>
      </c>
      <c r="H441" s="181" t="str">
        <f t="array" ref="H441">IFERROR(INDEX('調査票 (記入例)'!$M$1:$M$718,SMALL(IF('調査票 (記入例)'!$AE$19:$AE$718="●",ROW('調査票 (記入例)'!$AE$19:$AE$718)),ROW(H421))),"")</f>
        <v/>
      </c>
      <c r="I441" s="182">
        <f t="shared" si="52"/>
        <v>0</v>
      </c>
      <c r="J441" s="181" t="str">
        <f t="array" ref="J441">IFERROR(INDEX('調査票 (記入例)'!$N$1:$N$718,SMALL(IF('調査票 (記入例)'!$AE$19:$AE$718="●",ROW('調査票 (記入例)'!$AE$19:$AE$718)),ROW(J421))),"")</f>
        <v/>
      </c>
      <c r="K441" s="182">
        <f t="shared" si="53"/>
        <v>0</v>
      </c>
      <c r="L441" s="155"/>
      <c r="M441" s="156"/>
      <c r="N441" s="157"/>
      <c r="O441" s="156"/>
      <c r="P441" s="155"/>
      <c r="Q441" s="156"/>
      <c r="R441" s="157"/>
      <c r="S441" s="156"/>
      <c r="T441" s="155"/>
      <c r="U441" s="156"/>
      <c r="V441" s="157"/>
      <c r="W441" s="156"/>
      <c r="X441" s="155"/>
      <c r="Y441" s="156"/>
      <c r="Z441" s="157"/>
      <c r="AA441" s="156"/>
      <c r="AB441" s="158"/>
      <c r="AC441" s="159" t="str">
        <f t="array" ref="AC441">IFERROR(INDEX('調査票 (記入例)'!$AD$1:$AD$718,SMALL(IF('調査票 (記入例)'!$AE$19:$AE$718="●",ROW('調査票 (記入例)'!$AE$19:$AE$718)),ROW(AC421)))&amp;"","")</f>
        <v/>
      </c>
      <c r="AD441" s="160" t="str">
        <f t="shared" si="54"/>
        <v/>
      </c>
      <c r="AE441" s="159" t="str">
        <f t="shared" si="56"/>
        <v/>
      </c>
      <c r="AF441" s="160" t="str">
        <f t="shared" si="55"/>
        <v/>
      </c>
    </row>
    <row r="442" spans="1:32" s="110" customFormat="1" ht="34.5" customHeight="1" x14ac:dyDescent="0.4">
      <c r="A442" s="42" t="str">
        <f t="shared" si="49"/>
        <v>○○学園</v>
      </c>
      <c r="B442" s="176" t="str">
        <f t="array" ref="B442">IFERROR(INDEX('調査票 (記入例)'!$B$1:$B$718,SMALL(IF('調査票 (記入例)'!$AE$19:$AE$718="●",ROW('調査票 (記入例)'!$AE$19:$AE$718)),ROW(B422))),"")</f>
        <v/>
      </c>
      <c r="C442" s="177" t="str">
        <f t="array" ref="C442">IFERROR(INDEX('調査票 (記入例)'!$C$1:$C$718,SMALL(IF('調査票 (記入例)'!$AE$19:$AE$718="●",ROW('調査票 (記入例)'!$AE$19:$AE$718)),ROW(C422))),"")</f>
        <v/>
      </c>
      <c r="D442" s="181" t="str">
        <f t="array" ref="D442">IFERROR(INDEX('調査票 (記入例)'!$K$1:$K$718,SMALL(IF('調査票 (記入例)'!$AE$19:$AE$718="●",ROW('調査票 (記入例)'!$AE$19:$AE$718)),ROW(D422))),"")</f>
        <v/>
      </c>
      <c r="E442" s="184">
        <f t="shared" si="50"/>
        <v>0</v>
      </c>
      <c r="F442" s="181" t="str">
        <f t="array" ref="F442">IFERROR(INDEX('調査票 (記入例)'!$L$1:$L$718,SMALL(IF('調査票 (記入例)'!$AE$19:$AE$718="●",ROW('調査票 (記入例)'!$AE$19:$AE$718)),ROW(F422))),"")</f>
        <v/>
      </c>
      <c r="G442" s="182">
        <f t="shared" si="51"/>
        <v>0</v>
      </c>
      <c r="H442" s="181" t="str">
        <f t="array" ref="H442">IFERROR(INDEX('調査票 (記入例)'!$M$1:$M$718,SMALL(IF('調査票 (記入例)'!$AE$19:$AE$718="●",ROW('調査票 (記入例)'!$AE$19:$AE$718)),ROW(H422))),"")</f>
        <v/>
      </c>
      <c r="I442" s="182">
        <f t="shared" si="52"/>
        <v>0</v>
      </c>
      <c r="J442" s="181" t="str">
        <f t="array" ref="J442">IFERROR(INDEX('調査票 (記入例)'!$N$1:$N$718,SMALL(IF('調査票 (記入例)'!$AE$19:$AE$718="●",ROW('調査票 (記入例)'!$AE$19:$AE$718)),ROW(J422))),"")</f>
        <v/>
      </c>
      <c r="K442" s="182">
        <f t="shared" si="53"/>
        <v>0</v>
      </c>
      <c r="L442" s="155"/>
      <c r="M442" s="156"/>
      <c r="N442" s="157"/>
      <c r="O442" s="156"/>
      <c r="P442" s="155"/>
      <c r="Q442" s="156"/>
      <c r="R442" s="157"/>
      <c r="S442" s="156"/>
      <c r="T442" s="155"/>
      <c r="U442" s="156"/>
      <c r="V442" s="157"/>
      <c r="W442" s="156"/>
      <c r="X442" s="155"/>
      <c r="Y442" s="156"/>
      <c r="Z442" s="157"/>
      <c r="AA442" s="156"/>
      <c r="AB442" s="158"/>
      <c r="AC442" s="159" t="str">
        <f t="array" ref="AC442">IFERROR(INDEX('調査票 (記入例)'!$AD$1:$AD$718,SMALL(IF('調査票 (記入例)'!$AE$19:$AE$718="●",ROW('調査票 (記入例)'!$AE$19:$AE$718)),ROW(AC422)))&amp;"","")</f>
        <v/>
      </c>
      <c r="AD442" s="160" t="str">
        <f t="shared" si="54"/>
        <v/>
      </c>
      <c r="AE442" s="159" t="str">
        <f t="shared" si="56"/>
        <v/>
      </c>
      <c r="AF442" s="160" t="str">
        <f t="shared" si="55"/>
        <v/>
      </c>
    </row>
    <row r="443" spans="1:32" s="110" customFormat="1" ht="34.5" customHeight="1" x14ac:dyDescent="0.4">
      <c r="A443" s="42" t="str">
        <f t="shared" si="49"/>
        <v>○○学園</v>
      </c>
      <c r="B443" s="176" t="str">
        <f t="array" ref="B443">IFERROR(INDEX('調査票 (記入例)'!$B$1:$B$718,SMALL(IF('調査票 (記入例)'!$AE$19:$AE$718="●",ROW('調査票 (記入例)'!$AE$19:$AE$718)),ROW(B423))),"")</f>
        <v/>
      </c>
      <c r="C443" s="177" t="str">
        <f t="array" ref="C443">IFERROR(INDEX('調査票 (記入例)'!$C$1:$C$718,SMALL(IF('調査票 (記入例)'!$AE$19:$AE$718="●",ROW('調査票 (記入例)'!$AE$19:$AE$718)),ROW(C423))),"")</f>
        <v/>
      </c>
      <c r="D443" s="181" t="str">
        <f t="array" ref="D443">IFERROR(INDEX('調査票 (記入例)'!$K$1:$K$718,SMALL(IF('調査票 (記入例)'!$AE$19:$AE$718="●",ROW('調査票 (記入例)'!$AE$19:$AE$718)),ROW(D423))),"")</f>
        <v/>
      </c>
      <c r="E443" s="184">
        <f t="shared" si="50"/>
        <v>0</v>
      </c>
      <c r="F443" s="181" t="str">
        <f t="array" ref="F443">IFERROR(INDEX('調査票 (記入例)'!$L$1:$L$718,SMALL(IF('調査票 (記入例)'!$AE$19:$AE$718="●",ROW('調査票 (記入例)'!$AE$19:$AE$718)),ROW(F423))),"")</f>
        <v/>
      </c>
      <c r="G443" s="182">
        <f t="shared" si="51"/>
        <v>0</v>
      </c>
      <c r="H443" s="181" t="str">
        <f t="array" ref="H443">IFERROR(INDEX('調査票 (記入例)'!$M$1:$M$718,SMALL(IF('調査票 (記入例)'!$AE$19:$AE$718="●",ROW('調査票 (記入例)'!$AE$19:$AE$718)),ROW(H423))),"")</f>
        <v/>
      </c>
      <c r="I443" s="182">
        <f t="shared" si="52"/>
        <v>0</v>
      </c>
      <c r="J443" s="181" t="str">
        <f t="array" ref="J443">IFERROR(INDEX('調査票 (記入例)'!$N$1:$N$718,SMALL(IF('調査票 (記入例)'!$AE$19:$AE$718="●",ROW('調査票 (記入例)'!$AE$19:$AE$718)),ROW(J423))),"")</f>
        <v/>
      </c>
      <c r="K443" s="182">
        <f t="shared" si="53"/>
        <v>0</v>
      </c>
      <c r="L443" s="155"/>
      <c r="M443" s="156"/>
      <c r="N443" s="157"/>
      <c r="O443" s="156"/>
      <c r="P443" s="155"/>
      <c r="Q443" s="156"/>
      <c r="R443" s="157"/>
      <c r="S443" s="156"/>
      <c r="T443" s="155"/>
      <c r="U443" s="156"/>
      <c r="V443" s="157"/>
      <c r="W443" s="156"/>
      <c r="X443" s="155"/>
      <c r="Y443" s="156"/>
      <c r="Z443" s="157"/>
      <c r="AA443" s="156"/>
      <c r="AB443" s="158"/>
      <c r="AC443" s="159" t="str">
        <f t="array" ref="AC443">IFERROR(INDEX('調査票 (記入例)'!$AD$1:$AD$718,SMALL(IF('調査票 (記入例)'!$AE$19:$AE$718="●",ROW('調査票 (記入例)'!$AE$19:$AE$718)),ROW(AC423)))&amp;"","")</f>
        <v/>
      </c>
      <c r="AD443" s="160" t="str">
        <f t="shared" si="54"/>
        <v/>
      </c>
      <c r="AE443" s="159" t="str">
        <f t="shared" si="56"/>
        <v/>
      </c>
      <c r="AF443" s="160" t="str">
        <f t="shared" si="55"/>
        <v/>
      </c>
    </row>
    <row r="444" spans="1:32" s="110" customFormat="1" ht="34.5" customHeight="1" x14ac:dyDescent="0.4">
      <c r="A444" s="42" t="str">
        <f t="shared" si="49"/>
        <v>○○学園</v>
      </c>
      <c r="B444" s="176" t="str">
        <f t="array" ref="B444">IFERROR(INDEX('調査票 (記入例)'!$B$1:$B$718,SMALL(IF('調査票 (記入例)'!$AE$19:$AE$718="●",ROW('調査票 (記入例)'!$AE$19:$AE$718)),ROW(B424))),"")</f>
        <v/>
      </c>
      <c r="C444" s="177" t="str">
        <f t="array" ref="C444">IFERROR(INDEX('調査票 (記入例)'!$C$1:$C$718,SMALL(IF('調査票 (記入例)'!$AE$19:$AE$718="●",ROW('調査票 (記入例)'!$AE$19:$AE$718)),ROW(C424))),"")</f>
        <v/>
      </c>
      <c r="D444" s="181" t="str">
        <f t="array" ref="D444">IFERROR(INDEX('調査票 (記入例)'!$K$1:$K$718,SMALL(IF('調査票 (記入例)'!$AE$19:$AE$718="●",ROW('調査票 (記入例)'!$AE$19:$AE$718)),ROW(D424))),"")</f>
        <v/>
      </c>
      <c r="E444" s="184">
        <f t="shared" si="50"/>
        <v>0</v>
      </c>
      <c r="F444" s="181" t="str">
        <f t="array" ref="F444">IFERROR(INDEX('調査票 (記入例)'!$L$1:$L$718,SMALL(IF('調査票 (記入例)'!$AE$19:$AE$718="●",ROW('調査票 (記入例)'!$AE$19:$AE$718)),ROW(F424))),"")</f>
        <v/>
      </c>
      <c r="G444" s="182">
        <f t="shared" si="51"/>
        <v>0</v>
      </c>
      <c r="H444" s="181" t="str">
        <f t="array" ref="H444">IFERROR(INDEX('調査票 (記入例)'!$M$1:$M$718,SMALL(IF('調査票 (記入例)'!$AE$19:$AE$718="●",ROW('調査票 (記入例)'!$AE$19:$AE$718)),ROW(H424))),"")</f>
        <v/>
      </c>
      <c r="I444" s="182">
        <f t="shared" si="52"/>
        <v>0</v>
      </c>
      <c r="J444" s="181" t="str">
        <f t="array" ref="J444">IFERROR(INDEX('調査票 (記入例)'!$N$1:$N$718,SMALL(IF('調査票 (記入例)'!$AE$19:$AE$718="●",ROW('調査票 (記入例)'!$AE$19:$AE$718)),ROW(J424))),"")</f>
        <v/>
      </c>
      <c r="K444" s="182">
        <f t="shared" si="53"/>
        <v>0</v>
      </c>
      <c r="L444" s="155"/>
      <c r="M444" s="156"/>
      <c r="N444" s="157"/>
      <c r="O444" s="156"/>
      <c r="P444" s="155"/>
      <c r="Q444" s="156"/>
      <c r="R444" s="157"/>
      <c r="S444" s="156"/>
      <c r="T444" s="155"/>
      <c r="U444" s="156"/>
      <c r="V444" s="157"/>
      <c r="W444" s="156"/>
      <c r="X444" s="155"/>
      <c r="Y444" s="156"/>
      <c r="Z444" s="157"/>
      <c r="AA444" s="156"/>
      <c r="AB444" s="158"/>
      <c r="AC444" s="159" t="str">
        <f t="array" ref="AC444">IFERROR(INDEX('調査票 (記入例)'!$AD$1:$AD$718,SMALL(IF('調査票 (記入例)'!$AE$19:$AE$718="●",ROW('調査票 (記入例)'!$AE$19:$AE$718)),ROW(AC424)))&amp;"","")</f>
        <v/>
      </c>
      <c r="AD444" s="160" t="str">
        <f t="shared" si="54"/>
        <v/>
      </c>
      <c r="AE444" s="159" t="str">
        <f t="shared" si="56"/>
        <v/>
      </c>
      <c r="AF444" s="160" t="str">
        <f t="shared" si="55"/>
        <v/>
      </c>
    </row>
    <row r="445" spans="1:32" s="110" customFormat="1" ht="34.5" customHeight="1" x14ac:dyDescent="0.4">
      <c r="A445" s="42" t="str">
        <f t="shared" si="49"/>
        <v>○○学園</v>
      </c>
      <c r="B445" s="176" t="str">
        <f t="array" ref="B445">IFERROR(INDEX('調査票 (記入例)'!$B$1:$B$718,SMALL(IF('調査票 (記入例)'!$AE$19:$AE$718="●",ROW('調査票 (記入例)'!$AE$19:$AE$718)),ROW(B425))),"")</f>
        <v/>
      </c>
      <c r="C445" s="177" t="str">
        <f t="array" ref="C445">IFERROR(INDEX('調査票 (記入例)'!$C$1:$C$718,SMALL(IF('調査票 (記入例)'!$AE$19:$AE$718="●",ROW('調査票 (記入例)'!$AE$19:$AE$718)),ROW(C425))),"")</f>
        <v/>
      </c>
      <c r="D445" s="181" t="str">
        <f t="array" ref="D445">IFERROR(INDEX('調査票 (記入例)'!$K$1:$K$718,SMALL(IF('調査票 (記入例)'!$AE$19:$AE$718="●",ROW('調査票 (記入例)'!$AE$19:$AE$718)),ROW(D425))),"")</f>
        <v/>
      </c>
      <c r="E445" s="184">
        <f t="shared" si="50"/>
        <v>0</v>
      </c>
      <c r="F445" s="181" t="str">
        <f t="array" ref="F445">IFERROR(INDEX('調査票 (記入例)'!$L$1:$L$718,SMALL(IF('調査票 (記入例)'!$AE$19:$AE$718="●",ROW('調査票 (記入例)'!$AE$19:$AE$718)),ROW(F425))),"")</f>
        <v/>
      </c>
      <c r="G445" s="182">
        <f t="shared" si="51"/>
        <v>0</v>
      </c>
      <c r="H445" s="181" t="str">
        <f t="array" ref="H445">IFERROR(INDEX('調査票 (記入例)'!$M$1:$M$718,SMALL(IF('調査票 (記入例)'!$AE$19:$AE$718="●",ROW('調査票 (記入例)'!$AE$19:$AE$718)),ROW(H425))),"")</f>
        <v/>
      </c>
      <c r="I445" s="182">
        <f t="shared" si="52"/>
        <v>0</v>
      </c>
      <c r="J445" s="181" t="str">
        <f t="array" ref="J445">IFERROR(INDEX('調査票 (記入例)'!$N$1:$N$718,SMALL(IF('調査票 (記入例)'!$AE$19:$AE$718="●",ROW('調査票 (記入例)'!$AE$19:$AE$718)),ROW(J425))),"")</f>
        <v/>
      </c>
      <c r="K445" s="182">
        <f t="shared" si="53"/>
        <v>0</v>
      </c>
      <c r="L445" s="155"/>
      <c r="M445" s="156"/>
      <c r="N445" s="157"/>
      <c r="O445" s="156"/>
      <c r="P445" s="155"/>
      <c r="Q445" s="156"/>
      <c r="R445" s="157"/>
      <c r="S445" s="156"/>
      <c r="T445" s="155"/>
      <c r="U445" s="156"/>
      <c r="V445" s="157"/>
      <c r="W445" s="156"/>
      <c r="X445" s="155"/>
      <c r="Y445" s="156"/>
      <c r="Z445" s="157"/>
      <c r="AA445" s="156"/>
      <c r="AB445" s="158"/>
      <c r="AC445" s="159" t="str">
        <f t="array" ref="AC445">IFERROR(INDEX('調査票 (記入例)'!$AD$1:$AD$718,SMALL(IF('調査票 (記入例)'!$AE$19:$AE$718="●",ROW('調査票 (記入例)'!$AE$19:$AE$718)),ROW(AC425)))&amp;"","")</f>
        <v/>
      </c>
      <c r="AD445" s="160" t="str">
        <f t="shared" si="54"/>
        <v/>
      </c>
      <c r="AE445" s="159" t="str">
        <f t="shared" si="56"/>
        <v/>
      </c>
      <c r="AF445" s="160" t="str">
        <f t="shared" si="55"/>
        <v/>
      </c>
    </row>
    <row r="446" spans="1:32" s="110" customFormat="1" ht="34.5" customHeight="1" x14ac:dyDescent="0.4">
      <c r="A446" s="42" t="str">
        <f t="shared" si="49"/>
        <v>○○学園</v>
      </c>
      <c r="B446" s="176" t="str">
        <f t="array" ref="B446">IFERROR(INDEX('調査票 (記入例)'!$B$1:$B$718,SMALL(IF('調査票 (記入例)'!$AE$19:$AE$718="●",ROW('調査票 (記入例)'!$AE$19:$AE$718)),ROW(B426))),"")</f>
        <v/>
      </c>
      <c r="C446" s="177" t="str">
        <f t="array" ref="C446">IFERROR(INDEX('調査票 (記入例)'!$C$1:$C$718,SMALL(IF('調査票 (記入例)'!$AE$19:$AE$718="●",ROW('調査票 (記入例)'!$AE$19:$AE$718)),ROW(C426))),"")</f>
        <v/>
      </c>
      <c r="D446" s="181" t="str">
        <f t="array" ref="D446">IFERROR(INDEX('調査票 (記入例)'!$K$1:$K$718,SMALL(IF('調査票 (記入例)'!$AE$19:$AE$718="●",ROW('調査票 (記入例)'!$AE$19:$AE$718)),ROW(D426))),"")</f>
        <v/>
      </c>
      <c r="E446" s="184">
        <f t="shared" si="50"/>
        <v>0</v>
      </c>
      <c r="F446" s="181" t="str">
        <f t="array" ref="F446">IFERROR(INDEX('調査票 (記入例)'!$L$1:$L$718,SMALL(IF('調査票 (記入例)'!$AE$19:$AE$718="●",ROW('調査票 (記入例)'!$AE$19:$AE$718)),ROW(F426))),"")</f>
        <v/>
      </c>
      <c r="G446" s="182">
        <f t="shared" si="51"/>
        <v>0</v>
      </c>
      <c r="H446" s="181" t="str">
        <f t="array" ref="H446">IFERROR(INDEX('調査票 (記入例)'!$M$1:$M$718,SMALL(IF('調査票 (記入例)'!$AE$19:$AE$718="●",ROW('調査票 (記入例)'!$AE$19:$AE$718)),ROW(H426))),"")</f>
        <v/>
      </c>
      <c r="I446" s="182">
        <f t="shared" si="52"/>
        <v>0</v>
      </c>
      <c r="J446" s="181" t="str">
        <f t="array" ref="J446">IFERROR(INDEX('調査票 (記入例)'!$N$1:$N$718,SMALL(IF('調査票 (記入例)'!$AE$19:$AE$718="●",ROW('調査票 (記入例)'!$AE$19:$AE$718)),ROW(J426))),"")</f>
        <v/>
      </c>
      <c r="K446" s="182">
        <f t="shared" si="53"/>
        <v>0</v>
      </c>
      <c r="L446" s="155"/>
      <c r="M446" s="156"/>
      <c r="N446" s="157"/>
      <c r="O446" s="156"/>
      <c r="P446" s="155"/>
      <c r="Q446" s="156"/>
      <c r="R446" s="157"/>
      <c r="S446" s="156"/>
      <c r="T446" s="155"/>
      <c r="U446" s="156"/>
      <c r="V446" s="157"/>
      <c r="W446" s="156"/>
      <c r="X446" s="155"/>
      <c r="Y446" s="156"/>
      <c r="Z446" s="157"/>
      <c r="AA446" s="156"/>
      <c r="AB446" s="158"/>
      <c r="AC446" s="159" t="str">
        <f t="array" ref="AC446">IFERROR(INDEX('調査票 (記入例)'!$AD$1:$AD$718,SMALL(IF('調査票 (記入例)'!$AE$19:$AE$718="●",ROW('調査票 (記入例)'!$AE$19:$AE$718)),ROW(AC426)))&amp;"","")</f>
        <v/>
      </c>
      <c r="AD446" s="160" t="str">
        <f t="shared" si="54"/>
        <v/>
      </c>
      <c r="AE446" s="159" t="str">
        <f t="shared" si="56"/>
        <v/>
      </c>
      <c r="AF446" s="160" t="str">
        <f t="shared" si="55"/>
        <v/>
      </c>
    </row>
    <row r="447" spans="1:32" s="110" customFormat="1" ht="34.5" customHeight="1" x14ac:dyDescent="0.4">
      <c r="A447" s="42" t="str">
        <f t="shared" si="49"/>
        <v>○○学園</v>
      </c>
      <c r="B447" s="176" t="str">
        <f t="array" ref="B447">IFERROR(INDEX('調査票 (記入例)'!$B$1:$B$718,SMALL(IF('調査票 (記入例)'!$AE$19:$AE$718="●",ROW('調査票 (記入例)'!$AE$19:$AE$718)),ROW(B427))),"")</f>
        <v/>
      </c>
      <c r="C447" s="177" t="str">
        <f t="array" ref="C447">IFERROR(INDEX('調査票 (記入例)'!$C$1:$C$718,SMALL(IF('調査票 (記入例)'!$AE$19:$AE$718="●",ROW('調査票 (記入例)'!$AE$19:$AE$718)),ROW(C427))),"")</f>
        <v/>
      </c>
      <c r="D447" s="181" t="str">
        <f t="array" ref="D447">IFERROR(INDEX('調査票 (記入例)'!$K$1:$K$718,SMALL(IF('調査票 (記入例)'!$AE$19:$AE$718="●",ROW('調査票 (記入例)'!$AE$19:$AE$718)),ROW(D427))),"")</f>
        <v/>
      </c>
      <c r="E447" s="184">
        <f t="shared" si="50"/>
        <v>0</v>
      </c>
      <c r="F447" s="181" t="str">
        <f t="array" ref="F447">IFERROR(INDEX('調査票 (記入例)'!$L$1:$L$718,SMALL(IF('調査票 (記入例)'!$AE$19:$AE$718="●",ROW('調査票 (記入例)'!$AE$19:$AE$718)),ROW(F427))),"")</f>
        <v/>
      </c>
      <c r="G447" s="182">
        <f t="shared" si="51"/>
        <v>0</v>
      </c>
      <c r="H447" s="181" t="str">
        <f t="array" ref="H447">IFERROR(INDEX('調査票 (記入例)'!$M$1:$M$718,SMALL(IF('調査票 (記入例)'!$AE$19:$AE$718="●",ROW('調査票 (記入例)'!$AE$19:$AE$718)),ROW(H427))),"")</f>
        <v/>
      </c>
      <c r="I447" s="182">
        <f t="shared" si="52"/>
        <v>0</v>
      </c>
      <c r="J447" s="181" t="str">
        <f t="array" ref="J447">IFERROR(INDEX('調査票 (記入例)'!$N$1:$N$718,SMALL(IF('調査票 (記入例)'!$AE$19:$AE$718="●",ROW('調査票 (記入例)'!$AE$19:$AE$718)),ROW(J427))),"")</f>
        <v/>
      </c>
      <c r="K447" s="182">
        <f t="shared" si="53"/>
        <v>0</v>
      </c>
      <c r="L447" s="155"/>
      <c r="M447" s="156"/>
      <c r="N447" s="157"/>
      <c r="O447" s="156"/>
      <c r="P447" s="155"/>
      <c r="Q447" s="156"/>
      <c r="R447" s="157"/>
      <c r="S447" s="156"/>
      <c r="T447" s="155"/>
      <c r="U447" s="156"/>
      <c r="V447" s="157"/>
      <c r="W447" s="156"/>
      <c r="X447" s="155"/>
      <c r="Y447" s="156"/>
      <c r="Z447" s="157"/>
      <c r="AA447" s="156"/>
      <c r="AB447" s="158"/>
      <c r="AC447" s="159" t="str">
        <f t="array" ref="AC447">IFERROR(INDEX('調査票 (記入例)'!$AD$1:$AD$718,SMALL(IF('調査票 (記入例)'!$AE$19:$AE$718="●",ROW('調査票 (記入例)'!$AE$19:$AE$718)),ROW(AC427)))&amp;"","")</f>
        <v/>
      </c>
      <c r="AD447" s="160" t="str">
        <f t="shared" si="54"/>
        <v/>
      </c>
      <c r="AE447" s="159" t="str">
        <f t="shared" si="56"/>
        <v/>
      </c>
      <c r="AF447" s="160" t="str">
        <f t="shared" si="55"/>
        <v/>
      </c>
    </row>
    <row r="448" spans="1:32" s="110" customFormat="1" ht="34.5" customHeight="1" x14ac:dyDescent="0.4">
      <c r="A448" s="42" t="str">
        <f t="shared" si="49"/>
        <v>○○学園</v>
      </c>
      <c r="B448" s="176" t="str">
        <f t="array" ref="B448">IFERROR(INDEX('調査票 (記入例)'!$B$1:$B$718,SMALL(IF('調査票 (記入例)'!$AE$19:$AE$718="●",ROW('調査票 (記入例)'!$AE$19:$AE$718)),ROW(B428))),"")</f>
        <v/>
      </c>
      <c r="C448" s="177" t="str">
        <f t="array" ref="C448">IFERROR(INDEX('調査票 (記入例)'!$C$1:$C$718,SMALL(IF('調査票 (記入例)'!$AE$19:$AE$718="●",ROW('調査票 (記入例)'!$AE$19:$AE$718)),ROW(C428))),"")</f>
        <v/>
      </c>
      <c r="D448" s="181" t="str">
        <f t="array" ref="D448">IFERROR(INDEX('調査票 (記入例)'!$K$1:$K$718,SMALL(IF('調査票 (記入例)'!$AE$19:$AE$718="●",ROW('調査票 (記入例)'!$AE$19:$AE$718)),ROW(D428))),"")</f>
        <v/>
      </c>
      <c r="E448" s="184">
        <f t="shared" si="50"/>
        <v>0</v>
      </c>
      <c r="F448" s="181" t="str">
        <f t="array" ref="F448">IFERROR(INDEX('調査票 (記入例)'!$L$1:$L$718,SMALL(IF('調査票 (記入例)'!$AE$19:$AE$718="●",ROW('調査票 (記入例)'!$AE$19:$AE$718)),ROW(F428))),"")</f>
        <v/>
      </c>
      <c r="G448" s="182">
        <f t="shared" si="51"/>
        <v>0</v>
      </c>
      <c r="H448" s="181" t="str">
        <f t="array" ref="H448">IFERROR(INDEX('調査票 (記入例)'!$M$1:$M$718,SMALL(IF('調査票 (記入例)'!$AE$19:$AE$718="●",ROW('調査票 (記入例)'!$AE$19:$AE$718)),ROW(H428))),"")</f>
        <v/>
      </c>
      <c r="I448" s="182">
        <f t="shared" si="52"/>
        <v>0</v>
      </c>
      <c r="J448" s="181" t="str">
        <f t="array" ref="J448">IFERROR(INDEX('調査票 (記入例)'!$N$1:$N$718,SMALL(IF('調査票 (記入例)'!$AE$19:$AE$718="●",ROW('調査票 (記入例)'!$AE$19:$AE$718)),ROW(J428))),"")</f>
        <v/>
      </c>
      <c r="K448" s="182">
        <f t="shared" si="53"/>
        <v>0</v>
      </c>
      <c r="L448" s="155"/>
      <c r="M448" s="156"/>
      <c r="N448" s="157"/>
      <c r="O448" s="156"/>
      <c r="P448" s="155"/>
      <c r="Q448" s="156"/>
      <c r="R448" s="157"/>
      <c r="S448" s="156"/>
      <c r="T448" s="155"/>
      <c r="U448" s="156"/>
      <c r="V448" s="157"/>
      <c r="W448" s="156"/>
      <c r="X448" s="155"/>
      <c r="Y448" s="156"/>
      <c r="Z448" s="157"/>
      <c r="AA448" s="156"/>
      <c r="AB448" s="158"/>
      <c r="AC448" s="159" t="str">
        <f t="array" ref="AC448">IFERROR(INDEX('調査票 (記入例)'!$AD$1:$AD$718,SMALL(IF('調査票 (記入例)'!$AE$19:$AE$718="●",ROW('調査票 (記入例)'!$AE$19:$AE$718)),ROW(AC428)))&amp;"","")</f>
        <v/>
      </c>
      <c r="AD448" s="160" t="str">
        <f t="shared" si="54"/>
        <v/>
      </c>
      <c r="AE448" s="159" t="str">
        <f t="shared" si="56"/>
        <v/>
      </c>
      <c r="AF448" s="160" t="str">
        <f t="shared" si="55"/>
        <v/>
      </c>
    </row>
    <row r="449" spans="1:32" s="110" customFormat="1" ht="34.5" customHeight="1" x14ac:dyDescent="0.4">
      <c r="A449" s="42" t="str">
        <f t="shared" si="49"/>
        <v>○○学園</v>
      </c>
      <c r="B449" s="176" t="str">
        <f t="array" ref="B449">IFERROR(INDEX('調査票 (記入例)'!$B$1:$B$718,SMALL(IF('調査票 (記入例)'!$AE$19:$AE$718="●",ROW('調査票 (記入例)'!$AE$19:$AE$718)),ROW(B429))),"")</f>
        <v/>
      </c>
      <c r="C449" s="177" t="str">
        <f t="array" ref="C449">IFERROR(INDEX('調査票 (記入例)'!$C$1:$C$718,SMALL(IF('調査票 (記入例)'!$AE$19:$AE$718="●",ROW('調査票 (記入例)'!$AE$19:$AE$718)),ROW(C429))),"")</f>
        <v/>
      </c>
      <c r="D449" s="181" t="str">
        <f t="array" ref="D449">IFERROR(INDEX('調査票 (記入例)'!$K$1:$K$718,SMALL(IF('調査票 (記入例)'!$AE$19:$AE$718="●",ROW('調査票 (記入例)'!$AE$19:$AE$718)),ROW(D429))),"")</f>
        <v/>
      </c>
      <c r="E449" s="184">
        <f t="shared" si="50"/>
        <v>0</v>
      </c>
      <c r="F449" s="181" t="str">
        <f t="array" ref="F449">IFERROR(INDEX('調査票 (記入例)'!$L$1:$L$718,SMALL(IF('調査票 (記入例)'!$AE$19:$AE$718="●",ROW('調査票 (記入例)'!$AE$19:$AE$718)),ROW(F429))),"")</f>
        <v/>
      </c>
      <c r="G449" s="182">
        <f t="shared" si="51"/>
        <v>0</v>
      </c>
      <c r="H449" s="181" t="str">
        <f t="array" ref="H449">IFERROR(INDEX('調査票 (記入例)'!$M$1:$M$718,SMALL(IF('調査票 (記入例)'!$AE$19:$AE$718="●",ROW('調査票 (記入例)'!$AE$19:$AE$718)),ROW(H429))),"")</f>
        <v/>
      </c>
      <c r="I449" s="182">
        <f t="shared" si="52"/>
        <v>0</v>
      </c>
      <c r="J449" s="181" t="str">
        <f t="array" ref="J449">IFERROR(INDEX('調査票 (記入例)'!$N$1:$N$718,SMALL(IF('調査票 (記入例)'!$AE$19:$AE$718="●",ROW('調査票 (記入例)'!$AE$19:$AE$718)),ROW(J429))),"")</f>
        <v/>
      </c>
      <c r="K449" s="182">
        <f t="shared" si="53"/>
        <v>0</v>
      </c>
      <c r="L449" s="155"/>
      <c r="M449" s="156"/>
      <c r="N449" s="157"/>
      <c r="O449" s="156"/>
      <c r="P449" s="155"/>
      <c r="Q449" s="156"/>
      <c r="R449" s="157"/>
      <c r="S449" s="156"/>
      <c r="T449" s="155"/>
      <c r="U449" s="156"/>
      <c r="V449" s="157"/>
      <c r="W449" s="156"/>
      <c r="X449" s="155"/>
      <c r="Y449" s="156"/>
      <c r="Z449" s="157"/>
      <c r="AA449" s="156"/>
      <c r="AB449" s="158"/>
      <c r="AC449" s="159" t="str">
        <f t="array" ref="AC449">IFERROR(INDEX('調査票 (記入例)'!$AD$1:$AD$718,SMALL(IF('調査票 (記入例)'!$AE$19:$AE$718="●",ROW('調査票 (記入例)'!$AE$19:$AE$718)),ROW(AC429)))&amp;"","")</f>
        <v/>
      </c>
      <c r="AD449" s="160" t="str">
        <f t="shared" si="54"/>
        <v/>
      </c>
      <c r="AE449" s="159" t="str">
        <f t="shared" si="56"/>
        <v/>
      </c>
      <c r="AF449" s="160" t="str">
        <f t="shared" si="55"/>
        <v/>
      </c>
    </row>
    <row r="450" spans="1:32" s="110" customFormat="1" ht="34.5" customHeight="1" x14ac:dyDescent="0.4">
      <c r="A450" s="42" t="str">
        <f t="shared" si="49"/>
        <v>○○学園</v>
      </c>
      <c r="B450" s="176" t="str">
        <f t="array" ref="B450">IFERROR(INDEX('調査票 (記入例)'!$B$1:$B$718,SMALL(IF('調査票 (記入例)'!$AE$19:$AE$718="●",ROW('調査票 (記入例)'!$AE$19:$AE$718)),ROW(B430))),"")</f>
        <v/>
      </c>
      <c r="C450" s="177" t="str">
        <f t="array" ref="C450">IFERROR(INDEX('調査票 (記入例)'!$C$1:$C$718,SMALL(IF('調査票 (記入例)'!$AE$19:$AE$718="●",ROW('調査票 (記入例)'!$AE$19:$AE$718)),ROW(C430))),"")</f>
        <v/>
      </c>
      <c r="D450" s="181" t="str">
        <f t="array" ref="D450">IFERROR(INDEX('調査票 (記入例)'!$K$1:$K$718,SMALL(IF('調査票 (記入例)'!$AE$19:$AE$718="●",ROW('調査票 (記入例)'!$AE$19:$AE$718)),ROW(D430))),"")</f>
        <v/>
      </c>
      <c r="E450" s="184">
        <f t="shared" si="50"/>
        <v>0</v>
      </c>
      <c r="F450" s="181" t="str">
        <f t="array" ref="F450">IFERROR(INDEX('調査票 (記入例)'!$L$1:$L$718,SMALL(IF('調査票 (記入例)'!$AE$19:$AE$718="●",ROW('調査票 (記入例)'!$AE$19:$AE$718)),ROW(F430))),"")</f>
        <v/>
      </c>
      <c r="G450" s="182">
        <f t="shared" si="51"/>
        <v>0</v>
      </c>
      <c r="H450" s="181" t="str">
        <f t="array" ref="H450">IFERROR(INDEX('調査票 (記入例)'!$M$1:$M$718,SMALL(IF('調査票 (記入例)'!$AE$19:$AE$718="●",ROW('調査票 (記入例)'!$AE$19:$AE$718)),ROW(H430))),"")</f>
        <v/>
      </c>
      <c r="I450" s="182">
        <f t="shared" si="52"/>
        <v>0</v>
      </c>
      <c r="J450" s="181" t="str">
        <f t="array" ref="J450">IFERROR(INDEX('調査票 (記入例)'!$N$1:$N$718,SMALL(IF('調査票 (記入例)'!$AE$19:$AE$718="●",ROW('調査票 (記入例)'!$AE$19:$AE$718)),ROW(J430))),"")</f>
        <v/>
      </c>
      <c r="K450" s="182">
        <f t="shared" si="53"/>
        <v>0</v>
      </c>
      <c r="L450" s="155"/>
      <c r="M450" s="156"/>
      <c r="N450" s="157"/>
      <c r="O450" s="156"/>
      <c r="P450" s="155"/>
      <c r="Q450" s="156"/>
      <c r="R450" s="157"/>
      <c r="S450" s="156"/>
      <c r="T450" s="155"/>
      <c r="U450" s="156"/>
      <c r="V450" s="157"/>
      <c r="W450" s="156"/>
      <c r="X450" s="155"/>
      <c r="Y450" s="156"/>
      <c r="Z450" s="157"/>
      <c r="AA450" s="156"/>
      <c r="AB450" s="158"/>
      <c r="AC450" s="159" t="str">
        <f t="array" ref="AC450">IFERROR(INDEX('調査票 (記入例)'!$AD$1:$AD$718,SMALL(IF('調査票 (記入例)'!$AE$19:$AE$718="●",ROW('調査票 (記入例)'!$AE$19:$AE$718)),ROW(AC430)))&amp;"","")</f>
        <v/>
      </c>
      <c r="AD450" s="160" t="str">
        <f t="shared" si="54"/>
        <v/>
      </c>
      <c r="AE450" s="159" t="str">
        <f t="shared" si="56"/>
        <v/>
      </c>
      <c r="AF450" s="160" t="str">
        <f t="shared" si="55"/>
        <v/>
      </c>
    </row>
    <row r="451" spans="1:32" s="110" customFormat="1" ht="34.5" customHeight="1" x14ac:dyDescent="0.4">
      <c r="A451" s="42" t="str">
        <f t="shared" si="49"/>
        <v>○○学園</v>
      </c>
      <c r="B451" s="176" t="str">
        <f t="array" ref="B451">IFERROR(INDEX('調査票 (記入例)'!$B$1:$B$718,SMALL(IF('調査票 (記入例)'!$AE$19:$AE$718="●",ROW('調査票 (記入例)'!$AE$19:$AE$718)),ROW(B431))),"")</f>
        <v/>
      </c>
      <c r="C451" s="177" t="str">
        <f t="array" ref="C451">IFERROR(INDEX('調査票 (記入例)'!$C$1:$C$718,SMALL(IF('調査票 (記入例)'!$AE$19:$AE$718="●",ROW('調査票 (記入例)'!$AE$19:$AE$718)),ROW(C431))),"")</f>
        <v/>
      </c>
      <c r="D451" s="181" t="str">
        <f t="array" ref="D451">IFERROR(INDEX('調査票 (記入例)'!$K$1:$K$718,SMALL(IF('調査票 (記入例)'!$AE$19:$AE$718="●",ROW('調査票 (記入例)'!$AE$19:$AE$718)),ROW(D431))),"")</f>
        <v/>
      </c>
      <c r="E451" s="184">
        <f t="shared" si="50"/>
        <v>0</v>
      </c>
      <c r="F451" s="181" t="str">
        <f t="array" ref="F451">IFERROR(INDEX('調査票 (記入例)'!$L$1:$L$718,SMALL(IF('調査票 (記入例)'!$AE$19:$AE$718="●",ROW('調査票 (記入例)'!$AE$19:$AE$718)),ROW(F431))),"")</f>
        <v/>
      </c>
      <c r="G451" s="182">
        <f t="shared" si="51"/>
        <v>0</v>
      </c>
      <c r="H451" s="181" t="str">
        <f t="array" ref="H451">IFERROR(INDEX('調査票 (記入例)'!$M$1:$M$718,SMALL(IF('調査票 (記入例)'!$AE$19:$AE$718="●",ROW('調査票 (記入例)'!$AE$19:$AE$718)),ROW(H431))),"")</f>
        <v/>
      </c>
      <c r="I451" s="182">
        <f t="shared" si="52"/>
        <v>0</v>
      </c>
      <c r="J451" s="181" t="str">
        <f t="array" ref="J451">IFERROR(INDEX('調査票 (記入例)'!$N$1:$N$718,SMALL(IF('調査票 (記入例)'!$AE$19:$AE$718="●",ROW('調査票 (記入例)'!$AE$19:$AE$718)),ROW(J431))),"")</f>
        <v/>
      </c>
      <c r="K451" s="182">
        <f t="shared" si="53"/>
        <v>0</v>
      </c>
      <c r="L451" s="155"/>
      <c r="M451" s="156"/>
      <c r="N451" s="157"/>
      <c r="O451" s="156"/>
      <c r="P451" s="155"/>
      <c r="Q451" s="156"/>
      <c r="R451" s="157"/>
      <c r="S451" s="156"/>
      <c r="T451" s="155"/>
      <c r="U451" s="156"/>
      <c r="V451" s="157"/>
      <c r="W451" s="156"/>
      <c r="X451" s="155"/>
      <c r="Y451" s="156"/>
      <c r="Z451" s="157"/>
      <c r="AA451" s="156"/>
      <c r="AB451" s="158"/>
      <c r="AC451" s="159" t="str">
        <f t="array" ref="AC451">IFERROR(INDEX('調査票 (記入例)'!$AD$1:$AD$718,SMALL(IF('調査票 (記入例)'!$AE$19:$AE$718="●",ROW('調査票 (記入例)'!$AE$19:$AE$718)),ROW(AC431)))&amp;"","")</f>
        <v/>
      </c>
      <c r="AD451" s="160" t="str">
        <f t="shared" si="54"/>
        <v/>
      </c>
      <c r="AE451" s="159" t="str">
        <f t="shared" si="56"/>
        <v/>
      </c>
      <c r="AF451" s="160" t="str">
        <f t="shared" si="55"/>
        <v/>
      </c>
    </row>
    <row r="452" spans="1:32" s="110" customFormat="1" ht="34.5" customHeight="1" x14ac:dyDescent="0.4">
      <c r="A452" s="42" t="str">
        <f t="shared" si="49"/>
        <v>○○学園</v>
      </c>
      <c r="B452" s="176" t="str">
        <f t="array" ref="B452">IFERROR(INDEX('調査票 (記入例)'!$B$1:$B$718,SMALL(IF('調査票 (記入例)'!$AE$19:$AE$718="●",ROW('調査票 (記入例)'!$AE$19:$AE$718)),ROW(B432))),"")</f>
        <v/>
      </c>
      <c r="C452" s="177" t="str">
        <f t="array" ref="C452">IFERROR(INDEX('調査票 (記入例)'!$C$1:$C$718,SMALL(IF('調査票 (記入例)'!$AE$19:$AE$718="●",ROW('調査票 (記入例)'!$AE$19:$AE$718)),ROW(C432))),"")</f>
        <v/>
      </c>
      <c r="D452" s="181" t="str">
        <f t="array" ref="D452">IFERROR(INDEX('調査票 (記入例)'!$K$1:$K$718,SMALL(IF('調査票 (記入例)'!$AE$19:$AE$718="●",ROW('調査票 (記入例)'!$AE$19:$AE$718)),ROW(D432))),"")</f>
        <v/>
      </c>
      <c r="E452" s="184">
        <f t="shared" si="50"/>
        <v>0</v>
      </c>
      <c r="F452" s="181" t="str">
        <f t="array" ref="F452">IFERROR(INDEX('調査票 (記入例)'!$L$1:$L$718,SMALL(IF('調査票 (記入例)'!$AE$19:$AE$718="●",ROW('調査票 (記入例)'!$AE$19:$AE$718)),ROW(F432))),"")</f>
        <v/>
      </c>
      <c r="G452" s="182">
        <f t="shared" si="51"/>
        <v>0</v>
      </c>
      <c r="H452" s="181" t="str">
        <f t="array" ref="H452">IFERROR(INDEX('調査票 (記入例)'!$M$1:$M$718,SMALL(IF('調査票 (記入例)'!$AE$19:$AE$718="●",ROW('調査票 (記入例)'!$AE$19:$AE$718)),ROW(H432))),"")</f>
        <v/>
      </c>
      <c r="I452" s="182">
        <f t="shared" si="52"/>
        <v>0</v>
      </c>
      <c r="J452" s="181" t="str">
        <f t="array" ref="J452">IFERROR(INDEX('調査票 (記入例)'!$N$1:$N$718,SMALL(IF('調査票 (記入例)'!$AE$19:$AE$718="●",ROW('調査票 (記入例)'!$AE$19:$AE$718)),ROW(J432))),"")</f>
        <v/>
      </c>
      <c r="K452" s="182">
        <f t="shared" si="53"/>
        <v>0</v>
      </c>
      <c r="L452" s="155"/>
      <c r="M452" s="156"/>
      <c r="N452" s="157"/>
      <c r="O452" s="156"/>
      <c r="P452" s="155"/>
      <c r="Q452" s="156"/>
      <c r="R452" s="157"/>
      <c r="S452" s="156"/>
      <c r="T452" s="155"/>
      <c r="U452" s="156"/>
      <c r="V452" s="157"/>
      <c r="W452" s="156"/>
      <c r="X452" s="155"/>
      <c r="Y452" s="156"/>
      <c r="Z452" s="157"/>
      <c r="AA452" s="156"/>
      <c r="AB452" s="158"/>
      <c r="AC452" s="159" t="str">
        <f t="array" ref="AC452">IFERROR(INDEX('調査票 (記入例)'!$AD$1:$AD$718,SMALL(IF('調査票 (記入例)'!$AE$19:$AE$718="●",ROW('調査票 (記入例)'!$AE$19:$AE$718)),ROW(AC432)))&amp;"","")</f>
        <v/>
      </c>
      <c r="AD452" s="160" t="str">
        <f t="shared" si="54"/>
        <v/>
      </c>
      <c r="AE452" s="159" t="str">
        <f t="shared" si="56"/>
        <v/>
      </c>
      <c r="AF452" s="160" t="str">
        <f t="shared" si="55"/>
        <v/>
      </c>
    </row>
    <row r="453" spans="1:32" s="110" customFormat="1" ht="34.5" customHeight="1" x14ac:dyDescent="0.4">
      <c r="A453" s="42" t="str">
        <f t="shared" si="49"/>
        <v>○○学園</v>
      </c>
      <c r="B453" s="176" t="str">
        <f t="array" ref="B453">IFERROR(INDEX('調査票 (記入例)'!$B$1:$B$718,SMALL(IF('調査票 (記入例)'!$AE$19:$AE$718="●",ROW('調査票 (記入例)'!$AE$19:$AE$718)),ROW(B433))),"")</f>
        <v/>
      </c>
      <c r="C453" s="177" t="str">
        <f t="array" ref="C453">IFERROR(INDEX('調査票 (記入例)'!$C$1:$C$718,SMALL(IF('調査票 (記入例)'!$AE$19:$AE$718="●",ROW('調査票 (記入例)'!$AE$19:$AE$718)),ROW(C433))),"")</f>
        <v/>
      </c>
      <c r="D453" s="181" t="str">
        <f t="array" ref="D453">IFERROR(INDEX('調査票 (記入例)'!$K$1:$K$718,SMALL(IF('調査票 (記入例)'!$AE$19:$AE$718="●",ROW('調査票 (記入例)'!$AE$19:$AE$718)),ROW(D433))),"")</f>
        <v/>
      </c>
      <c r="E453" s="184">
        <f t="shared" si="50"/>
        <v>0</v>
      </c>
      <c r="F453" s="181" t="str">
        <f t="array" ref="F453">IFERROR(INDEX('調査票 (記入例)'!$L$1:$L$718,SMALL(IF('調査票 (記入例)'!$AE$19:$AE$718="●",ROW('調査票 (記入例)'!$AE$19:$AE$718)),ROW(F433))),"")</f>
        <v/>
      </c>
      <c r="G453" s="182">
        <f t="shared" si="51"/>
        <v>0</v>
      </c>
      <c r="H453" s="181" t="str">
        <f t="array" ref="H453">IFERROR(INDEX('調査票 (記入例)'!$M$1:$M$718,SMALL(IF('調査票 (記入例)'!$AE$19:$AE$718="●",ROW('調査票 (記入例)'!$AE$19:$AE$718)),ROW(H433))),"")</f>
        <v/>
      </c>
      <c r="I453" s="182">
        <f t="shared" si="52"/>
        <v>0</v>
      </c>
      <c r="J453" s="181" t="str">
        <f t="array" ref="J453">IFERROR(INDEX('調査票 (記入例)'!$N$1:$N$718,SMALL(IF('調査票 (記入例)'!$AE$19:$AE$718="●",ROW('調査票 (記入例)'!$AE$19:$AE$718)),ROW(J433))),"")</f>
        <v/>
      </c>
      <c r="K453" s="182">
        <f t="shared" si="53"/>
        <v>0</v>
      </c>
      <c r="L453" s="155"/>
      <c r="M453" s="156"/>
      <c r="N453" s="157"/>
      <c r="O453" s="156"/>
      <c r="P453" s="155"/>
      <c r="Q453" s="156"/>
      <c r="R453" s="157"/>
      <c r="S453" s="156"/>
      <c r="T453" s="155"/>
      <c r="U453" s="156"/>
      <c r="V453" s="157"/>
      <c r="W453" s="156"/>
      <c r="X453" s="155"/>
      <c r="Y453" s="156"/>
      <c r="Z453" s="157"/>
      <c r="AA453" s="156"/>
      <c r="AB453" s="158"/>
      <c r="AC453" s="159" t="str">
        <f t="array" ref="AC453">IFERROR(INDEX('調査票 (記入例)'!$AD$1:$AD$718,SMALL(IF('調査票 (記入例)'!$AE$19:$AE$718="●",ROW('調査票 (記入例)'!$AE$19:$AE$718)),ROW(AC433)))&amp;"","")</f>
        <v/>
      </c>
      <c r="AD453" s="160" t="str">
        <f t="shared" si="54"/>
        <v/>
      </c>
      <c r="AE453" s="159" t="str">
        <f t="shared" si="56"/>
        <v/>
      </c>
      <c r="AF453" s="160" t="str">
        <f t="shared" si="55"/>
        <v/>
      </c>
    </row>
    <row r="454" spans="1:32" s="110" customFormat="1" ht="34.5" customHeight="1" x14ac:dyDescent="0.4">
      <c r="A454" s="42" t="str">
        <f t="shared" si="49"/>
        <v>○○学園</v>
      </c>
      <c r="B454" s="176" t="str">
        <f t="array" ref="B454">IFERROR(INDEX('調査票 (記入例)'!$B$1:$B$718,SMALL(IF('調査票 (記入例)'!$AE$19:$AE$718="●",ROW('調査票 (記入例)'!$AE$19:$AE$718)),ROW(B434))),"")</f>
        <v/>
      </c>
      <c r="C454" s="177" t="str">
        <f t="array" ref="C454">IFERROR(INDEX('調査票 (記入例)'!$C$1:$C$718,SMALL(IF('調査票 (記入例)'!$AE$19:$AE$718="●",ROW('調査票 (記入例)'!$AE$19:$AE$718)),ROW(C434))),"")</f>
        <v/>
      </c>
      <c r="D454" s="181" t="str">
        <f t="array" ref="D454">IFERROR(INDEX('調査票 (記入例)'!$K$1:$K$718,SMALL(IF('調査票 (記入例)'!$AE$19:$AE$718="●",ROW('調査票 (記入例)'!$AE$19:$AE$718)),ROW(D434))),"")</f>
        <v/>
      </c>
      <c r="E454" s="184">
        <f t="shared" si="50"/>
        <v>0</v>
      </c>
      <c r="F454" s="181" t="str">
        <f t="array" ref="F454">IFERROR(INDEX('調査票 (記入例)'!$L$1:$L$718,SMALL(IF('調査票 (記入例)'!$AE$19:$AE$718="●",ROW('調査票 (記入例)'!$AE$19:$AE$718)),ROW(F434))),"")</f>
        <v/>
      </c>
      <c r="G454" s="182">
        <f t="shared" si="51"/>
        <v>0</v>
      </c>
      <c r="H454" s="181" t="str">
        <f t="array" ref="H454">IFERROR(INDEX('調査票 (記入例)'!$M$1:$M$718,SMALL(IF('調査票 (記入例)'!$AE$19:$AE$718="●",ROW('調査票 (記入例)'!$AE$19:$AE$718)),ROW(H434))),"")</f>
        <v/>
      </c>
      <c r="I454" s="182">
        <f t="shared" si="52"/>
        <v>0</v>
      </c>
      <c r="J454" s="181" t="str">
        <f t="array" ref="J454">IFERROR(INDEX('調査票 (記入例)'!$N$1:$N$718,SMALL(IF('調査票 (記入例)'!$AE$19:$AE$718="●",ROW('調査票 (記入例)'!$AE$19:$AE$718)),ROW(J434))),"")</f>
        <v/>
      </c>
      <c r="K454" s="182">
        <f t="shared" si="53"/>
        <v>0</v>
      </c>
      <c r="L454" s="155"/>
      <c r="M454" s="156"/>
      <c r="N454" s="157"/>
      <c r="O454" s="156"/>
      <c r="P454" s="155"/>
      <c r="Q454" s="156"/>
      <c r="R454" s="157"/>
      <c r="S454" s="156"/>
      <c r="T454" s="155"/>
      <c r="U454" s="156"/>
      <c r="V454" s="157"/>
      <c r="W454" s="156"/>
      <c r="X454" s="155"/>
      <c r="Y454" s="156"/>
      <c r="Z454" s="157"/>
      <c r="AA454" s="156"/>
      <c r="AB454" s="158"/>
      <c r="AC454" s="159" t="str">
        <f t="array" ref="AC454">IFERROR(INDEX('調査票 (記入例)'!$AD$1:$AD$718,SMALL(IF('調査票 (記入例)'!$AE$19:$AE$718="●",ROW('調査票 (記入例)'!$AE$19:$AE$718)),ROW(AC434)))&amp;"","")</f>
        <v/>
      </c>
      <c r="AD454" s="160" t="str">
        <f t="shared" si="54"/>
        <v/>
      </c>
      <c r="AE454" s="159" t="str">
        <f t="shared" si="56"/>
        <v/>
      </c>
      <c r="AF454" s="160" t="str">
        <f t="shared" si="55"/>
        <v/>
      </c>
    </row>
    <row r="455" spans="1:32" s="110" customFormat="1" ht="34.5" customHeight="1" x14ac:dyDescent="0.4">
      <c r="A455" s="42" t="str">
        <f t="shared" si="49"/>
        <v>○○学園</v>
      </c>
      <c r="B455" s="176" t="str">
        <f t="array" ref="B455">IFERROR(INDEX('調査票 (記入例)'!$B$1:$B$718,SMALL(IF('調査票 (記入例)'!$AE$19:$AE$718="●",ROW('調査票 (記入例)'!$AE$19:$AE$718)),ROW(B435))),"")</f>
        <v/>
      </c>
      <c r="C455" s="177" t="str">
        <f t="array" ref="C455">IFERROR(INDEX('調査票 (記入例)'!$C$1:$C$718,SMALL(IF('調査票 (記入例)'!$AE$19:$AE$718="●",ROW('調査票 (記入例)'!$AE$19:$AE$718)),ROW(C435))),"")</f>
        <v/>
      </c>
      <c r="D455" s="181" t="str">
        <f t="array" ref="D455">IFERROR(INDEX('調査票 (記入例)'!$K$1:$K$718,SMALL(IF('調査票 (記入例)'!$AE$19:$AE$718="●",ROW('調査票 (記入例)'!$AE$19:$AE$718)),ROW(D435))),"")</f>
        <v/>
      </c>
      <c r="E455" s="184">
        <f t="shared" si="50"/>
        <v>0</v>
      </c>
      <c r="F455" s="181" t="str">
        <f t="array" ref="F455">IFERROR(INDEX('調査票 (記入例)'!$L$1:$L$718,SMALL(IF('調査票 (記入例)'!$AE$19:$AE$718="●",ROW('調査票 (記入例)'!$AE$19:$AE$718)),ROW(F435))),"")</f>
        <v/>
      </c>
      <c r="G455" s="182">
        <f t="shared" si="51"/>
        <v>0</v>
      </c>
      <c r="H455" s="181" t="str">
        <f t="array" ref="H455">IFERROR(INDEX('調査票 (記入例)'!$M$1:$M$718,SMALL(IF('調査票 (記入例)'!$AE$19:$AE$718="●",ROW('調査票 (記入例)'!$AE$19:$AE$718)),ROW(H435))),"")</f>
        <v/>
      </c>
      <c r="I455" s="182">
        <f t="shared" si="52"/>
        <v>0</v>
      </c>
      <c r="J455" s="181" t="str">
        <f t="array" ref="J455">IFERROR(INDEX('調査票 (記入例)'!$N$1:$N$718,SMALL(IF('調査票 (記入例)'!$AE$19:$AE$718="●",ROW('調査票 (記入例)'!$AE$19:$AE$718)),ROW(J435))),"")</f>
        <v/>
      </c>
      <c r="K455" s="182">
        <f t="shared" si="53"/>
        <v>0</v>
      </c>
      <c r="L455" s="155"/>
      <c r="M455" s="156"/>
      <c r="N455" s="157"/>
      <c r="O455" s="156"/>
      <c r="P455" s="155"/>
      <c r="Q455" s="156"/>
      <c r="R455" s="157"/>
      <c r="S455" s="156"/>
      <c r="T455" s="155"/>
      <c r="U455" s="156"/>
      <c r="V455" s="157"/>
      <c r="W455" s="156"/>
      <c r="X455" s="155"/>
      <c r="Y455" s="156"/>
      <c r="Z455" s="157"/>
      <c r="AA455" s="156"/>
      <c r="AB455" s="158"/>
      <c r="AC455" s="159" t="str">
        <f t="array" ref="AC455">IFERROR(INDEX('調査票 (記入例)'!$AD$1:$AD$718,SMALL(IF('調査票 (記入例)'!$AE$19:$AE$718="●",ROW('調査票 (記入例)'!$AE$19:$AE$718)),ROW(AC435)))&amp;"","")</f>
        <v/>
      </c>
      <c r="AD455" s="160" t="str">
        <f t="shared" si="54"/>
        <v/>
      </c>
      <c r="AE455" s="159" t="str">
        <f t="shared" si="56"/>
        <v/>
      </c>
      <c r="AF455" s="160" t="str">
        <f t="shared" si="55"/>
        <v/>
      </c>
    </row>
    <row r="456" spans="1:32" s="110" customFormat="1" ht="34.5" customHeight="1" x14ac:dyDescent="0.4">
      <c r="A456" s="42" t="str">
        <f t="shared" si="49"/>
        <v>○○学園</v>
      </c>
      <c r="B456" s="176" t="str">
        <f t="array" ref="B456">IFERROR(INDEX('調査票 (記入例)'!$B$1:$B$718,SMALL(IF('調査票 (記入例)'!$AE$19:$AE$718="●",ROW('調査票 (記入例)'!$AE$19:$AE$718)),ROW(B436))),"")</f>
        <v/>
      </c>
      <c r="C456" s="177" t="str">
        <f t="array" ref="C456">IFERROR(INDEX('調査票 (記入例)'!$C$1:$C$718,SMALL(IF('調査票 (記入例)'!$AE$19:$AE$718="●",ROW('調査票 (記入例)'!$AE$19:$AE$718)),ROW(C436))),"")</f>
        <v/>
      </c>
      <c r="D456" s="181" t="str">
        <f t="array" ref="D456">IFERROR(INDEX('調査票 (記入例)'!$K$1:$K$718,SMALL(IF('調査票 (記入例)'!$AE$19:$AE$718="●",ROW('調査票 (記入例)'!$AE$19:$AE$718)),ROW(D436))),"")</f>
        <v/>
      </c>
      <c r="E456" s="184">
        <f t="shared" si="50"/>
        <v>0</v>
      </c>
      <c r="F456" s="181" t="str">
        <f t="array" ref="F456">IFERROR(INDEX('調査票 (記入例)'!$L$1:$L$718,SMALL(IF('調査票 (記入例)'!$AE$19:$AE$718="●",ROW('調査票 (記入例)'!$AE$19:$AE$718)),ROW(F436))),"")</f>
        <v/>
      </c>
      <c r="G456" s="182">
        <f t="shared" si="51"/>
        <v>0</v>
      </c>
      <c r="H456" s="181" t="str">
        <f t="array" ref="H456">IFERROR(INDEX('調査票 (記入例)'!$M$1:$M$718,SMALL(IF('調査票 (記入例)'!$AE$19:$AE$718="●",ROW('調査票 (記入例)'!$AE$19:$AE$718)),ROW(H436))),"")</f>
        <v/>
      </c>
      <c r="I456" s="182">
        <f t="shared" si="52"/>
        <v>0</v>
      </c>
      <c r="J456" s="181" t="str">
        <f t="array" ref="J456">IFERROR(INDEX('調査票 (記入例)'!$N$1:$N$718,SMALL(IF('調査票 (記入例)'!$AE$19:$AE$718="●",ROW('調査票 (記入例)'!$AE$19:$AE$718)),ROW(J436))),"")</f>
        <v/>
      </c>
      <c r="K456" s="182">
        <f t="shared" si="53"/>
        <v>0</v>
      </c>
      <c r="L456" s="155"/>
      <c r="M456" s="156"/>
      <c r="N456" s="157"/>
      <c r="O456" s="156"/>
      <c r="P456" s="155"/>
      <c r="Q456" s="156"/>
      <c r="R456" s="157"/>
      <c r="S456" s="156"/>
      <c r="T456" s="155"/>
      <c r="U456" s="156"/>
      <c r="V456" s="157"/>
      <c r="W456" s="156"/>
      <c r="X456" s="155"/>
      <c r="Y456" s="156"/>
      <c r="Z456" s="157"/>
      <c r="AA456" s="156"/>
      <c r="AB456" s="158"/>
      <c r="AC456" s="159" t="str">
        <f t="array" ref="AC456">IFERROR(INDEX('調査票 (記入例)'!$AD$1:$AD$718,SMALL(IF('調査票 (記入例)'!$AE$19:$AE$718="●",ROW('調査票 (記入例)'!$AE$19:$AE$718)),ROW(AC436)))&amp;"","")</f>
        <v/>
      </c>
      <c r="AD456" s="160" t="str">
        <f t="shared" si="54"/>
        <v/>
      </c>
      <c r="AE456" s="159" t="str">
        <f t="shared" si="56"/>
        <v/>
      </c>
      <c r="AF456" s="160" t="str">
        <f t="shared" si="55"/>
        <v/>
      </c>
    </row>
    <row r="457" spans="1:32" s="110" customFormat="1" ht="34.5" customHeight="1" x14ac:dyDescent="0.4">
      <c r="A457" s="42" t="str">
        <f t="shared" si="49"/>
        <v>○○学園</v>
      </c>
      <c r="B457" s="176" t="str">
        <f t="array" ref="B457">IFERROR(INDEX('調査票 (記入例)'!$B$1:$B$718,SMALL(IF('調査票 (記入例)'!$AE$19:$AE$718="●",ROW('調査票 (記入例)'!$AE$19:$AE$718)),ROW(B437))),"")</f>
        <v/>
      </c>
      <c r="C457" s="177" t="str">
        <f t="array" ref="C457">IFERROR(INDEX('調査票 (記入例)'!$C$1:$C$718,SMALL(IF('調査票 (記入例)'!$AE$19:$AE$718="●",ROW('調査票 (記入例)'!$AE$19:$AE$718)),ROW(C437))),"")</f>
        <v/>
      </c>
      <c r="D457" s="181" t="str">
        <f t="array" ref="D457">IFERROR(INDEX('調査票 (記入例)'!$K$1:$K$718,SMALL(IF('調査票 (記入例)'!$AE$19:$AE$718="●",ROW('調査票 (記入例)'!$AE$19:$AE$718)),ROW(D437))),"")</f>
        <v/>
      </c>
      <c r="E457" s="184">
        <f t="shared" si="50"/>
        <v>0</v>
      </c>
      <c r="F457" s="181" t="str">
        <f t="array" ref="F457">IFERROR(INDEX('調査票 (記入例)'!$L$1:$L$718,SMALL(IF('調査票 (記入例)'!$AE$19:$AE$718="●",ROW('調査票 (記入例)'!$AE$19:$AE$718)),ROW(F437))),"")</f>
        <v/>
      </c>
      <c r="G457" s="182">
        <f t="shared" si="51"/>
        <v>0</v>
      </c>
      <c r="H457" s="181" t="str">
        <f t="array" ref="H457">IFERROR(INDEX('調査票 (記入例)'!$M$1:$M$718,SMALL(IF('調査票 (記入例)'!$AE$19:$AE$718="●",ROW('調査票 (記入例)'!$AE$19:$AE$718)),ROW(H437))),"")</f>
        <v/>
      </c>
      <c r="I457" s="182">
        <f t="shared" si="52"/>
        <v>0</v>
      </c>
      <c r="J457" s="181" t="str">
        <f t="array" ref="J457">IFERROR(INDEX('調査票 (記入例)'!$N$1:$N$718,SMALL(IF('調査票 (記入例)'!$AE$19:$AE$718="●",ROW('調査票 (記入例)'!$AE$19:$AE$718)),ROW(J437))),"")</f>
        <v/>
      </c>
      <c r="K457" s="182">
        <f t="shared" si="53"/>
        <v>0</v>
      </c>
      <c r="L457" s="155"/>
      <c r="M457" s="156"/>
      <c r="N457" s="157"/>
      <c r="O457" s="156"/>
      <c r="P457" s="155"/>
      <c r="Q457" s="156"/>
      <c r="R457" s="157"/>
      <c r="S457" s="156"/>
      <c r="T457" s="155"/>
      <c r="U457" s="156"/>
      <c r="V457" s="157"/>
      <c r="W457" s="156"/>
      <c r="X457" s="155"/>
      <c r="Y457" s="156"/>
      <c r="Z457" s="157"/>
      <c r="AA457" s="156"/>
      <c r="AB457" s="158"/>
      <c r="AC457" s="159" t="str">
        <f t="array" ref="AC457">IFERROR(INDEX('調査票 (記入例)'!$AD$1:$AD$718,SMALL(IF('調査票 (記入例)'!$AE$19:$AE$718="●",ROW('調査票 (記入例)'!$AE$19:$AE$718)),ROW(AC437)))&amp;"","")</f>
        <v/>
      </c>
      <c r="AD457" s="160" t="str">
        <f t="shared" si="54"/>
        <v/>
      </c>
      <c r="AE457" s="159" t="str">
        <f t="shared" si="56"/>
        <v/>
      </c>
      <c r="AF457" s="160" t="str">
        <f t="shared" si="55"/>
        <v/>
      </c>
    </row>
    <row r="458" spans="1:32" s="110" customFormat="1" ht="34.5" customHeight="1" x14ac:dyDescent="0.4">
      <c r="A458" s="42" t="str">
        <f t="shared" si="49"/>
        <v>○○学園</v>
      </c>
      <c r="B458" s="176" t="str">
        <f t="array" ref="B458">IFERROR(INDEX('調査票 (記入例)'!$B$1:$B$718,SMALL(IF('調査票 (記入例)'!$AE$19:$AE$718="●",ROW('調査票 (記入例)'!$AE$19:$AE$718)),ROW(B438))),"")</f>
        <v/>
      </c>
      <c r="C458" s="177" t="str">
        <f t="array" ref="C458">IFERROR(INDEX('調査票 (記入例)'!$C$1:$C$718,SMALL(IF('調査票 (記入例)'!$AE$19:$AE$718="●",ROW('調査票 (記入例)'!$AE$19:$AE$718)),ROW(C438))),"")</f>
        <v/>
      </c>
      <c r="D458" s="181" t="str">
        <f t="array" ref="D458">IFERROR(INDEX('調査票 (記入例)'!$K$1:$K$718,SMALL(IF('調査票 (記入例)'!$AE$19:$AE$718="●",ROW('調査票 (記入例)'!$AE$19:$AE$718)),ROW(D438))),"")</f>
        <v/>
      </c>
      <c r="E458" s="184">
        <f t="shared" si="50"/>
        <v>0</v>
      </c>
      <c r="F458" s="181" t="str">
        <f t="array" ref="F458">IFERROR(INDEX('調査票 (記入例)'!$L$1:$L$718,SMALL(IF('調査票 (記入例)'!$AE$19:$AE$718="●",ROW('調査票 (記入例)'!$AE$19:$AE$718)),ROW(F438))),"")</f>
        <v/>
      </c>
      <c r="G458" s="182">
        <f t="shared" si="51"/>
        <v>0</v>
      </c>
      <c r="H458" s="181" t="str">
        <f t="array" ref="H458">IFERROR(INDEX('調査票 (記入例)'!$M$1:$M$718,SMALL(IF('調査票 (記入例)'!$AE$19:$AE$718="●",ROW('調査票 (記入例)'!$AE$19:$AE$718)),ROW(H438))),"")</f>
        <v/>
      </c>
      <c r="I458" s="182">
        <f t="shared" si="52"/>
        <v>0</v>
      </c>
      <c r="J458" s="181" t="str">
        <f t="array" ref="J458">IFERROR(INDEX('調査票 (記入例)'!$N$1:$N$718,SMALL(IF('調査票 (記入例)'!$AE$19:$AE$718="●",ROW('調査票 (記入例)'!$AE$19:$AE$718)),ROW(J438))),"")</f>
        <v/>
      </c>
      <c r="K458" s="182">
        <f t="shared" si="53"/>
        <v>0</v>
      </c>
      <c r="L458" s="155"/>
      <c r="M458" s="156"/>
      <c r="N458" s="157"/>
      <c r="O458" s="156"/>
      <c r="P458" s="155"/>
      <c r="Q458" s="156"/>
      <c r="R458" s="157"/>
      <c r="S458" s="156"/>
      <c r="T458" s="155"/>
      <c r="U458" s="156"/>
      <c r="V458" s="157"/>
      <c r="W458" s="156"/>
      <c r="X458" s="155"/>
      <c r="Y458" s="156"/>
      <c r="Z458" s="157"/>
      <c r="AA458" s="156"/>
      <c r="AB458" s="158"/>
      <c r="AC458" s="159" t="str">
        <f t="array" ref="AC458">IFERROR(INDEX('調査票 (記入例)'!$AD$1:$AD$718,SMALL(IF('調査票 (記入例)'!$AE$19:$AE$718="●",ROW('調査票 (記入例)'!$AE$19:$AE$718)),ROW(AC438)))&amp;"","")</f>
        <v/>
      </c>
      <c r="AD458" s="160" t="str">
        <f t="shared" si="54"/>
        <v/>
      </c>
      <c r="AE458" s="159" t="str">
        <f t="shared" si="56"/>
        <v/>
      </c>
      <c r="AF458" s="160" t="str">
        <f t="shared" si="55"/>
        <v/>
      </c>
    </row>
    <row r="459" spans="1:32" s="110" customFormat="1" ht="34.5" customHeight="1" x14ac:dyDescent="0.4">
      <c r="A459" s="42" t="str">
        <f t="shared" si="49"/>
        <v>○○学園</v>
      </c>
      <c r="B459" s="176" t="str">
        <f t="array" ref="B459">IFERROR(INDEX('調査票 (記入例)'!$B$1:$B$718,SMALL(IF('調査票 (記入例)'!$AE$19:$AE$718="●",ROW('調査票 (記入例)'!$AE$19:$AE$718)),ROW(B439))),"")</f>
        <v/>
      </c>
      <c r="C459" s="177" t="str">
        <f t="array" ref="C459">IFERROR(INDEX('調査票 (記入例)'!$C$1:$C$718,SMALL(IF('調査票 (記入例)'!$AE$19:$AE$718="●",ROW('調査票 (記入例)'!$AE$19:$AE$718)),ROW(C439))),"")</f>
        <v/>
      </c>
      <c r="D459" s="181" t="str">
        <f t="array" ref="D459">IFERROR(INDEX('調査票 (記入例)'!$K$1:$K$718,SMALL(IF('調査票 (記入例)'!$AE$19:$AE$718="●",ROW('調査票 (記入例)'!$AE$19:$AE$718)),ROW(D439))),"")</f>
        <v/>
      </c>
      <c r="E459" s="184">
        <f t="shared" si="50"/>
        <v>0</v>
      </c>
      <c r="F459" s="181" t="str">
        <f t="array" ref="F459">IFERROR(INDEX('調査票 (記入例)'!$L$1:$L$718,SMALL(IF('調査票 (記入例)'!$AE$19:$AE$718="●",ROW('調査票 (記入例)'!$AE$19:$AE$718)),ROW(F439))),"")</f>
        <v/>
      </c>
      <c r="G459" s="182">
        <f t="shared" si="51"/>
        <v>0</v>
      </c>
      <c r="H459" s="181" t="str">
        <f t="array" ref="H459">IFERROR(INDEX('調査票 (記入例)'!$M$1:$M$718,SMALL(IF('調査票 (記入例)'!$AE$19:$AE$718="●",ROW('調査票 (記入例)'!$AE$19:$AE$718)),ROW(H439))),"")</f>
        <v/>
      </c>
      <c r="I459" s="182">
        <f t="shared" si="52"/>
        <v>0</v>
      </c>
      <c r="J459" s="181" t="str">
        <f t="array" ref="J459">IFERROR(INDEX('調査票 (記入例)'!$N$1:$N$718,SMALL(IF('調査票 (記入例)'!$AE$19:$AE$718="●",ROW('調査票 (記入例)'!$AE$19:$AE$718)),ROW(J439))),"")</f>
        <v/>
      </c>
      <c r="K459" s="182">
        <f t="shared" si="53"/>
        <v>0</v>
      </c>
      <c r="L459" s="155"/>
      <c r="M459" s="156"/>
      <c r="N459" s="157"/>
      <c r="O459" s="156"/>
      <c r="P459" s="155"/>
      <c r="Q459" s="156"/>
      <c r="R459" s="157"/>
      <c r="S459" s="156"/>
      <c r="T459" s="155"/>
      <c r="U459" s="156"/>
      <c r="V459" s="157"/>
      <c r="W459" s="156"/>
      <c r="X459" s="155"/>
      <c r="Y459" s="156"/>
      <c r="Z459" s="157"/>
      <c r="AA459" s="156"/>
      <c r="AB459" s="158"/>
      <c r="AC459" s="159" t="str">
        <f t="array" ref="AC459">IFERROR(INDEX('調査票 (記入例)'!$AD$1:$AD$718,SMALL(IF('調査票 (記入例)'!$AE$19:$AE$718="●",ROW('調査票 (記入例)'!$AE$19:$AE$718)),ROW(AC439)))&amp;"","")</f>
        <v/>
      </c>
      <c r="AD459" s="160" t="str">
        <f t="shared" si="54"/>
        <v/>
      </c>
      <c r="AE459" s="159" t="str">
        <f t="shared" si="56"/>
        <v/>
      </c>
      <c r="AF459" s="160" t="str">
        <f t="shared" si="55"/>
        <v/>
      </c>
    </row>
    <row r="460" spans="1:32" s="110" customFormat="1" ht="34.5" customHeight="1" x14ac:dyDescent="0.4">
      <c r="A460" s="42" t="str">
        <f t="shared" si="49"/>
        <v>○○学園</v>
      </c>
      <c r="B460" s="176" t="str">
        <f t="array" ref="B460">IFERROR(INDEX('調査票 (記入例)'!$B$1:$B$718,SMALL(IF('調査票 (記入例)'!$AE$19:$AE$718="●",ROW('調査票 (記入例)'!$AE$19:$AE$718)),ROW(B440))),"")</f>
        <v/>
      </c>
      <c r="C460" s="177" t="str">
        <f t="array" ref="C460">IFERROR(INDEX('調査票 (記入例)'!$C$1:$C$718,SMALL(IF('調査票 (記入例)'!$AE$19:$AE$718="●",ROW('調査票 (記入例)'!$AE$19:$AE$718)),ROW(C440))),"")</f>
        <v/>
      </c>
      <c r="D460" s="181" t="str">
        <f t="array" ref="D460">IFERROR(INDEX('調査票 (記入例)'!$K$1:$K$718,SMALL(IF('調査票 (記入例)'!$AE$19:$AE$718="●",ROW('調査票 (記入例)'!$AE$19:$AE$718)),ROW(D440))),"")</f>
        <v/>
      </c>
      <c r="E460" s="184">
        <f t="shared" si="50"/>
        <v>0</v>
      </c>
      <c r="F460" s="181" t="str">
        <f t="array" ref="F460">IFERROR(INDEX('調査票 (記入例)'!$L$1:$L$718,SMALL(IF('調査票 (記入例)'!$AE$19:$AE$718="●",ROW('調査票 (記入例)'!$AE$19:$AE$718)),ROW(F440))),"")</f>
        <v/>
      </c>
      <c r="G460" s="182">
        <f t="shared" si="51"/>
        <v>0</v>
      </c>
      <c r="H460" s="181" t="str">
        <f t="array" ref="H460">IFERROR(INDEX('調査票 (記入例)'!$M$1:$M$718,SMALL(IF('調査票 (記入例)'!$AE$19:$AE$718="●",ROW('調査票 (記入例)'!$AE$19:$AE$718)),ROW(H440))),"")</f>
        <v/>
      </c>
      <c r="I460" s="182">
        <f t="shared" si="52"/>
        <v>0</v>
      </c>
      <c r="J460" s="181" t="str">
        <f t="array" ref="J460">IFERROR(INDEX('調査票 (記入例)'!$N$1:$N$718,SMALL(IF('調査票 (記入例)'!$AE$19:$AE$718="●",ROW('調査票 (記入例)'!$AE$19:$AE$718)),ROW(J440))),"")</f>
        <v/>
      </c>
      <c r="K460" s="182">
        <f t="shared" si="53"/>
        <v>0</v>
      </c>
      <c r="L460" s="155"/>
      <c r="M460" s="156"/>
      <c r="N460" s="157"/>
      <c r="O460" s="156"/>
      <c r="P460" s="155"/>
      <c r="Q460" s="156"/>
      <c r="R460" s="157"/>
      <c r="S460" s="156"/>
      <c r="T460" s="155"/>
      <c r="U460" s="156"/>
      <c r="V460" s="157"/>
      <c r="W460" s="156"/>
      <c r="X460" s="155"/>
      <c r="Y460" s="156"/>
      <c r="Z460" s="157"/>
      <c r="AA460" s="156"/>
      <c r="AB460" s="158"/>
      <c r="AC460" s="159" t="str">
        <f t="array" ref="AC460">IFERROR(INDEX('調査票 (記入例)'!$AD$1:$AD$718,SMALL(IF('調査票 (記入例)'!$AE$19:$AE$718="●",ROW('調査票 (記入例)'!$AE$19:$AE$718)),ROW(AC440)))&amp;"","")</f>
        <v/>
      </c>
      <c r="AD460" s="160" t="str">
        <f t="shared" si="54"/>
        <v/>
      </c>
      <c r="AE460" s="159" t="str">
        <f t="shared" si="56"/>
        <v/>
      </c>
      <c r="AF460" s="160" t="str">
        <f t="shared" si="55"/>
        <v/>
      </c>
    </row>
    <row r="461" spans="1:32" s="110" customFormat="1" ht="34.5" customHeight="1" x14ac:dyDescent="0.4">
      <c r="A461" s="42" t="str">
        <f t="shared" si="49"/>
        <v>○○学園</v>
      </c>
      <c r="B461" s="176" t="str">
        <f t="array" ref="B461">IFERROR(INDEX('調査票 (記入例)'!$B$1:$B$718,SMALL(IF('調査票 (記入例)'!$AE$19:$AE$718="●",ROW('調査票 (記入例)'!$AE$19:$AE$718)),ROW(B441))),"")</f>
        <v/>
      </c>
      <c r="C461" s="177" t="str">
        <f t="array" ref="C461">IFERROR(INDEX('調査票 (記入例)'!$C$1:$C$718,SMALL(IF('調査票 (記入例)'!$AE$19:$AE$718="●",ROW('調査票 (記入例)'!$AE$19:$AE$718)),ROW(C441))),"")</f>
        <v/>
      </c>
      <c r="D461" s="181" t="str">
        <f t="array" ref="D461">IFERROR(INDEX('調査票 (記入例)'!$K$1:$K$718,SMALL(IF('調査票 (記入例)'!$AE$19:$AE$718="●",ROW('調査票 (記入例)'!$AE$19:$AE$718)),ROW(D441))),"")</f>
        <v/>
      </c>
      <c r="E461" s="184">
        <f t="shared" si="50"/>
        <v>0</v>
      </c>
      <c r="F461" s="181" t="str">
        <f t="array" ref="F461">IFERROR(INDEX('調査票 (記入例)'!$L$1:$L$718,SMALL(IF('調査票 (記入例)'!$AE$19:$AE$718="●",ROW('調査票 (記入例)'!$AE$19:$AE$718)),ROW(F441))),"")</f>
        <v/>
      </c>
      <c r="G461" s="182">
        <f t="shared" si="51"/>
        <v>0</v>
      </c>
      <c r="H461" s="181" t="str">
        <f t="array" ref="H461">IFERROR(INDEX('調査票 (記入例)'!$M$1:$M$718,SMALL(IF('調査票 (記入例)'!$AE$19:$AE$718="●",ROW('調査票 (記入例)'!$AE$19:$AE$718)),ROW(H441))),"")</f>
        <v/>
      </c>
      <c r="I461" s="182">
        <f t="shared" si="52"/>
        <v>0</v>
      </c>
      <c r="J461" s="181" t="str">
        <f t="array" ref="J461">IFERROR(INDEX('調査票 (記入例)'!$N$1:$N$718,SMALL(IF('調査票 (記入例)'!$AE$19:$AE$718="●",ROW('調査票 (記入例)'!$AE$19:$AE$718)),ROW(J441))),"")</f>
        <v/>
      </c>
      <c r="K461" s="182">
        <f t="shared" si="53"/>
        <v>0</v>
      </c>
      <c r="L461" s="155"/>
      <c r="M461" s="156"/>
      <c r="N461" s="157"/>
      <c r="O461" s="156"/>
      <c r="P461" s="155"/>
      <c r="Q461" s="156"/>
      <c r="R461" s="157"/>
      <c r="S461" s="156"/>
      <c r="T461" s="155"/>
      <c r="U461" s="156"/>
      <c r="V461" s="157"/>
      <c r="W461" s="156"/>
      <c r="X461" s="155"/>
      <c r="Y461" s="156"/>
      <c r="Z461" s="157"/>
      <c r="AA461" s="156"/>
      <c r="AB461" s="158"/>
      <c r="AC461" s="159" t="str">
        <f t="array" ref="AC461">IFERROR(INDEX('調査票 (記入例)'!$AD$1:$AD$718,SMALL(IF('調査票 (記入例)'!$AE$19:$AE$718="●",ROW('調査票 (記入例)'!$AE$19:$AE$718)),ROW(AC441)))&amp;"","")</f>
        <v/>
      </c>
      <c r="AD461" s="160" t="str">
        <f t="shared" si="54"/>
        <v/>
      </c>
      <c r="AE461" s="159" t="str">
        <f t="shared" si="56"/>
        <v/>
      </c>
      <c r="AF461" s="160" t="str">
        <f t="shared" si="55"/>
        <v/>
      </c>
    </row>
    <row r="462" spans="1:32" s="110" customFormat="1" ht="34.5" customHeight="1" x14ac:dyDescent="0.4">
      <c r="A462" s="42" t="str">
        <f t="shared" si="49"/>
        <v>○○学園</v>
      </c>
      <c r="B462" s="176" t="str">
        <f t="array" ref="B462">IFERROR(INDEX('調査票 (記入例)'!$B$1:$B$718,SMALL(IF('調査票 (記入例)'!$AE$19:$AE$718="●",ROW('調査票 (記入例)'!$AE$19:$AE$718)),ROW(B442))),"")</f>
        <v/>
      </c>
      <c r="C462" s="177" t="str">
        <f t="array" ref="C462">IFERROR(INDEX('調査票 (記入例)'!$C$1:$C$718,SMALL(IF('調査票 (記入例)'!$AE$19:$AE$718="●",ROW('調査票 (記入例)'!$AE$19:$AE$718)),ROW(C442))),"")</f>
        <v/>
      </c>
      <c r="D462" s="181" t="str">
        <f t="array" ref="D462">IFERROR(INDEX('調査票 (記入例)'!$K$1:$K$718,SMALL(IF('調査票 (記入例)'!$AE$19:$AE$718="●",ROW('調査票 (記入例)'!$AE$19:$AE$718)),ROW(D442))),"")</f>
        <v/>
      </c>
      <c r="E462" s="184">
        <f t="shared" si="50"/>
        <v>0</v>
      </c>
      <c r="F462" s="181" t="str">
        <f t="array" ref="F462">IFERROR(INDEX('調査票 (記入例)'!$L$1:$L$718,SMALL(IF('調査票 (記入例)'!$AE$19:$AE$718="●",ROW('調査票 (記入例)'!$AE$19:$AE$718)),ROW(F442))),"")</f>
        <v/>
      </c>
      <c r="G462" s="182">
        <f t="shared" si="51"/>
        <v>0</v>
      </c>
      <c r="H462" s="181" t="str">
        <f t="array" ref="H462">IFERROR(INDEX('調査票 (記入例)'!$M$1:$M$718,SMALL(IF('調査票 (記入例)'!$AE$19:$AE$718="●",ROW('調査票 (記入例)'!$AE$19:$AE$718)),ROW(H442))),"")</f>
        <v/>
      </c>
      <c r="I462" s="182">
        <f t="shared" si="52"/>
        <v>0</v>
      </c>
      <c r="J462" s="181" t="str">
        <f t="array" ref="J462">IFERROR(INDEX('調査票 (記入例)'!$N$1:$N$718,SMALL(IF('調査票 (記入例)'!$AE$19:$AE$718="●",ROW('調査票 (記入例)'!$AE$19:$AE$718)),ROW(J442))),"")</f>
        <v/>
      </c>
      <c r="K462" s="182">
        <f t="shared" si="53"/>
        <v>0</v>
      </c>
      <c r="L462" s="155"/>
      <c r="M462" s="156"/>
      <c r="N462" s="157"/>
      <c r="O462" s="156"/>
      <c r="P462" s="155"/>
      <c r="Q462" s="156"/>
      <c r="R462" s="157"/>
      <c r="S462" s="156"/>
      <c r="T462" s="155"/>
      <c r="U462" s="156"/>
      <c r="V462" s="157"/>
      <c r="W462" s="156"/>
      <c r="X462" s="155"/>
      <c r="Y462" s="156"/>
      <c r="Z462" s="157"/>
      <c r="AA462" s="156"/>
      <c r="AB462" s="158"/>
      <c r="AC462" s="159" t="str">
        <f t="array" ref="AC462">IFERROR(INDEX('調査票 (記入例)'!$AD$1:$AD$718,SMALL(IF('調査票 (記入例)'!$AE$19:$AE$718="●",ROW('調査票 (記入例)'!$AE$19:$AE$718)),ROW(AC442)))&amp;"","")</f>
        <v/>
      </c>
      <c r="AD462" s="160" t="str">
        <f t="shared" si="54"/>
        <v/>
      </c>
      <c r="AE462" s="159" t="str">
        <f t="shared" si="56"/>
        <v/>
      </c>
      <c r="AF462" s="160" t="str">
        <f t="shared" si="55"/>
        <v/>
      </c>
    </row>
    <row r="463" spans="1:32" s="110" customFormat="1" ht="34.5" customHeight="1" x14ac:dyDescent="0.4">
      <c r="A463" s="42" t="str">
        <f t="shared" si="49"/>
        <v>○○学園</v>
      </c>
      <c r="B463" s="176" t="str">
        <f t="array" ref="B463">IFERROR(INDEX('調査票 (記入例)'!$B$1:$B$718,SMALL(IF('調査票 (記入例)'!$AE$19:$AE$718="●",ROW('調査票 (記入例)'!$AE$19:$AE$718)),ROW(B443))),"")</f>
        <v/>
      </c>
      <c r="C463" s="177" t="str">
        <f t="array" ref="C463">IFERROR(INDEX('調査票 (記入例)'!$C$1:$C$718,SMALL(IF('調査票 (記入例)'!$AE$19:$AE$718="●",ROW('調査票 (記入例)'!$AE$19:$AE$718)),ROW(C443))),"")</f>
        <v/>
      </c>
      <c r="D463" s="181" t="str">
        <f t="array" ref="D463">IFERROR(INDEX('調査票 (記入例)'!$K$1:$K$718,SMALL(IF('調査票 (記入例)'!$AE$19:$AE$718="●",ROW('調査票 (記入例)'!$AE$19:$AE$718)),ROW(D443))),"")</f>
        <v/>
      </c>
      <c r="E463" s="184">
        <f t="shared" si="50"/>
        <v>0</v>
      </c>
      <c r="F463" s="181" t="str">
        <f t="array" ref="F463">IFERROR(INDEX('調査票 (記入例)'!$L$1:$L$718,SMALL(IF('調査票 (記入例)'!$AE$19:$AE$718="●",ROW('調査票 (記入例)'!$AE$19:$AE$718)),ROW(F443))),"")</f>
        <v/>
      </c>
      <c r="G463" s="182">
        <f t="shared" si="51"/>
        <v>0</v>
      </c>
      <c r="H463" s="181" t="str">
        <f t="array" ref="H463">IFERROR(INDEX('調査票 (記入例)'!$M$1:$M$718,SMALL(IF('調査票 (記入例)'!$AE$19:$AE$718="●",ROW('調査票 (記入例)'!$AE$19:$AE$718)),ROW(H443))),"")</f>
        <v/>
      </c>
      <c r="I463" s="182">
        <f t="shared" si="52"/>
        <v>0</v>
      </c>
      <c r="J463" s="181" t="str">
        <f t="array" ref="J463">IFERROR(INDEX('調査票 (記入例)'!$N$1:$N$718,SMALL(IF('調査票 (記入例)'!$AE$19:$AE$718="●",ROW('調査票 (記入例)'!$AE$19:$AE$718)),ROW(J443))),"")</f>
        <v/>
      </c>
      <c r="K463" s="182">
        <f t="shared" si="53"/>
        <v>0</v>
      </c>
      <c r="L463" s="155"/>
      <c r="M463" s="156"/>
      <c r="N463" s="157"/>
      <c r="O463" s="156"/>
      <c r="P463" s="155"/>
      <c r="Q463" s="156"/>
      <c r="R463" s="157"/>
      <c r="S463" s="156"/>
      <c r="T463" s="155"/>
      <c r="U463" s="156"/>
      <c r="V463" s="157"/>
      <c r="W463" s="156"/>
      <c r="X463" s="155"/>
      <c r="Y463" s="156"/>
      <c r="Z463" s="157"/>
      <c r="AA463" s="156"/>
      <c r="AB463" s="158"/>
      <c r="AC463" s="159" t="str">
        <f t="array" ref="AC463">IFERROR(INDEX('調査票 (記入例)'!$AD$1:$AD$718,SMALL(IF('調査票 (記入例)'!$AE$19:$AE$718="●",ROW('調査票 (記入例)'!$AE$19:$AE$718)),ROW(AC443)))&amp;"","")</f>
        <v/>
      </c>
      <c r="AD463" s="160" t="str">
        <f t="shared" si="54"/>
        <v/>
      </c>
      <c r="AE463" s="159" t="str">
        <f t="shared" si="56"/>
        <v/>
      </c>
      <c r="AF463" s="160" t="str">
        <f t="shared" si="55"/>
        <v/>
      </c>
    </row>
    <row r="464" spans="1:32" s="110" customFormat="1" ht="34.5" customHeight="1" x14ac:dyDescent="0.4">
      <c r="A464" s="42" t="str">
        <f t="shared" si="49"/>
        <v>○○学園</v>
      </c>
      <c r="B464" s="176" t="str">
        <f t="array" ref="B464">IFERROR(INDEX('調査票 (記入例)'!$B$1:$B$718,SMALL(IF('調査票 (記入例)'!$AE$19:$AE$718="●",ROW('調査票 (記入例)'!$AE$19:$AE$718)),ROW(B444))),"")</f>
        <v/>
      </c>
      <c r="C464" s="177" t="str">
        <f t="array" ref="C464">IFERROR(INDEX('調査票 (記入例)'!$C$1:$C$718,SMALL(IF('調査票 (記入例)'!$AE$19:$AE$718="●",ROW('調査票 (記入例)'!$AE$19:$AE$718)),ROW(C444))),"")</f>
        <v/>
      </c>
      <c r="D464" s="181" t="str">
        <f t="array" ref="D464">IFERROR(INDEX('調査票 (記入例)'!$K$1:$K$718,SMALL(IF('調査票 (記入例)'!$AE$19:$AE$718="●",ROW('調査票 (記入例)'!$AE$19:$AE$718)),ROW(D444))),"")</f>
        <v/>
      </c>
      <c r="E464" s="184">
        <f t="shared" si="50"/>
        <v>0</v>
      </c>
      <c r="F464" s="181" t="str">
        <f t="array" ref="F464">IFERROR(INDEX('調査票 (記入例)'!$L$1:$L$718,SMALL(IF('調査票 (記入例)'!$AE$19:$AE$718="●",ROW('調査票 (記入例)'!$AE$19:$AE$718)),ROW(F444))),"")</f>
        <v/>
      </c>
      <c r="G464" s="182">
        <f t="shared" si="51"/>
        <v>0</v>
      </c>
      <c r="H464" s="181" t="str">
        <f t="array" ref="H464">IFERROR(INDEX('調査票 (記入例)'!$M$1:$M$718,SMALL(IF('調査票 (記入例)'!$AE$19:$AE$718="●",ROW('調査票 (記入例)'!$AE$19:$AE$718)),ROW(H444))),"")</f>
        <v/>
      </c>
      <c r="I464" s="182">
        <f t="shared" si="52"/>
        <v>0</v>
      </c>
      <c r="J464" s="181" t="str">
        <f t="array" ref="J464">IFERROR(INDEX('調査票 (記入例)'!$N$1:$N$718,SMALL(IF('調査票 (記入例)'!$AE$19:$AE$718="●",ROW('調査票 (記入例)'!$AE$19:$AE$718)),ROW(J444))),"")</f>
        <v/>
      </c>
      <c r="K464" s="182">
        <f t="shared" si="53"/>
        <v>0</v>
      </c>
      <c r="L464" s="155"/>
      <c r="M464" s="156"/>
      <c r="N464" s="157"/>
      <c r="O464" s="156"/>
      <c r="P464" s="155"/>
      <c r="Q464" s="156"/>
      <c r="R464" s="157"/>
      <c r="S464" s="156"/>
      <c r="T464" s="155"/>
      <c r="U464" s="156"/>
      <c r="V464" s="157"/>
      <c r="W464" s="156"/>
      <c r="X464" s="155"/>
      <c r="Y464" s="156"/>
      <c r="Z464" s="157"/>
      <c r="AA464" s="156"/>
      <c r="AB464" s="158"/>
      <c r="AC464" s="159" t="str">
        <f t="array" ref="AC464">IFERROR(INDEX('調査票 (記入例)'!$AD$1:$AD$718,SMALL(IF('調査票 (記入例)'!$AE$19:$AE$718="●",ROW('調査票 (記入例)'!$AE$19:$AE$718)),ROW(AC444)))&amp;"","")</f>
        <v/>
      </c>
      <c r="AD464" s="160" t="str">
        <f t="shared" si="54"/>
        <v/>
      </c>
      <c r="AE464" s="159" t="str">
        <f t="shared" si="56"/>
        <v/>
      </c>
      <c r="AF464" s="160" t="str">
        <f t="shared" si="55"/>
        <v/>
      </c>
    </row>
    <row r="465" spans="1:32" s="110" customFormat="1" ht="34.5" customHeight="1" x14ac:dyDescent="0.4">
      <c r="A465" s="42" t="str">
        <f t="shared" si="49"/>
        <v>○○学園</v>
      </c>
      <c r="B465" s="176" t="str">
        <f t="array" ref="B465">IFERROR(INDEX('調査票 (記入例)'!$B$1:$B$718,SMALL(IF('調査票 (記入例)'!$AE$19:$AE$718="●",ROW('調査票 (記入例)'!$AE$19:$AE$718)),ROW(B445))),"")</f>
        <v/>
      </c>
      <c r="C465" s="177" t="str">
        <f t="array" ref="C465">IFERROR(INDEX('調査票 (記入例)'!$C$1:$C$718,SMALL(IF('調査票 (記入例)'!$AE$19:$AE$718="●",ROW('調査票 (記入例)'!$AE$19:$AE$718)),ROW(C445))),"")</f>
        <v/>
      </c>
      <c r="D465" s="181" t="str">
        <f t="array" ref="D465">IFERROR(INDEX('調査票 (記入例)'!$K$1:$K$718,SMALL(IF('調査票 (記入例)'!$AE$19:$AE$718="●",ROW('調査票 (記入例)'!$AE$19:$AE$718)),ROW(D445))),"")</f>
        <v/>
      </c>
      <c r="E465" s="184">
        <f t="shared" si="50"/>
        <v>0</v>
      </c>
      <c r="F465" s="181" t="str">
        <f t="array" ref="F465">IFERROR(INDEX('調査票 (記入例)'!$L$1:$L$718,SMALL(IF('調査票 (記入例)'!$AE$19:$AE$718="●",ROW('調査票 (記入例)'!$AE$19:$AE$718)),ROW(F445))),"")</f>
        <v/>
      </c>
      <c r="G465" s="182">
        <f t="shared" si="51"/>
        <v>0</v>
      </c>
      <c r="H465" s="181" t="str">
        <f t="array" ref="H465">IFERROR(INDEX('調査票 (記入例)'!$M$1:$M$718,SMALL(IF('調査票 (記入例)'!$AE$19:$AE$718="●",ROW('調査票 (記入例)'!$AE$19:$AE$718)),ROW(H445))),"")</f>
        <v/>
      </c>
      <c r="I465" s="182">
        <f t="shared" si="52"/>
        <v>0</v>
      </c>
      <c r="J465" s="181" t="str">
        <f t="array" ref="J465">IFERROR(INDEX('調査票 (記入例)'!$N$1:$N$718,SMALL(IF('調査票 (記入例)'!$AE$19:$AE$718="●",ROW('調査票 (記入例)'!$AE$19:$AE$718)),ROW(J445))),"")</f>
        <v/>
      </c>
      <c r="K465" s="182">
        <f t="shared" si="53"/>
        <v>0</v>
      </c>
      <c r="L465" s="155"/>
      <c r="M465" s="156"/>
      <c r="N465" s="157"/>
      <c r="O465" s="156"/>
      <c r="P465" s="155"/>
      <c r="Q465" s="156"/>
      <c r="R465" s="157"/>
      <c r="S465" s="156"/>
      <c r="T465" s="155"/>
      <c r="U465" s="156"/>
      <c r="V465" s="157"/>
      <c r="W465" s="156"/>
      <c r="X465" s="155"/>
      <c r="Y465" s="156"/>
      <c r="Z465" s="157"/>
      <c r="AA465" s="156"/>
      <c r="AB465" s="158"/>
      <c r="AC465" s="159" t="str">
        <f t="array" ref="AC465">IFERROR(INDEX('調査票 (記入例)'!$AD$1:$AD$718,SMALL(IF('調査票 (記入例)'!$AE$19:$AE$718="●",ROW('調査票 (記入例)'!$AE$19:$AE$718)),ROW(AC445)))&amp;"","")</f>
        <v/>
      </c>
      <c r="AD465" s="160" t="str">
        <f t="shared" si="54"/>
        <v/>
      </c>
      <c r="AE465" s="159" t="str">
        <f t="shared" si="56"/>
        <v/>
      </c>
      <c r="AF465" s="160" t="str">
        <f t="shared" si="55"/>
        <v/>
      </c>
    </row>
    <row r="466" spans="1:32" s="110" customFormat="1" ht="34.5" customHeight="1" x14ac:dyDescent="0.4">
      <c r="A466" s="42" t="str">
        <f t="shared" si="49"/>
        <v>○○学園</v>
      </c>
      <c r="B466" s="176" t="str">
        <f t="array" ref="B466">IFERROR(INDEX('調査票 (記入例)'!$B$1:$B$718,SMALL(IF('調査票 (記入例)'!$AE$19:$AE$718="●",ROW('調査票 (記入例)'!$AE$19:$AE$718)),ROW(B446))),"")</f>
        <v/>
      </c>
      <c r="C466" s="177" t="str">
        <f t="array" ref="C466">IFERROR(INDEX('調査票 (記入例)'!$C$1:$C$718,SMALL(IF('調査票 (記入例)'!$AE$19:$AE$718="●",ROW('調査票 (記入例)'!$AE$19:$AE$718)),ROW(C446))),"")</f>
        <v/>
      </c>
      <c r="D466" s="181" t="str">
        <f t="array" ref="D466">IFERROR(INDEX('調査票 (記入例)'!$K$1:$K$718,SMALL(IF('調査票 (記入例)'!$AE$19:$AE$718="●",ROW('調査票 (記入例)'!$AE$19:$AE$718)),ROW(D446))),"")</f>
        <v/>
      </c>
      <c r="E466" s="184">
        <f t="shared" si="50"/>
        <v>0</v>
      </c>
      <c r="F466" s="181" t="str">
        <f t="array" ref="F466">IFERROR(INDEX('調査票 (記入例)'!$L$1:$L$718,SMALL(IF('調査票 (記入例)'!$AE$19:$AE$718="●",ROW('調査票 (記入例)'!$AE$19:$AE$718)),ROW(F446))),"")</f>
        <v/>
      </c>
      <c r="G466" s="182">
        <f t="shared" si="51"/>
        <v>0</v>
      </c>
      <c r="H466" s="181" t="str">
        <f t="array" ref="H466">IFERROR(INDEX('調査票 (記入例)'!$M$1:$M$718,SMALL(IF('調査票 (記入例)'!$AE$19:$AE$718="●",ROW('調査票 (記入例)'!$AE$19:$AE$718)),ROW(H446))),"")</f>
        <v/>
      </c>
      <c r="I466" s="182">
        <f t="shared" si="52"/>
        <v>0</v>
      </c>
      <c r="J466" s="181" t="str">
        <f t="array" ref="J466">IFERROR(INDEX('調査票 (記入例)'!$N$1:$N$718,SMALL(IF('調査票 (記入例)'!$AE$19:$AE$718="●",ROW('調査票 (記入例)'!$AE$19:$AE$718)),ROW(J446))),"")</f>
        <v/>
      </c>
      <c r="K466" s="182">
        <f t="shared" si="53"/>
        <v>0</v>
      </c>
      <c r="L466" s="155"/>
      <c r="M466" s="156"/>
      <c r="N466" s="157"/>
      <c r="O466" s="156"/>
      <c r="P466" s="155"/>
      <c r="Q466" s="156"/>
      <c r="R466" s="157"/>
      <c r="S466" s="156"/>
      <c r="T466" s="155"/>
      <c r="U466" s="156"/>
      <c r="V466" s="157"/>
      <c r="W466" s="156"/>
      <c r="X466" s="155"/>
      <c r="Y466" s="156"/>
      <c r="Z466" s="157"/>
      <c r="AA466" s="156"/>
      <c r="AB466" s="158"/>
      <c r="AC466" s="159" t="str">
        <f t="array" ref="AC466">IFERROR(INDEX('調査票 (記入例)'!$AD$1:$AD$718,SMALL(IF('調査票 (記入例)'!$AE$19:$AE$718="●",ROW('調査票 (記入例)'!$AE$19:$AE$718)),ROW(AC446)))&amp;"","")</f>
        <v/>
      </c>
      <c r="AD466" s="160" t="str">
        <f t="shared" si="54"/>
        <v/>
      </c>
      <c r="AE466" s="159" t="str">
        <f t="shared" si="56"/>
        <v/>
      </c>
      <c r="AF466" s="160" t="str">
        <f t="shared" si="55"/>
        <v/>
      </c>
    </row>
    <row r="467" spans="1:32" s="110" customFormat="1" ht="34.5" customHeight="1" x14ac:dyDescent="0.4">
      <c r="A467" s="42" t="str">
        <f t="shared" si="49"/>
        <v>○○学園</v>
      </c>
      <c r="B467" s="176" t="str">
        <f t="array" ref="B467">IFERROR(INDEX('調査票 (記入例)'!$B$1:$B$718,SMALL(IF('調査票 (記入例)'!$AE$19:$AE$718="●",ROW('調査票 (記入例)'!$AE$19:$AE$718)),ROW(B447))),"")</f>
        <v/>
      </c>
      <c r="C467" s="177" t="str">
        <f t="array" ref="C467">IFERROR(INDEX('調査票 (記入例)'!$C$1:$C$718,SMALL(IF('調査票 (記入例)'!$AE$19:$AE$718="●",ROW('調査票 (記入例)'!$AE$19:$AE$718)),ROW(C447))),"")</f>
        <v/>
      </c>
      <c r="D467" s="181" t="str">
        <f t="array" ref="D467">IFERROR(INDEX('調査票 (記入例)'!$K$1:$K$718,SMALL(IF('調査票 (記入例)'!$AE$19:$AE$718="●",ROW('調査票 (記入例)'!$AE$19:$AE$718)),ROW(D447))),"")</f>
        <v/>
      </c>
      <c r="E467" s="184">
        <f t="shared" si="50"/>
        <v>0</v>
      </c>
      <c r="F467" s="181" t="str">
        <f t="array" ref="F467">IFERROR(INDEX('調査票 (記入例)'!$L$1:$L$718,SMALL(IF('調査票 (記入例)'!$AE$19:$AE$718="●",ROW('調査票 (記入例)'!$AE$19:$AE$718)),ROW(F447))),"")</f>
        <v/>
      </c>
      <c r="G467" s="182">
        <f t="shared" si="51"/>
        <v>0</v>
      </c>
      <c r="H467" s="181" t="str">
        <f t="array" ref="H467">IFERROR(INDEX('調査票 (記入例)'!$M$1:$M$718,SMALL(IF('調査票 (記入例)'!$AE$19:$AE$718="●",ROW('調査票 (記入例)'!$AE$19:$AE$718)),ROW(H447))),"")</f>
        <v/>
      </c>
      <c r="I467" s="182">
        <f t="shared" si="52"/>
        <v>0</v>
      </c>
      <c r="J467" s="181" t="str">
        <f t="array" ref="J467">IFERROR(INDEX('調査票 (記入例)'!$N$1:$N$718,SMALL(IF('調査票 (記入例)'!$AE$19:$AE$718="●",ROW('調査票 (記入例)'!$AE$19:$AE$718)),ROW(J447))),"")</f>
        <v/>
      </c>
      <c r="K467" s="182">
        <f t="shared" si="53"/>
        <v>0</v>
      </c>
      <c r="L467" s="155"/>
      <c r="M467" s="156"/>
      <c r="N467" s="157"/>
      <c r="O467" s="156"/>
      <c r="P467" s="155"/>
      <c r="Q467" s="156"/>
      <c r="R467" s="157"/>
      <c r="S467" s="156"/>
      <c r="T467" s="155"/>
      <c r="U467" s="156"/>
      <c r="V467" s="157"/>
      <c r="W467" s="156"/>
      <c r="X467" s="155"/>
      <c r="Y467" s="156"/>
      <c r="Z467" s="157"/>
      <c r="AA467" s="156"/>
      <c r="AB467" s="158"/>
      <c r="AC467" s="159" t="str">
        <f t="array" ref="AC467">IFERROR(INDEX('調査票 (記入例)'!$AD$1:$AD$718,SMALL(IF('調査票 (記入例)'!$AE$19:$AE$718="●",ROW('調査票 (記入例)'!$AE$19:$AE$718)),ROW(AC447)))&amp;"","")</f>
        <v/>
      </c>
      <c r="AD467" s="160" t="str">
        <f t="shared" si="54"/>
        <v/>
      </c>
      <c r="AE467" s="159" t="str">
        <f t="shared" si="56"/>
        <v/>
      </c>
      <c r="AF467" s="160" t="str">
        <f t="shared" si="55"/>
        <v/>
      </c>
    </row>
    <row r="468" spans="1:32" s="110" customFormat="1" ht="34.5" customHeight="1" x14ac:dyDescent="0.4">
      <c r="A468" s="42" t="str">
        <f t="shared" si="49"/>
        <v>○○学園</v>
      </c>
      <c r="B468" s="176" t="str">
        <f t="array" ref="B468">IFERROR(INDEX('調査票 (記入例)'!$B$1:$B$718,SMALL(IF('調査票 (記入例)'!$AE$19:$AE$718="●",ROW('調査票 (記入例)'!$AE$19:$AE$718)),ROW(B448))),"")</f>
        <v/>
      </c>
      <c r="C468" s="177" t="str">
        <f t="array" ref="C468">IFERROR(INDEX('調査票 (記入例)'!$C$1:$C$718,SMALL(IF('調査票 (記入例)'!$AE$19:$AE$718="●",ROW('調査票 (記入例)'!$AE$19:$AE$718)),ROW(C448))),"")</f>
        <v/>
      </c>
      <c r="D468" s="181" t="str">
        <f t="array" ref="D468">IFERROR(INDEX('調査票 (記入例)'!$K$1:$K$718,SMALL(IF('調査票 (記入例)'!$AE$19:$AE$718="●",ROW('調査票 (記入例)'!$AE$19:$AE$718)),ROW(D448))),"")</f>
        <v/>
      </c>
      <c r="E468" s="184">
        <f t="shared" si="50"/>
        <v>0</v>
      </c>
      <c r="F468" s="181" t="str">
        <f t="array" ref="F468">IFERROR(INDEX('調査票 (記入例)'!$L$1:$L$718,SMALL(IF('調査票 (記入例)'!$AE$19:$AE$718="●",ROW('調査票 (記入例)'!$AE$19:$AE$718)),ROW(F448))),"")</f>
        <v/>
      </c>
      <c r="G468" s="182">
        <f t="shared" si="51"/>
        <v>0</v>
      </c>
      <c r="H468" s="181" t="str">
        <f t="array" ref="H468">IFERROR(INDEX('調査票 (記入例)'!$M$1:$M$718,SMALL(IF('調査票 (記入例)'!$AE$19:$AE$718="●",ROW('調査票 (記入例)'!$AE$19:$AE$718)),ROW(H448))),"")</f>
        <v/>
      </c>
      <c r="I468" s="182">
        <f t="shared" si="52"/>
        <v>0</v>
      </c>
      <c r="J468" s="181" t="str">
        <f t="array" ref="J468">IFERROR(INDEX('調査票 (記入例)'!$N$1:$N$718,SMALL(IF('調査票 (記入例)'!$AE$19:$AE$718="●",ROW('調査票 (記入例)'!$AE$19:$AE$718)),ROW(J448))),"")</f>
        <v/>
      </c>
      <c r="K468" s="182">
        <f t="shared" si="53"/>
        <v>0</v>
      </c>
      <c r="L468" s="155"/>
      <c r="M468" s="156"/>
      <c r="N468" s="157"/>
      <c r="O468" s="156"/>
      <c r="P468" s="155"/>
      <c r="Q468" s="156"/>
      <c r="R468" s="157"/>
      <c r="S468" s="156"/>
      <c r="T468" s="155"/>
      <c r="U468" s="156"/>
      <c r="V468" s="157"/>
      <c r="W468" s="156"/>
      <c r="X468" s="155"/>
      <c r="Y468" s="156"/>
      <c r="Z468" s="157"/>
      <c r="AA468" s="156"/>
      <c r="AB468" s="158"/>
      <c r="AC468" s="159" t="str">
        <f t="array" ref="AC468">IFERROR(INDEX('調査票 (記入例)'!$AD$1:$AD$718,SMALL(IF('調査票 (記入例)'!$AE$19:$AE$718="●",ROW('調査票 (記入例)'!$AE$19:$AE$718)),ROW(AC448)))&amp;"","")</f>
        <v/>
      </c>
      <c r="AD468" s="160" t="str">
        <f t="shared" si="54"/>
        <v/>
      </c>
      <c r="AE468" s="159" t="str">
        <f t="shared" si="56"/>
        <v/>
      </c>
      <c r="AF468" s="160" t="str">
        <f t="shared" si="55"/>
        <v/>
      </c>
    </row>
    <row r="469" spans="1:32" s="110" customFormat="1" ht="34.5" customHeight="1" x14ac:dyDescent="0.4">
      <c r="A469" s="42" t="str">
        <f t="shared" ref="A469:A532" si="57">IF($A$13="","",$A$13)</f>
        <v>○○学園</v>
      </c>
      <c r="B469" s="176" t="str">
        <f t="array" ref="B469">IFERROR(INDEX('調査票 (記入例)'!$B$1:$B$718,SMALL(IF('調査票 (記入例)'!$AE$19:$AE$718="●",ROW('調査票 (記入例)'!$AE$19:$AE$718)),ROW(B449))),"")</f>
        <v/>
      </c>
      <c r="C469" s="177" t="str">
        <f t="array" ref="C469">IFERROR(INDEX('調査票 (記入例)'!$C$1:$C$718,SMALL(IF('調査票 (記入例)'!$AE$19:$AE$718="●",ROW('調査票 (記入例)'!$AE$19:$AE$718)),ROW(C449))),"")</f>
        <v/>
      </c>
      <c r="D469" s="181" t="str">
        <f t="array" ref="D469">IFERROR(INDEX('調査票 (記入例)'!$K$1:$K$718,SMALL(IF('調査票 (記入例)'!$AE$19:$AE$718="●",ROW('調査票 (記入例)'!$AE$19:$AE$718)),ROW(D449))),"")</f>
        <v/>
      </c>
      <c r="E469" s="184">
        <f t="shared" ref="E469:E532" si="58">M469+O469</f>
        <v>0</v>
      </c>
      <c r="F469" s="181" t="str">
        <f t="array" ref="F469">IFERROR(INDEX('調査票 (記入例)'!$L$1:$L$718,SMALL(IF('調査票 (記入例)'!$AE$19:$AE$718="●",ROW('調査票 (記入例)'!$AE$19:$AE$718)),ROW(F449))),"")</f>
        <v/>
      </c>
      <c r="G469" s="182">
        <f t="shared" ref="G469:G532" si="59">Q469+S469</f>
        <v>0</v>
      </c>
      <c r="H469" s="181" t="str">
        <f t="array" ref="H469">IFERROR(INDEX('調査票 (記入例)'!$M$1:$M$718,SMALL(IF('調査票 (記入例)'!$AE$19:$AE$718="●",ROW('調査票 (記入例)'!$AE$19:$AE$718)),ROW(H449))),"")</f>
        <v/>
      </c>
      <c r="I469" s="182">
        <f t="shared" ref="I469:I532" si="60">U469+W469</f>
        <v>0</v>
      </c>
      <c r="J469" s="181" t="str">
        <f t="array" ref="J469">IFERROR(INDEX('調査票 (記入例)'!$N$1:$N$718,SMALL(IF('調査票 (記入例)'!$AE$19:$AE$718="●",ROW('調査票 (記入例)'!$AE$19:$AE$718)),ROW(J449))),"")</f>
        <v/>
      </c>
      <c r="K469" s="182">
        <f t="shared" ref="K469:K532" si="61">Y469+AA469</f>
        <v>0</v>
      </c>
      <c r="L469" s="155"/>
      <c r="M469" s="156"/>
      <c r="N469" s="157"/>
      <c r="O469" s="156"/>
      <c r="P469" s="155"/>
      <c r="Q469" s="156"/>
      <c r="R469" s="157"/>
      <c r="S469" s="156"/>
      <c r="T469" s="155"/>
      <c r="U469" s="156"/>
      <c r="V469" s="157"/>
      <c r="W469" s="156"/>
      <c r="X469" s="155"/>
      <c r="Y469" s="156"/>
      <c r="Z469" s="157"/>
      <c r="AA469" s="156"/>
      <c r="AB469" s="158"/>
      <c r="AC469" s="159" t="str">
        <f t="array" ref="AC469">IFERROR(INDEX('調査票 (記入例)'!$AD$1:$AD$718,SMALL(IF('調査票 (記入例)'!$AE$19:$AE$718="●",ROW('調査票 (記入例)'!$AE$19:$AE$718)),ROW(AC449)))&amp;"","")</f>
        <v/>
      </c>
      <c r="AD469" s="160" t="str">
        <f t="shared" ref="AD469:AD532" si="62">IF(AC469&lt;&gt;"",IF(OR(L469&lt;&gt;"",P469&lt;&gt;"",T469&lt;&gt;"",X469&lt;&gt;""),"有","無"),"")</f>
        <v/>
      </c>
      <c r="AE469" s="159" t="str">
        <f t="shared" si="56"/>
        <v/>
      </c>
      <c r="AF469" s="160" t="str">
        <f t="shared" ref="AF469:AF532" si="63">IF(C469="","",IF(AND(NOT(AB469=""),AND($L469+$N469=$D469,$P469+$R469=$F469,$T469+$V469=$H469,$X469+$Z469=$J469)),"OK","NG"))</f>
        <v/>
      </c>
    </row>
    <row r="470" spans="1:32" s="110" customFormat="1" ht="34.5" customHeight="1" x14ac:dyDescent="0.4">
      <c r="A470" s="42" t="str">
        <f t="shared" si="57"/>
        <v>○○学園</v>
      </c>
      <c r="B470" s="176" t="str">
        <f t="array" ref="B470">IFERROR(INDEX('調査票 (記入例)'!$B$1:$B$718,SMALL(IF('調査票 (記入例)'!$AE$19:$AE$718="●",ROW('調査票 (記入例)'!$AE$19:$AE$718)),ROW(B450))),"")</f>
        <v/>
      </c>
      <c r="C470" s="177" t="str">
        <f t="array" ref="C470">IFERROR(INDEX('調査票 (記入例)'!$C$1:$C$718,SMALL(IF('調査票 (記入例)'!$AE$19:$AE$718="●",ROW('調査票 (記入例)'!$AE$19:$AE$718)),ROW(C450))),"")</f>
        <v/>
      </c>
      <c r="D470" s="181" t="str">
        <f t="array" ref="D470">IFERROR(INDEX('調査票 (記入例)'!$K$1:$K$718,SMALL(IF('調査票 (記入例)'!$AE$19:$AE$718="●",ROW('調査票 (記入例)'!$AE$19:$AE$718)),ROW(D450))),"")</f>
        <v/>
      </c>
      <c r="E470" s="184">
        <f t="shared" si="58"/>
        <v>0</v>
      </c>
      <c r="F470" s="181" t="str">
        <f t="array" ref="F470">IFERROR(INDEX('調査票 (記入例)'!$L$1:$L$718,SMALL(IF('調査票 (記入例)'!$AE$19:$AE$718="●",ROW('調査票 (記入例)'!$AE$19:$AE$718)),ROW(F450))),"")</f>
        <v/>
      </c>
      <c r="G470" s="182">
        <f t="shared" si="59"/>
        <v>0</v>
      </c>
      <c r="H470" s="181" t="str">
        <f t="array" ref="H470">IFERROR(INDEX('調査票 (記入例)'!$M$1:$M$718,SMALL(IF('調査票 (記入例)'!$AE$19:$AE$718="●",ROW('調査票 (記入例)'!$AE$19:$AE$718)),ROW(H450))),"")</f>
        <v/>
      </c>
      <c r="I470" s="182">
        <f t="shared" si="60"/>
        <v>0</v>
      </c>
      <c r="J470" s="181" t="str">
        <f t="array" ref="J470">IFERROR(INDEX('調査票 (記入例)'!$N$1:$N$718,SMALL(IF('調査票 (記入例)'!$AE$19:$AE$718="●",ROW('調査票 (記入例)'!$AE$19:$AE$718)),ROW(J450))),"")</f>
        <v/>
      </c>
      <c r="K470" s="182">
        <f t="shared" si="61"/>
        <v>0</v>
      </c>
      <c r="L470" s="155"/>
      <c r="M470" s="156"/>
      <c r="N470" s="157"/>
      <c r="O470" s="156"/>
      <c r="P470" s="155"/>
      <c r="Q470" s="156"/>
      <c r="R470" s="157"/>
      <c r="S470" s="156"/>
      <c r="T470" s="155"/>
      <c r="U470" s="156"/>
      <c r="V470" s="157"/>
      <c r="W470" s="156"/>
      <c r="X470" s="155"/>
      <c r="Y470" s="156"/>
      <c r="Z470" s="157"/>
      <c r="AA470" s="156"/>
      <c r="AB470" s="158"/>
      <c r="AC470" s="159" t="str">
        <f t="array" ref="AC470">IFERROR(INDEX('調査票 (記入例)'!$AD$1:$AD$718,SMALL(IF('調査票 (記入例)'!$AE$19:$AE$718="●",ROW('調査票 (記入例)'!$AE$19:$AE$718)),ROW(AC450)))&amp;"","")</f>
        <v/>
      </c>
      <c r="AD470" s="160" t="str">
        <f t="shared" si="62"/>
        <v/>
      </c>
      <c r="AE470" s="159" t="str">
        <f t="shared" si="56"/>
        <v/>
      </c>
      <c r="AF470" s="160" t="str">
        <f t="shared" si="63"/>
        <v/>
      </c>
    </row>
    <row r="471" spans="1:32" s="110" customFormat="1" ht="34.5" customHeight="1" x14ac:dyDescent="0.4">
      <c r="A471" s="42" t="str">
        <f t="shared" si="57"/>
        <v>○○学園</v>
      </c>
      <c r="B471" s="176" t="str">
        <f t="array" ref="B471">IFERROR(INDEX('調査票 (記入例)'!$B$1:$B$718,SMALL(IF('調査票 (記入例)'!$AE$19:$AE$718="●",ROW('調査票 (記入例)'!$AE$19:$AE$718)),ROW(B451))),"")</f>
        <v/>
      </c>
      <c r="C471" s="177" t="str">
        <f t="array" ref="C471">IFERROR(INDEX('調査票 (記入例)'!$C$1:$C$718,SMALL(IF('調査票 (記入例)'!$AE$19:$AE$718="●",ROW('調査票 (記入例)'!$AE$19:$AE$718)),ROW(C451))),"")</f>
        <v/>
      </c>
      <c r="D471" s="181" t="str">
        <f t="array" ref="D471">IFERROR(INDEX('調査票 (記入例)'!$K$1:$K$718,SMALL(IF('調査票 (記入例)'!$AE$19:$AE$718="●",ROW('調査票 (記入例)'!$AE$19:$AE$718)),ROW(D451))),"")</f>
        <v/>
      </c>
      <c r="E471" s="184">
        <f t="shared" si="58"/>
        <v>0</v>
      </c>
      <c r="F471" s="181" t="str">
        <f t="array" ref="F471">IFERROR(INDEX('調査票 (記入例)'!$L$1:$L$718,SMALL(IF('調査票 (記入例)'!$AE$19:$AE$718="●",ROW('調査票 (記入例)'!$AE$19:$AE$718)),ROW(F451))),"")</f>
        <v/>
      </c>
      <c r="G471" s="182">
        <f t="shared" si="59"/>
        <v>0</v>
      </c>
      <c r="H471" s="181" t="str">
        <f t="array" ref="H471">IFERROR(INDEX('調査票 (記入例)'!$M$1:$M$718,SMALL(IF('調査票 (記入例)'!$AE$19:$AE$718="●",ROW('調査票 (記入例)'!$AE$19:$AE$718)),ROW(H451))),"")</f>
        <v/>
      </c>
      <c r="I471" s="182">
        <f t="shared" si="60"/>
        <v>0</v>
      </c>
      <c r="J471" s="181" t="str">
        <f t="array" ref="J471">IFERROR(INDEX('調査票 (記入例)'!$N$1:$N$718,SMALL(IF('調査票 (記入例)'!$AE$19:$AE$718="●",ROW('調査票 (記入例)'!$AE$19:$AE$718)),ROW(J451))),"")</f>
        <v/>
      </c>
      <c r="K471" s="182">
        <f t="shared" si="61"/>
        <v>0</v>
      </c>
      <c r="L471" s="155"/>
      <c r="M471" s="156"/>
      <c r="N471" s="157"/>
      <c r="O471" s="156"/>
      <c r="P471" s="155"/>
      <c r="Q471" s="156"/>
      <c r="R471" s="157"/>
      <c r="S471" s="156"/>
      <c r="T471" s="155"/>
      <c r="U471" s="156"/>
      <c r="V471" s="157"/>
      <c r="W471" s="156"/>
      <c r="X471" s="155"/>
      <c r="Y471" s="156"/>
      <c r="Z471" s="157"/>
      <c r="AA471" s="156"/>
      <c r="AB471" s="158"/>
      <c r="AC471" s="159" t="str">
        <f t="array" ref="AC471">IFERROR(INDEX('調査票 (記入例)'!$AD$1:$AD$718,SMALL(IF('調査票 (記入例)'!$AE$19:$AE$718="●",ROW('調査票 (記入例)'!$AE$19:$AE$718)),ROW(AC451)))&amp;"","")</f>
        <v/>
      </c>
      <c r="AD471" s="160" t="str">
        <f t="shared" si="62"/>
        <v/>
      </c>
      <c r="AE471" s="159" t="str">
        <f t="shared" ref="AE471:AE534" si="64">IF(AC471&lt;&gt;"",IF(AND(D471=E471,F471=G471,H471=I471,J471=K471),"○",""),"")</f>
        <v/>
      </c>
      <c r="AF471" s="160" t="str">
        <f t="shared" si="63"/>
        <v/>
      </c>
    </row>
    <row r="472" spans="1:32" s="110" customFormat="1" ht="34.5" customHeight="1" x14ac:dyDescent="0.4">
      <c r="A472" s="42" t="str">
        <f t="shared" si="57"/>
        <v>○○学園</v>
      </c>
      <c r="B472" s="176" t="str">
        <f t="array" ref="B472">IFERROR(INDEX('調査票 (記入例)'!$B$1:$B$718,SMALL(IF('調査票 (記入例)'!$AE$19:$AE$718="●",ROW('調査票 (記入例)'!$AE$19:$AE$718)),ROW(B452))),"")</f>
        <v/>
      </c>
      <c r="C472" s="177" t="str">
        <f t="array" ref="C472">IFERROR(INDEX('調査票 (記入例)'!$C$1:$C$718,SMALL(IF('調査票 (記入例)'!$AE$19:$AE$718="●",ROW('調査票 (記入例)'!$AE$19:$AE$718)),ROW(C452))),"")</f>
        <v/>
      </c>
      <c r="D472" s="181" t="str">
        <f t="array" ref="D472">IFERROR(INDEX('調査票 (記入例)'!$K$1:$K$718,SMALL(IF('調査票 (記入例)'!$AE$19:$AE$718="●",ROW('調査票 (記入例)'!$AE$19:$AE$718)),ROW(D452))),"")</f>
        <v/>
      </c>
      <c r="E472" s="184">
        <f t="shared" si="58"/>
        <v>0</v>
      </c>
      <c r="F472" s="181" t="str">
        <f t="array" ref="F472">IFERROR(INDEX('調査票 (記入例)'!$L$1:$L$718,SMALL(IF('調査票 (記入例)'!$AE$19:$AE$718="●",ROW('調査票 (記入例)'!$AE$19:$AE$718)),ROW(F452))),"")</f>
        <v/>
      </c>
      <c r="G472" s="182">
        <f t="shared" si="59"/>
        <v>0</v>
      </c>
      <c r="H472" s="181" t="str">
        <f t="array" ref="H472">IFERROR(INDEX('調査票 (記入例)'!$M$1:$M$718,SMALL(IF('調査票 (記入例)'!$AE$19:$AE$718="●",ROW('調査票 (記入例)'!$AE$19:$AE$718)),ROW(H452))),"")</f>
        <v/>
      </c>
      <c r="I472" s="182">
        <f t="shared" si="60"/>
        <v>0</v>
      </c>
      <c r="J472" s="181" t="str">
        <f t="array" ref="J472">IFERROR(INDEX('調査票 (記入例)'!$N$1:$N$718,SMALL(IF('調査票 (記入例)'!$AE$19:$AE$718="●",ROW('調査票 (記入例)'!$AE$19:$AE$718)),ROW(J452))),"")</f>
        <v/>
      </c>
      <c r="K472" s="182">
        <f t="shared" si="61"/>
        <v>0</v>
      </c>
      <c r="L472" s="155"/>
      <c r="M472" s="156"/>
      <c r="N472" s="157"/>
      <c r="O472" s="156"/>
      <c r="P472" s="155"/>
      <c r="Q472" s="156"/>
      <c r="R472" s="157"/>
      <c r="S472" s="156"/>
      <c r="T472" s="155"/>
      <c r="U472" s="156"/>
      <c r="V472" s="157"/>
      <c r="W472" s="156"/>
      <c r="X472" s="155"/>
      <c r="Y472" s="156"/>
      <c r="Z472" s="157"/>
      <c r="AA472" s="156"/>
      <c r="AB472" s="158"/>
      <c r="AC472" s="159" t="str">
        <f t="array" ref="AC472">IFERROR(INDEX('調査票 (記入例)'!$AD$1:$AD$718,SMALL(IF('調査票 (記入例)'!$AE$19:$AE$718="●",ROW('調査票 (記入例)'!$AE$19:$AE$718)),ROW(AC452)))&amp;"","")</f>
        <v/>
      </c>
      <c r="AD472" s="160" t="str">
        <f t="shared" si="62"/>
        <v/>
      </c>
      <c r="AE472" s="159" t="str">
        <f t="shared" si="64"/>
        <v/>
      </c>
      <c r="AF472" s="160" t="str">
        <f t="shared" si="63"/>
        <v/>
      </c>
    </row>
    <row r="473" spans="1:32" s="110" customFormat="1" ht="34.5" customHeight="1" x14ac:dyDescent="0.4">
      <c r="A473" s="42" t="str">
        <f t="shared" si="57"/>
        <v>○○学園</v>
      </c>
      <c r="B473" s="176" t="str">
        <f t="array" ref="B473">IFERROR(INDEX('調査票 (記入例)'!$B$1:$B$718,SMALL(IF('調査票 (記入例)'!$AE$19:$AE$718="●",ROW('調査票 (記入例)'!$AE$19:$AE$718)),ROW(B453))),"")</f>
        <v/>
      </c>
      <c r="C473" s="177" t="str">
        <f t="array" ref="C473">IFERROR(INDEX('調査票 (記入例)'!$C$1:$C$718,SMALL(IF('調査票 (記入例)'!$AE$19:$AE$718="●",ROW('調査票 (記入例)'!$AE$19:$AE$718)),ROW(C453))),"")</f>
        <v/>
      </c>
      <c r="D473" s="181" t="str">
        <f t="array" ref="D473">IFERROR(INDEX('調査票 (記入例)'!$K$1:$K$718,SMALL(IF('調査票 (記入例)'!$AE$19:$AE$718="●",ROW('調査票 (記入例)'!$AE$19:$AE$718)),ROW(D453))),"")</f>
        <v/>
      </c>
      <c r="E473" s="184">
        <f t="shared" si="58"/>
        <v>0</v>
      </c>
      <c r="F473" s="181" t="str">
        <f t="array" ref="F473">IFERROR(INDEX('調査票 (記入例)'!$L$1:$L$718,SMALL(IF('調査票 (記入例)'!$AE$19:$AE$718="●",ROW('調査票 (記入例)'!$AE$19:$AE$718)),ROW(F453))),"")</f>
        <v/>
      </c>
      <c r="G473" s="182">
        <f t="shared" si="59"/>
        <v>0</v>
      </c>
      <c r="H473" s="181" t="str">
        <f t="array" ref="H473">IFERROR(INDEX('調査票 (記入例)'!$M$1:$M$718,SMALL(IF('調査票 (記入例)'!$AE$19:$AE$718="●",ROW('調査票 (記入例)'!$AE$19:$AE$718)),ROW(H453))),"")</f>
        <v/>
      </c>
      <c r="I473" s="182">
        <f t="shared" si="60"/>
        <v>0</v>
      </c>
      <c r="J473" s="181" t="str">
        <f t="array" ref="J473">IFERROR(INDEX('調査票 (記入例)'!$N$1:$N$718,SMALL(IF('調査票 (記入例)'!$AE$19:$AE$718="●",ROW('調査票 (記入例)'!$AE$19:$AE$718)),ROW(J453))),"")</f>
        <v/>
      </c>
      <c r="K473" s="182">
        <f t="shared" si="61"/>
        <v>0</v>
      </c>
      <c r="L473" s="155"/>
      <c r="M473" s="156"/>
      <c r="N473" s="157"/>
      <c r="O473" s="156"/>
      <c r="P473" s="155"/>
      <c r="Q473" s="156"/>
      <c r="R473" s="157"/>
      <c r="S473" s="156"/>
      <c r="T473" s="155"/>
      <c r="U473" s="156"/>
      <c r="V473" s="157"/>
      <c r="W473" s="156"/>
      <c r="X473" s="155"/>
      <c r="Y473" s="156"/>
      <c r="Z473" s="157"/>
      <c r="AA473" s="156"/>
      <c r="AB473" s="158"/>
      <c r="AC473" s="159" t="str">
        <f t="array" ref="AC473">IFERROR(INDEX('調査票 (記入例)'!$AD$1:$AD$718,SMALL(IF('調査票 (記入例)'!$AE$19:$AE$718="●",ROW('調査票 (記入例)'!$AE$19:$AE$718)),ROW(AC453)))&amp;"","")</f>
        <v/>
      </c>
      <c r="AD473" s="160" t="str">
        <f t="shared" si="62"/>
        <v/>
      </c>
      <c r="AE473" s="159" t="str">
        <f t="shared" si="64"/>
        <v/>
      </c>
      <c r="AF473" s="160" t="str">
        <f t="shared" si="63"/>
        <v/>
      </c>
    </row>
    <row r="474" spans="1:32" s="110" customFormat="1" ht="34.5" customHeight="1" x14ac:dyDescent="0.4">
      <c r="A474" s="42" t="str">
        <f t="shared" si="57"/>
        <v>○○学園</v>
      </c>
      <c r="B474" s="176" t="str">
        <f t="array" ref="B474">IFERROR(INDEX('調査票 (記入例)'!$B$1:$B$718,SMALL(IF('調査票 (記入例)'!$AE$19:$AE$718="●",ROW('調査票 (記入例)'!$AE$19:$AE$718)),ROW(B454))),"")</f>
        <v/>
      </c>
      <c r="C474" s="177" t="str">
        <f t="array" ref="C474">IFERROR(INDEX('調査票 (記入例)'!$C$1:$C$718,SMALL(IF('調査票 (記入例)'!$AE$19:$AE$718="●",ROW('調査票 (記入例)'!$AE$19:$AE$718)),ROW(C454))),"")</f>
        <v/>
      </c>
      <c r="D474" s="181" t="str">
        <f t="array" ref="D474">IFERROR(INDEX('調査票 (記入例)'!$K$1:$K$718,SMALL(IF('調査票 (記入例)'!$AE$19:$AE$718="●",ROW('調査票 (記入例)'!$AE$19:$AE$718)),ROW(D454))),"")</f>
        <v/>
      </c>
      <c r="E474" s="184">
        <f t="shared" si="58"/>
        <v>0</v>
      </c>
      <c r="F474" s="181" t="str">
        <f t="array" ref="F474">IFERROR(INDEX('調査票 (記入例)'!$L$1:$L$718,SMALL(IF('調査票 (記入例)'!$AE$19:$AE$718="●",ROW('調査票 (記入例)'!$AE$19:$AE$718)),ROW(F454))),"")</f>
        <v/>
      </c>
      <c r="G474" s="182">
        <f t="shared" si="59"/>
        <v>0</v>
      </c>
      <c r="H474" s="181" t="str">
        <f t="array" ref="H474">IFERROR(INDEX('調査票 (記入例)'!$M$1:$M$718,SMALL(IF('調査票 (記入例)'!$AE$19:$AE$718="●",ROW('調査票 (記入例)'!$AE$19:$AE$718)),ROW(H454))),"")</f>
        <v/>
      </c>
      <c r="I474" s="182">
        <f t="shared" si="60"/>
        <v>0</v>
      </c>
      <c r="J474" s="181" t="str">
        <f t="array" ref="J474">IFERROR(INDEX('調査票 (記入例)'!$N$1:$N$718,SMALL(IF('調査票 (記入例)'!$AE$19:$AE$718="●",ROW('調査票 (記入例)'!$AE$19:$AE$718)),ROW(J454))),"")</f>
        <v/>
      </c>
      <c r="K474" s="182">
        <f t="shared" si="61"/>
        <v>0</v>
      </c>
      <c r="L474" s="155"/>
      <c r="M474" s="156"/>
      <c r="N474" s="157"/>
      <c r="O474" s="156"/>
      <c r="P474" s="155"/>
      <c r="Q474" s="156"/>
      <c r="R474" s="157"/>
      <c r="S474" s="156"/>
      <c r="T474" s="155"/>
      <c r="U474" s="156"/>
      <c r="V474" s="157"/>
      <c r="W474" s="156"/>
      <c r="X474" s="155"/>
      <c r="Y474" s="156"/>
      <c r="Z474" s="157"/>
      <c r="AA474" s="156"/>
      <c r="AB474" s="158"/>
      <c r="AC474" s="159" t="str">
        <f t="array" ref="AC474">IFERROR(INDEX('調査票 (記入例)'!$AD$1:$AD$718,SMALL(IF('調査票 (記入例)'!$AE$19:$AE$718="●",ROW('調査票 (記入例)'!$AE$19:$AE$718)),ROW(AC454)))&amp;"","")</f>
        <v/>
      </c>
      <c r="AD474" s="160" t="str">
        <f t="shared" si="62"/>
        <v/>
      </c>
      <c r="AE474" s="159" t="str">
        <f t="shared" si="64"/>
        <v/>
      </c>
      <c r="AF474" s="160" t="str">
        <f t="shared" si="63"/>
        <v/>
      </c>
    </row>
    <row r="475" spans="1:32" s="110" customFormat="1" ht="34.5" customHeight="1" x14ac:dyDescent="0.4">
      <c r="A475" s="42" t="str">
        <f t="shared" si="57"/>
        <v>○○学園</v>
      </c>
      <c r="B475" s="176" t="str">
        <f t="array" ref="B475">IFERROR(INDEX('調査票 (記入例)'!$B$1:$B$718,SMALL(IF('調査票 (記入例)'!$AE$19:$AE$718="●",ROW('調査票 (記入例)'!$AE$19:$AE$718)),ROW(B455))),"")</f>
        <v/>
      </c>
      <c r="C475" s="177" t="str">
        <f t="array" ref="C475">IFERROR(INDEX('調査票 (記入例)'!$C$1:$C$718,SMALL(IF('調査票 (記入例)'!$AE$19:$AE$718="●",ROW('調査票 (記入例)'!$AE$19:$AE$718)),ROW(C455))),"")</f>
        <v/>
      </c>
      <c r="D475" s="181" t="str">
        <f t="array" ref="D475">IFERROR(INDEX('調査票 (記入例)'!$K$1:$K$718,SMALL(IF('調査票 (記入例)'!$AE$19:$AE$718="●",ROW('調査票 (記入例)'!$AE$19:$AE$718)),ROW(D455))),"")</f>
        <v/>
      </c>
      <c r="E475" s="184">
        <f t="shared" si="58"/>
        <v>0</v>
      </c>
      <c r="F475" s="181" t="str">
        <f t="array" ref="F475">IFERROR(INDEX('調査票 (記入例)'!$L$1:$L$718,SMALL(IF('調査票 (記入例)'!$AE$19:$AE$718="●",ROW('調査票 (記入例)'!$AE$19:$AE$718)),ROW(F455))),"")</f>
        <v/>
      </c>
      <c r="G475" s="182">
        <f t="shared" si="59"/>
        <v>0</v>
      </c>
      <c r="H475" s="181" t="str">
        <f t="array" ref="H475">IFERROR(INDEX('調査票 (記入例)'!$M$1:$M$718,SMALL(IF('調査票 (記入例)'!$AE$19:$AE$718="●",ROW('調査票 (記入例)'!$AE$19:$AE$718)),ROW(H455))),"")</f>
        <v/>
      </c>
      <c r="I475" s="182">
        <f t="shared" si="60"/>
        <v>0</v>
      </c>
      <c r="J475" s="181" t="str">
        <f t="array" ref="J475">IFERROR(INDEX('調査票 (記入例)'!$N$1:$N$718,SMALL(IF('調査票 (記入例)'!$AE$19:$AE$718="●",ROW('調査票 (記入例)'!$AE$19:$AE$718)),ROW(J455))),"")</f>
        <v/>
      </c>
      <c r="K475" s="182">
        <f t="shared" si="61"/>
        <v>0</v>
      </c>
      <c r="L475" s="155"/>
      <c r="M475" s="156"/>
      <c r="N475" s="157"/>
      <c r="O475" s="156"/>
      <c r="P475" s="155"/>
      <c r="Q475" s="156"/>
      <c r="R475" s="157"/>
      <c r="S475" s="156"/>
      <c r="T475" s="155"/>
      <c r="U475" s="156"/>
      <c r="V475" s="157"/>
      <c r="W475" s="156"/>
      <c r="X475" s="155"/>
      <c r="Y475" s="156"/>
      <c r="Z475" s="157"/>
      <c r="AA475" s="156"/>
      <c r="AB475" s="158"/>
      <c r="AC475" s="159" t="str">
        <f t="array" ref="AC475">IFERROR(INDEX('調査票 (記入例)'!$AD$1:$AD$718,SMALL(IF('調査票 (記入例)'!$AE$19:$AE$718="●",ROW('調査票 (記入例)'!$AE$19:$AE$718)),ROW(AC455)))&amp;"","")</f>
        <v/>
      </c>
      <c r="AD475" s="160" t="str">
        <f t="shared" si="62"/>
        <v/>
      </c>
      <c r="AE475" s="159" t="str">
        <f t="shared" si="64"/>
        <v/>
      </c>
      <c r="AF475" s="160" t="str">
        <f t="shared" si="63"/>
        <v/>
      </c>
    </row>
    <row r="476" spans="1:32" s="110" customFormat="1" ht="34.5" customHeight="1" x14ac:dyDescent="0.4">
      <c r="A476" s="42" t="str">
        <f t="shared" si="57"/>
        <v>○○学園</v>
      </c>
      <c r="B476" s="176" t="str">
        <f t="array" ref="B476">IFERROR(INDEX('調査票 (記入例)'!$B$1:$B$718,SMALL(IF('調査票 (記入例)'!$AE$19:$AE$718="●",ROW('調査票 (記入例)'!$AE$19:$AE$718)),ROW(B456))),"")</f>
        <v/>
      </c>
      <c r="C476" s="177" t="str">
        <f t="array" ref="C476">IFERROR(INDEX('調査票 (記入例)'!$C$1:$C$718,SMALL(IF('調査票 (記入例)'!$AE$19:$AE$718="●",ROW('調査票 (記入例)'!$AE$19:$AE$718)),ROW(C456))),"")</f>
        <v/>
      </c>
      <c r="D476" s="181" t="str">
        <f t="array" ref="D476">IFERROR(INDEX('調査票 (記入例)'!$K$1:$K$718,SMALL(IF('調査票 (記入例)'!$AE$19:$AE$718="●",ROW('調査票 (記入例)'!$AE$19:$AE$718)),ROW(D456))),"")</f>
        <v/>
      </c>
      <c r="E476" s="184">
        <f t="shared" si="58"/>
        <v>0</v>
      </c>
      <c r="F476" s="181" t="str">
        <f t="array" ref="F476">IFERROR(INDEX('調査票 (記入例)'!$L$1:$L$718,SMALL(IF('調査票 (記入例)'!$AE$19:$AE$718="●",ROW('調査票 (記入例)'!$AE$19:$AE$718)),ROW(F456))),"")</f>
        <v/>
      </c>
      <c r="G476" s="182">
        <f t="shared" si="59"/>
        <v>0</v>
      </c>
      <c r="H476" s="181" t="str">
        <f t="array" ref="H476">IFERROR(INDEX('調査票 (記入例)'!$M$1:$M$718,SMALL(IF('調査票 (記入例)'!$AE$19:$AE$718="●",ROW('調査票 (記入例)'!$AE$19:$AE$718)),ROW(H456))),"")</f>
        <v/>
      </c>
      <c r="I476" s="182">
        <f t="shared" si="60"/>
        <v>0</v>
      </c>
      <c r="J476" s="181" t="str">
        <f t="array" ref="J476">IFERROR(INDEX('調査票 (記入例)'!$N$1:$N$718,SMALL(IF('調査票 (記入例)'!$AE$19:$AE$718="●",ROW('調査票 (記入例)'!$AE$19:$AE$718)),ROW(J456))),"")</f>
        <v/>
      </c>
      <c r="K476" s="182">
        <f t="shared" si="61"/>
        <v>0</v>
      </c>
      <c r="L476" s="155"/>
      <c r="M476" s="156"/>
      <c r="N476" s="157"/>
      <c r="O476" s="156"/>
      <c r="P476" s="155"/>
      <c r="Q476" s="156"/>
      <c r="R476" s="157"/>
      <c r="S476" s="156"/>
      <c r="T476" s="155"/>
      <c r="U476" s="156"/>
      <c r="V476" s="157"/>
      <c r="W476" s="156"/>
      <c r="X476" s="155"/>
      <c r="Y476" s="156"/>
      <c r="Z476" s="157"/>
      <c r="AA476" s="156"/>
      <c r="AB476" s="158"/>
      <c r="AC476" s="159" t="str">
        <f t="array" ref="AC476">IFERROR(INDEX('調査票 (記入例)'!$AD$1:$AD$718,SMALL(IF('調査票 (記入例)'!$AE$19:$AE$718="●",ROW('調査票 (記入例)'!$AE$19:$AE$718)),ROW(AC456)))&amp;"","")</f>
        <v/>
      </c>
      <c r="AD476" s="160" t="str">
        <f t="shared" si="62"/>
        <v/>
      </c>
      <c r="AE476" s="159" t="str">
        <f t="shared" si="64"/>
        <v/>
      </c>
      <c r="AF476" s="160" t="str">
        <f t="shared" si="63"/>
        <v/>
      </c>
    </row>
    <row r="477" spans="1:32" s="110" customFormat="1" ht="34.5" customHeight="1" x14ac:dyDescent="0.4">
      <c r="A477" s="42" t="str">
        <f t="shared" si="57"/>
        <v>○○学園</v>
      </c>
      <c r="B477" s="176" t="str">
        <f t="array" ref="B477">IFERROR(INDEX('調査票 (記入例)'!$B$1:$B$718,SMALL(IF('調査票 (記入例)'!$AE$19:$AE$718="●",ROW('調査票 (記入例)'!$AE$19:$AE$718)),ROW(B457))),"")</f>
        <v/>
      </c>
      <c r="C477" s="177" t="str">
        <f t="array" ref="C477">IFERROR(INDEX('調査票 (記入例)'!$C$1:$C$718,SMALL(IF('調査票 (記入例)'!$AE$19:$AE$718="●",ROW('調査票 (記入例)'!$AE$19:$AE$718)),ROW(C457))),"")</f>
        <v/>
      </c>
      <c r="D477" s="181" t="str">
        <f t="array" ref="D477">IFERROR(INDEX('調査票 (記入例)'!$K$1:$K$718,SMALL(IF('調査票 (記入例)'!$AE$19:$AE$718="●",ROW('調査票 (記入例)'!$AE$19:$AE$718)),ROW(D457))),"")</f>
        <v/>
      </c>
      <c r="E477" s="184">
        <f t="shared" si="58"/>
        <v>0</v>
      </c>
      <c r="F477" s="181" t="str">
        <f t="array" ref="F477">IFERROR(INDEX('調査票 (記入例)'!$L$1:$L$718,SMALL(IF('調査票 (記入例)'!$AE$19:$AE$718="●",ROW('調査票 (記入例)'!$AE$19:$AE$718)),ROW(F457))),"")</f>
        <v/>
      </c>
      <c r="G477" s="182">
        <f t="shared" si="59"/>
        <v>0</v>
      </c>
      <c r="H477" s="181" t="str">
        <f t="array" ref="H477">IFERROR(INDEX('調査票 (記入例)'!$M$1:$M$718,SMALL(IF('調査票 (記入例)'!$AE$19:$AE$718="●",ROW('調査票 (記入例)'!$AE$19:$AE$718)),ROW(H457))),"")</f>
        <v/>
      </c>
      <c r="I477" s="182">
        <f t="shared" si="60"/>
        <v>0</v>
      </c>
      <c r="J477" s="181" t="str">
        <f t="array" ref="J477">IFERROR(INDEX('調査票 (記入例)'!$N$1:$N$718,SMALL(IF('調査票 (記入例)'!$AE$19:$AE$718="●",ROW('調査票 (記入例)'!$AE$19:$AE$718)),ROW(J457))),"")</f>
        <v/>
      </c>
      <c r="K477" s="182">
        <f t="shared" si="61"/>
        <v>0</v>
      </c>
      <c r="L477" s="155"/>
      <c r="M477" s="156"/>
      <c r="N477" s="157"/>
      <c r="O477" s="156"/>
      <c r="P477" s="155"/>
      <c r="Q477" s="156"/>
      <c r="R477" s="157"/>
      <c r="S477" s="156"/>
      <c r="T477" s="155"/>
      <c r="U477" s="156"/>
      <c r="V477" s="157"/>
      <c r="W477" s="156"/>
      <c r="X477" s="155"/>
      <c r="Y477" s="156"/>
      <c r="Z477" s="157"/>
      <c r="AA477" s="156"/>
      <c r="AB477" s="158"/>
      <c r="AC477" s="159" t="str">
        <f t="array" ref="AC477">IFERROR(INDEX('調査票 (記入例)'!$AD$1:$AD$718,SMALL(IF('調査票 (記入例)'!$AE$19:$AE$718="●",ROW('調査票 (記入例)'!$AE$19:$AE$718)),ROW(AC457)))&amp;"","")</f>
        <v/>
      </c>
      <c r="AD477" s="160" t="str">
        <f t="shared" si="62"/>
        <v/>
      </c>
      <c r="AE477" s="159" t="str">
        <f t="shared" si="64"/>
        <v/>
      </c>
      <c r="AF477" s="160" t="str">
        <f t="shared" si="63"/>
        <v/>
      </c>
    </row>
    <row r="478" spans="1:32" s="110" customFormat="1" ht="34.5" customHeight="1" x14ac:dyDescent="0.4">
      <c r="A478" s="42" t="str">
        <f t="shared" si="57"/>
        <v>○○学園</v>
      </c>
      <c r="B478" s="176" t="str">
        <f t="array" ref="B478">IFERROR(INDEX('調査票 (記入例)'!$B$1:$B$718,SMALL(IF('調査票 (記入例)'!$AE$19:$AE$718="●",ROW('調査票 (記入例)'!$AE$19:$AE$718)),ROW(B458))),"")</f>
        <v/>
      </c>
      <c r="C478" s="177" t="str">
        <f t="array" ref="C478">IFERROR(INDEX('調査票 (記入例)'!$C$1:$C$718,SMALL(IF('調査票 (記入例)'!$AE$19:$AE$718="●",ROW('調査票 (記入例)'!$AE$19:$AE$718)),ROW(C458))),"")</f>
        <v/>
      </c>
      <c r="D478" s="181" t="str">
        <f t="array" ref="D478">IFERROR(INDEX('調査票 (記入例)'!$K$1:$K$718,SMALL(IF('調査票 (記入例)'!$AE$19:$AE$718="●",ROW('調査票 (記入例)'!$AE$19:$AE$718)),ROW(D458))),"")</f>
        <v/>
      </c>
      <c r="E478" s="184">
        <f t="shared" si="58"/>
        <v>0</v>
      </c>
      <c r="F478" s="181" t="str">
        <f t="array" ref="F478">IFERROR(INDEX('調査票 (記入例)'!$L$1:$L$718,SMALL(IF('調査票 (記入例)'!$AE$19:$AE$718="●",ROW('調査票 (記入例)'!$AE$19:$AE$718)),ROW(F458))),"")</f>
        <v/>
      </c>
      <c r="G478" s="182">
        <f t="shared" si="59"/>
        <v>0</v>
      </c>
      <c r="H478" s="181" t="str">
        <f t="array" ref="H478">IFERROR(INDEX('調査票 (記入例)'!$M$1:$M$718,SMALL(IF('調査票 (記入例)'!$AE$19:$AE$718="●",ROW('調査票 (記入例)'!$AE$19:$AE$718)),ROW(H458))),"")</f>
        <v/>
      </c>
      <c r="I478" s="182">
        <f t="shared" si="60"/>
        <v>0</v>
      </c>
      <c r="J478" s="181" t="str">
        <f t="array" ref="J478">IFERROR(INDEX('調査票 (記入例)'!$N$1:$N$718,SMALL(IF('調査票 (記入例)'!$AE$19:$AE$718="●",ROW('調査票 (記入例)'!$AE$19:$AE$718)),ROW(J458))),"")</f>
        <v/>
      </c>
      <c r="K478" s="182">
        <f t="shared" si="61"/>
        <v>0</v>
      </c>
      <c r="L478" s="155"/>
      <c r="M478" s="156"/>
      <c r="N478" s="157"/>
      <c r="O478" s="156"/>
      <c r="P478" s="155"/>
      <c r="Q478" s="156"/>
      <c r="R478" s="157"/>
      <c r="S478" s="156"/>
      <c r="T478" s="155"/>
      <c r="U478" s="156"/>
      <c r="V478" s="157"/>
      <c r="W478" s="156"/>
      <c r="X478" s="155"/>
      <c r="Y478" s="156"/>
      <c r="Z478" s="157"/>
      <c r="AA478" s="156"/>
      <c r="AB478" s="158"/>
      <c r="AC478" s="159" t="str">
        <f t="array" ref="AC478">IFERROR(INDEX('調査票 (記入例)'!$AD$1:$AD$718,SMALL(IF('調査票 (記入例)'!$AE$19:$AE$718="●",ROW('調査票 (記入例)'!$AE$19:$AE$718)),ROW(AC458)))&amp;"","")</f>
        <v/>
      </c>
      <c r="AD478" s="160" t="str">
        <f t="shared" si="62"/>
        <v/>
      </c>
      <c r="AE478" s="159" t="str">
        <f t="shared" si="64"/>
        <v/>
      </c>
      <c r="AF478" s="160" t="str">
        <f t="shared" si="63"/>
        <v/>
      </c>
    </row>
    <row r="479" spans="1:32" s="110" customFormat="1" ht="34.5" customHeight="1" x14ac:dyDescent="0.4">
      <c r="A479" s="42" t="str">
        <f t="shared" si="57"/>
        <v>○○学園</v>
      </c>
      <c r="B479" s="176" t="str">
        <f t="array" ref="B479">IFERROR(INDEX('調査票 (記入例)'!$B$1:$B$718,SMALL(IF('調査票 (記入例)'!$AE$19:$AE$718="●",ROW('調査票 (記入例)'!$AE$19:$AE$718)),ROW(B459))),"")</f>
        <v/>
      </c>
      <c r="C479" s="177" t="str">
        <f t="array" ref="C479">IFERROR(INDEX('調査票 (記入例)'!$C$1:$C$718,SMALL(IF('調査票 (記入例)'!$AE$19:$AE$718="●",ROW('調査票 (記入例)'!$AE$19:$AE$718)),ROW(C459))),"")</f>
        <v/>
      </c>
      <c r="D479" s="181" t="str">
        <f t="array" ref="D479">IFERROR(INDEX('調査票 (記入例)'!$K$1:$K$718,SMALL(IF('調査票 (記入例)'!$AE$19:$AE$718="●",ROW('調査票 (記入例)'!$AE$19:$AE$718)),ROW(D459))),"")</f>
        <v/>
      </c>
      <c r="E479" s="184">
        <f t="shared" si="58"/>
        <v>0</v>
      </c>
      <c r="F479" s="181" t="str">
        <f t="array" ref="F479">IFERROR(INDEX('調査票 (記入例)'!$L$1:$L$718,SMALL(IF('調査票 (記入例)'!$AE$19:$AE$718="●",ROW('調査票 (記入例)'!$AE$19:$AE$718)),ROW(F459))),"")</f>
        <v/>
      </c>
      <c r="G479" s="182">
        <f t="shared" si="59"/>
        <v>0</v>
      </c>
      <c r="H479" s="181" t="str">
        <f t="array" ref="H479">IFERROR(INDEX('調査票 (記入例)'!$M$1:$M$718,SMALL(IF('調査票 (記入例)'!$AE$19:$AE$718="●",ROW('調査票 (記入例)'!$AE$19:$AE$718)),ROW(H459))),"")</f>
        <v/>
      </c>
      <c r="I479" s="182">
        <f t="shared" si="60"/>
        <v>0</v>
      </c>
      <c r="J479" s="181" t="str">
        <f t="array" ref="J479">IFERROR(INDEX('調査票 (記入例)'!$N$1:$N$718,SMALL(IF('調査票 (記入例)'!$AE$19:$AE$718="●",ROW('調査票 (記入例)'!$AE$19:$AE$718)),ROW(J459))),"")</f>
        <v/>
      </c>
      <c r="K479" s="182">
        <f t="shared" si="61"/>
        <v>0</v>
      </c>
      <c r="L479" s="155"/>
      <c r="M479" s="156"/>
      <c r="N479" s="157"/>
      <c r="O479" s="156"/>
      <c r="P479" s="155"/>
      <c r="Q479" s="156"/>
      <c r="R479" s="157"/>
      <c r="S479" s="156"/>
      <c r="T479" s="155"/>
      <c r="U479" s="156"/>
      <c r="V479" s="157"/>
      <c r="W479" s="156"/>
      <c r="X479" s="155"/>
      <c r="Y479" s="156"/>
      <c r="Z479" s="157"/>
      <c r="AA479" s="156"/>
      <c r="AB479" s="158"/>
      <c r="AC479" s="159" t="str">
        <f t="array" ref="AC479">IFERROR(INDEX('調査票 (記入例)'!$AD$1:$AD$718,SMALL(IF('調査票 (記入例)'!$AE$19:$AE$718="●",ROW('調査票 (記入例)'!$AE$19:$AE$718)),ROW(AC459)))&amp;"","")</f>
        <v/>
      </c>
      <c r="AD479" s="160" t="str">
        <f t="shared" si="62"/>
        <v/>
      </c>
      <c r="AE479" s="159" t="str">
        <f t="shared" si="64"/>
        <v/>
      </c>
      <c r="AF479" s="160" t="str">
        <f t="shared" si="63"/>
        <v/>
      </c>
    </row>
    <row r="480" spans="1:32" s="110" customFormat="1" ht="34.5" customHeight="1" x14ac:dyDescent="0.4">
      <c r="A480" s="42" t="str">
        <f t="shared" si="57"/>
        <v>○○学園</v>
      </c>
      <c r="B480" s="176" t="str">
        <f t="array" ref="B480">IFERROR(INDEX('調査票 (記入例)'!$B$1:$B$718,SMALL(IF('調査票 (記入例)'!$AE$19:$AE$718="●",ROW('調査票 (記入例)'!$AE$19:$AE$718)),ROW(B460))),"")</f>
        <v/>
      </c>
      <c r="C480" s="177" t="str">
        <f t="array" ref="C480">IFERROR(INDEX('調査票 (記入例)'!$C$1:$C$718,SMALL(IF('調査票 (記入例)'!$AE$19:$AE$718="●",ROW('調査票 (記入例)'!$AE$19:$AE$718)),ROW(C460))),"")</f>
        <v/>
      </c>
      <c r="D480" s="181" t="str">
        <f t="array" ref="D480">IFERROR(INDEX('調査票 (記入例)'!$K$1:$K$718,SMALL(IF('調査票 (記入例)'!$AE$19:$AE$718="●",ROW('調査票 (記入例)'!$AE$19:$AE$718)),ROW(D460))),"")</f>
        <v/>
      </c>
      <c r="E480" s="184">
        <f t="shared" si="58"/>
        <v>0</v>
      </c>
      <c r="F480" s="181" t="str">
        <f t="array" ref="F480">IFERROR(INDEX('調査票 (記入例)'!$L$1:$L$718,SMALL(IF('調査票 (記入例)'!$AE$19:$AE$718="●",ROW('調査票 (記入例)'!$AE$19:$AE$718)),ROW(F460))),"")</f>
        <v/>
      </c>
      <c r="G480" s="182">
        <f t="shared" si="59"/>
        <v>0</v>
      </c>
      <c r="H480" s="181" t="str">
        <f t="array" ref="H480">IFERROR(INDEX('調査票 (記入例)'!$M$1:$M$718,SMALL(IF('調査票 (記入例)'!$AE$19:$AE$718="●",ROW('調査票 (記入例)'!$AE$19:$AE$718)),ROW(H460))),"")</f>
        <v/>
      </c>
      <c r="I480" s="182">
        <f t="shared" si="60"/>
        <v>0</v>
      </c>
      <c r="J480" s="181" t="str">
        <f t="array" ref="J480">IFERROR(INDEX('調査票 (記入例)'!$N$1:$N$718,SMALL(IF('調査票 (記入例)'!$AE$19:$AE$718="●",ROW('調査票 (記入例)'!$AE$19:$AE$718)),ROW(J460))),"")</f>
        <v/>
      </c>
      <c r="K480" s="182">
        <f t="shared" si="61"/>
        <v>0</v>
      </c>
      <c r="L480" s="155"/>
      <c r="M480" s="156"/>
      <c r="N480" s="157"/>
      <c r="O480" s="156"/>
      <c r="P480" s="155"/>
      <c r="Q480" s="156"/>
      <c r="R480" s="157"/>
      <c r="S480" s="156"/>
      <c r="T480" s="155"/>
      <c r="U480" s="156"/>
      <c r="V480" s="157"/>
      <c r="W480" s="156"/>
      <c r="X480" s="155"/>
      <c r="Y480" s="156"/>
      <c r="Z480" s="157"/>
      <c r="AA480" s="156"/>
      <c r="AB480" s="158"/>
      <c r="AC480" s="159" t="str">
        <f t="array" ref="AC480">IFERROR(INDEX('調査票 (記入例)'!$AD$1:$AD$718,SMALL(IF('調査票 (記入例)'!$AE$19:$AE$718="●",ROW('調査票 (記入例)'!$AE$19:$AE$718)),ROW(AC460)))&amp;"","")</f>
        <v/>
      </c>
      <c r="AD480" s="160" t="str">
        <f t="shared" si="62"/>
        <v/>
      </c>
      <c r="AE480" s="159" t="str">
        <f t="shared" si="64"/>
        <v/>
      </c>
      <c r="AF480" s="160" t="str">
        <f t="shared" si="63"/>
        <v/>
      </c>
    </row>
    <row r="481" spans="1:32" s="110" customFormat="1" ht="34.5" customHeight="1" x14ac:dyDescent="0.4">
      <c r="A481" s="42" t="str">
        <f t="shared" si="57"/>
        <v>○○学園</v>
      </c>
      <c r="B481" s="176" t="str">
        <f t="array" ref="B481">IFERROR(INDEX('調査票 (記入例)'!$B$1:$B$718,SMALL(IF('調査票 (記入例)'!$AE$19:$AE$718="●",ROW('調査票 (記入例)'!$AE$19:$AE$718)),ROW(B461))),"")</f>
        <v/>
      </c>
      <c r="C481" s="177" t="str">
        <f t="array" ref="C481">IFERROR(INDEX('調査票 (記入例)'!$C$1:$C$718,SMALL(IF('調査票 (記入例)'!$AE$19:$AE$718="●",ROW('調査票 (記入例)'!$AE$19:$AE$718)),ROW(C461))),"")</f>
        <v/>
      </c>
      <c r="D481" s="181" t="str">
        <f t="array" ref="D481">IFERROR(INDEX('調査票 (記入例)'!$K$1:$K$718,SMALL(IF('調査票 (記入例)'!$AE$19:$AE$718="●",ROW('調査票 (記入例)'!$AE$19:$AE$718)),ROW(D461))),"")</f>
        <v/>
      </c>
      <c r="E481" s="184">
        <f t="shared" si="58"/>
        <v>0</v>
      </c>
      <c r="F481" s="181" t="str">
        <f t="array" ref="F481">IFERROR(INDEX('調査票 (記入例)'!$L$1:$L$718,SMALL(IF('調査票 (記入例)'!$AE$19:$AE$718="●",ROW('調査票 (記入例)'!$AE$19:$AE$718)),ROW(F461))),"")</f>
        <v/>
      </c>
      <c r="G481" s="182">
        <f t="shared" si="59"/>
        <v>0</v>
      </c>
      <c r="H481" s="181" t="str">
        <f t="array" ref="H481">IFERROR(INDEX('調査票 (記入例)'!$M$1:$M$718,SMALL(IF('調査票 (記入例)'!$AE$19:$AE$718="●",ROW('調査票 (記入例)'!$AE$19:$AE$718)),ROW(H461))),"")</f>
        <v/>
      </c>
      <c r="I481" s="182">
        <f t="shared" si="60"/>
        <v>0</v>
      </c>
      <c r="J481" s="181" t="str">
        <f t="array" ref="J481">IFERROR(INDEX('調査票 (記入例)'!$N$1:$N$718,SMALL(IF('調査票 (記入例)'!$AE$19:$AE$718="●",ROW('調査票 (記入例)'!$AE$19:$AE$718)),ROW(J461))),"")</f>
        <v/>
      </c>
      <c r="K481" s="182">
        <f t="shared" si="61"/>
        <v>0</v>
      </c>
      <c r="L481" s="155"/>
      <c r="M481" s="156"/>
      <c r="N481" s="157"/>
      <c r="O481" s="156"/>
      <c r="P481" s="155"/>
      <c r="Q481" s="156"/>
      <c r="R481" s="157"/>
      <c r="S481" s="156"/>
      <c r="T481" s="155"/>
      <c r="U481" s="156"/>
      <c r="V481" s="157"/>
      <c r="W481" s="156"/>
      <c r="X481" s="155"/>
      <c r="Y481" s="156"/>
      <c r="Z481" s="157"/>
      <c r="AA481" s="156"/>
      <c r="AB481" s="158"/>
      <c r="AC481" s="159" t="str">
        <f t="array" ref="AC481">IFERROR(INDEX('調査票 (記入例)'!$AD$1:$AD$718,SMALL(IF('調査票 (記入例)'!$AE$19:$AE$718="●",ROW('調査票 (記入例)'!$AE$19:$AE$718)),ROW(AC461)))&amp;"","")</f>
        <v/>
      </c>
      <c r="AD481" s="160" t="str">
        <f t="shared" si="62"/>
        <v/>
      </c>
      <c r="AE481" s="159" t="str">
        <f t="shared" si="64"/>
        <v/>
      </c>
      <c r="AF481" s="160" t="str">
        <f t="shared" si="63"/>
        <v/>
      </c>
    </row>
    <row r="482" spans="1:32" s="110" customFormat="1" ht="34.5" customHeight="1" x14ac:dyDescent="0.4">
      <c r="A482" s="42" t="str">
        <f t="shared" si="57"/>
        <v>○○学園</v>
      </c>
      <c r="B482" s="176" t="str">
        <f t="array" ref="B482">IFERROR(INDEX('調査票 (記入例)'!$B$1:$B$718,SMALL(IF('調査票 (記入例)'!$AE$19:$AE$718="●",ROW('調査票 (記入例)'!$AE$19:$AE$718)),ROW(B462))),"")</f>
        <v/>
      </c>
      <c r="C482" s="177" t="str">
        <f t="array" ref="C482">IFERROR(INDEX('調査票 (記入例)'!$C$1:$C$718,SMALL(IF('調査票 (記入例)'!$AE$19:$AE$718="●",ROW('調査票 (記入例)'!$AE$19:$AE$718)),ROW(C462))),"")</f>
        <v/>
      </c>
      <c r="D482" s="181" t="str">
        <f t="array" ref="D482">IFERROR(INDEX('調査票 (記入例)'!$K$1:$K$718,SMALL(IF('調査票 (記入例)'!$AE$19:$AE$718="●",ROW('調査票 (記入例)'!$AE$19:$AE$718)),ROW(D462))),"")</f>
        <v/>
      </c>
      <c r="E482" s="184">
        <f t="shared" si="58"/>
        <v>0</v>
      </c>
      <c r="F482" s="181" t="str">
        <f t="array" ref="F482">IFERROR(INDEX('調査票 (記入例)'!$L$1:$L$718,SMALL(IF('調査票 (記入例)'!$AE$19:$AE$718="●",ROW('調査票 (記入例)'!$AE$19:$AE$718)),ROW(F462))),"")</f>
        <v/>
      </c>
      <c r="G482" s="182">
        <f t="shared" si="59"/>
        <v>0</v>
      </c>
      <c r="H482" s="181" t="str">
        <f t="array" ref="H482">IFERROR(INDEX('調査票 (記入例)'!$M$1:$M$718,SMALL(IF('調査票 (記入例)'!$AE$19:$AE$718="●",ROW('調査票 (記入例)'!$AE$19:$AE$718)),ROW(H462))),"")</f>
        <v/>
      </c>
      <c r="I482" s="182">
        <f t="shared" si="60"/>
        <v>0</v>
      </c>
      <c r="J482" s="181" t="str">
        <f t="array" ref="J482">IFERROR(INDEX('調査票 (記入例)'!$N$1:$N$718,SMALL(IF('調査票 (記入例)'!$AE$19:$AE$718="●",ROW('調査票 (記入例)'!$AE$19:$AE$718)),ROW(J462))),"")</f>
        <v/>
      </c>
      <c r="K482" s="182">
        <f t="shared" si="61"/>
        <v>0</v>
      </c>
      <c r="L482" s="155"/>
      <c r="M482" s="156"/>
      <c r="N482" s="157"/>
      <c r="O482" s="156"/>
      <c r="P482" s="155"/>
      <c r="Q482" s="156"/>
      <c r="R482" s="157"/>
      <c r="S482" s="156"/>
      <c r="T482" s="155"/>
      <c r="U482" s="156"/>
      <c r="V482" s="157"/>
      <c r="W482" s="156"/>
      <c r="X482" s="155"/>
      <c r="Y482" s="156"/>
      <c r="Z482" s="157"/>
      <c r="AA482" s="156"/>
      <c r="AB482" s="158"/>
      <c r="AC482" s="159" t="str">
        <f t="array" ref="AC482">IFERROR(INDEX('調査票 (記入例)'!$AD$1:$AD$718,SMALL(IF('調査票 (記入例)'!$AE$19:$AE$718="●",ROW('調査票 (記入例)'!$AE$19:$AE$718)),ROW(AC462)))&amp;"","")</f>
        <v/>
      </c>
      <c r="AD482" s="160" t="str">
        <f t="shared" si="62"/>
        <v/>
      </c>
      <c r="AE482" s="159" t="str">
        <f t="shared" si="64"/>
        <v/>
      </c>
      <c r="AF482" s="160" t="str">
        <f t="shared" si="63"/>
        <v/>
      </c>
    </row>
    <row r="483" spans="1:32" s="110" customFormat="1" ht="34.5" customHeight="1" x14ac:dyDescent="0.4">
      <c r="A483" s="42" t="str">
        <f t="shared" si="57"/>
        <v>○○学園</v>
      </c>
      <c r="B483" s="176" t="str">
        <f t="array" ref="B483">IFERROR(INDEX('調査票 (記入例)'!$B$1:$B$718,SMALL(IF('調査票 (記入例)'!$AE$19:$AE$718="●",ROW('調査票 (記入例)'!$AE$19:$AE$718)),ROW(B463))),"")</f>
        <v/>
      </c>
      <c r="C483" s="177" t="str">
        <f t="array" ref="C483">IFERROR(INDEX('調査票 (記入例)'!$C$1:$C$718,SMALL(IF('調査票 (記入例)'!$AE$19:$AE$718="●",ROW('調査票 (記入例)'!$AE$19:$AE$718)),ROW(C463))),"")</f>
        <v/>
      </c>
      <c r="D483" s="181" t="str">
        <f t="array" ref="D483">IFERROR(INDEX('調査票 (記入例)'!$K$1:$K$718,SMALL(IF('調査票 (記入例)'!$AE$19:$AE$718="●",ROW('調査票 (記入例)'!$AE$19:$AE$718)),ROW(D463))),"")</f>
        <v/>
      </c>
      <c r="E483" s="184">
        <f t="shared" si="58"/>
        <v>0</v>
      </c>
      <c r="F483" s="181" t="str">
        <f t="array" ref="F483">IFERROR(INDEX('調査票 (記入例)'!$L$1:$L$718,SMALL(IF('調査票 (記入例)'!$AE$19:$AE$718="●",ROW('調査票 (記入例)'!$AE$19:$AE$718)),ROW(F463))),"")</f>
        <v/>
      </c>
      <c r="G483" s="182">
        <f t="shared" si="59"/>
        <v>0</v>
      </c>
      <c r="H483" s="181" t="str">
        <f t="array" ref="H483">IFERROR(INDEX('調査票 (記入例)'!$M$1:$M$718,SMALL(IF('調査票 (記入例)'!$AE$19:$AE$718="●",ROW('調査票 (記入例)'!$AE$19:$AE$718)),ROW(H463))),"")</f>
        <v/>
      </c>
      <c r="I483" s="182">
        <f t="shared" si="60"/>
        <v>0</v>
      </c>
      <c r="J483" s="181" t="str">
        <f t="array" ref="J483">IFERROR(INDEX('調査票 (記入例)'!$N$1:$N$718,SMALL(IF('調査票 (記入例)'!$AE$19:$AE$718="●",ROW('調査票 (記入例)'!$AE$19:$AE$718)),ROW(J463))),"")</f>
        <v/>
      </c>
      <c r="K483" s="182">
        <f t="shared" si="61"/>
        <v>0</v>
      </c>
      <c r="L483" s="155"/>
      <c r="M483" s="156"/>
      <c r="N483" s="157"/>
      <c r="O483" s="156"/>
      <c r="P483" s="155"/>
      <c r="Q483" s="156"/>
      <c r="R483" s="157"/>
      <c r="S483" s="156"/>
      <c r="T483" s="155"/>
      <c r="U483" s="156"/>
      <c r="V483" s="157"/>
      <c r="W483" s="156"/>
      <c r="X483" s="155"/>
      <c r="Y483" s="156"/>
      <c r="Z483" s="157"/>
      <c r="AA483" s="156"/>
      <c r="AB483" s="158"/>
      <c r="AC483" s="159" t="str">
        <f t="array" ref="AC483">IFERROR(INDEX('調査票 (記入例)'!$AD$1:$AD$718,SMALL(IF('調査票 (記入例)'!$AE$19:$AE$718="●",ROW('調査票 (記入例)'!$AE$19:$AE$718)),ROW(AC463)))&amp;"","")</f>
        <v/>
      </c>
      <c r="AD483" s="160" t="str">
        <f t="shared" si="62"/>
        <v/>
      </c>
      <c r="AE483" s="159" t="str">
        <f t="shared" si="64"/>
        <v/>
      </c>
      <c r="AF483" s="160" t="str">
        <f t="shared" si="63"/>
        <v/>
      </c>
    </row>
    <row r="484" spans="1:32" s="110" customFormat="1" ht="34.5" customHeight="1" x14ac:dyDescent="0.4">
      <c r="A484" s="42" t="str">
        <f t="shared" si="57"/>
        <v>○○学園</v>
      </c>
      <c r="B484" s="176" t="str">
        <f t="array" ref="B484">IFERROR(INDEX('調査票 (記入例)'!$B$1:$B$718,SMALL(IF('調査票 (記入例)'!$AE$19:$AE$718="●",ROW('調査票 (記入例)'!$AE$19:$AE$718)),ROW(B464))),"")</f>
        <v/>
      </c>
      <c r="C484" s="177" t="str">
        <f t="array" ref="C484">IFERROR(INDEX('調査票 (記入例)'!$C$1:$C$718,SMALL(IF('調査票 (記入例)'!$AE$19:$AE$718="●",ROW('調査票 (記入例)'!$AE$19:$AE$718)),ROW(C464))),"")</f>
        <v/>
      </c>
      <c r="D484" s="181" t="str">
        <f t="array" ref="D484">IFERROR(INDEX('調査票 (記入例)'!$K$1:$K$718,SMALL(IF('調査票 (記入例)'!$AE$19:$AE$718="●",ROW('調査票 (記入例)'!$AE$19:$AE$718)),ROW(D464))),"")</f>
        <v/>
      </c>
      <c r="E484" s="184">
        <f t="shared" si="58"/>
        <v>0</v>
      </c>
      <c r="F484" s="181" t="str">
        <f t="array" ref="F484">IFERROR(INDEX('調査票 (記入例)'!$L$1:$L$718,SMALL(IF('調査票 (記入例)'!$AE$19:$AE$718="●",ROW('調査票 (記入例)'!$AE$19:$AE$718)),ROW(F464))),"")</f>
        <v/>
      </c>
      <c r="G484" s="182">
        <f t="shared" si="59"/>
        <v>0</v>
      </c>
      <c r="H484" s="181" t="str">
        <f t="array" ref="H484">IFERROR(INDEX('調査票 (記入例)'!$M$1:$M$718,SMALL(IF('調査票 (記入例)'!$AE$19:$AE$718="●",ROW('調査票 (記入例)'!$AE$19:$AE$718)),ROW(H464))),"")</f>
        <v/>
      </c>
      <c r="I484" s="182">
        <f t="shared" si="60"/>
        <v>0</v>
      </c>
      <c r="J484" s="181" t="str">
        <f t="array" ref="J484">IFERROR(INDEX('調査票 (記入例)'!$N$1:$N$718,SMALL(IF('調査票 (記入例)'!$AE$19:$AE$718="●",ROW('調査票 (記入例)'!$AE$19:$AE$718)),ROW(J464))),"")</f>
        <v/>
      </c>
      <c r="K484" s="182">
        <f t="shared" si="61"/>
        <v>0</v>
      </c>
      <c r="L484" s="155"/>
      <c r="M484" s="156"/>
      <c r="N484" s="157"/>
      <c r="O484" s="156"/>
      <c r="P484" s="155"/>
      <c r="Q484" s="156"/>
      <c r="R484" s="157"/>
      <c r="S484" s="156"/>
      <c r="T484" s="155"/>
      <c r="U484" s="156"/>
      <c r="V484" s="157"/>
      <c r="W484" s="156"/>
      <c r="X484" s="155"/>
      <c r="Y484" s="156"/>
      <c r="Z484" s="157"/>
      <c r="AA484" s="156"/>
      <c r="AB484" s="158"/>
      <c r="AC484" s="159" t="str">
        <f t="array" ref="AC484">IFERROR(INDEX('調査票 (記入例)'!$AD$1:$AD$718,SMALL(IF('調査票 (記入例)'!$AE$19:$AE$718="●",ROW('調査票 (記入例)'!$AE$19:$AE$718)),ROW(AC464)))&amp;"","")</f>
        <v/>
      </c>
      <c r="AD484" s="160" t="str">
        <f t="shared" si="62"/>
        <v/>
      </c>
      <c r="AE484" s="159" t="str">
        <f t="shared" si="64"/>
        <v/>
      </c>
      <c r="AF484" s="160" t="str">
        <f t="shared" si="63"/>
        <v/>
      </c>
    </row>
    <row r="485" spans="1:32" s="110" customFormat="1" ht="34.5" customHeight="1" x14ac:dyDescent="0.4">
      <c r="A485" s="42" t="str">
        <f t="shared" si="57"/>
        <v>○○学園</v>
      </c>
      <c r="B485" s="176" t="str">
        <f t="array" ref="B485">IFERROR(INDEX('調査票 (記入例)'!$B$1:$B$718,SMALL(IF('調査票 (記入例)'!$AE$19:$AE$718="●",ROW('調査票 (記入例)'!$AE$19:$AE$718)),ROW(B465))),"")</f>
        <v/>
      </c>
      <c r="C485" s="177" t="str">
        <f t="array" ref="C485">IFERROR(INDEX('調査票 (記入例)'!$C$1:$C$718,SMALL(IF('調査票 (記入例)'!$AE$19:$AE$718="●",ROW('調査票 (記入例)'!$AE$19:$AE$718)),ROW(C465))),"")</f>
        <v/>
      </c>
      <c r="D485" s="181" t="str">
        <f t="array" ref="D485">IFERROR(INDEX('調査票 (記入例)'!$K$1:$K$718,SMALL(IF('調査票 (記入例)'!$AE$19:$AE$718="●",ROW('調査票 (記入例)'!$AE$19:$AE$718)),ROW(D465))),"")</f>
        <v/>
      </c>
      <c r="E485" s="184">
        <f t="shared" si="58"/>
        <v>0</v>
      </c>
      <c r="F485" s="181" t="str">
        <f t="array" ref="F485">IFERROR(INDEX('調査票 (記入例)'!$L$1:$L$718,SMALL(IF('調査票 (記入例)'!$AE$19:$AE$718="●",ROW('調査票 (記入例)'!$AE$19:$AE$718)),ROW(F465))),"")</f>
        <v/>
      </c>
      <c r="G485" s="182">
        <f t="shared" si="59"/>
        <v>0</v>
      </c>
      <c r="H485" s="181" t="str">
        <f t="array" ref="H485">IFERROR(INDEX('調査票 (記入例)'!$M$1:$M$718,SMALL(IF('調査票 (記入例)'!$AE$19:$AE$718="●",ROW('調査票 (記入例)'!$AE$19:$AE$718)),ROW(H465))),"")</f>
        <v/>
      </c>
      <c r="I485" s="182">
        <f t="shared" si="60"/>
        <v>0</v>
      </c>
      <c r="J485" s="181" t="str">
        <f t="array" ref="J485">IFERROR(INDEX('調査票 (記入例)'!$N$1:$N$718,SMALL(IF('調査票 (記入例)'!$AE$19:$AE$718="●",ROW('調査票 (記入例)'!$AE$19:$AE$718)),ROW(J465))),"")</f>
        <v/>
      </c>
      <c r="K485" s="182">
        <f t="shared" si="61"/>
        <v>0</v>
      </c>
      <c r="L485" s="155"/>
      <c r="M485" s="156"/>
      <c r="N485" s="157"/>
      <c r="O485" s="156"/>
      <c r="P485" s="155"/>
      <c r="Q485" s="156"/>
      <c r="R485" s="157"/>
      <c r="S485" s="156"/>
      <c r="T485" s="155"/>
      <c r="U485" s="156"/>
      <c r="V485" s="157"/>
      <c r="W485" s="156"/>
      <c r="X485" s="155"/>
      <c r="Y485" s="156"/>
      <c r="Z485" s="157"/>
      <c r="AA485" s="156"/>
      <c r="AB485" s="158"/>
      <c r="AC485" s="159" t="str">
        <f t="array" ref="AC485">IFERROR(INDEX('調査票 (記入例)'!$AD$1:$AD$718,SMALL(IF('調査票 (記入例)'!$AE$19:$AE$718="●",ROW('調査票 (記入例)'!$AE$19:$AE$718)),ROW(AC465)))&amp;"","")</f>
        <v/>
      </c>
      <c r="AD485" s="160" t="str">
        <f t="shared" si="62"/>
        <v/>
      </c>
      <c r="AE485" s="159" t="str">
        <f t="shared" si="64"/>
        <v/>
      </c>
      <c r="AF485" s="160" t="str">
        <f t="shared" si="63"/>
        <v/>
      </c>
    </row>
    <row r="486" spans="1:32" s="110" customFormat="1" ht="34.5" customHeight="1" x14ac:dyDescent="0.4">
      <c r="A486" s="42" t="str">
        <f t="shared" si="57"/>
        <v>○○学園</v>
      </c>
      <c r="B486" s="176" t="str">
        <f t="array" ref="B486">IFERROR(INDEX('調査票 (記入例)'!$B$1:$B$718,SMALL(IF('調査票 (記入例)'!$AE$19:$AE$718="●",ROW('調査票 (記入例)'!$AE$19:$AE$718)),ROW(B466))),"")</f>
        <v/>
      </c>
      <c r="C486" s="177" t="str">
        <f t="array" ref="C486">IFERROR(INDEX('調査票 (記入例)'!$C$1:$C$718,SMALL(IF('調査票 (記入例)'!$AE$19:$AE$718="●",ROW('調査票 (記入例)'!$AE$19:$AE$718)),ROW(C466))),"")</f>
        <v/>
      </c>
      <c r="D486" s="181" t="str">
        <f t="array" ref="D486">IFERROR(INDEX('調査票 (記入例)'!$K$1:$K$718,SMALL(IF('調査票 (記入例)'!$AE$19:$AE$718="●",ROW('調査票 (記入例)'!$AE$19:$AE$718)),ROW(D466))),"")</f>
        <v/>
      </c>
      <c r="E486" s="184">
        <f t="shared" si="58"/>
        <v>0</v>
      </c>
      <c r="F486" s="181" t="str">
        <f t="array" ref="F486">IFERROR(INDEX('調査票 (記入例)'!$L$1:$L$718,SMALL(IF('調査票 (記入例)'!$AE$19:$AE$718="●",ROW('調査票 (記入例)'!$AE$19:$AE$718)),ROW(F466))),"")</f>
        <v/>
      </c>
      <c r="G486" s="182">
        <f t="shared" si="59"/>
        <v>0</v>
      </c>
      <c r="H486" s="181" t="str">
        <f t="array" ref="H486">IFERROR(INDEX('調査票 (記入例)'!$M$1:$M$718,SMALL(IF('調査票 (記入例)'!$AE$19:$AE$718="●",ROW('調査票 (記入例)'!$AE$19:$AE$718)),ROW(H466))),"")</f>
        <v/>
      </c>
      <c r="I486" s="182">
        <f t="shared" si="60"/>
        <v>0</v>
      </c>
      <c r="J486" s="181" t="str">
        <f t="array" ref="J486">IFERROR(INDEX('調査票 (記入例)'!$N$1:$N$718,SMALL(IF('調査票 (記入例)'!$AE$19:$AE$718="●",ROW('調査票 (記入例)'!$AE$19:$AE$718)),ROW(J466))),"")</f>
        <v/>
      </c>
      <c r="K486" s="182">
        <f t="shared" si="61"/>
        <v>0</v>
      </c>
      <c r="L486" s="155"/>
      <c r="M486" s="156"/>
      <c r="N486" s="157"/>
      <c r="O486" s="156"/>
      <c r="P486" s="155"/>
      <c r="Q486" s="156"/>
      <c r="R486" s="157"/>
      <c r="S486" s="156"/>
      <c r="T486" s="155"/>
      <c r="U486" s="156"/>
      <c r="V486" s="157"/>
      <c r="W486" s="156"/>
      <c r="X486" s="155"/>
      <c r="Y486" s="156"/>
      <c r="Z486" s="157"/>
      <c r="AA486" s="156"/>
      <c r="AB486" s="158"/>
      <c r="AC486" s="159" t="str">
        <f t="array" ref="AC486">IFERROR(INDEX('調査票 (記入例)'!$AD$1:$AD$718,SMALL(IF('調査票 (記入例)'!$AE$19:$AE$718="●",ROW('調査票 (記入例)'!$AE$19:$AE$718)),ROW(AC466)))&amp;"","")</f>
        <v/>
      </c>
      <c r="AD486" s="160" t="str">
        <f t="shared" si="62"/>
        <v/>
      </c>
      <c r="AE486" s="159" t="str">
        <f t="shared" si="64"/>
        <v/>
      </c>
      <c r="AF486" s="160" t="str">
        <f t="shared" si="63"/>
        <v/>
      </c>
    </row>
    <row r="487" spans="1:32" s="110" customFormat="1" ht="34.5" customHeight="1" x14ac:dyDescent="0.4">
      <c r="A487" s="42" t="str">
        <f t="shared" si="57"/>
        <v>○○学園</v>
      </c>
      <c r="B487" s="176" t="str">
        <f t="array" ref="B487">IFERROR(INDEX('調査票 (記入例)'!$B$1:$B$718,SMALL(IF('調査票 (記入例)'!$AE$19:$AE$718="●",ROW('調査票 (記入例)'!$AE$19:$AE$718)),ROW(B467))),"")</f>
        <v/>
      </c>
      <c r="C487" s="177" t="str">
        <f t="array" ref="C487">IFERROR(INDEX('調査票 (記入例)'!$C$1:$C$718,SMALL(IF('調査票 (記入例)'!$AE$19:$AE$718="●",ROW('調査票 (記入例)'!$AE$19:$AE$718)),ROW(C467))),"")</f>
        <v/>
      </c>
      <c r="D487" s="181" t="str">
        <f t="array" ref="D487">IFERROR(INDEX('調査票 (記入例)'!$K$1:$K$718,SMALL(IF('調査票 (記入例)'!$AE$19:$AE$718="●",ROW('調査票 (記入例)'!$AE$19:$AE$718)),ROW(D467))),"")</f>
        <v/>
      </c>
      <c r="E487" s="184">
        <f t="shared" si="58"/>
        <v>0</v>
      </c>
      <c r="F487" s="181" t="str">
        <f t="array" ref="F487">IFERROR(INDEX('調査票 (記入例)'!$L$1:$L$718,SMALL(IF('調査票 (記入例)'!$AE$19:$AE$718="●",ROW('調査票 (記入例)'!$AE$19:$AE$718)),ROW(F467))),"")</f>
        <v/>
      </c>
      <c r="G487" s="182">
        <f t="shared" si="59"/>
        <v>0</v>
      </c>
      <c r="H487" s="181" t="str">
        <f t="array" ref="H487">IFERROR(INDEX('調査票 (記入例)'!$M$1:$M$718,SMALL(IF('調査票 (記入例)'!$AE$19:$AE$718="●",ROW('調査票 (記入例)'!$AE$19:$AE$718)),ROW(H467))),"")</f>
        <v/>
      </c>
      <c r="I487" s="182">
        <f t="shared" si="60"/>
        <v>0</v>
      </c>
      <c r="J487" s="181" t="str">
        <f t="array" ref="J487">IFERROR(INDEX('調査票 (記入例)'!$N$1:$N$718,SMALL(IF('調査票 (記入例)'!$AE$19:$AE$718="●",ROW('調査票 (記入例)'!$AE$19:$AE$718)),ROW(J467))),"")</f>
        <v/>
      </c>
      <c r="K487" s="182">
        <f t="shared" si="61"/>
        <v>0</v>
      </c>
      <c r="L487" s="155"/>
      <c r="M487" s="156"/>
      <c r="N487" s="157"/>
      <c r="O487" s="156"/>
      <c r="P487" s="155"/>
      <c r="Q487" s="156"/>
      <c r="R487" s="157"/>
      <c r="S487" s="156"/>
      <c r="T487" s="155"/>
      <c r="U487" s="156"/>
      <c r="V487" s="157"/>
      <c r="W487" s="156"/>
      <c r="X487" s="155"/>
      <c r="Y487" s="156"/>
      <c r="Z487" s="157"/>
      <c r="AA487" s="156"/>
      <c r="AB487" s="158"/>
      <c r="AC487" s="159" t="str">
        <f t="array" ref="AC487">IFERROR(INDEX('調査票 (記入例)'!$AD$1:$AD$718,SMALL(IF('調査票 (記入例)'!$AE$19:$AE$718="●",ROW('調査票 (記入例)'!$AE$19:$AE$718)),ROW(AC467)))&amp;"","")</f>
        <v/>
      </c>
      <c r="AD487" s="160" t="str">
        <f t="shared" si="62"/>
        <v/>
      </c>
      <c r="AE487" s="159" t="str">
        <f t="shared" si="64"/>
        <v/>
      </c>
      <c r="AF487" s="160" t="str">
        <f t="shared" si="63"/>
        <v/>
      </c>
    </row>
    <row r="488" spans="1:32" s="110" customFormat="1" ht="34.5" customHeight="1" x14ac:dyDescent="0.4">
      <c r="A488" s="42" t="str">
        <f t="shared" si="57"/>
        <v>○○学園</v>
      </c>
      <c r="B488" s="176" t="str">
        <f t="array" ref="B488">IFERROR(INDEX('調査票 (記入例)'!$B$1:$B$718,SMALL(IF('調査票 (記入例)'!$AE$19:$AE$718="●",ROW('調査票 (記入例)'!$AE$19:$AE$718)),ROW(B468))),"")</f>
        <v/>
      </c>
      <c r="C488" s="177" t="str">
        <f t="array" ref="C488">IFERROR(INDEX('調査票 (記入例)'!$C$1:$C$718,SMALL(IF('調査票 (記入例)'!$AE$19:$AE$718="●",ROW('調査票 (記入例)'!$AE$19:$AE$718)),ROW(C468))),"")</f>
        <v/>
      </c>
      <c r="D488" s="181" t="str">
        <f t="array" ref="D488">IFERROR(INDEX('調査票 (記入例)'!$K$1:$K$718,SMALL(IF('調査票 (記入例)'!$AE$19:$AE$718="●",ROW('調査票 (記入例)'!$AE$19:$AE$718)),ROW(D468))),"")</f>
        <v/>
      </c>
      <c r="E488" s="184">
        <f t="shared" si="58"/>
        <v>0</v>
      </c>
      <c r="F488" s="181" t="str">
        <f t="array" ref="F488">IFERROR(INDEX('調査票 (記入例)'!$L$1:$L$718,SMALL(IF('調査票 (記入例)'!$AE$19:$AE$718="●",ROW('調査票 (記入例)'!$AE$19:$AE$718)),ROW(F468))),"")</f>
        <v/>
      </c>
      <c r="G488" s="182">
        <f t="shared" si="59"/>
        <v>0</v>
      </c>
      <c r="H488" s="181" t="str">
        <f t="array" ref="H488">IFERROR(INDEX('調査票 (記入例)'!$M$1:$M$718,SMALL(IF('調査票 (記入例)'!$AE$19:$AE$718="●",ROW('調査票 (記入例)'!$AE$19:$AE$718)),ROW(H468))),"")</f>
        <v/>
      </c>
      <c r="I488" s="182">
        <f t="shared" si="60"/>
        <v>0</v>
      </c>
      <c r="J488" s="181" t="str">
        <f t="array" ref="J488">IFERROR(INDEX('調査票 (記入例)'!$N$1:$N$718,SMALL(IF('調査票 (記入例)'!$AE$19:$AE$718="●",ROW('調査票 (記入例)'!$AE$19:$AE$718)),ROW(J468))),"")</f>
        <v/>
      </c>
      <c r="K488" s="182">
        <f t="shared" si="61"/>
        <v>0</v>
      </c>
      <c r="L488" s="155"/>
      <c r="M488" s="156"/>
      <c r="N488" s="157"/>
      <c r="O488" s="156"/>
      <c r="P488" s="155"/>
      <c r="Q488" s="156"/>
      <c r="R488" s="157"/>
      <c r="S488" s="156"/>
      <c r="T488" s="155"/>
      <c r="U488" s="156"/>
      <c r="V488" s="157"/>
      <c r="W488" s="156"/>
      <c r="X488" s="155"/>
      <c r="Y488" s="156"/>
      <c r="Z488" s="157"/>
      <c r="AA488" s="156"/>
      <c r="AB488" s="158"/>
      <c r="AC488" s="159" t="str">
        <f t="array" ref="AC488">IFERROR(INDEX('調査票 (記入例)'!$AD$1:$AD$718,SMALL(IF('調査票 (記入例)'!$AE$19:$AE$718="●",ROW('調査票 (記入例)'!$AE$19:$AE$718)),ROW(AC468)))&amp;"","")</f>
        <v/>
      </c>
      <c r="AD488" s="160" t="str">
        <f t="shared" si="62"/>
        <v/>
      </c>
      <c r="AE488" s="159" t="str">
        <f t="shared" si="64"/>
        <v/>
      </c>
      <c r="AF488" s="160" t="str">
        <f t="shared" si="63"/>
        <v/>
      </c>
    </row>
    <row r="489" spans="1:32" s="110" customFormat="1" ht="34.5" customHeight="1" x14ac:dyDescent="0.4">
      <c r="A489" s="42" t="str">
        <f t="shared" si="57"/>
        <v>○○学園</v>
      </c>
      <c r="B489" s="176" t="str">
        <f t="array" ref="B489">IFERROR(INDEX('調査票 (記入例)'!$B$1:$B$718,SMALL(IF('調査票 (記入例)'!$AE$19:$AE$718="●",ROW('調査票 (記入例)'!$AE$19:$AE$718)),ROW(B469))),"")</f>
        <v/>
      </c>
      <c r="C489" s="177" t="str">
        <f t="array" ref="C489">IFERROR(INDEX('調査票 (記入例)'!$C$1:$C$718,SMALL(IF('調査票 (記入例)'!$AE$19:$AE$718="●",ROW('調査票 (記入例)'!$AE$19:$AE$718)),ROW(C469))),"")</f>
        <v/>
      </c>
      <c r="D489" s="181" t="str">
        <f t="array" ref="D489">IFERROR(INDEX('調査票 (記入例)'!$K$1:$K$718,SMALL(IF('調査票 (記入例)'!$AE$19:$AE$718="●",ROW('調査票 (記入例)'!$AE$19:$AE$718)),ROW(D469))),"")</f>
        <v/>
      </c>
      <c r="E489" s="184">
        <f t="shared" si="58"/>
        <v>0</v>
      </c>
      <c r="F489" s="181" t="str">
        <f t="array" ref="F489">IFERROR(INDEX('調査票 (記入例)'!$L$1:$L$718,SMALL(IF('調査票 (記入例)'!$AE$19:$AE$718="●",ROW('調査票 (記入例)'!$AE$19:$AE$718)),ROW(F469))),"")</f>
        <v/>
      </c>
      <c r="G489" s="182">
        <f t="shared" si="59"/>
        <v>0</v>
      </c>
      <c r="H489" s="181" t="str">
        <f t="array" ref="H489">IFERROR(INDEX('調査票 (記入例)'!$M$1:$M$718,SMALL(IF('調査票 (記入例)'!$AE$19:$AE$718="●",ROW('調査票 (記入例)'!$AE$19:$AE$718)),ROW(H469))),"")</f>
        <v/>
      </c>
      <c r="I489" s="182">
        <f t="shared" si="60"/>
        <v>0</v>
      </c>
      <c r="J489" s="181" t="str">
        <f t="array" ref="J489">IFERROR(INDEX('調査票 (記入例)'!$N$1:$N$718,SMALL(IF('調査票 (記入例)'!$AE$19:$AE$718="●",ROW('調査票 (記入例)'!$AE$19:$AE$718)),ROW(J469))),"")</f>
        <v/>
      </c>
      <c r="K489" s="182">
        <f t="shared" si="61"/>
        <v>0</v>
      </c>
      <c r="L489" s="155"/>
      <c r="M489" s="156"/>
      <c r="N489" s="157"/>
      <c r="O489" s="156"/>
      <c r="P489" s="155"/>
      <c r="Q489" s="156"/>
      <c r="R489" s="157"/>
      <c r="S489" s="156"/>
      <c r="T489" s="155"/>
      <c r="U489" s="156"/>
      <c r="V489" s="157"/>
      <c r="W489" s="156"/>
      <c r="X489" s="155"/>
      <c r="Y489" s="156"/>
      <c r="Z489" s="157"/>
      <c r="AA489" s="156"/>
      <c r="AB489" s="158"/>
      <c r="AC489" s="159" t="str">
        <f t="array" ref="AC489">IFERROR(INDEX('調査票 (記入例)'!$AD$1:$AD$718,SMALL(IF('調査票 (記入例)'!$AE$19:$AE$718="●",ROW('調査票 (記入例)'!$AE$19:$AE$718)),ROW(AC469)))&amp;"","")</f>
        <v/>
      </c>
      <c r="AD489" s="160" t="str">
        <f t="shared" si="62"/>
        <v/>
      </c>
      <c r="AE489" s="159" t="str">
        <f t="shared" si="64"/>
        <v/>
      </c>
      <c r="AF489" s="160" t="str">
        <f t="shared" si="63"/>
        <v/>
      </c>
    </row>
    <row r="490" spans="1:32" s="110" customFormat="1" ht="34.5" customHeight="1" x14ac:dyDescent="0.4">
      <c r="A490" s="42" t="str">
        <f t="shared" si="57"/>
        <v>○○学園</v>
      </c>
      <c r="B490" s="176" t="str">
        <f t="array" ref="B490">IFERROR(INDEX('調査票 (記入例)'!$B$1:$B$718,SMALL(IF('調査票 (記入例)'!$AE$19:$AE$718="●",ROW('調査票 (記入例)'!$AE$19:$AE$718)),ROW(B470))),"")</f>
        <v/>
      </c>
      <c r="C490" s="177" t="str">
        <f t="array" ref="C490">IFERROR(INDEX('調査票 (記入例)'!$C$1:$C$718,SMALL(IF('調査票 (記入例)'!$AE$19:$AE$718="●",ROW('調査票 (記入例)'!$AE$19:$AE$718)),ROW(C470))),"")</f>
        <v/>
      </c>
      <c r="D490" s="181" t="str">
        <f t="array" ref="D490">IFERROR(INDEX('調査票 (記入例)'!$K$1:$K$718,SMALL(IF('調査票 (記入例)'!$AE$19:$AE$718="●",ROW('調査票 (記入例)'!$AE$19:$AE$718)),ROW(D470))),"")</f>
        <v/>
      </c>
      <c r="E490" s="184">
        <f t="shared" si="58"/>
        <v>0</v>
      </c>
      <c r="F490" s="181" t="str">
        <f t="array" ref="F490">IFERROR(INDEX('調査票 (記入例)'!$L$1:$L$718,SMALL(IF('調査票 (記入例)'!$AE$19:$AE$718="●",ROW('調査票 (記入例)'!$AE$19:$AE$718)),ROW(F470))),"")</f>
        <v/>
      </c>
      <c r="G490" s="182">
        <f t="shared" si="59"/>
        <v>0</v>
      </c>
      <c r="H490" s="181" t="str">
        <f t="array" ref="H490">IFERROR(INDEX('調査票 (記入例)'!$M$1:$M$718,SMALL(IF('調査票 (記入例)'!$AE$19:$AE$718="●",ROW('調査票 (記入例)'!$AE$19:$AE$718)),ROW(H470))),"")</f>
        <v/>
      </c>
      <c r="I490" s="182">
        <f t="shared" si="60"/>
        <v>0</v>
      </c>
      <c r="J490" s="181" t="str">
        <f t="array" ref="J490">IFERROR(INDEX('調査票 (記入例)'!$N$1:$N$718,SMALL(IF('調査票 (記入例)'!$AE$19:$AE$718="●",ROW('調査票 (記入例)'!$AE$19:$AE$718)),ROW(J470))),"")</f>
        <v/>
      </c>
      <c r="K490" s="182">
        <f t="shared" si="61"/>
        <v>0</v>
      </c>
      <c r="L490" s="155"/>
      <c r="M490" s="156"/>
      <c r="N490" s="157"/>
      <c r="O490" s="156"/>
      <c r="P490" s="155"/>
      <c r="Q490" s="156"/>
      <c r="R490" s="157"/>
      <c r="S490" s="156"/>
      <c r="T490" s="155"/>
      <c r="U490" s="156"/>
      <c r="V490" s="157"/>
      <c r="W490" s="156"/>
      <c r="X490" s="155"/>
      <c r="Y490" s="156"/>
      <c r="Z490" s="157"/>
      <c r="AA490" s="156"/>
      <c r="AB490" s="158"/>
      <c r="AC490" s="159" t="str">
        <f t="array" ref="AC490">IFERROR(INDEX('調査票 (記入例)'!$AD$1:$AD$718,SMALL(IF('調査票 (記入例)'!$AE$19:$AE$718="●",ROW('調査票 (記入例)'!$AE$19:$AE$718)),ROW(AC470)))&amp;"","")</f>
        <v/>
      </c>
      <c r="AD490" s="160" t="str">
        <f t="shared" si="62"/>
        <v/>
      </c>
      <c r="AE490" s="159" t="str">
        <f t="shared" si="64"/>
        <v/>
      </c>
      <c r="AF490" s="160" t="str">
        <f t="shared" si="63"/>
        <v/>
      </c>
    </row>
    <row r="491" spans="1:32" s="110" customFormat="1" ht="34.5" customHeight="1" x14ac:dyDescent="0.4">
      <c r="A491" s="42" t="str">
        <f t="shared" si="57"/>
        <v>○○学園</v>
      </c>
      <c r="B491" s="176" t="str">
        <f t="array" ref="B491">IFERROR(INDEX('調査票 (記入例)'!$B$1:$B$718,SMALL(IF('調査票 (記入例)'!$AE$19:$AE$718="●",ROW('調査票 (記入例)'!$AE$19:$AE$718)),ROW(B471))),"")</f>
        <v/>
      </c>
      <c r="C491" s="177" t="str">
        <f t="array" ref="C491">IFERROR(INDEX('調査票 (記入例)'!$C$1:$C$718,SMALL(IF('調査票 (記入例)'!$AE$19:$AE$718="●",ROW('調査票 (記入例)'!$AE$19:$AE$718)),ROW(C471))),"")</f>
        <v/>
      </c>
      <c r="D491" s="181" t="str">
        <f t="array" ref="D491">IFERROR(INDEX('調査票 (記入例)'!$K$1:$K$718,SMALL(IF('調査票 (記入例)'!$AE$19:$AE$718="●",ROW('調査票 (記入例)'!$AE$19:$AE$718)),ROW(D471))),"")</f>
        <v/>
      </c>
      <c r="E491" s="184">
        <f t="shared" si="58"/>
        <v>0</v>
      </c>
      <c r="F491" s="181" t="str">
        <f t="array" ref="F491">IFERROR(INDEX('調査票 (記入例)'!$L$1:$L$718,SMALL(IF('調査票 (記入例)'!$AE$19:$AE$718="●",ROW('調査票 (記入例)'!$AE$19:$AE$718)),ROW(F471))),"")</f>
        <v/>
      </c>
      <c r="G491" s="182">
        <f t="shared" si="59"/>
        <v>0</v>
      </c>
      <c r="H491" s="181" t="str">
        <f t="array" ref="H491">IFERROR(INDEX('調査票 (記入例)'!$M$1:$M$718,SMALL(IF('調査票 (記入例)'!$AE$19:$AE$718="●",ROW('調査票 (記入例)'!$AE$19:$AE$718)),ROW(H471))),"")</f>
        <v/>
      </c>
      <c r="I491" s="182">
        <f t="shared" si="60"/>
        <v>0</v>
      </c>
      <c r="J491" s="181" t="str">
        <f t="array" ref="J491">IFERROR(INDEX('調査票 (記入例)'!$N$1:$N$718,SMALL(IF('調査票 (記入例)'!$AE$19:$AE$718="●",ROW('調査票 (記入例)'!$AE$19:$AE$718)),ROW(J471))),"")</f>
        <v/>
      </c>
      <c r="K491" s="182">
        <f t="shared" si="61"/>
        <v>0</v>
      </c>
      <c r="L491" s="155"/>
      <c r="M491" s="156"/>
      <c r="N491" s="157"/>
      <c r="O491" s="156"/>
      <c r="P491" s="155"/>
      <c r="Q491" s="156"/>
      <c r="R491" s="157"/>
      <c r="S491" s="156"/>
      <c r="T491" s="155"/>
      <c r="U491" s="156"/>
      <c r="V491" s="157"/>
      <c r="W491" s="156"/>
      <c r="X491" s="155"/>
      <c r="Y491" s="156"/>
      <c r="Z491" s="157"/>
      <c r="AA491" s="156"/>
      <c r="AB491" s="158"/>
      <c r="AC491" s="159" t="str">
        <f t="array" ref="AC491">IFERROR(INDEX('調査票 (記入例)'!$AD$1:$AD$718,SMALL(IF('調査票 (記入例)'!$AE$19:$AE$718="●",ROW('調査票 (記入例)'!$AE$19:$AE$718)),ROW(AC471)))&amp;"","")</f>
        <v/>
      </c>
      <c r="AD491" s="160" t="str">
        <f t="shared" si="62"/>
        <v/>
      </c>
      <c r="AE491" s="159" t="str">
        <f t="shared" si="64"/>
        <v/>
      </c>
      <c r="AF491" s="160" t="str">
        <f t="shared" si="63"/>
        <v/>
      </c>
    </row>
    <row r="492" spans="1:32" s="110" customFormat="1" ht="34.5" customHeight="1" x14ac:dyDescent="0.4">
      <c r="A492" s="42" t="str">
        <f t="shared" si="57"/>
        <v>○○学園</v>
      </c>
      <c r="B492" s="176" t="str">
        <f t="array" ref="B492">IFERROR(INDEX('調査票 (記入例)'!$B$1:$B$718,SMALL(IF('調査票 (記入例)'!$AE$19:$AE$718="●",ROW('調査票 (記入例)'!$AE$19:$AE$718)),ROW(B472))),"")</f>
        <v/>
      </c>
      <c r="C492" s="177" t="str">
        <f t="array" ref="C492">IFERROR(INDEX('調査票 (記入例)'!$C$1:$C$718,SMALL(IF('調査票 (記入例)'!$AE$19:$AE$718="●",ROW('調査票 (記入例)'!$AE$19:$AE$718)),ROW(C472))),"")</f>
        <v/>
      </c>
      <c r="D492" s="181" t="str">
        <f t="array" ref="D492">IFERROR(INDEX('調査票 (記入例)'!$K$1:$K$718,SMALL(IF('調査票 (記入例)'!$AE$19:$AE$718="●",ROW('調査票 (記入例)'!$AE$19:$AE$718)),ROW(D472))),"")</f>
        <v/>
      </c>
      <c r="E492" s="184">
        <f t="shared" si="58"/>
        <v>0</v>
      </c>
      <c r="F492" s="181" t="str">
        <f t="array" ref="F492">IFERROR(INDEX('調査票 (記入例)'!$L$1:$L$718,SMALL(IF('調査票 (記入例)'!$AE$19:$AE$718="●",ROW('調査票 (記入例)'!$AE$19:$AE$718)),ROW(F472))),"")</f>
        <v/>
      </c>
      <c r="G492" s="182">
        <f t="shared" si="59"/>
        <v>0</v>
      </c>
      <c r="H492" s="181" t="str">
        <f t="array" ref="H492">IFERROR(INDEX('調査票 (記入例)'!$M$1:$M$718,SMALL(IF('調査票 (記入例)'!$AE$19:$AE$718="●",ROW('調査票 (記入例)'!$AE$19:$AE$718)),ROW(H472))),"")</f>
        <v/>
      </c>
      <c r="I492" s="182">
        <f t="shared" si="60"/>
        <v>0</v>
      </c>
      <c r="J492" s="181" t="str">
        <f t="array" ref="J492">IFERROR(INDEX('調査票 (記入例)'!$N$1:$N$718,SMALL(IF('調査票 (記入例)'!$AE$19:$AE$718="●",ROW('調査票 (記入例)'!$AE$19:$AE$718)),ROW(J472))),"")</f>
        <v/>
      </c>
      <c r="K492" s="182">
        <f t="shared" si="61"/>
        <v>0</v>
      </c>
      <c r="L492" s="155"/>
      <c r="M492" s="156"/>
      <c r="N492" s="157"/>
      <c r="O492" s="156"/>
      <c r="P492" s="155"/>
      <c r="Q492" s="156"/>
      <c r="R492" s="157"/>
      <c r="S492" s="156"/>
      <c r="T492" s="155"/>
      <c r="U492" s="156"/>
      <c r="V492" s="157"/>
      <c r="W492" s="156"/>
      <c r="X492" s="155"/>
      <c r="Y492" s="156"/>
      <c r="Z492" s="157"/>
      <c r="AA492" s="156"/>
      <c r="AB492" s="158"/>
      <c r="AC492" s="159" t="str">
        <f t="array" ref="AC492">IFERROR(INDEX('調査票 (記入例)'!$AD$1:$AD$718,SMALL(IF('調査票 (記入例)'!$AE$19:$AE$718="●",ROW('調査票 (記入例)'!$AE$19:$AE$718)),ROW(AC472)))&amp;"","")</f>
        <v/>
      </c>
      <c r="AD492" s="160" t="str">
        <f t="shared" si="62"/>
        <v/>
      </c>
      <c r="AE492" s="159" t="str">
        <f t="shared" si="64"/>
        <v/>
      </c>
      <c r="AF492" s="160" t="str">
        <f t="shared" si="63"/>
        <v/>
      </c>
    </row>
    <row r="493" spans="1:32" s="110" customFormat="1" ht="34.5" customHeight="1" x14ac:dyDescent="0.4">
      <c r="A493" s="42" t="str">
        <f t="shared" si="57"/>
        <v>○○学園</v>
      </c>
      <c r="B493" s="176" t="str">
        <f t="array" ref="B493">IFERROR(INDEX('調査票 (記入例)'!$B$1:$B$718,SMALL(IF('調査票 (記入例)'!$AE$19:$AE$718="●",ROW('調査票 (記入例)'!$AE$19:$AE$718)),ROW(B473))),"")</f>
        <v/>
      </c>
      <c r="C493" s="177" t="str">
        <f t="array" ref="C493">IFERROR(INDEX('調査票 (記入例)'!$C$1:$C$718,SMALL(IF('調査票 (記入例)'!$AE$19:$AE$718="●",ROW('調査票 (記入例)'!$AE$19:$AE$718)),ROW(C473))),"")</f>
        <v/>
      </c>
      <c r="D493" s="181" t="str">
        <f t="array" ref="D493">IFERROR(INDEX('調査票 (記入例)'!$K$1:$K$718,SMALL(IF('調査票 (記入例)'!$AE$19:$AE$718="●",ROW('調査票 (記入例)'!$AE$19:$AE$718)),ROW(D473))),"")</f>
        <v/>
      </c>
      <c r="E493" s="184">
        <f t="shared" si="58"/>
        <v>0</v>
      </c>
      <c r="F493" s="181" t="str">
        <f t="array" ref="F493">IFERROR(INDEX('調査票 (記入例)'!$L$1:$L$718,SMALL(IF('調査票 (記入例)'!$AE$19:$AE$718="●",ROW('調査票 (記入例)'!$AE$19:$AE$718)),ROW(F473))),"")</f>
        <v/>
      </c>
      <c r="G493" s="182">
        <f t="shared" si="59"/>
        <v>0</v>
      </c>
      <c r="H493" s="181" t="str">
        <f t="array" ref="H493">IFERROR(INDEX('調査票 (記入例)'!$M$1:$M$718,SMALL(IF('調査票 (記入例)'!$AE$19:$AE$718="●",ROW('調査票 (記入例)'!$AE$19:$AE$718)),ROW(H473))),"")</f>
        <v/>
      </c>
      <c r="I493" s="182">
        <f t="shared" si="60"/>
        <v>0</v>
      </c>
      <c r="J493" s="181" t="str">
        <f t="array" ref="J493">IFERROR(INDEX('調査票 (記入例)'!$N$1:$N$718,SMALL(IF('調査票 (記入例)'!$AE$19:$AE$718="●",ROW('調査票 (記入例)'!$AE$19:$AE$718)),ROW(J473))),"")</f>
        <v/>
      </c>
      <c r="K493" s="182">
        <f t="shared" si="61"/>
        <v>0</v>
      </c>
      <c r="L493" s="155"/>
      <c r="M493" s="156"/>
      <c r="N493" s="157"/>
      <c r="O493" s="156"/>
      <c r="P493" s="155"/>
      <c r="Q493" s="156"/>
      <c r="R493" s="157"/>
      <c r="S493" s="156"/>
      <c r="T493" s="155"/>
      <c r="U493" s="156"/>
      <c r="V493" s="157"/>
      <c r="W493" s="156"/>
      <c r="X493" s="155"/>
      <c r="Y493" s="156"/>
      <c r="Z493" s="157"/>
      <c r="AA493" s="156"/>
      <c r="AB493" s="158"/>
      <c r="AC493" s="159" t="str">
        <f t="array" ref="AC493">IFERROR(INDEX('調査票 (記入例)'!$AD$1:$AD$718,SMALL(IF('調査票 (記入例)'!$AE$19:$AE$718="●",ROW('調査票 (記入例)'!$AE$19:$AE$718)),ROW(AC473)))&amp;"","")</f>
        <v/>
      </c>
      <c r="AD493" s="160" t="str">
        <f t="shared" si="62"/>
        <v/>
      </c>
      <c r="AE493" s="159" t="str">
        <f t="shared" si="64"/>
        <v/>
      </c>
      <c r="AF493" s="160" t="str">
        <f t="shared" si="63"/>
        <v/>
      </c>
    </row>
    <row r="494" spans="1:32" s="110" customFormat="1" ht="34.5" customHeight="1" x14ac:dyDescent="0.4">
      <c r="A494" s="42" t="str">
        <f t="shared" si="57"/>
        <v>○○学園</v>
      </c>
      <c r="B494" s="176" t="str">
        <f t="array" ref="B494">IFERROR(INDEX('調査票 (記入例)'!$B$1:$B$718,SMALL(IF('調査票 (記入例)'!$AE$19:$AE$718="●",ROW('調査票 (記入例)'!$AE$19:$AE$718)),ROW(B474))),"")</f>
        <v/>
      </c>
      <c r="C494" s="177" t="str">
        <f t="array" ref="C494">IFERROR(INDEX('調査票 (記入例)'!$C$1:$C$718,SMALL(IF('調査票 (記入例)'!$AE$19:$AE$718="●",ROW('調査票 (記入例)'!$AE$19:$AE$718)),ROW(C474))),"")</f>
        <v/>
      </c>
      <c r="D494" s="181" t="str">
        <f t="array" ref="D494">IFERROR(INDEX('調査票 (記入例)'!$K$1:$K$718,SMALL(IF('調査票 (記入例)'!$AE$19:$AE$718="●",ROW('調査票 (記入例)'!$AE$19:$AE$718)),ROW(D474))),"")</f>
        <v/>
      </c>
      <c r="E494" s="184">
        <f t="shared" si="58"/>
        <v>0</v>
      </c>
      <c r="F494" s="181" t="str">
        <f t="array" ref="F494">IFERROR(INDEX('調査票 (記入例)'!$L$1:$L$718,SMALL(IF('調査票 (記入例)'!$AE$19:$AE$718="●",ROW('調査票 (記入例)'!$AE$19:$AE$718)),ROW(F474))),"")</f>
        <v/>
      </c>
      <c r="G494" s="182">
        <f t="shared" si="59"/>
        <v>0</v>
      </c>
      <c r="H494" s="181" t="str">
        <f t="array" ref="H494">IFERROR(INDEX('調査票 (記入例)'!$M$1:$M$718,SMALL(IF('調査票 (記入例)'!$AE$19:$AE$718="●",ROW('調査票 (記入例)'!$AE$19:$AE$718)),ROW(H474))),"")</f>
        <v/>
      </c>
      <c r="I494" s="182">
        <f t="shared" si="60"/>
        <v>0</v>
      </c>
      <c r="J494" s="181" t="str">
        <f t="array" ref="J494">IFERROR(INDEX('調査票 (記入例)'!$N$1:$N$718,SMALL(IF('調査票 (記入例)'!$AE$19:$AE$718="●",ROW('調査票 (記入例)'!$AE$19:$AE$718)),ROW(J474))),"")</f>
        <v/>
      </c>
      <c r="K494" s="182">
        <f t="shared" si="61"/>
        <v>0</v>
      </c>
      <c r="L494" s="155"/>
      <c r="M494" s="156"/>
      <c r="N494" s="157"/>
      <c r="O494" s="156"/>
      <c r="P494" s="155"/>
      <c r="Q494" s="156"/>
      <c r="R494" s="157"/>
      <c r="S494" s="156"/>
      <c r="T494" s="155"/>
      <c r="U494" s="156"/>
      <c r="V494" s="157"/>
      <c r="W494" s="156"/>
      <c r="X494" s="155"/>
      <c r="Y494" s="156"/>
      <c r="Z494" s="157"/>
      <c r="AA494" s="156"/>
      <c r="AB494" s="158"/>
      <c r="AC494" s="159" t="str">
        <f t="array" ref="AC494">IFERROR(INDEX('調査票 (記入例)'!$AD$1:$AD$718,SMALL(IF('調査票 (記入例)'!$AE$19:$AE$718="●",ROW('調査票 (記入例)'!$AE$19:$AE$718)),ROW(AC474)))&amp;"","")</f>
        <v/>
      </c>
      <c r="AD494" s="160" t="str">
        <f t="shared" si="62"/>
        <v/>
      </c>
      <c r="AE494" s="159" t="str">
        <f t="shared" si="64"/>
        <v/>
      </c>
      <c r="AF494" s="160" t="str">
        <f t="shared" si="63"/>
        <v/>
      </c>
    </row>
    <row r="495" spans="1:32" s="110" customFormat="1" ht="34.5" customHeight="1" x14ac:dyDescent="0.4">
      <c r="A495" s="42" t="str">
        <f t="shared" si="57"/>
        <v>○○学園</v>
      </c>
      <c r="B495" s="176" t="str">
        <f t="array" ref="B495">IFERROR(INDEX('調査票 (記入例)'!$B$1:$B$718,SMALL(IF('調査票 (記入例)'!$AE$19:$AE$718="●",ROW('調査票 (記入例)'!$AE$19:$AE$718)),ROW(B475))),"")</f>
        <v/>
      </c>
      <c r="C495" s="177" t="str">
        <f t="array" ref="C495">IFERROR(INDEX('調査票 (記入例)'!$C$1:$C$718,SMALL(IF('調査票 (記入例)'!$AE$19:$AE$718="●",ROW('調査票 (記入例)'!$AE$19:$AE$718)),ROW(C475))),"")</f>
        <v/>
      </c>
      <c r="D495" s="181" t="str">
        <f t="array" ref="D495">IFERROR(INDEX('調査票 (記入例)'!$K$1:$K$718,SMALL(IF('調査票 (記入例)'!$AE$19:$AE$718="●",ROW('調査票 (記入例)'!$AE$19:$AE$718)),ROW(D475))),"")</f>
        <v/>
      </c>
      <c r="E495" s="184">
        <f t="shared" si="58"/>
        <v>0</v>
      </c>
      <c r="F495" s="181" t="str">
        <f t="array" ref="F495">IFERROR(INDEX('調査票 (記入例)'!$L$1:$L$718,SMALL(IF('調査票 (記入例)'!$AE$19:$AE$718="●",ROW('調査票 (記入例)'!$AE$19:$AE$718)),ROW(F475))),"")</f>
        <v/>
      </c>
      <c r="G495" s="182">
        <f t="shared" si="59"/>
        <v>0</v>
      </c>
      <c r="H495" s="181" t="str">
        <f t="array" ref="H495">IFERROR(INDEX('調査票 (記入例)'!$M$1:$M$718,SMALL(IF('調査票 (記入例)'!$AE$19:$AE$718="●",ROW('調査票 (記入例)'!$AE$19:$AE$718)),ROW(H475))),"")</f>
        <v/>
      </c>
      <c r="I495" s="182">
        <f t="shared" si="60"/>
        <v>0</v>
      </c>
      <c r="J495" s="181" t="str">
        <f t="array" ref="J495">IFERROR(INDEX('調査票 (記入例)'!$N$1:$N$718,SMALL(IF('調査票 (記入例)'!$AE$19:$AE$718="●",ROW('調査票 (記入例)'!$AE$19:$AE$718)),ROW(J475))),"")</f>
        <v/>
      </c>
      <c r="K495" s="182">
        <f t="shared" si="61"/>
        <v>0</v>
      </c>
      <c r="L495" s="155"/>
      <c r="M495" s="156"/>
      <c r="N495" s="157"/>
      <c r="O495" s="156"/>
      <c r="P495" s="155"/>
      <c r="Q495" s="156"/>
      <c r="R495" s="157"/>
      <c r="S495" s="156"/>
      <c r="T495" s="155"/>
      <c r="U495" s="156"/>
      <c r="V495" s="157"/>
      <c r="W495" s="156"/>
      <c r="X495" s="155"/>
      <c r="Y495" s="156"/>
      <c r="Z495" s="157"/>
      <c r="AA495" s="156"/>
      <c r="AB495" s="158"/>
      <c r="AC495" s="159" t="str">
        <f t="array" ref="AC495">IFERROR(INDEX('調査票 (記入例)'!$AD$1:$AD$718,SMALL(IF('調査票 (記入例)'!$AE$19:$AE$718="●",ROW('調査票 (記入例)'!$AE$19:$AE$718)),ROW(AC475)))&amp;"","")</f>
        <v/>
      </c>
      <c r="AD495" s="160" t="str">
        <f t="shared" si="62"/>
        <v/>
      </c>
      <c r="AE495" s="159" t="str">
        <f t="shared" si="64"/>
        <v/>
      </c>
      <c r="AF495" s="160" t="str">
        <f t="shared" si="63"/>
        <v/>
      </c>
    </row>
    <row r="496" spans="1:32" s="110" customFormat="1" ht="34.5" customHeight="1" x14ac:dyDescent="0.4">
      <c r="A496" s="42" t="str">
        <f t="shared" si="57"/>
        <v>○○学園</v>
      </c>
      <c r="B496" s="176" t="str">
        <f t="array" ref="B496">IFERROR(INDEX('調査票 (記入例)'!$B$1:$B$718,SMALL(IF('調査票 (記入例)'!$AE$19:$AE$718="●",ROW('調査票 (記入例)'!$AE$19:$AE$718)),ROW(B476))),"")</f>
        <v/>
      </c>
      <c r="C496" s="177" t="str">
        <f t="array" ref="C496">IFERROR(INDEX('調査票 (記入例)'!$C$1:$C$718,SMALL(IF('調査票 (記入例)'!$AE$19:$AE$718="●",ROW('調査票 (記入例)'!$AE$19:$AE$718)),ROW(C476))),"")</f>
        <v/>
      </c>
      <c r="D496" s="181" t="str">
        <f t="array" ref="D496">IFERROR(INDEX('調査票 (記入例)'!$K$1:$K$718,SMALL(IF('調査票 (記入例)'!$AE$19:$AE$718="●",ROW('調査票 (記入例)'!$AE$19:$AE$718)),ROW(D476))),"")</f>
        <v/>
      </c>
      <c r="E496" s="184">
        <f t="shared" si="58"/>
        <v>0</v>
      </c>
      <c r="F496" s="181" t="str">
        <f t="array" ref="F496">IFERROR(INDEX('調査票 (記入例)'!$L$1:$L$718,SMALL(IF('調査票 (記入例)'!$AE$19:$AE$718="●",ROW('調査票 (記入例)'!$AE$19:$AE$718)),ROW(F476))),"")</f>
        <v/>
      </c>
      <c r="G496" s="182">
        <f t="shared" si="59"/>
        <v>0</v>
      </c>
      <c r="H496" s="181" t="str">
        <f t="array" ref="H496">IFERROR(INDEX('調査票 (記入例)'!$M$1:$M$718,SMALL(IF('調査票 (記入例)'!$AE$19:$AE$718="●",ROW('調査票 (記入例)'!$AE$19:$AE$718)),ROW(H476))),"")</f>
        <v/>
      </c>
      <c r="I496" s="182">
        <f t="shared" si="60"/>
        <v>0</v>
      </c>
      <c r="J496" s="181" t="str">
        <f t="array" ref="J496">IFERROR(INDEX('調査票 (記入例)'!$N$1:$N$718,SMALL(IF('調査票 (記入例)'!$AE$19:$AE$718="●",ROW('調査票 (記入例)'!$AE$19:$AE$718)),ROW(J476))),"")</f>
        <v/>
      </c>
      <c r="K496" s="182">
        <f t="shared" si="61"/>
        <v>0</v>
      </c>
      <c r="L496" s="155"/>
      <c r="M496" s="156"/>
      <c r="N496" s="157"/>
      <c r="O496" s="156"/>
      <c r="P496" s="155"/>
      <c r="Q496" s="156"/>
      <c r="R496" s="157"/>
      <c r="S496" s="156"/>
      <c r="T496" s="155"/>
      <c r="U496" s="156"/>
      <c r="V496" s="157"/>
      <c r="W496" s="156"/>
      <c r="X496" s="155"/>
      <c r="Y496" s="156"/>
      <c r="Z496" s="157"/>
      <c r="AA496" s="156"/>
      <c r="AB496" s="158"/>
      <c r="AC496" s="159" t="str">
        <f t="array" ref="AC496">IFERROR(INDEX('調査票 (記入例)'!$AD$1:$AD$718,SMALL(IF('調査票 (記入例)'!$AE$19:$AE$718="●",ROW('調査票 (記入例)'!$AE$19:$AE$718)),ROW(AC476)))&amp;"","")</f>
        <v/>
      </c>
      <c r="AD496" s="160" t="str">
        <f t="shared" si="62"/>
        <v/>
      </c>
      <c r="AE496" s="159" t="str">
        <f t="shared" si="64"/>
        <v/>
      </c>
      <c r="AF496" s="160" t="str">
        <f t="shared" si="63"/>
        <v/>
      </c>
    </row>
    <row r="497" spans="1:32" s="110" customFormat="1" ht="34.5" customHeight="1" x14ac:dyDescent="0.4">
      <c r="A497" s="42" t="str">
        <f t="shared" si="57"/>
        <v>○○学園</v>
      </c>
      <c r="B497" s="176" t="str">
        <f t="array" ref="B497">IFERROR(INDEX('調査票 (記入例)'!$B$1:$B$718,SMALL(IF('調査票 (記入例)'!$AE$19:$AE$718="●",ROW('調査票 (記入例)'!$AE$19:$AE$718)),ROW(B477))),"")</f>
        <v/>
      </c>
      <c r="C497" s="177" t="str">
        <f t="array" ref="C497">IFERROR(INDEX('調査票 (記入例)'!$C$1:$C$718,SMALL(IF('調査票 (記入例)'!$AE$19:$AE$718="●",ROW('調査票 (記入例)'!$AE$19:$AE$718)),ROW(C477))),"")</f>
        <v/>
      </c>
      <c r="D497" s="181" t="str">
        <f t="array" ref="D497">IFERROR(INDEX('調査票 (記入例)'!$K$1:$K$718,SMALL(IF('調査票 (記入例)'!$AE$19:$AE$718="●",ROW('調査票 (記入例)'!$AE$19:$AE$718)),ROW(D477))),"")</f>
        <v/>
      </c>
      <c r="E497" s="184">
        <f t="shared" si="58"/>
        <v>0</v>
      </c>
      <c r="F497" s="181" t="str">
        <f t="array" ref="F497">IFERROR(INDEX('調査票 (記入例)'!$L$1:$L$718,SMALL(IF('調査票 (記入例)'!$AE$19:$AE$718="●",ROW('調査票 (記入例)'!$AE$19:$AE$718)),ROW(F477))),"")</f>
        <v/>
      </c>
      <c r="G497" s="182">
        <f t="shared" si="59"/>
        <v>0</v>
      </c>
      <c r="H497" s="181" t="str">
        <f t="array" ref="H497">IFERROR(INDEX('調査票 (記入例)'!$M$1:$M$718,SMALL(IF('調査票 (記入例)'!$AE$19:$AE$718="●",ROW('調査票 (記入例)'!$AE$19:$AE$718)),ROW(H477))),"")</f>
        <v/>
      </c>
      <c r="I497" s="182">
        <f t="shared" si="60"/>
        <v>0</v>
      </c>
      <c r="J497" s="181" t="str">
        <f t="array" ref="J497">IFERROR(INDEX('調査票 (記入例)'!$N$1:$N$718,SMALL(IF('調査票 (記入例)'!$AE$19:$AE$718="●",ROW('調査票 (記入例)'!$AE$19:$AE$718)),ROW(J477))),"")</f>
        <v/>
      </c>
      <c r="K497" s="182">
        <f t="shared" si="61"/>
        <v>0</v>
      </c>
      <c r="L497" s="155"/>
      <c r="M497" s="156"/>
      <c r="N497" s="157"/>
      <c r="O497" s="156"/>
      <c r="P497" s="155"/>
      <c r="Q497" s="156"/>
      <c r="R497" s="157"/>
      <c r="S497" s="156"/>
      <c r="T497" s="155"/>
      <c r="U497" s="156"/>
      <c r="V497" s="157"/>
      <c r="W497" s="156"/>
      <c r="X497" s="155"/>
      <c r="Y497" s="156"/>
      <c r="Z497" s="157"/>
      <c r="AA497" s="156"/>
      <c r="AB497" s="158"/>
      <c r="AC497" s="159" t="str">
        <f t="array" ref="AC497">IFERROR(INDEX('調査票 (記入例)'!$AD$1:$AD$718,SMALL(IF('調査票 (記入例)'!$AE$19:$AE$718="●",ROW('調査票 (記入例)'!$AE$19:$AE$718)),ROW(AC477)))&amp;"","")</f>
        <v/>
      </c>
      <c r="AD497" s="160" t="str">
        <f t="shared" si="62"/>
        <v/>
      </c>
      <c r="AE497" s="159" t="str">
        <f t="shared" si="64"/>
        <v/>
      </c>
      <c r="AF497" s="160" t="str">
        <f t="shared" si="63"/>
        <v/>
      </c>
    </row>
    <row r="498" spans="1:32" s="110" customFormat="1" ht="34.5" customHeight="1" x14ac:dyDescent="0.4">
      <c r="A498" s="42" t="str">
        <f t="shared" si="57"/>
        <v>○○学園</v>
      </c>
      <c r="B498" s="176" t="str">
        <f t="array" ref="B498">IFERROR(INDEX('調査票 (記入例)'!$B$1:$B$718,SMALL(IF('調査票 (記入例)'!$AE$19:$AE$718="●",ROW('調査票 (記入例)'!$AE$19:$AE$718)),ROW(B478))),"")</f>
        <v/>
      </c>
      <c r="C498" s="177" t="str">
        <f t="array" ref="C498">IFERROR(INDEX('調査票 (記入例)'!$C$1:$C$718,SMALL(IF('調査票 (記入例)'!$AE$19:$AE$718="●",ROW('調査票 (記入例)'!$AE$19:$AE$718)),ROW(C478))),"")</f>
        <v/>
      </c>
      <c r="D498" s="181" t="str">
        <f t="array" ref="D498">IFERROR(INDEX('調査票 (記入例)'!$K$1:$K$718,SMALL(IF('調査票 (記入例)'!$AE$19:$AE$718="●",ROW('調査票 (記入例)'!$AE$19:$AE$718)),ROW(D478))),"")</f>
        <v/>
      </c>
      <c r="E498" s="184">
        <f t="shared" si="58"/>
        <v>0</v>
      </c>
      <c r="F498" s="181" t="str">
        <f t="array" ref="F498">IFERROR(INDEX('調査票 (記入例)'!$L$1:$L$718,SMALL(IF('調査票 (記入例)'!$AE$19:$AE$718="●",ROW('調査票 (記入例)'!$AE$19:$AE$718)),ROW(F478))),"")</f>
        <v/>
      </c>
      <c r="G498" s="182">
        <f t="shared" si="59"/>
        <v>0</v>
      </c>
      <c r="H498" s="181" t="str">
        <f t="array" ref="H498">IFERROR(INDEX('調査票 (記入例)'!$M$1:$M$718,SMALL(IF('調査票 (記入例)'!$AE$19:$AE$718="●",ROW('調査票 (記入例)'!$AE$19:$AE$718)),ROW(H478))),"")</f>
        <v/>
      </c>
      <c r="I498" s="182">
        <f t="shared" si="60"/>
        <v>0</v>
      </c>
      <c r="J498" s="181" t="str">
        <f t="array" ref="J498">IFERROR(INDEX('調査票 (記入例)'!$N$1:$N$718,SMALL(IF('調査票 (記入例)'!$AE$19:$AE$718="●",ROW('調査票 (記入例)'!$AE$19:$AE$718)),ROW(J478))),"")</f>
        <v/>
      </c>
      <c r="K498" s="182">
        <f t="shared" si="61"/>
        <v>0</v>
      </c>
      <c r="L498" s="155"/>
      <c r="M498" s="156"/>
      <c r="N498" s="157"/>
      <c r="O498" s="156"/>
      <c r="P498" s="155"/>
      <c r="Q498" s="156"/>
      <c r="R498" s="157"/>
      <c r="S498" s="156"/>
      <c r="T498" s="155"/>
      <c r="U498" s="156"/>
      <c r="V498" s="157"/>
      <c r="W498" s="156"/>
      <c r="X498" s="155"/>
      <c r="Y498" s="156"/>
      <c r="Z498" s="157"/>
      <c r="AA498" s="156"/>
      <c r="AB498" s="158"/>
      <c r="AC498" s="159" t="str">
        <f t="array" ref="AC498">IFERROR(INDEX('調査票 (記入例)'!$AD$1:$AD$718,SMALL(IF('調査票 (記入例)'!$AE$19:$AE$718="●",ROW('調査票 (記入例)'!$AE$19:$AE$718)),ROW(AC478)))&amp;"","")</f>
        <v/>
      </c>
      <c r="AD498" s="160" t="str">
        <f t="shared" si="62"/>
        <v/>
      </c>
      <c r="AE498" s="159" t="str">
        <f t="shared" si="64"/>
        <v/>
      </c>
      <c r="AF498" s="160" t="str">
        <f t="shared" si="63"/>
        <v/>
      </c>
    </row>
    <row r="499" spans="1:32" s="110" customFormat="1" ht="34.5" customHeight="1" x14ac:dyDescent="0.4">
      <c r="A499" s="42" t="str">
        <f t="shared" si="57"/>
        <v>○○学園</v>
      </c>
      <c r="B499" s="176" t="str">
        <f t="array" ref="B499">IFERROR(INDEX('調査票 (記入例)'!$B$1:$B$718,SMALL(IF('調査票 (記入例)'!$AE$19:$AE$718="●",ROW('調査票 (記入例)'!$AE$19:$AE$718)),ROW(B479))),"")</f>
        <v/>
      </c>
      <c r="C499" s="177" t="str">
        <f t="array" ref="C499">IFERROR(INDEX('調査票 (記入例)'!$C$1:$C$718,SMALL(IF('調査票 (記入例)'!$AE$19:$AE$718="●",ROW('調査票 (記入例)'!$AE$19:$AE$718)),ROW(C479))),"")</f>
        <v/>
      </c>
      <c r="D499" s="181" t="str">
        <f t="array" ref="D499">IFERROR(INDEX('調査票 (記入例)'!$K$1:$K$718,SMALL(IF('調査票 (記入例)'!$AE$19:$AE$718="●",ROW('調査票 (記入例)'!$AE$19:$AE$718)),ROW(D479))),"")</f>
        <v/>
      </c>
      <c r="E499" s="184">
        <f t="shared" si="58"/>
        <v>0</v>
      </c>
      <c r="F499" s="181" t="str">
        <f t="array" ref="F499">IFERROR(INDEX('調査票 (記入例)'!$L$1:$L$718,SMALL(IF('調査票 (記入例)'!$AE$19:$AE$718="●",ROW('調査票 (記入例)'!$AE$19:$AE$718)),ROW(F479))),"")</f>
        <v/>
      </c>
      <c r="G499" s="182">
        <f t="shared" si="59"/>
        <v>0</v>
      </c>
      <c r="H499" s="181" t="str">
        <f t="array" ref="H499">IFERROR(INDEX('調査票 (記入例)'!$M$1:$M$718,SMALL(IF('調査票 (記入例)'!$AE$19:$AE$718="●",ROW('調査票 (記入例)'!$AE$19:$AE$718)),ROW(H479))),"")</f>
        <v/>
      </c>
      <c r="I499" s="182">
        <f t="shared" si="60"/>
        <v>0</v>
      </c>
      <c r="J499" s="181" t="str">
        <f t="array" ref="J499">IFERROR(INDEX('調査票 (記入例)'!$N$1:$N$718,SMALL(IF('調査票 (記入例)'!$AE$19:$AE$718="●",ROW('調査票 (記入例)'!$AE$19:$AE$718)),ROW(J479))),"")</f>
        <v/>
      </c>
      <c r="K499" s="182">
        <f t="shared" si="61"/>
        <v>0</v>
      </c>
      <c r="L499" s="155"/>
      <c r="M499" s="156"/>
      <c r="N499" s="157"/>
      <c r="O499" s="156"/>
      <c r="P499" s="155"/>
      <c r="Q499" s="156"/>
      <c r="R499" s="157"/>
      <c r="S499" s="156"/>
      <c r="T499" s="155"/>
      <c r="U499" s="156"/>
      <c r="V499" s="157"/>
      <c r="W499" s="156"/>
      <c r="X499" s="155"/>
      <c r="Y499" s="156"/>
      <c r="Z499" s="157"/>
      <c r="AA499" s="156"/>
      <c r="AB499" s="158"/>
      <c r="AC499" s="159" t="str">
        <f t="array" ref="AC499">IFERROR(INDEX('調査票 (記入例)'!$AD$1:$AD$718,SMALL(IF('調査票 (記入例)'!$AE$19:$AE$718="●",ROW('調査票 (記入例)'!$AE$19:$AE$718)),ROW(AC479)))&amp;"","")</f>
        <v/>
      </c>
      <c r="AD499" s="160" t="str">
        <f t="shared" si="62"/>
        <v/>
      </c>
      <c r="AE499" s="159" t="str">
        <f t="shared" si="64"/>
        <v/>
      </c>
      <c r="AF499" s="160" t="str">
        <f t="shared" si="63"/>
        <v/>
      </c>
    </row>
    <row r="500" spans="1:32" s="110" customFormat="1" ht="34.5" customHeight="1" x14ac:dyDescent="0.4">
      <c r="A500" s="42" t="str">
        <f t="shared" si="57"/>
        <v>○○学園</v>
      </c>
      <c r="B500" s="176" t="str">
        <f t="array" ref="B500">IFERROR(INDEX('調査票 (記入例)'!$B$1:$B$718,SMALL(IF('調査票 (記入例)'!$AE$19:$AE$718="●",ROW('調査票 (記入例)'!$AE$19:$AE$718)),ROW(B480))),"")</f>
        <v/>
      </c>
      <c r="C500" s="177" t="str">
        <f t="array" ref="C500">IFERROR(INDEX('調査票 (記入例)'!$C$1:$C$718,SMALL(IF('調査票 (記入例)'!$AE$19:$AE$718="●",ROW('調査票 (記入例)'!$AE$19:$AE$718)),ROW(C480))),"")</f>
        <v/>
      </c>
      <c r="D500" s="181" t="str">
        <f t="array" ref="D500">IFERROR(INDEX('調査票 (記入例)'!$K$1:$K$718,SMALL(IF('調査票 (記入例)'!$AE$19:$AE$718="●",ROW('調査票 (記入例)'!$AE$19:$AE$718)),ROW(D480))),"")</f>
        <v/>
      </c>
      <c r="E500" s="184">
        <f t="shared" si="58"/>
        <v>0</v>
      </c>
      <c r="F500" s="181" t="str">
        <f t="array" ref="F500">IFERROR(INDEX('調査票 (記入例)'!$L$1:$L$718,SMALL(IF('調査票 (記入例)'!$AE$19:$AE$718="●",ROW('調査票 (記入例)'!$AE$19:$AE$718)),ROW(F480))),"")</f>
        <v/>
      </c>
      <c r="G500" s="182">
        <f t="shared" si="59"/>
        <v>0</v>
      </c>
      <c r="H500" s="181" t="str">
        <f t="array" ref="H500">IFERROR(INDEX('調査票 (記入例)'!$M$1:$M$718,SMALL(IF('調査票 (記入例)'!$AE$19:$AE$718="●",ROW('調査票 (記入例)'!$AE$19:$AE$718)),ROW(H480))),"")</f>
        <v/>
      </c>
      <c r="I500" s="182">
        <f t="shared" si="60"/>
        <v>0</v>
      </c>
      <c r="J500" s="181" t="str">
        <f t="array" ref="J500">IFERROR(INDEX('調査票 (記入例)'!$N$1:$N$718,SMALL(IF('調査票 (記入例)'!$AE$19:$AE$718="●",ROW('調査票 (記入例)'!$AE$19:$AE$718)),ROW(J480))),"")</f>
        <v/>
      </c>
      <c r="K500" s="182">
        <f t="shared" si="61"/>
        <v>0</v>
      </c>
      <c r="L500" s="155"/>
      <c r="M500" s="156"/>
      <c r="N500" s="157"/>
      <c r="O500" s="156"/>
      <c r="P500" s="155"/>
      <c r="Q500" s="156"/>
      <c r="R500" s="157"/>
      <c r="S500" s="156"/>
      <c r="T500" s="155"/>
      <c r="U500" s="156"/>
      <c r="V500" s="157"/>
      <c r="W500" s="156"/>
      <c r="X500" s="155"/>
      <c r="Y500" s="156"/>
      <c r="Z500" s="157"/>
      <c r="AA500" s="156"/>
      <c r="AB500" s="158"/>
      <c r="AC500" s="159" t="str">
        <f t="array" ref="AC500">IFERROR(INDEX('調査票 (記入例)'!$AD$1:$AD$718,SMALL(IF('調査票 (記入例)'!$AE$19:$AE$718="●",ROW('調査票 (記入例)'!$AE$19:$AE$718)),ROW(AC480)))&amp;"","")</f>
        <v/>
      </c>
      <c r="AD500" s="160" t="str">
        <f t="shared" si="62"/>
        <v/>
      </c>
      <c r="AE500" s="159" t="str">
        <f t="shared" si="64"/>
        <v/>
      </c>
      <c r="AF500" s="160" t="str">
        <f t="shared" si="63"/>
        <v/>
      </c>
    </row>
    <row r="501" spans="1:32" s="110" customFormat="1" ht="34.5" customHeight="1" x14ac:dyDescent="0.4">
      <c r="A501" s="42" t="str">
        <f t="shared" si="57"/>
        <v>○○学園</v>
      </c>
      <c r="B501" s="176" t="str">
        <f t="array" ref="B501">IFERROR(INDEX('調査票 (記入例)'!$B$1:$B$718,SMALL(IF('調査票 (記入例)'!$AE$19:$AE$718="●",ROW('調査票 (記入例)'!$AE$19:$AE$718)),ROW(B481))),"")</f>
        <v/>
      </c>
      <c r="C501" s="177" t="str">
        <f t="array" ref="C501">IFERROR(INDEX('調査票 (記入例)'!$C$1:$C$718,SMALL(IF('調査票 (記入例)'!$AE$19:$AE$718="●",ROW('調査票 (記入例)'!$AE$19:$AE$718)),ROW(C481))),"")</f>
        <v/>
      </c>
      <c r="D501" s="181" t="str">
        <f t="array" ref="D501">IFERROR(INDEX('調査票 (記入例)'!$K$1:$K$718,SMALL(IF('調査票 (記入例)'!$AE$19:$AE$718="●",ROW('調査票 (記入例)'!$AE$19:$AE$718)),ROW(D481))),"")</f>
        <v/>
      </c>
      <c r="E501" s="184">
        <f t="shared" si="58"/>
        <v>0</v>
      </c>
      <c r="F501" s="181" t="str">
        <f t="array" ref="F501">IFERROR(INDEX('調査票 (記入例)'!$L$1:$L$718,SMALL(IF('調査票 (記入例)'!$AE$19:$AE$718="●",ROW('調査票 (記入例)'!$AE$19:$AE$718)),ROW(F481))),"")</f>
        <v/>
      </c>
      <c r="G501" s="182">
        <f t="shared" si="59"/>
        <v>0</v>
      </c>
      <c r="H501" s="181" t="str">
        <f t="array" ref="H501">IFERROR(INDEX('調査票 (記入例)'!$M$1:$M$718,SMALL(IF('調査票 (記入例)'!$AE$19:$AE$718="●",ROW('調査票 (記入例)'!$AE$19:$AE$718)),ROW(H481))),"")</f>
        <v/>
      </c>
      <c r="I501" s="182">
        <f t="shared" si="60"/>
        <v>0</v>
      </c>
      <c r="J501" s="181" t="str">
        <f t="array" ref="J501">IFERROR(INDEX('調査票 (記入例)'!$N$1:$N$718,SMALL(IF('調査票 (記入例)'!$AE$19:$AE$718="●",ROW('調査票 (記入例)'!$AE$19:$AE$718)),ROW(J481))),"")</f>
        <v/>
      </c>
      <c r="K501" s="182">
        <f t="shared" si="61"/>
        <v>0</v>
      </c>
      <c r="L501" s="155"/>
      <c r="M501" s="156"/>
      <c r="N501" s="157"/>
      <c r="O501" s="156"/>
      <c r="P501" s="155"/>
      <c r="Q501" s="156"/>
      <c r="R501" s="157"/>
      <c r="S501" s="156"/>
      <c r="T501" s="155"/>
      <c r="U501" s="156"/>
      <c r="V501" s="157"/>
      <c r="W501" s="156"/>
      <c r="X501" s="155"/>
      <c r="Y501" s="156"/>
      <c r="Z501" s="157"/>
      <c r="AA501" s="156"/>
      <c r="AB501" s="158"/>
      <c r="AC501" s="159" t="str">
        <f t="array" ref="AC501">IFERROR(INDEX('調査票 (記入例)'!$AD$1:$AD$718,SMALL(IF('調査票 (記入例)'!$AE$19:$AE$718="●",ROW('調査票 (記入例)'!$AE$19:$AE$718)),ROW(AC481)))&amp;"","")</f>
        <v/>
      </c>
      <c r="AD501" s="160" t="str">
        <f t="shared" si="62"/>
        <v/>
      </c>
      <c r="AE501" s="159" t="str">
        <f t="shared" si="64"/>
        <v/>
      </c>
      <c r="AF501" s="160" t="str">
        <f t="shared" si="63"/>
        <v/>
      </c>
    </row>
    <row r="502" spans="1:32" s="110" customFormat="1" ht="34.5" customHeight="1" x14ac:dyDescent="0.4">
      <c r="A502" s="42" t="str">
        <f t="shared" si="57"/>
        <v>○○学園</v>
      </c>
      <c r="B502" s="176" t="str">
        <f t="array" ref="B502">IFERROR(INDEX('調査票 (記入例)'!$B$1:$B$718,SMALL(IF('調査票 (記入例)'!$AE$19:$AE$718="●",ROW('調査票 (記入例)'!$AE$19:$AE$718)),ROW(B482))),"")</f>
        <v/>
      </c>
      <c r="C502" s="177" t="str">
        <f t="array" ref="C502">IFERROR(INDEX('調査票 (記入例)'!$C$1:$C$718,SMALL(IF('調査票 (記入例)'!$AE$19:$AE$718="●",ROW('調査票 (記入例)'!$AE$19:$AE$718)),ROW(C482))),"")</f>
        <v/>
      </c>
      <c r="D502" s="181" t="str">
        <f t="array" ref="D502">IFERROR(INDEX('調査票 (記入例)'!$K$1:$K$718,SMALL(IF('調査票 (記入例)'!$AE$19:$AE$718="●",ROW('調査票 (記入例)'!$AE$19:$AE$718)),ROW(D482))),"")</f>
        <v/>
      </c>
      <c r="E502" s="184">
        <f t="shared" si="58"/>
        <v>0</v>
      </c>
      <c r="F502" s="181" t="str">
        <f t="array" ref="F502">IFERROR(INDEX('調査票 (記入例)'!$L$1:$L$718,SMALL(IF('調査票 (記入例)'!$AE$19:$AE$718="●",ROW('調査票 (記入例)'!$AE$19:$AE$718)),ROW(F482))),"")</f>
        <v/>
      </c>
      <c r="G502" s="182">
        <f t="shared" si="59"/>
        <v>0</v>
      </c>
      <c r="H502" s="181" t="str">
        <f t="array" ref="H502">IFERROR(INDEX('調査票 (記入例)'!$M$1:$M$718,SMALL(IF('調査票 (記入例)'!$AE$19:$AE$718="●",ROW('調査票 (記入例)'!$AE$19:$AE$718)),ROW(H482))),"")</f>
        <v/>
      </c>
      <c r="I502" s="182">
        <f t="shared" si="60"/>
        <v>0</v>
      </c>
      <c r="J502" s="181" t="str">
        <f t="array" ref="J502">IFERROR(INDEX('調査票 (記入例)'!$N$1:$N$718,SMALL(IF('調査票 (記入例)'!$AE$19:$AE$718="●",ROW('調査票 (記入例)'!$AE$19:$AE$718)),ROW(J482))),"")</f>
        <v/>
      </c>
      <c r="K502" s="182">
        <f t="shared" si="61"/>
        <v>0</v>
      </c>
      <c r="L502" s="155"/>
      <c r="M502" s="156"/>
      <c r="N502" s="157"/>
      <c r="O502" s="156"/>
      <c r="P502" s="155"/>
      <c r="Q502" s="156"/>
      <c r="R502" s="157"/>
      <c r="S502" s="156"/>
      <c r="T502" s="155"/>
      <c r="U502" s="156"/>
      <c r="V502" s="157"/>
      <c r="W502" s="156"/>
      <c r="X502" s="155"/>
      <c r="Y502" s="156"/>
      <c r="Z502" s="157"/>
      <c r="AA502" s="156"/>
      <c r="AB502" s="158"/>
      <c r="AC502" s="159" t="str">
        <f t="array" ref="AC502">IFERROR(INDEX('調査票 (記入例)'!$AD$1:$AD$718,SMALL(IF('調査票 (記入例)'!$AE$19:$AE$718="●",ROW('調査票 (記入例)'!$AE$19:$AE$718)),ROW(AC482)))&amp;"","")</f>
        <v/>
      </c>
      <c r="AD502" s="160" t="str">
        <f t="shared" si="62"/>
        <v/>
      </c>
      <c r="AE502" s="159" t="str">
        <f t="shared" si="64"/>
        <v/>
      </c>
      <c r="AF502" s="160" t="str">
        <f t="shared" si="63"/>
        <v/>
      </c>
    </row>
    <row r="503" spans="1:32" s="110" customFormat="1" ht="34.5" customHeight="1" x14ac:dyDescent="0.4">
      <c r="A503" s="42" t="str">
        <f t="shared" si="57"/>
        <v>○○学園</v>
      </c>
      <c r="B503" s="176" t="str">
        <f t="array" ref="B503">IFERROR(INDEX('調査票 (記入例)'!$B$1:$B$718,SMALL(IF('調査票 (記入例)'!$AE$19:$AE$718="●",ROW('調査票 (記入例)'!$AE$19:$AE$718)),ROW(B483))),"")</f>
        <v/>
      </c>
      <c r="C503" s="177" t="str">
        <f t="array" ref="C503">IFERROR(INDEX('調査票 (記入例)'!$C$1:$C$718,SMALL(IF('調査票 (記入例)'!$AE$19:$AE$718="●",ROW('調査票 (記入例)'!$AE$19:$AE$718)),ROW(C483))),"")</f>
        <v/>
      </c>
      <c r="D503" s="181" t="str">
        <f t="array" ref="D503">IFERROR(INDEX('調査票 (記入例)'!$K$1:$K$718,SMALL(IF('調査票 (記入例)'!$AE$19:$AE$718="●",ROW('調査票 (記入例)'!$AE$19:$AE$718)),ROW(D483))),"")</f>
        <v/>
      </c>
      <c r="E503" s="184">
        <f t="shared" si="58"/>
        <v>0</v>
      </c>
      <c r="F503" s="181" t="str">
        <f t="array" ref="F503">IFERROR(INDEX('調査票 (記入例)'!$L$1:$L$718,SMALL(IF('調査票 (記入例)'!$AE$19:$AE$718="●",ROW('調査票 (記入例)'!$AE$19:$AE$718)),ROW(F483))),"")</f>
        <v/>
      </c>
      <c r="G503" s="182">
        <f t="shared" si="59"/>
        <v>0</v>
      </c>
      <c r="H503" s="181" t="str">
        <f t="array" ref="H503">IFERROR(INDEX('調査票 (記入例)'!$M$1:$M$718,SMALL(IF('調査票 (記入例)'!$AE$19:$AE$718="●",ROW('調査票 (記入例)'!$AE$19:$AE$718)),ROW(H483))),"")</f>
        <v/>
      </c>
      <c r="I503" s="182">
        <f t="shared" si="60"/>
        <v>0</v>
      </c>
      <c r="J503" s="181" t="str">
        <f t="array" ref="J503">IFERROR(INDEX('調査票 (記入例)'!$N$1:$N$718,SMALL(IF('調査票 (記入例)'!$AE$19:$AE$718="●",ROW('調査票 (記入例)'!$AE$19:$AE$718)),ROW(J483))),"")</f>
        <v/>
      </c>
      <c r="K503" s="182">
        <f t="shared" si="61"/>
        <v>0</v>
      </c>
      <c r="L503" s="155"/>
      <c r="M503" s="156"/>
      <c r="N503" s="157"/>
      <c r="O503" s="156"/>
      <c r="P503" s="155"/>
      <c r="Q503" s="156"/>
      <c r="R503" s="157"/>
      <c r="S503" s="156"/>
      <c r="T503" s="155"/>
      <c r="U503" s="156"/>
      <c r="V503" s="157"/>
      <c r="W503" s="156"/>
      <c r="X503" s="155"/>
      <c r="Y503" s="156"/>
      <c r="Z503" s="157"/>
      <c r="AA503" s="156"/>
      <c r="AB503" s="158"/>
      <c r="AC503" s="159" t="str">
        <f t="array" ref="AC503">IFERROR(INDEX('調査票 (記入例)'!$AD$1:$AD$718,SMALL(IF('調査票 (記入例)'!$AE$19:$AE$718="●",ROW('調査票 (記入例)'!$AE$19:$AE$718)),ROW(AC483)))&amp;"","")</f>
        <v/>
      </c>
      <c r="AD503" s="160" t="str">
        <f t="shared" si="62"/>
        <v/>
      </c>
      <c r="AE503" s="159" t="str">
        <f t="shared" si="64"/>
        <v/>
      </c>
      <c r="AF503" s="160" t="str">
        <f t="shared" si="63"/>
        <v/>
      </c>
    </row>
    <row r="504" spans="1:32" s="110" customFormat="1" ht="34.5" customHeight="1" x14ac:dyDescent="0.4">
      <c r="A504" s="42" t="str">
        <f t="shared" si="57"/>
        <v>○○学園</v>
      </c>
      <c r="B504" s="176" t="str">
        <f t="array" ref="B504">IFERROR(INDEX('調査票 (記入例)'!$B$1:$B$718,SMALL(IF('調査票 (記入例)'!$AE$19:$AE$718="●",ROW('調査票 (記入例)'!$AE$19:$AE$718)),ROW(B484))),"")</f>
        <v/>
      </c>
      <c r="C504" s="177" t="str">
        <f t="array" ref="C504">IFERROR(INDEX('調査票 (記入例)'!$C$1:$C$718,SMALL(IF('調査票 (記入例)'!$AE$19:$AE$718="●",ROW('調査票 (記入例)'!$AE$19:$AE$718)),ROW(C484))),"")</f>
        <v/>
      </c>
      <c r="D504" s="181" t="str">
        <f t="array" ref="D504">IFERROR(INDEX('調査票 (記入例)'!$K$1:$K$718,SMALL(IF('調査票 (記入例)'!$AE$19:$AE$718="●",ROW('調査票 (記入例)'!$AE$19:$AE$718)),ROW(D484))),"")</f>
        <v/>
      </c>
      <c r="E504" s="184">
        <f t="shared" si="58"/>
        <v>0</v>
      </c>
      <c r="F504" s="181" t="str">
        <f t="array" ref="F504">IFERROR(INDEX('調査票 (記入例)'!$L$1:$L$718,SMALL(IF('調査票 (記入例)'!$AE$19:$AE$718="●",ROW('調査票 (記入例)'!$AE$19:$AE$718)),ROW(F484))),"")</f>
        <v/>
      </c>
      <c r="G504" s="182">
        <f t="shared" si="59"/>
        <v>0</v>
      </c>
      <c r="H504" s="181" t="str">
        <f t="array" ref="H504">IFERROR(INDEX('調査票 (記入例)'!$M$1:$M$718,SMALL(IF('調査票 (記入例)'!$AE$19:$AE$718="●",ROW('調査票 (記入例)'!$AE$19:$AE$718)),ROW(H484))),"")</f>
        <v/>
      </c>
      <c r="I504" s="182">
        <f t="shared" si="60"/>
        <v>0</v>
      </c>
      <c r="J504" s="181" t="str">
        <f t="array" ref="J504">IFERROR(INDEX('調査票 (記入例)'!$N$1:$N$718,SMALL(IF('調査票 (記入例)'!$AE$19:$AE$718="●",ROW('調査票 (記入例)'!$AE$19:$AE$718)),ROW(J484))),"")</f>
        <v/>
      </c>
      <c r="K504" s="182">
        <f t="shared" si="61"/>
        <v>0</v>
      </c>
      <c r="L504" s="155"/>
      <c r="M504" s="156"/>
      <c r="N504" s="157"/>
      <c r="O504" s="156"/>
      <c r="P504" s="155"/>
      <c r="Q504" s="156"/>
      <c r="R504" s="157"/>
      <c r="S504" s="156"/>
      <c r="T504" s="155"/>
      <c r="U504" s="156"/>
      <c r="V504" s="157"/>
      <c r="W504" s="156"/>
      <c r="X504" s="155"/>
      <c r="Y504" s="156"/>
      <c r="Z504" s="157"/>
      <c r="AA504" s="156"/>
      <c r="AB504" s="158"/>
      <c r="AC504" s="159" t="str">
        <f t="array" ref="AC504">IFERROR(INDEX('調査票 (記入例)'!$AD$1:$AD$718,SMALL(IF('調査票 (記入例)'!$AE$19:$AE$718="●",ROW('調査票 (記入例)'!$AE$19:$AE$718)),ROW(AC484)))&amp;"","")</f>
        <v/>
      </c>
      <c r="AD504" s="160" t="str">
        <f t="shared" si="62"/>
        <v/>
      </c>
      <c r="AE504" s="159" t="str">
        <f t="shared" si="64"/>
        <v/>
      </c>
      <c r="AF504" s="160" t="str">
        <f t="shared" si="63"/>
        <v/>
      </c>
    </row>
    <row r="505" spans="1:32" s="110" customFormat="1" ht="34.5" customHeight="1" x14ac:dyDescent="0.4">
      <c r="A505" s="42" t="str">
        <f t="shared" si="57"/>
        <v>○○学園</v>
      </c>
      <c r="B505" s="176" t="str">
        <f t="array" ref="B505">IFERROR(INDEX('調査票 (記入例)'!$B$1:$B$718,SMALL(IF('調査票 (記入例)'!$AE$19:$AE$718="●",ROW('調査票 (記入例)'!$AE$19:$AE$718)),ROW(B485))),"")</f>
        <v/>
      </c>
      <c r="C505" s="177" t="str">
        <f t="array" ref="C505">IFERROR(INDEX('調査票 (記入例)'!$C$1:$C$718,SMALL(IF('調査票 (記入例)'!$AE$19:$AE$718="●",ROW('調査票 (記入例)'!$AE$19:$AE$718)),ROW(C485))),"")</f>
        <v/>
      </c>
      <c r="D505" s="181" t="str">
        <f t="array" ref="D505">IFERROR(INDEX('調査票 (記入例)'!$K$1:$K$718,SMALL(IF('調査票 (記入例)'!$AE$19:$AE$718="●",ROW('調査票 (記入例)'!$AE$19:$AE$718)),ROW(D485))),"")</f>
        <v/>
      </c>
      <c r="E505" s="184">
        <f t="shared" si="58"/>
        <v>0</v>
      </c>
      <c r="F505" s="181" t="str">
        <f t="array" ref="F505">IFERROR(INDEX('調査票 (記入例)'!$L$1:$L$718,SMALL(IF('調査票 (記入例)'!$AE$19:$AE$718="●",ROW('調査票 (記入例)'!$AE$19:$AE$718)),ROW(F485))),"")</f>
        <v/>
      </c>
      <c r="G505" s="182">
        <f t="shared" si="59"/>
        <v>0</v>
      </c>
      <c r="H505" s="181" t="str">
        <f t="array" ref="H505">IFERROR(INDEX('調査票 (記入例)'!$M$1:$M$718,SMALL(IF('調査票 (記入例)'!$AE$19:$AE$718="●",ROW('調査票 (記入例)'!$AE$19:$AE$718)),ROW(H485))),"")</f>
        <v/>
      </c>
      <c r="I505" s="182">
        <f t="shared" si="60"/>
        <v>0</v>
      </c>
      <c r="J505" s="181" t="str">
        <f t="array" ref="J505">IFERROR(INDEX('調査票 (記入例)'!$N$1:$N$718,SMALL(IF('調査票 (記入例)'!$AE$19:$AE$718="●",ROW('調査票 (記入例)'!$AE$19:$AE$718)),ROW(J485))),"")</f>
        <v/>
      </c>
      <c r="K505" s="182">
        <f t="shared" si="61"/>
        <v>0</v>
      </c>
      <c r="L505" s="155"/>
      <c r="M505" s="156"/>
      <c r="N505" s="157"/>
      <c r="O505" s="156"/>
      <c r="P505" s="155"/>
      <c r="Q505" s="156"/>
      <c r="R505" s="157"/>
      <c r="S505" s="156"/>
      <c r="T505" s="155"/>
      <c r="U505" s="156"/>
      <c r="V505" s="157"/>
      <c r="W505" s="156"/>
      <c r="X505" s="155"/>
      <c r="Y505" s="156"/>
      <c r="Z505" s="157"/>
      <c r="AA505" s="156"/>
      <c r="AB505" s="158"/>
      <c r="AC505" s="159" t="str">
        <f t="array" ref="AC505">IFERROR(INDEX('調査票 (記入例)'!$AD$1:$AD$718,SMALL(IF('調査票 (記入例)'!$AE$19:$AE$718="●",ROW('調査票 (記入例)'!$AE$19:$AE$718)),ROW(AC485)))&amp;"","")</f>
        <v/>
      </c>
      <c r="AD505" s="160" t="str">
        <f t="shared" si="62"/>
        <v/>
      </c>
      <c r="AE505" s="159" t="str">
        <f t="shared" si="64"/>
        <v/>
      </c>
      <c r="AF505" s="160" t="str">
        <f t="shared" si="63"/>
        <v/>
      </c>
    </row>
    <row r="506" spans="1:32" s="110" customFormat="1" ht="34.5" customHeight="1" x14ac:dyDescent="0.4">
      <c r="A506" s="42" t="str">
        <f t="shared" si="57"/>
        <v>○○学園</v>
      </c>
      <c r="B506" s="176" t="str">
        <f t="array" ref="B506">IFERROR(INDEX('調査票 (記入例)'!$B$1:$B$718,SMALL(IF('調査票 (記入例)'!$AE$19:$AE$718="●",ROW('調査票 (記入例)'!$AE$19:$AE$718)),ROW(B486))),"")</f>
        <v/>
      </c>
      <c r="C506" s="177" t="str">
        <f t="array" ref="C506">IFERROR(INDEX('調査票 (記入例)'!$C$1:$C$718,SMALL(IF('調査票 (記入例)'!$AE$19:$AE$718="●",ROW('調査票 (記入例)'!$AE$19:$AE$718)),ROW(C486))),"")</f>
        <v/>
      </c>
      <c r="D506" s="181" t="str">
        <f t="array" ref="D506">IFERROR(INDEX('調査票 (記入例)'!$K$1:$K$718,SMALL(IF('調査票 (記入例)'!$AE$19:$AE$718="●",ROW('調査票 (記入例)'!$AE$19:$AE$718)),ROW(D486))),"")</f>
        <v/>
      </c>
      <c r="E506" s="184">
        <f t="shared" si="58"/>
        <v>0</v>
      </c>
      <c r="F506" s="181" t="str">
        <f t="array" ref="F506">IFERROR(INDEX('調査票 (記入例)'!$L$1:$L$718,SMALL(IF('調査票 (記入例)'!$AE$19:$AE$718="●",ROW('調査票 (記入例)'!$AE$19:$AE$718)),ROW(F486))),"")</f>
        <v/>
      </c>
      <c r="G506" s="182">
        <f t="shared" si="59"/>
        <v>0</v>
      </c>
      <c r="H506" s="181" t="str">
        <f t="array" ref="H506">IFERROR(INDEX('調査票 (記入例)'!$M$1:$M$718,SMALL(IF('調査票 (記入例)'!$AE$19:$AE$718="●",ROW('調査票 (記入例)'!$AE$19:$AE$718)),ROW(H486))),"")</f>
        <v/>
      </c>
      <c r="I506" s="182">
        <f t="shared" si="60"/>
        <v>0</v>
      </c>
      <c r="J506" s="181" t="str">
        <f t="array" ref="J506">IFERROR(INDEX('調査票 (記入例)'!$N$1:$N$718,SMALL(IF('調査票 (記入例)'!$AE$19:$AE$718="●",ROW('調査票 (記入例)'!$AE$19:$AE$718)),ROW(J486))),"")</f>
        <v/>
      </c>
      <c r="K506" s="182">
        <f t="shared" si="61"/>
        <v>0</v>
      </c>
      <c r="L506" s="155"/>
      <c r="M506" s="156"/>
      <c r="N506" s="157"/>
      <c r="O506" s="156"/>
      <c r="P506" s="155"/>
      <c r="Q506" s="156"/>
      <c r="R506" s="157"/>
      <c r="S506" s="156"/>
      <c r="T506" s="155"/>
      <c r="U506" s="156"/>
      <c r="V506" s="157"/>
      <c r="W506" s="156"/>
      <c r="X506" s="155"/>
      <c r="Y506" s="156"/>
      <c r="Z506" s="157"/>
      <c r="AA506" s="156"/>
      <c r="AB506" s="158"/>
      <c r="AC506" s="159" t="str">
        <f t="array" ref="AC506">IFERROR(INDEX('調査票 (記入例)'!$AD$1:$AD$718,SMALL(IF('調査票 (記入例)'!$AE$19:$AE$718="●",ROW('調査票 (記入例)'!$AE$19:$AE$718)),ROW(AC486)))&amp;"","")</f>
        <v/>
      </c>
      <c r="AD506" s="160" t="str">
        <f t="shared" si="62"/>
        <v/>
      </c>
      <c r="AE506" s="159" t="str">
        <f t="shared" si="64"/>
        <v/>
      </c>
      <c r="AF506" s="160" t="str">
        <f t="shared" si="63"/>
        <v/>
      </c>
    </row>
    <row r="507" spans="1:32" s="110" customFormat="1" ht="34.5" customHeight="1" x14ac:dyDescent="0.4">
      <c r="A507" s="42" t="str">
        <f t="shared" si="57"/>
        <v>○○学園</v>
      </c>
      <c r="B507" s="176" t="str">
        <f t="array" ref="B507">IFERROR(INDEX('調査票 (記入例)'!$B$1:$B$718,SMALL(IF('調査票 (記入例)'!$AE$19:$AE$718="●",ROW('調査票 (記入例)'!$AE$19:$AE$718)),ROW(B487))),"")</f>
        <v/>
      </c>
      <c r="C507" s="177" t="str">
        <f t="array" ref="C507">IFERROR(INDEX('調査票 (記入例)'!$C$1:$C$718,SMALL(IF('調査票 (記入例)'!$AE$19:$AE$718="●",ROW('調査票 (記入例)'!$AE$19:$AE$718)),ROW(C487))),"")</f>
        <v/>
      </c>
      <c r="D507" s="181" t="str">
        <f t="array" ref="D507">IFERROR(INDEX('調査票 (記入例)'!$K$1:$K$718,SMALL(IF('調査票 (記入例)'!$AE$19:$AE$718="●",ROW('調査票 (記入例)'!$AE$19:$AE$718)),ROW(D487))),"")</f>
        <v/>
      </c>
      <c r="E507" s="184">
        <f t="shared" si="58"/>
        <v>0</v>
      </c>
      <c r="F507" s="181" t="str">
        <f t="array" ref="F507">IFERROR(INDEX('調査票 (記入例)'!$L$1:$L$718,SMALL(IF('調査票 (記入例)'!$AE$19:$AE$718="●",ROW('調査票 (記入例)'!$AE$19:$AE$718)),ROW(F487))),"")</f>
        <v/>
      </c>
      <c r="G507" s="182">
        <f t="shared" si="59"/>
        <v>0</v>
      </c>
      <c r="H507" s="181" t="str">
        <f t="array" ref="H507">IFERROR(INDEX('調査票 (記入例)'!$M$1:$M$718,SMALL(IF('調査票 (記入例)'!$AE$19:$AE$718="●",ROW('調査票 (記入例)'!$AE$19:$AE$718)),ROW(H487))),"")</f>
        <v/>
      </c>
      <c r="I507" s="182">
        <f t="shared" si="60"/>
        <v>0</v>
      </c>
      <c r="J507" s="181" t="str">
        <f t="array" ref="J507">IFERROR(INDEX('調査票 (記入例)'!$N$1:$N$718,SMALL(IF('調査票 (記入例)'!$AE$19:$AE$718="●",ROW('調査票 (記入例)'!$AE$19:$AE$718)),ROW(J487))),"")</f>
        <v/>
      </c>
      <c r="K507" s="182">
        <f t="shared" si="61"/>
        <v>0</v>
      </c>
      <c r="L507" s="155"/>
      <c r="M507" s="156"/>
      <c r="N507" s="157"/>
      <c r="O507" s="156"/>
      <c r="P507" s="155"/>
      <c r="Q507" s="156"/>
      <c r="R507" s="157"/>
      <c r="S507" s="156"/>
      <c r="T507" s="155"/>
      <c r="U507" s="156"/>
      <c r="V507" s="157"/>
      <c r="W507" s="156"/>
      <c r="X507" s="155"/>
      <c r="Y507" s="156"/>
      <c r="Z507" s="157"/>
      <c r="AA507" s="156"/>
      <c r="AB507" s="158"/>
      <c r="AC507" s="159" t="str">
        <f t="array" ref="AC507">IFERROR(INDEX('調査票 (記入例)'!$AD$1:$AD$718,SMALL(IF('調査票 (記入例)'!$AE$19:$AE$718="●",ROW('調査票 (記入例)'!$AE$19:$AE$718)),ROW(AC487)))&amp;"","")</f>
        <v/>
      </c>
      <c r="AD507" s="160" t="str">
        <f t="shared" si="62"/>
        <v/>
      </c>
      <c r="AE507" s="159" t="str">
        <f t="shared" si="64"/>
        <v/>
      </c>
      <c r="AF507" s="160" t="str">
        <f t="shared" si="63"/>
        <v/>
      </c>
    </row>
    <row r="508" spans="1:32" s="110" customFormat="1" ht="34.5" customHeight="1" x14ac:dyDescent="0.4">
      <c r="A508" s="42" t="str">
        <f t="shared" si="57"/>
        <v>○○学園</v>
      </c>
      <c r="B508" s="176" t="str">
        <f t="array" ref="B508">IFERROR(INDEX('調査票 (記入例)'!$B$1:$B$718,SMALL(IF('調査票 (記入例)'!$AE$19:$AE$718="●",ROW('調査票 (記入例)'!$AE$19:$AE$718)),ROW(B488))),"")</f>
        <v/>
      </c>
      <c r="C508" s="177" t="str">
        <f t="array" ref="C508">IFERROR(INDEX('調査票 (記入例)'!$C$1:$C$718,SMALL(IF('調査票 (記入例)'!$AE$19:$AE$718="●",ROW('調査票 (記入例)'!$AE$19:$AE$718)),ROW(C488))),"")</f>
        <v/>
      </c>
      <c r="D508" s="181" t="str">
        <f t="array" ref="D508">IFERROR(INDEX('調査票 (記入例)'!$K$1:$K$718,SMALL(IF('調査票 (記入例)'!$AE$19:$AE$718="●",ROW('調査票 (記入例)'!$AE$19:$AE$718)),ROW(D488))),"")</f>
        <v/>
      </c>
      <c r="E508" s="184">
        <f t="shared" si="58"/>
        <v>0</v>
      </c>
      <c r="F508" s="181" t="str">
        <f t="array" ref="F508">IFERROR(INDEX('調査票 (記入例)'!$L$1:$L$718,SMALL(IF('調査票 (記入例)'!$AE$19:$AE$718="●",ROW('調査票 (記入例)'!$AE$19:$AE$718)),ROW(F488))),"")</f>
        <v/>
      </c>
      <c r="G508" s="182">
        <f t="shared" si="59"/>
        <v>0</v>
      </c>
      <c r="H508" s="181" t="str">
        <f t="array" ref="H508">IFERROR(INDEX('調査票 (記入例)'!$M$1:$M$718,SMALL(IF('調査票 (記入例)'!$AE$19:$AE$718="●",ROW('調査票 (記入例)'!$AE$19:$AE$718)),ROW(H488))),"")</f>
        <v/>
      </c>
      <c r="I508" s="182">
        <f t="shared" si="60"/>
        <v>0</v>
      </c>
      <c r="J508" s="181" t="str">
        <f t="array" ref="J508">IFERROR(INDEX('調査票 (記入例)'!$N$1:$N$718,SMALL(IF('調査票 (記入例)'!$AE$19:$AE$718="●",ROW('調査票 (記入例)'!$AE$19:$AE$718)),ROW(J488))),"")</f>
        <v/>
      </c>
      <c r="K508" s="182">
        <f t="shared" si="61"/>
        <v>0</v>
      </c>
      <c r="L508" s="155"/>
      <c r="M508" s="156"/>
      <c r="N508" s="157"/>
      <c r="O508" s="156"/>
      <c r="P508" s="155"/>
      <c r="Q508" s="156"/>
      <c r="R508" s="157"/>
      <c r="S508" s="156"/>
      <c r="T508" s="155"/>
      <c r="U508" s="156"/>
      <c r="V508" s="157"/>
      <c r="W508" s="156"/>
      <c r="X508" s="155"/>
      <c r="Y508" s="156"/>
      <c r="Z508" s="157"/>
      <c r="AA508" s="156"/>
      <c r="AB508" s="158"/>
      <c r="AC508" s="159" t="str">
        <f t="array" ref="AC508">IFERROR(INDEX('調査票 (記入例)'!$AD$1:$AD$718,SMALL(IF('調査票 (記入例)'!$AE$19:$AE$718="●",ROW('調査票 (記入例)'!$AE$19:$AE$718)),ROW(AC488)))&amp;"","")</f>
        <v/>
      </c>
      <c r="AD508" s="160" t="str">
        <f t="shared" si="62"/>
        <v/>
      </c>
      <c r="AE508" s="159" t="str">
        <f t="shared" si="64"/>
        <v/>
      </c>
      <c r="AF508" s="160" t="str">
        <f t="shared" si="63"/>
        <v/>
      </c>
    </row>
    <row r="509" spans="1:32" s="110" customFormat="1" ht="34.5" customHeight="1" x14ac:dyDescent="0.4">
      <c r="A509" s="42" t="str">
        <f t="shared" si="57"/>
        <v>○○学園</v>
      </c>
      <c r="B509" s="176" t="str">
        <f t="array" ref="B509">IFERROR(INDEX('調査票 (記入例)'!$B$1:$B$718,SMALL(IF('調査票 (記入例)'!$AE$19:$AE$718="●",ROW('調査票 (記入例)'!$AE$19:$AE$718)),ROW(B489))),"")</f>
        <v/>
      </c>
      <c r="C509" s="177" t="str">
        <f t="array" ref="C509">IFERROR(INDEX('調査票 (記入例)'!$C$1:$C$718,SMALL(IF('調査票 (記入例)'!$AE$19:$AE$718="●",ROW('調査票 (記入例)'!$AE$19:$AE$718)),ROW(C489))),"")</f>
        <v/>
      </c>
      <c r="D509" s="181" t="str">
        <f t="array" ref="D509">IFERROR(INDEX('調査票 (記入例)'!$K$1:$K$718,SMALL(IF('調査票 (記入例)'!$AE$19:$AE$718="●",ROW('調査票 (記入例)'!$AE$19:$AE$718)),ROW(D489))),"")</f>
        <v/>
      </c>
      <c r="E509" s="184">
        <f t="shared" si="58"/>
        <v>0</v>
      </c>
      <c r="F509" s="181" t="str">
        <f t="array" ref="F509">IFERROR(INDEX('調査票 (記入例)'!$L$1:$L$718,SMALL(IF('調査票 (記入例)'!$AE$19:$AE$718="●",ROW('調査票 (記入例)'!$AE$19:$AE$718)),ROW(F489))),"")</f>
        <v/>
      </c>
      <c r="G509" s="182">
        <f t="shared" si="59"/>
        <v>0</v>
      </c>
      <c r="H509" s="181" t="str">
        <f t="array" ref="H509">IFERROR(INDEX('調査票 (記入例)'!$M$1:$M$718,SMALL(IF('調査票 (記入例)'!$AE$19:$AE$718="●",ROW('調査票 (記入例)'!$AE$19:$AE$718)),ROW(H489))),"")</f>
        <v/>
      </c>
      <c r="I509" s="182">
        <f t="shared" si="60"/>
        <v>0</v>
      </c>
      <c r="J509" s="181" t="str">
        <f t="array" ref="J509">IFERROR(INDEX('調査票 (記入例)'!$N$1:$N$718,SMALL(IF('調査票 (記入例)'!$AE$19:$AE$718="●",ROW('調査票 (記入例)'!$AE$19:$AE$718)),ROW(J489))),"")</f>
        <v/>
      </c>
      <c r="K509" s="182">
        <f t="shared" si="61"/>
        <v>0</v>
      </c>
      <c r="L509" s="155"/>
      <c r="M509" s="156"/>
      <c r="N509" s="157"/>
      <c r="O509" s="156"/>
      <c r="P509" s="155"/>
      <c r="Q509" s="156"/>
      <c r="R509" s="157"/>
      <c r="S509" s="156"/>
      <c r="T509" s="155"/>
      <c r="U509" s="156"/>
      <c r="V509" s="157"/>
      <c r="W509" s="156"/>
      <c r="X509" s="155"/>
      <c r="Y509" s="156"/>
      <c r="Z509" s="157"/>
      <c r="AA509" s="156"/>
      <c r="AB509" s="158"/>
      <c r="AC509" s="159" t="str">
        <f t="array" ref="AC509">IFERROR(INDEX('調査票 (記入例)'!$AD$1:$AD$718,SMALL(IF('調査票 (記入例)'!$AE$19:$AE$718="●",ROW('調査票 (記入例)'!$AE$19:$AE$718)),ROW(AC489)))&amp;"","")</f>
        <v/>
      </c>
      <c r="AD509" s="160" t="str">
        <f t="shared" si="62"/>
        <v/>
      </c>
      <c r="AE509" s="159" t="str">
        <f t="shared" si="64"/>
        <v/>
      </c>
      <c r="AF509" s="160" t="str">
        <f t="shared" si="63"/>
        <v/>
      </c>
    </row>
    <row r="510" spans="1:32" s="110" customFormat="1" ht="34.5" customHeight="1" x14ac:dyDescent="0.4">
      <c r="A510" s="42" t="str">
        <f t="shared" si="57"/>
        <v>○○学園</v>
      </c>
      <c r="B510" s="176" t="str">
        <f t="array" ref="B510">IFERROR(INDEX('調査票 (記入例)'!$B$1:$B$718,SMALL(IF('調査票 (記入例)'!$AE$19:$AE$718="●",ROW('調査票 (記入例)'!$AE$19:$AE$718)),ROW(B490))),"")</f>
        <v/>
      </c>
      <c r="C510" s="177" t="str">
        <f t="array" ref="C510">IFERROR(INDEX('調査票 (記入例)'!$C$1:$C$718,SMALL(IF('調査票 (記入例)'!$AE$19:$AE$718="●",ROW('調査票 (記入例)'!$AE$19:$AE$718)),ROW(C490))),"")</f>
        <v/>
      </c>
      <c r="D510" s="181" t="str">
        <f t="array" ref="D510">IFERROR(INDEX('調査票 (記入例)'!$K$1:$K$718,SMALL(IF('調査票 (記入例)'!$AE$19:$AE$718="●",ROW('調査票 (記入例)'!$AE$19:$AE$718)),ROW(D490))),"")</f>
        <v/>
      </c>
      <c r="E510" s="184">
        <f t="shared" si="58"/>
        <v>0</v>
      </c>
      <c r="F510" s="181" t="str">
        <f t="array" ref="F510">IFERROR(INDEX('調査票 (記入例)'!$L$1:$L$718,SMALL(IF('調査票 (記入例)'!$AE$19:$AE$718="●",ROW('調査票 (記入例)'!$AE$19:$AE$718)),ROW(F490))),"")</f>
        <v/>
      </c>
      <c r="G510" s="182">
        <f t="shared" si="59"/>
        <v>0</v>
      </c>
      <c r="H510" s="181" t="str">
        <f t="array" ref="H510">IFERROR(INDEX('調査票 (記入例)'!$M$1:$M$718,SMALL(IF('調査票 (記入例)'!$AE$19:$AE$718="●",ROW('調査票 (記入例)'!$AE$19:$AE$718)),ROW(H490))),"")</f>
        <v/>
      </c>
      <c r="I510" s="182">
        <f t="shared" si="60"/>
        <v>0</v>
      </c>
      <c r="J510" s="181" t="str">
        <f t="array" ref="J510">IFERROR(INDEX('調査票 (記入例)'!$N$1:$N$718,SMALL(IF('調査票 (記入例)'!$AE$19:$AE$718="●",ROW('調査票 (記入例)'!$AE$19:$AE$718)),ROW(J490))),"")</f>
        <v/>
      </c>
      <c r="K510" s="182">
        <f t="shared" si="61"/>
        <v>0</v>
      </c>
      <c r="L510" s="155"/>
      <c r="M510" s="156"/>
      <c r="N510" s="157"/>
      <c r="O510" s="156"/>
      <c r="P510" s="155"/>
      <c r="Q510" s="156"/>
      <c r="R510" s="157"/>
      <c r="S510" s="156"/>
      <c r="T510" s="155"/>
      <c r="U510" s="156"/>
      <c r="V510" s="157"/>
      <c r="W510" s="156"/>
      <c r="X510" s="155"/>
      <c r="Y510" s="156"/>
      <c r="Z510" s="157"/>
      <c r="AA510" s="156"/>
      <c r="AB510" s="158"/>
      <c r="AC510" s="159" t="str">
        <f t="array" ref="AC510">IFERROR(INDEX('調査票 (記入例)'!$AD$1:$AD$718,SMALL(IF('調査票 (記入例)'!$AE$19:$AE$718="●",ROW('調査票 (記入例)'!$AE$19:$AE$718)),ROW(AC490)))&amp;"","")</f>
        <v/>
      </c>
      <c r="AD510" s="160" t="str">
        <f t="shared" si="62"/>
        <v/>
      </c>
      <c r="AE510" s="159" t="str">
        <f t="shared" si="64"/>
        <v/>
      </c>
      <c r="AF510" s="160" t="str">
        <f t="shared" si="63"/>
        <v/>
      </c>
    </row>
    <row r="511" spans="1:32" s="110" customFormat="1" ht="34.5" customHeight="1" x14ac:dyDescent="0.4">
      <c r="A511" s="42" t="str">
        <f t="shared" si="57"/>
        <v>○○学園</v>
      </c>
      <c r="B511" s="176" t="str">
        <f t="array" ref="B511">IFERROR(INDEX('調査票 (記入例)'!$B$1:$B$718,SMALL(IF('調査票 (記入例)'!$AE$19:$AE$718="●",ROW('調査票 (記入例)'!$AE$19:$AE$718)),ROW(B491))),"")</f>
        <v/>
      </c>
      <c r="C511" s="177" t="str">
        <f t="array" ref="C511">IFERROR(INDEX('調査票 (記入例)'!$C$1:$C$718,SMALL(IF('調査票 (記入例)'!$AE$19:$AE$718="●",ROW('調査票 (記入例)'!$AE$19:$AE$718)),ROW(C491))),"")</f>
        <v/>
      </c>
      <c r="D511" s="181" t="str">
        <f t="array" ref="D511">IFERROR(INDEX('調査票 (記入例)'!$K$1:$K$718,SMALL(IF('調査票 (記入例)'!$AE$19:$AE$718="●",ROW('調査票 (記入例)'!$AE$19:$AE$718)),ROW(D491))),"")</f>
        <v/>
      </c>
      <c r="E511" s="184">
        <f t="shared" si="58"/>
        <v>0</v>
      </c>
      <c r="F511" s="181" t="str">
        <f t="array" ref="F511">IFERROR(INDEX('調査票 (記入例)'!$L$1:$L$718,SMALL(IF('調査票 (記入例)'!$AE$19:$AE$718="●",ROW('調査票 (記入例)'!$AE$19:$AE$718)),ROW(F491))),"")</f>
        <v/>
      </c>
      <c r="G511" s="182">
        <f t="shared" si="59"/>
        <v>0</v>
      </c>
      <c r="H511" s="181" t="str">
        <f t="array" ref="H511">IFERROR(INDEX('調査票 (記入例)'!$M$1:$M$718,SMALL(IF('調査票 (記入例)'!$AE$19:$AE$718="●",ROW('調査票 (記入例)'!$AE$19:$AE$718)),ROW(H491))),"")</f>
        <v/>
      </c>
      <c r="I511" s="182">
        <f t="shared" si="60"/>
        <v>0</v>
      </c>
      <c r="J511" s="181" t="str">
        <f t="array" ref="J511">IFERROR(INDEX('調査票 (記入例)'!$N$1:$N$718,SMALL(IF('調査票 (記入例)'!$AE$19:$AE$718="●",ROW('調査票 (記入例)'!$AE$19:$AE$718)),ROW(J491))),"")</f>
        <v/>
      </c>
      <c r="K511" s="182">
        <f t="shared" si="61"/>
        <v>0</v>
      </c>
      <c r="L511" s="155"/>
      <c r="M511" s="156"/>
      <c r="N511" s="157"/>
      <c r="O511" s="156"/>
      <c r="P511" s="155"/>
      <c r="Q511" s="156"/>
      <c r="R511" s="157"/>
      <c r="S511" s="156"/>
      <c r="T511" s="155"/>
      <c r="U511" s="156"/>
      <c r="V511" s="157"/>
      <c r="W511" s="156"/>
      <c r="X511" s="155"/>
      <c r="Y511" s="156"/>
      <c r="Z511" s="157"/>
      <c r="AA511" s="156"/>
      <c r="AB511" s="158"/>
      <c r="AC511" s="159" t="str">
        <f t="array" ref="AC511">IFERROR(INDEX('調査票 (記入例)'!$AD$1:$AD$718,SMALL(IF('調査票 (記入例)'!$AE$19:$AE$718="●",ROW('調査票 (記入例)'!$AE$19:$AE$718)),ROW(AC491)))&amp;"","")</f>
        <v/>
      </c>
      <c r="AD511" s="160" t="str">
        <f t="shared" si="62"/>
        <v/>
      </c>
      <c r="AE511" s="159" t="str">
        <f t="shared" si="64"/>
        <v/>
      </c>
      <c r="AF511" s="160" t="str">
        <f t="shared" si="63"/>
        <v/>
      </c>
    </row>
    <row r="512" spans="1:32" s="110" customFormat="1" ht="34.5" customHeight="1" x14ac:dyDescent="0.4">
      <c r="A512" s="42" t="str">
        <f t="shared" si="57"/>
        <v>○○学園</v>
      </c>
      <c r="B512" s="176" t="str">
        <f t="array" ref="B512">IFERROR(INDEX('調査票 (記入例)'!$B$1:$B$718,SMALL(IF('調査票 (記入例)'!$AE$19:$AE$718="●",ROW('調査票 (記入例)'!$AE$19:$AE$718)),ROW(B492))),"")</f>
        <v/>
      </c>
      <c r="C512" s="177" t="str">
        <f t="array" ref="C512">IFERROR(INDEX('調査票 (記入例)'!$C$1:$C$718,SMALL(IF('調査票 (記入例)'!$AE$19:$AE$718="●",ROW('調査票 (記入例)'!$AE$19:$AE$718)),ROW(C492))),"")</f>
        <v/>
      </c>
      <c r="D512" s="181" t="str">
        <f t="array" ref="D512">IFERROR(INDEX('調査票 (記入例)'!$K$1:$K$718,SMALL(IF('調査票 (記入例)'!$AE$19:$AE$718="●",ROW('調査票 (記入例)'!$AE$19:$AE$718)),ROW(D492))),"")</f>
        <v/>
      </c>
      <c r="E512" s="184">
        <f t="shared" si="58"/>
        <v>0</v>
      </c>
      <c r="F512" s="181" t="str">
        <f t="array" ref="F512">IFERROR(INDEX('調査票 (記入例)'!$L$1:$L$718,SMALL(IF('調査票 (記入例)'!$AE$19:$AE$718="●",ROW('調査票 (記入例)'!$AE$19:$AE$718)),ROW(F492))),"")</f>
        <v/>
      </c>
      <c r="G512" s="182">
        <f t="shared" si="59"/>
        <v>0</v>
      </c>
      <c r="H512" s="181" t="str">
        <f t="array" ref="H512">IFERROR(INDEX('調査票 (記入例)'!$M$1:$M$718,SMALL(IF('調査票 (記入例)'!$AE$19:$AE$718="●",ROW('調査票 (記入例)'!$AE$19:$AE$718)),ROW(H492))),"")</f>
        <v/>
      </c>
      <c r="I512" s="182">
        <f t="shared" si="60"/>
        <v>0</v>
      </c>
      <c r="J512" s="181" t="str">
        <f t="array" ref="J512">IFERROR(INDEX('調査票 (記入例)'!$N$1:$N$718,SMALL(IF('調査票 (記入例)'!$AE$19:$AE$718="●",ROW('調査票 (記入例)'!$AE$19:$AE$718)),ROW(J492))),"")</f>
        <v/>
      </c>
      <c r="K512" s="182">
        <f t="shared" si="61"/>
        <v>0</v>
      </c>
      <c r="L512" s="155"/>
      <c r="M512" s="156"/>
      <c r="N512" s="157"/>
      <c r="O512" s="156"/>
      <c r="P512" s="155"/>
      <c r="Q512" s="156"/>
      <c r="R512" s="157"/>
      <c r="S512" s="156"/>
      <c r="T512" s="155"/>
      <c r="U512" s="156"/>
      <c r="V512" s="157"/>
      <c r="W512" s="156"/>
      <c r="X512" s="155"/>
      <c r="Y512" s="156"/>
      <c r="Z512" s="157"/>
      <c r="AA512" s="156"/>
      <c r="AB512" s="158"/>
      <c r="AC512" s="159" t="str">
        <f t="array" ref="AC512">IFERROR(INDEX('調査票 (記入例)'!$AD$1:$AD$718,SMALL(IF('調査票 (記入例)'!$AE$19:$AE$718="●",ROW('調査票 (記入例)'!$AE$19:$AE$718)),ROW(AC492)))&amp;"","")</f>
        <v/>
      </c>
      <c r="AD512" s="160" t="str">
        <f t="shared" si="62"/>
        <v/>
      </c>
      <c r="AE512" s="159" t="str">
        <f t="shared" si="64"/>
        <v/>
      </c>
      <c r="AF512" s="160" t="str">
        <f t="shared" si="63"/>
        <v/>
      </c>
    </row>
    <row r="513" spans="1:32" s="110" customFormat="1" ht="34.5" customHeight="1" x14ac:dyDescent="0.4">
      <c r="A513" s="42" t="str">
        <f t="shared" si="57"/>
        <v>○○学園</v>
      </c>
      <c r="B513" s="176" t="str">
        <f t="array" ref="B513">IFERROR(INDEX('調査票 (記入例)'!$B$1:$B$718,SMALL(IF('調査票 (記入例)'!$AE$19:$AE$718="●",ROW('調査票 (記入例)'!$AE$19:$AE$718)),ROW(B493))),"")</f>
        <v/>
      </c>
      <c r="C513" s="177" t="str">
        <f t="array" ref="C513">IFERROR(INDEX('調査票 (記入例)'!$C$1:$C$718,SMALL(IF('調査票 (記入例)'!$AE$19:$AE$718="●",ROW('調査票 (記入例)'!$AE$19:$AE$718)),ROW(C493))),"")</f>
        <v/>
      </c>
      <c r="D513" s="181" t="str">
        <f t="array" ref="D513">IFERROR(INDEX('調査票 (記入例)'!$K$1:$K$718,SMALL(IF('調査票 (記入例)'!$AE$19:$AE$718="●",ROW('調査票 (記入例)'!$AE$19:$AE$718)),ROW(D493))),"")</f>
        <v/>
      </c>
      <c r="E513" s="184">
        <f t="shared" si="58"/>
        <v>0</v>
      </c>
      <c r="F513" s="181" t="str">
        <f t="array" ref="F513">IFERROR(INDEX('調査票 (記入例)'!$L$1:$L$718,SMALL(IF('調査票 (記入例)'!$AE$19:$AE$718="●",ROW('調査票 (記入例)'!$AE$19:$AE$718)),ROW(F493))),"")</f>
        <v/>
      </c>
      <c r="G513" s="182">
        <f t="shared" si="59"/>
        <v>0</v>
      </c>
      <c r="H513" s="181" t="str">
        <f t="array" ref="H513">IFERROR(INDEX('調査票 (記入例)'!$M$1:$M$718,SMALL(IF('調査票 (記入例)'!$AE$19:$AE$718="●",ROW('調査票 (記入例)'!$AE$19:$AE$718)),ROW(H493))),"")</f>
        <v/>
      </c>
      <c r="I513" s="182">
        <f t="shared" si="60"/>
        <v>0</v>
      </c>
      <c r="J513" s="181" t="str">
        <f t="array" ref="J513">IFERROR(INDEX('調査票 (記入例)'!$N$1:$N$718,SMALL(IF('調査票 (記入例)'!$AE$19:$AE$718="●",ROW('調査票 (記入例)'!$AE$19:$AE$718)),ROW(J493))),"")</f>
        <v/>
      </c>
      <c r="K513" s="182">
        <f t="shared" si="61"/>
        <v>0</v>
      </c>
      <c r="L513" s="155"/>
      <c r="M513" s="156"/>
      <c r="N513" s="157"/>
      <c r="O513" s="156"/>
      <c r="P513" s="155"/>
      <c r="Q513" s="156"/>
      <c r="R513" s="157"/>
      <c r="S513" s="156"/>
      <c r="T513" s="155"/>
      <c r="U513" s="156"/>
      <c r="V513" s="157"/>
      <c r="W513" s="156"/>
      <c r="X513" s="155"/>
      <c r="Y513" s="156"/>
      <c r="Z513" s="157"/>
      <c r="AA513" s="156"/>
      <c r="AB513" s="158"/>
      <c r="AC513" s="159" t="str">
        <f t="array" ref="AC513">IFERROR(INDEX('調査票 (記入例)'!$AD$1:$AD$718,SMALL(IF('調査票 (記入例)'!$AE$19:$AE$718="●",ROW('調査票 (記入例)'!$AE$19:$AE$718)),ROW(AC493)))&amp;"","")</f>
        <v/>
      </c>
      <c r="AD513" s="160" t="str">
        <f t="shared" si="62"/>
        <v/>
      </c>
      <c r="AE513" s="159" t="str">
        <f t="shared" si="64"/>
        <v/>
      </c>
      <c r="AF513" s="160" t="str">
        <f t="shared" si="63"/>
        <v/>
      </c>
    </row>
    <row r="514" spans="1:32" s="110" customFormat="1" ht="34.5" customHeight="1" x14ac:dyDescent="0.4">
      <c r="A514" s="42" t="str">
        <f t="shared" si="57"/>
        <v>○○学園</v>
      </c>
      <c r="B514" s="176" t="str">
        <f t="array" ref="B514">IFERROR(INDEX('調査票 (記入例)'!$B$1:$B$718,SMALL(IF('調査票 (記入例)'!$AE$19:$AE$718="●",ROW('調査票 (記入例)'!$AE$19:$AE$718)),ROW(B494))),"")</f>
        <v/>
      </c>
      <c r="C514" s="177" t="str">
        <f t="array" ref="C514">IFERROR(INDEX('調査票 (記入例)'!$C$1:$C$718,SMALL(IF('調査票 (記入例)'!$AE$19:$AE$718="●",ROW('調査票 (記入例)'!$AE$19:$AE$718)),ROW(C494))),"")</f>
        <v/>
      </c>
      <c r="D514" s="181" t="str">
        <f t="array" ref="D514">IFERROR(INDEX('調査票 (記入例)'!$K$1:$K$718,SMALL(IF('調査票 (記入例)'!$AE$19:$AE$718="●",ROW('調査票 (記入例)'!$AE$19:$AE$718)),ROW(D494))),"")</f>
        <v/>
      </c>
      <c r="E514" s="184">
        <f t="shared" si="58"/>
        <v>0</v>
      </c>
      <c r="F514" s="181" t="str">
        <f t="array" ref="F514">IFERROR(INDEX('調査票 (記入例)'!$L$1:$L$718,SMALL(IF('調査票 (記入例)'!$AE$19:$AE$718="●",ROW('調査票 (記入例)'!$AE$19:$AE$718)),ROW(F494))),"")</f>
        <v/>
      </c>
      <c r="G514" s="182">
        <f t="shared" si="59"/>
        <v>0</v>
      </c>
      <c r="H514" s="181" t="str">
        <f t="array" ref="H514">IFERROR(INDEX('調査票 (記入例)'!$M$1:$M$718,SMALL(IF('調査票 (記入例)'!$AE$19:$AE$718="●",ROW('調査票 (記入例)'!$AE$19:$AE$718)),ROW(H494))),"")</f>
        <v/>
      </c>
      <c r="I514" s="182">
        <f t="shared" si="60"/>
        <v>0</v>
      </c>
      <c r="J514" s="181" t="str">
        <f t="array" ref="J514">IFERROR(INDEX('調査票 (記入例)'!$N$1:$N$718,SMALL(IF('調査票 (記入例)'!$AE$19:$AE$718="●",ROW('調査票 (記入例)'!$AE$19:$AE$718)),ROW(J494))),"")</f>
        <v/>
      </c>
      <c r="K514" s="182">
        <f t="shared" si="61"/>
        <v>0</v>
      </c>
      <c r="L514" s="155"/>
      <c r="M514" s="156"/>
      <c r="N514" s="157"/>
      <c r="O514" s="156"/>
      <c r="P514" s="155"/>
      <c r="Q514" s="156"/>
      <c r="R514" s="157"/>
      <c r="S514" s="156"/>
      <c r="T514" s="155"/>
      <c r="U514" s="156"/>
      <c r="V514" s="157"/>
      <c r="W514" s="156"/>
      <c r="X514" s="155"/>
      <c r="Y514" s="156"/>
      <c r="Z514" s="157"/>
      <c r="AA514" s="156"/>
      <c r="AB514" s="158"/>
      <c r="AC514" s="159" t="str">
        <f t="array" ref="AC514">IFERROR(INDEX('調査票 (記入例)'!$AD$1:$AD$718,SMALL(IF('調査票 (記入例)'!$AE$19:$AE$718="●",ROW('調査票 (記入例)'!$AE$19:$AE$718)),ROW(AC494)))&amp;"","")</f>
        <v/>
      </c>
      <c r="AD514" s="160" t="str">
        <f t="shared" si="62"/>
        <v/>
      </c>
      <c r="AE514" s="159" t="str">
        <f t="shared" si="64"/>
        <v/>
      </c>
      <c r="AF514" s="160" t="str">
        <f t="shared" si="63"/>
        <v/>
      </c>
    </row>
    <row r="515" spans="1:32" s="110" customFormat="1" ht="34.5" customHeight="1" x14ac:dyDescent="0.4">
      <c r="A515" s="42" t="str">
        <f t="shared" si="57"/>
        <v>○○学園</v>
      </c>
      <c r="B515" s="176" t="str">
        <f t="array" ref="B515">IFERROR(INDEX('調査票 (記入例)'!$B$1:$B$718,SMALL(IF('調査票 (記入例)'!$AE$19:$AE$718="●",ROW('調査票 (記入例)'!$AE$19:$AE$718)),ROW(B495))),"")</f>
        <v/>
      </c>
      <c r="C515" s="177" t="str">
        <f t="array" ref="C515">IFERROR(INDEX('調査票 (記入例)'!$C$1:$C$718,SMALL(IF('調査票 (記入例)'!$AE$19:$AE$718="●",ROW('調査票 (記入例)'!$AE$19:$AE$718)),ROW(C495))),"")</f>
        <v/>
      </c>
      <c r="D515" s="181" t="str">
        <f t="array" ref="D515">IFERROR(INDEX('調査票 (記入例)'!$K$1:$K$718,SMALL(IF('調査票 (記入例)'!$AE$19:$AE$718="●",ROW('調査票 (記入例)'!$AE$19:$AE$718)),ROW(D495))),"")</f>
        <v/>
      </c>
      <c r="E515" s="184">
        <f t="shared" si="58"/>
        <v>0</v>
      </c>
      <c r="F515" s="181" t="str">
        <f t="array" ref="F515">IFERROR(INDEX('調査票 (記入例)'!$L$1:$L$718,SMALL(IF('調査票 (記入例)'!$AE$19:$AE$718="●",ROW('調査票 (記入例)'!$AE$19:$AE$718)),ROW(F495))),"")</f>
        <v/>
      </c>
      <c r="G515" s="182">
        <f t="shared" si="59"/>
        <v>0</v>
      </c>
      <c r="H515" s="181" t="str">
        <f t="array" ref="H515">IFERROR(INDEX('調査票 (記入例)'!$M$1:$M$718,SMALL(IF('調査票 (記入例)'!$AE$19:$AE$718="●",ROW('調査票 (記入例)'!$AE$19:$AE$718)),ROW(H495))),"")</f>
        <v/>
      </c>
      <c r="I515" s="182">
        <f t="shared" si="60"/>
        <v>0</v>
      </c>
      <c r="J515" s="181" t="str">
        <f t="array" ref="J515">IFERROR(INDEX('調査票 (記入例)'!$N$1:$N$718,SMALL(IF('調査票 (記入例)'!$AE$19:$AE$718="●",ROW('調査票 (記入例)'!$AE$19:$AE$718)),ROW(J495))),"")</f>
        <v/>
      </c>
      <c r="K515" s="182">
        <f t="shared" si="61"/>
        <v>0</v>
      </c>
      <c r="L515" s="155"/>
      <c r="M515" s="156"/>
      <c r="N515" s="157"/>
      <c r="O515" s="156"/>
      <c r="P515" s="155"/>
      <c r="Q515" s="156"/>
      <c r="R515" s="157"/>
      <c r="S515" s="156"/>
      <c r="T515" s="155"/>
      <c r="U515" s="156"/>
      <c r="V515" s="157"/>
      <c r="W515" s="156"/>
      <c r="X515" s="155"/>
      <c r="Y515" s="156"/>
      <c r="Z515" s="157"/>
      <c r="AA515" s="156"/>
      <c r="AB515" s="158"/>
      <c r="AC515" s="159" t="str">
        <f t="array" ref="AC515">IFERROR(INDEX('調査票 (記入例)'!$AD$1:$AD$718,SMALL(IF('調査票 (記入例)'!$AE$19:$AE$718="●",ROW('調査票 (記入例)'!$AE$19:$AE$718)),ROW(AC495)))&amp;"","")</f>
        <v/>
      </c>
      <c r="AD515" s="160" t="str">
        <f t="shared" si="62"/>
        <v/>
      </c>
      <c r="AE515" s="159" t="str">
        <f t="shared" si="64"/>
        <v/>
      </c>
      <c r="AF515" s="160" t="str">
        <f t="shared" si="63"/>
        <v/>
      </c>
    </row>
    <row r="516" spans="1:32" s="110" customFormat="1" ht="34.5" customHeight="1" x14ac:dyDescent="0.4">
      <c r="A516" s="42" t="str">
        <f t="shared" si="57"/>
        <v>○○学園</v>
      </c>
      <c r="B516" s="176" t="str">
        <f t="array" ref="B516">IFERROR(INDEX('調査票 (記入例)'!$B$1:$B$718,SMALL(IF('調査票 (記入例)'!$AE$19:$AE$718="●",ROW('調査票 (記入例)'!$AE$19:$AE$718)),ROW(B496))),"")</f>
        <v/>
      </c>
      <c r="C516" s="177" t="str">
        <f t="array" ref="C516">IFERROR(INDEX('調査票 (記入例)'!$C$1:$C$718,SMALL(IF('調査票 (記入例)'!$AE$19:$AE$718="●",ROW('調査票 (記入例)'!$AE$19:$AE$718)),ROW(C496))),"")</f>
        <v/>
      </c>
      <c r="D516" s="181" t="str">
        <f t="array" ref="D516">IFERROR(INDEX('調査票 (記入例)'!$K$1:$K$718,SMALL(IF('調査票 (記入例)'!$AE$19:$AE$718="●",ROW('調査票 (記入例)'!$AE$19:$AE$718)),ROW(D496))),"")</f>
        <v/>
      </c>
      <c r="E516" s="184">
        <f t="shared" si="58"/>
        <v>0</v>
      </c>
      <c r="F516" s="181" t="str">
        <f t="array" ref="F516">IFERROR(INDEX('調査票 (記入例)'!$L$1:$L$718,SMALL(IF('調査票 (記入例)'!$AE$19:$AE$718="●",ROW('調査票 (記入例)'!$AE$19:$AE$718)),ROW(F496))),"")</f>
        <v/>
      </c>
      <c r="G516" s="182">
        <f t="shared" si="59"/>
        <v>0</v>
      </c>
      <c r="H516" s="181" t="str">
        <f t="array" ref="H516">IFERROR(INDEX('調査票 (記入例)'!$M$1:$M$718,SMALL(IF('調査票 (記入例)'!$AE$19:$AE$718="●",ROW('調査票 (記入例)'!$AE$19:$AE$718)),ROW(H496))),"")</f>
        <v/>
      </c>
      <c r="I516" s="182">
        <f t="shared" si="60"/>
        <v>0</v>
      </c>
      <c r="J516" s="181" t="str">
        <f t="array" ref="J516">IFERROR(INDEX('調査票 (記入例)'!$N$1:$N$718,SMALL(IF('調査票 (記入例)'!$AE$19:$AE$718="●",ROW('調査票 (記入例)'!$AE$19:$AE$718)),ROW(J496))),"")</f>
        <v/>
      </c>
      <c r="K516" s="182">
        <f t="shared" si="61"/>
        <v>0</v>
      </c>
      <c r="L516" s="155"/>
      <c r="M516" s="156"/>
      <c r="N516" s="157"/>
      <c r="O516" s="156"/>
      <c r="P516" s="155"/>
      <c r="Q516" s="156"/>
      <c r="R516" s="157"/>
      <c r="S516" s="156"/>
      <c r="T516" s="155"/>
      <c r="U516" s="156"/>
      <c r="V516" s="157"/>
      <c r="W516" s="156"/>
      <c r="X516" s="155"/>
      <c r="Y516" s="156"/>
      <c r="Z516" s="157"/>
      <c r="AA516" s="156"/>
      <c r="AB516" s="158"/>
      <c r="AC516" s="159" t="str">
        <f t="array" ref="AC516">IFERROR(INDEX('調査票 (記入例)'!$AD$1:$AD$718,SMALL(IF('調査票 (記入例)'!$AE$19:$AE$718="●",ROW('調査票 (記入例)'!$AE$19:$AE$718)),ROW(AC496)))&amp;"","")</f>
        <v/>
      </c>
      <c r="AD516" s="160" t="str">
        <f t="shared" si="62"/>
        <v/>
      </c>
      <c r="AE516" s="159" t="str">
        <f t="shared" si="64"/>
        <v/>
      </c>
      <c r="AF516" s="160" t="str">
        <f t="shared" si="63"/>
        <v/>
      </c>
    </row>
    <row r="517" spans="1:32" s="110" customFormat="1" ht="34.5" customHeight="1" x14ac:dyDescent="0.4">
      <c r="A517" s="42" t="str">
        <f t="shared" si="57"/>
        <v>○○学園</v>
      </c>
      <c r="B517" s="176" t="str">
        <f t="array" ref="B517">IFERROR(INDEX('調査票 (記入例)'!$B$1:$B$718,SMALL(IF('調査票 (記入例)'!$AE$19:$AE$718="●",ROW('調査票 (記入例)'!$AE$19:$AE$718)),ROW(B497))),"")</f>
        <v/>
      </c>
      <c r="C517" s="177" t="str">
        <f t="array" ref="C517">IFERROR(INDEX('調査票 (記入例)'!$C$1:$C$718,SMALL(IF('調査票 (記入例)'!$AE$19:$AE$718="●",ROW('調査票 (記入例)'!$AE$19:$AE$718)),ROW(C497))),"")</f>
        <v/>
      </c>
      <c r="D517" s="181" t="str">
        <f t="array" ref="D517">IFERROR(INDEX('調査票 (記入例)'!$K$1:$K$718,SMALL(IF('調査票 (記入例)'!$AE$19:$AE$718="●",ROW('調査票 (記入例)'!$AE$19:$AE$718)),ROW(D497))),"")</f>
        <v/>
      </c>
      <c r="E517" s="184">
        <f t="shared" si="58"/>
        <v>0</v>
      </c>
      <c r="F517" s="181" t="str">
        <f t="array" ref="F517">IFERROR(INDEX('調査票 (記入例)'!$L$1:$L$718,SMALL(IF('調査票 (記入例)'!$AE$19:$AE$718="●",ROW('調査票 (記入例)'!$AE$19:$AE$718)),ROW(F497))),"")</f>
        <v/>
      </c>
      <c r="G517" s="182">
        <f t="shared" si="59"/>
        <v>0</v>
      </c>
      <c r="H517" s="181" t="str">
        <f t="array" ref="H517">IFERROR(INDEX('調査票 (記入例)'!$M$1:$M$718,SMALL(IF('調査票 (記入例)'!$AE$19:$AE$718="●",ROW('調査票 (記入例)'!$AE$19:$AE$718)),ROW(H497))),"")</f>
        <v/>
      </c>
      <c r="I517" s="182">
        <f t="shared" si="60"/>
        <v>0</v>
      </c>
      <c r="J517" s="181" t="str">
        <f t="array" ref="J517">IFERROR(INDEX('調査票 (記入例)'!$N$1:$N$718,SMALL(IF('調査票 (記入例)'!$AE$19:$AE$718="●",ROW('調査票 (記入例)'!$AE$19:$AE$718)),ROW(J497))),"")</f>
        <v/>
      </c>
      <c r="K517" s="182">
        <f t="shared" si="61"/>
        <v>0</v>
      </c>
      <c r="L517" s="155"/>
      <c r="M517" s="156"/>
      <c r="N517" s="157"/>
      <c r="O517" s="156"/>
      <c r="P517" s="155"/>
      <c r="Q517" s="156"/>
      <c r="R517" s="157"/>
      <c r="S517" s="156"/>
      <c r="T517" s="155"/>
      <c r="U517" s="156"/>
      <c r="V517" s="157"/>
      <c r="W517" s="156"/>
      <c r="X517" s="155"/>
      <c r="Y517" s="156"/>
      <c r="Z517" s="157"/>
      <c r="AA517" s="156"/>
      <c r="AB517" s="158"/>
      <c r="AC517" s="159" t="str">
        <f t="array" ref="AC517">IFERROR(INDEX('調査票 (記入例)'!$AD$1:$AD$718,SMALL(IF('調査票 (記入例)'!$AE$19:$AE$718="●",ROW('調査票 (記入例)'!$AE$19:$AE$718)),ROW(AC497)))&amp;"","")</f>
        <v/>
      </c>
      <c r="AD517" s="160" t="str">
        <f t="shared" si="62"/>
        <v/>
      </c>
      <c r="AE517" s="159" t="str">
        <f t="shared" si="64"/>
        <v/>
      </c>
      <c r="AF517" s="160" t="str">
        <f t="shared" si="63"/>
        <v/>
      </c>
    </row>
    <row r="518" spans="1:32" s="110" customFormat="1" ht="34.5" customHeight="1" x14ac:dyDescent="0.4">
      <c r="A518" s="42" t="str">
        <f t="shared" si="57"/>
        <v>○○学園</v>
      </c>
      <c r="B518" s="176" t="str">
        <f t="array" ref="B518">IFERROR(INDEX('調査票 (記入例)'!$B$1:$B$718,SMALL(IF('調査票 (記入例)'!$AE$19:$AE$718="●",ROW('調査票 (記入例)'!$AE$19:$AE$718)),ROW(B498))),"")</f>
        <v/>
      </c>
      <c r="C518" s="177" t="str">
        <f t="array" ref="C518">IFERROR(INDEX('調査票 (記入例)'!$C$1:$C$718,SMALL(IF('調査票 (記入例)'!$AE$19:$AE$718="●",ROW('調査票 (記入例)'!$AE$19:$AE$718)),ROW(C498))),"")</f>
        <v/>
      </c>
      <c r="D518" s="181" t="str">
        <f t="array" ref="D518">IFERROR(INDEX('調査票 (記入例)'!$K$1:$K$718,SMALL(IF('調査票 (記入例)'!$AE$19:$AE$718="●",ROW('調査票 (記入例)'!$AE$19:$AE$718)),ROW(D498))),"")</f>
        <v/>
      </c>
      <c r="E518" s="184">
        <f t="shared" si="58"/>
        <v>0</v>
      </c>
      <c r="F518" s="181" t="str">
        <f t="array" ref="F518">IFERROR(INDEX('調査票 (記入例)'!$L$1:$L$718,SMALL(IF('調査票 (記入例)'!$AE$19:$AE$718="●",ROW('調査票 (記入例)'!$AE$19:$AE$718)),ROW(F498))),"")</f>
        <v/>
      </c>
      <c r="G518" s="182">
        <f t="shared" si="59"/>
        <v>0</v>
      </c>
      <c r="H518" s="181" t="str">
        <f t="array" ref="H518">IFERROR(INDEX('調査票 (記入例)'!$M$1:$M$718,SMALL(IF('調査票 (記入例)'!$AE$19:$AE$718="●",ROW('調査票 (記入例)'!$AE$19:$AE$718)),ROW(H498))),"")</f>
        <v/>
      </c>
      <c r="I518" s="182">
        <f t="shared" si="60"/>
        <v>0</v>
      </c>
      <c r="J518" s="181" t="str">
        <f t="array" ref="J518">IFERROR(INDEX('調査票 (記入例)'!$N$1:$N$718,SMALL(IF('調査票 (記入例)'!$AE$19:$AE$718="●",ROW('調査票 (記入例)'!$AE$19:$AE$718)),ROW(J498))),"")</f>
        <v/>
      </c>
      <c r="K518" s="182">
        <f t="shared" si="61"/>
        <v>0</v>
      </c>
      <c r="L518" s="155"/>
      <c r="M518" s="156"/>
      <c r="N518" s="157"/>
      <c r="O518" s="156"/>
      <c r="P518" s="155"/>
      <c r="Q518" s="156"/>
      <c r="R518" s="157"/>
      <c r="S518" s="156"/>
      <c r="T518" s="155"/>
      <c r="U518" s="156"/>
      <c r="V518" s="157"/>
      <c r="W518" s="156"/>
      <c r="X518" s="155"/>
      <c r="Y518" s="156"/>
      <c r="Z518" s="157"/>
      <c r="AA518" s="156"/>
      <c r="AB518" s="158"/>
      <c r="AC518" s="159" t="str">
        <f t="array" ref="AC518">IFERROR(INDEX('調査票 (記入例)'!$AD$1:$AD$718,SMALL(IF('調査票 (記入例)'!$AE$19:$AE$718="●",ROW('調査票 (記入例)'!$AE$19:$AE$718)),ROW(AC498)))&amp;"","")</f>
        <v/>
      </c>
      <c r="AD518" s="160" t="str">
        <f t="shared" si="62"/>
        <v/>
      </c>
      <c r="AE518" s="159" t="str">
        <f t="shared" si="64"/>
        <v/>
      </c>
      <c r="AF518" s="160" t="str">
        <f t="shared" si="63"/>
        <v/>
      </c>
    </row>
    <row r="519" spans="1:32" s="110" customFormat="1" ht="34.5" customHeight="1" x14ac:dyDescent="0.4">
      <c r="A519" s="42" t="str">
        <f t="shared" si="57"/>
        <v>○○学園</v>
      </c>
      <c r="B519" s="176" t="str">
        <f t="array" ref="B519">IFERROR(INDEX('調査票 (記入例)'!$B$1:$B$718,SMALL(IF('調査票 (記入例)'!$AE$19:$AE$718="●",ROW('調査票 (記入例)'!$AE$19:$AE$718)),ROW(B499))),"")</f>
        <v/>
      </c>
      <c r="C519" s="177" t="str">
        <f t="array" ref="C519">IFERROR(INDEX('調査票 (記入例)'!$C$1:$C$718,SMALL(IF('調査票 (記入例)'!$AE$19:$AE$718="●",ROW('調査票 (記入例)'!$AE$19:$AE$718)),ROW(C499))),"")</f>
        <v/>
      </c>
      <c r="D519" s="181" t="str">
        <f t="array" ref="D519">IFERROR(INDEX('調査票 (記入例)'!$K$1:$K$718,SMALL(IF('調査票 (記入例)'!$AE$19:$AE$718="●",ROW('調査票 (記入例)'!$AE$19:$AE$718)),ROW(D499))),"")</f>
        <v/>
      </c>
      <c r="E519" s="184">
        <f t="shared" si="58"/>
        <v>0</v>
      </c>
      <c r="F519" s="181" t="str">
        <f t="array" ref="F519">IFERROR(INDEX('調査票 (記入例)'!$L$1:$L$718,SMALL(IF('調査票 (記入例)'!$AE$19:$AE$718="●",ROW('調査票 (記入例)'!$AE$19:$AE$718)),ROW(F499))),"")</f>
        <v/>
      </c>
      <c r="G519" s="182">
        <f t="shared" si="59"/>
        <v>0</v>
      </c>
      <c r="H519" s="181" t="str">
        <f t="array" ref="H519">IFERROR(INDEX('調査票 (記入例)'!$M$1:$M$718,SMALL(IF('調査票 (記入例)'!$AE$19:$AE$718="●",ROW('調査票 (記入例)'!$AE$19:$AE$718)),ROW(H499))),"")</f>
        <v/>
      </c>
      <c r="I519" s="182">
        <f t="shared" si="60"/>
        <v>0</v>
      </c>
      <c r="J519" s="181" t="str">
        <f t="array" ref="J519">IFERROR(INDEX('調査票 (記入例)'!$N$1:$N$718,SMALL(IF('調査票 (記入例)'!$AE$19:$AE$718="●",ROW('調査票 (記入例)'!$AE$19:$AE$718)),ROW(J499))),"")</f>
        <v/>
      </c>
      <c r="K519" s="182">
        <f t="shared" si="61"/>
        <v>0</v>
      </c>
      <c r="L519" s="155"/>
      <c r="M519" s="156"/>
      <c r="N519" s="157"/>
      <c r="O519" s="156"/>
      <c r="P519" s="155"/>
      <c r="Q519" s="156"/>
      <c r="R519" s="157"/>
      <c r="S519" s="156"/>
      <c r="T519" s="155"/>
      <c r="U519" s="156"/>
      <c r="V519" s="157"/>
      <c r="W519" s="156"/>
      <c r="X519" s="155"/>
      <c r="Y519" s="156"/>
      <c r="Z519" s="157"/>
      <c r="AA519" s="156"/>
      <c r="AB519" s="158"/>
      <c r="AC519" s="159" t="str">
        <f t="array" ref="AC519">IFERROR(INDEX('調査票 (記入例)'!$AD$1:$AD$718,SMALL(IF('調査票 (記入例)'!$AE$19:$AE$718="●",ROW('調査票 (記入例)'!$AE$19:$AE$718)),ROW(AC499)))&amp;"","")</f>
        <v/>
      </c>
      <c r="AD519" s="160" t="str">
        <f t="shared" si="62"/>
        <v/>
      </c>
      <c r="AE519" s="159" t="str">
        <f t="shared" si="64"/>
        <v/>
      </c>
      <c r="AF519" s="160" t="str">
        <f t="shared" si="63"/>
        <v/>
      </c>
    </row>
    <row r="520" spans="1:32" s="110" customFormat="1" ht="34.5" customHeight="1" x14ac:dyDescent="0.4">
      <c r="A520" s="42" t="str">
        <f t="shared" si="57"/>
        <v>○○学園</v>
      </c>
      <c r="B520" s="176" t="str">
        <f t="array" ref="B520">IFERROR(INDEX('調査票 (記入例)'!$B$1:$B$718,SMALL(IF('調査票 (記入例)'!$AE$19:$AE$718="●",ROW('調査票 (記入例)'!$AE$19:$AE$718)),ROW(B500))),"")</f>
        <v/>
      </c>
      <c r="C520" s="177" t="str">
        <f t="array" ref="C520">IFERROR(INDEX('調査票 (記入例)'!$C$1:$C$718,SMALL(IF('調査票 (記入例)'!$AE$19:$AE$718="●",ROW('調査票 (記入例)'!$AE$19:$AE$718)),ROW(C500))),"")</f>
        <v/>
      </c>
      <c r="D520" s="181" t="str">
        <f t="array" ref="D520">IFERROR(INDEX('調査票 (記入例)'!$K$1:$K$718,SMALL(IF('調査票 (記入例)'!$AE$19:$AE$718="●",ROW('調査票 (記入例)'!$AE$19:$AE$718)),ROW(D500))),"")</f>
        <v/>
      </c>
      <c r="E520" s="184">
        <f t="shared" si="58"/>
        <v>0</v>
      </c>
      <c r="F520" s="181" t="str">
        <f t="array" ref="F520">IFERROR(INDEX('調査票 (記入例)'!$L$1:$L$718,SMALL(IF('調査票 (記入例)'!$AE$19:$AE$718="●",ROW('調査票 (記入例)'!$AE$19:$AE$718)),ROW(F500))),"")</f>
        <v/>
      </c>
      <c r="G520" s="182">
        <f t="shared" si="59"/>
        <v>0</v>
      </c>
      <c r="H520" s="181" t="str">
        <f t="array" ref="H520">IFERROR(INDEX('調査票 (記入例)'!$M$1:$M$718,SMALL(IF('調査票 (記入例)'!$AE$19:$AE$718="●",ROW('調査票 (記入例)'!$AE$19:$AE$718)),ROW(H500))),"")</f>
        <v/>
      </c>
      <c r="I520" s="182">
        <f t="shared" si="60"/>
        <v>0</v>
      </c>
      <c r="J520" s="181" t="str">
        <f t="array" ref="J520">IFERROR(INDEX('調査票 (記入例)'!$N$1:$N$718,SMALL(IF('調査票 (記入例)'!$AE$19:$AE$718="●",ROW('調査票 (記入例)'!$AE$19:$AE$718)),ROW(J500))),"")</f>
        <v/>
      </c>
      <c r="K520" s="182">
        <f t="shared" si="61"/>
        <v>0</v>
      </c>
      <c r="L520" s="155"/>
      <c r="M520" s="156"/>
      <c r="N520" s="157"/>
      <c r="O520" s="156"/>
      <c r="P520" s="155"/>
      <c r="Q520" s="156"/>
      <c r="R520" s="157"/>
      <c r="S520" s="156"/>
      <c r="T520" s="155"/>
      <c r="U520" s="156"/>
      <c r="V520" s="157"/>
      <c r="W520" s="156"/>
      <c r="X520" s="155"/>
      <c r="Y520" s="156"/>
      <c r="Z520" s="157"/>
      <c r="AA520" s="156"/>
      <c r="AB520" s="158"/>
      <c r="AC520" s="159" t="str">
        <f t="array" ref="AC520">IFERROR(INDEX('調査票 (記入例)'!$AD$1:$AD$718,SMALL(IF('調査票 (記入例)'!$AE$19:$AE$718="●",ROW('調査票 (記入例)'!$AE$19:$AE$718)),ROW(AC500)))&amp;"","")</f>
        <v/>
      </c>
      <c r="AD520" s="160" t="str">
        <f t="shared" si="62"/>
        <v/>
      </c>
      <c r="AE520" s="159" t="str">
        <f t="shared" si="64"/>
        <v/>
      </c>
      <c r="AF520" s="160" t="str">
        <f t="shared" si="63"/>
        <v/>
      </c>
    </row>
    <row r="521" spans="1:32" s="110" customFormat="1" ht="34.5" customHeight="1" x14ac:dyDescent="0.4">
      <c r="A521" s="42" t="str">
        <f t="shared" si="57"/>
        <v>○○学園</v>
      </c>
      <c r="B521" s="176" t="str">
        <f t="array" ref="B521">IFERROR(INDEX('調査票 (記入例)'!$B$1:$B$718,SMALL(IF('調査票 (記入例)'!$AE$19:$AE$718="●",ROW('調査票 (記入例)'!$AE$19:$AE$718)),ROW(B501))),"")</f>
        <v/>
      </c>
      <c r="C521" s="177" t="str">
        <f t="array" ref="C521">IFERROR(INDEX('調査票 (記入例)'!$C$1:$C$718,SMALL(IF('調査票 (記入例)'!$AE$19:$AE$718="●",ROW('調査票 (記入例)'!$AE$19:$AE$718)),ROW(C501))),"")</f>
        <v/>
      </c>
      <c r="D521" s="181" t="str">
        <f t="array" ref="D521">IFERROR(INDEX('調査票 (記入例)'!$K$1:$K$718,SMALL(IF('調査票 (記入例)'!$AE$19:$AE$718="●",ROW('調査票 (記入例)'!$AE$19:$AE$718)),ROW(D501))),"")</f>
        <v/>
      </c>
      <c r="E521" s="184">
        <f t="shared" si="58"/>
        <v>0</v>
      </c>
      <c r="F521" s="181" t="str">
        <f t="array" ref="F521">IFERROR(INDEX('調査票 (記入例)'!$L$1:$L$718,SMALL(IF('調査票 (記入例)'!$AE$19:$AE$718="●",ROW('調査票 (記入例)'!$AE$19:$AE$718)),ROW(F501))),"")</f>
        <v/>
      </c>
      <c r="G521" s="182">
        <f t="shared" si="59"/>
        <v>0</v>
      </c>
      <c r="H521" s="181" t="str">
        <f t="array" ref="H521">IFERROR(INDEX('調査票 (記入例)'!$M$1:$M$718,SMALL(IF('調査票 (記入例)'!$AE$19:$AE$718="●",ROW('調査票 (記入例)'!$AE$19:$AE$718)),ROW(H501))),"")</f>
        <v/>
      </c>
      <c r="I521" s="182">
        <f t="shared" si="60"/>
        <v>0</v>
      </c>
      <c r="J521" s="181" t="str">
        <f t="array" ref="J521">IFERROR(INDEX('調査票 (記入例)'!$N$1:$N$718,SMALL(IF('調査票 (記入例)'!$AE$19:$AE$718="●",ROW('調査票 (記入例)'!$AE$19:$AE$718)),ROW(J501))),"")</f>
        <v/>
      </c>
      <c r="K521" s="182">
        <f t="shared" si="61"/>
        <v>0</v>
      </c>
      <c r="L521" s="155"/>
      <c r="M521" s="156"/>
      <c r="N521" s="157"/>
      <c r="O521" s="156"/>
      <c r="P521" s="155"/>
      <c r="Q521" s="156"/>
      <c r="R521" s="157"/>
      <c r="S521" s="156"/>
      <c r="T521" s="155"/>
      <c r="U521" s="156"/>
      <c r="V521" s="157"/>
      <c r="W521" s="156"/>
      <c r="X521" s="155"/>
      <c r="Y521" s="156"/>
      <c r="Z521" s="157"/>
      <c r="AA521" s="156"/>
      <c r="AB521" s="158"/>
      <c r="AC521" s="159" t="str">
        <f t="array" ref="AC521">IFERROR(INDEX('調査票 (記入例)'!$AD$1:$AD$718,SMALL(IF('調査票 (記入例)'!$AE$19:$AE$718="●",ROW('調査票 (記入例)'!$AE$19:$AE$718)),ROW(AC501)))&amp;"","")</f>
        <v/>
      </c>
      <c r="AD521" s="160" t="str">
        <f t="shared" si="62"/>
        <v/>
      </c>
      <c r="AE521" s="159" t="str">
        <f t="shared" si="64"/>
        <v/>
      </c>
      <c r="AF521" s="160" t="str">
        <f t="shared" si="63"/>
        <v/>
      </c>
    </row>
    <row r="522" spans="1:32" s="110" customFormat="1" ht="34.5" customHeight="1" x14ac:dyDescent="0.4">
      <c r="A522" s="42" t="str">
        <f t="shared" si="57"/>
        <v>○○学園</v>
      </c>
      <c r="B522" s="176" t="str">
        <f t="array" ref="B522">IFERROR(INDEX('調査票 (記入例)'!$B$1:$B$718,SMALL(IF('調査票 (記入例)'!$AE$19:$AE$718="●",ROW('調査票 (記入例)'!$AE$19:$AE$718)),ROW(B502))),"")</f>
        <v/>
      </c>
      <c r="C522" s="177" t="str">
        <f t="array" ref="C522">IFERROR(INDEX('調査票 (記入例)'!$C$1:$C$718,SMALL(IF('調査票 (記入例)'!$AE$19:$AE$718="●",ROW('調査票 (記入例)'!$AE$19:$AE$718)),ROW(C502))),"")</f>
        <v/>
      </c>
      <c r="D522" s="181" t="str">
        <f t="array" ref="D522">IFERROR(INDEX('調査票 (記入例)'!$K$1:$K$718,SMALL(IF('調査票 (記入例)'!$AE$19:$AE$718="●",ROW('調査票 (記入例)'!$AE$19:$AE$718)),ROW(D502))),"")</f>
        <v/>
      </c>
      <c r="E522" s="184">
        <f t="shared" si="58"/>
        <v>0</v>
      </c>
      <c r="F522" s="181" t="str">
        <f t="array" ref="F522">IFERROR(INDEX('調査票 (記入例)'!$L$1:$L$718,SMALL(IF('調査票 (記入例)'!$AE$19:$AE$718="●",ROW('調査票 (記入例)'!$AE$19:$AE$718)),ROW(F502))),"")</f>
        <v/>
      </c>
      <c r="G522" s="182">
        <f t="shared" si="59"/>
        <v>0</v>
      </c>
      <c r="H522" s="181" t="str">
        <f t="array" ref="H522">IFERROR(INDEX('調査票 (記入例)'!$M$1:$M$718,SMALL(IF('調査票 (記入例)'!$AE$19:$AE$718="●",ROW('調査票 (記入例)'!$AE$19:$AE$718)),ROW(H502))),"")</f>
        <v/>
      </c>
      <c r="I522" s="182">
        <f t="shared" si="60"/>
        <v>0</v>
      </c>
      <c r="J522" s="181" t="str">
        <f t="array" ref="J522">IFERROR(INDEX('調査票 (記入例)'!$N$1:$N$718,SMALL(IF('調査票 (記入例)'!$AE$19:$AE$718="●",ROW('調査票 (記入例)'!$AE$19:$AE$718)),ROW(J502))),"")</f>
        <v/>
      </c>
      <c r="K522" s="182">
        <f t="shared" si="61"/>
        <v>0</v>
      </c>
      <c r="L522" s="155"/>
      <c r="M522" s="156"/>
      <c r="N522" s="157"/>
      <c r="O522" s="156"/>
      <c r="P522" s="155"/>
      <c r="Q522" s="156"/>
      <c r="R522" s="157"/>
      <c r="S522" s="156"/>
      <c r="T522" s="155"/>
      <c r="U522" s="156"/>
      <c r="V522" s="157"/>
      <c r="W522" s="156"/>
      <c r="X522" s="155"/>
      <c r="Y522" s="156"/>
      <c r="Z522" s="157"/>
      <c r="AA522" s="156"/>
      <c r="AB522" s="158"/>
      <c r="AC522" s="159" t="str">
        <f t="array" ref="AC522">IFERROR(INDEX('調査票 (記入例)'!$AD$1:$AD$718,SMALL(IF('調査票 (記入例)'!$AE$19:$AE$718="●",ROW('調査票 (記入例)'!$AE$19:$AE$718)),ROW(AC502)))&amp;"","")</f>
        <v/>
      </c>
      <c r="AD522" s="160" t="str">
        <f t="shared" si="62"/>
        <v/>
      </c>
      <c r="AE522" s="159" t="str">
        <f t="shared" si="64"/>
        <v/>
      </c>
      <c r="AF522" s="160" t="str">
        <f t="shared" si="63"/>
        <v/>
      </c>
    </row>
    <row r="523" spans="1:32" s="110" customFormat="1" ht="34.5" customHeight="1" x14ac:dyDescent="0.4">
      <c r="A523" s="42" t="str">
        <f t="shared" si="57"/>
        <v>○○学園</v>
      </c>
      <c r="B523" s="176" t="str">
        <f t="array" ref="B523">IFERROR(INDEX('調査票 (記入例)'!$B$1:$B$718,SMALL(IF('調査票 (記入例)'!$AE$19:$AE$718="●",ROW('調査票 (記入例)'!$AE$19:$AE$718)),ROW(B503))),"")</f>
        <v/>
      </c>
      <c r="C523" s="177" t="str">
        <f t="array" ref="C523">IFERROR(INDEX('調査票 (記入例)'!$C$1:$C$718,SMALL(IF('調査票 (記入例)'!$AE$19:$AE$718="●",ROW('調査票 (記入例)'!$AE$19:$AE$718)),ROW(C503))),"")</f>
        <v/>
      </c>
      <c r="D523" s="181" t="str">
        <f t="array" ref="D523">IFERROR(INDEX('調査票 (記入例)'!$K$1:$K$718,SMALL(IF('調査票 (記入例)'!$AE$19:$AE$718="●",ROW('調査票 (記入例)'!$AE$19:$AE$718)),ROW(D503))),"")</f>
        <v/>
      </c>
      <c r="E523" s="184">
        <f t="shared" si="58"/>
        <v>0</v>
      </c>
      <c r="F523" s="181" t="str">
        <f t="array" ref="F523">IFERROR(INDEX('調査票 (記入例)'!$L$1:$L$718,SMALL(IF('調査票 (記入例)'!$AE$19:$AE$718="●",ROW('調査票 (記入例)'!$AE$19:$AE$718)),ROW(F503))),"")</f>
        <v/>
      </c>
      <c r="G523" s="182">
        <f t="shared" si="59"/>
        <v>0</v>
      </c>
      <c r="H523" s="181" t="str">
        <f t="array" ref="H523">IFERROR(INDEX('調査票 (記入例)'!$M$1:$M$718,SMALL(IF('調査票 (記入例)'!$AE$19:$AE$718="●",ROW('調査票 (記入例)'!$AE$19:$AE$718)),ROW(H503))),"")</f>
        <v/>
      </c>
      <c r="I523" s="182">
        <f t="shared" si="60"/>
        <v>0</v>
      </c>
      <c r="J523" s="181" t="str">
        <f t="array" ref="J523">IFERROR(INDEX('調査票 (記入例)'!$N$1:$N$718,SMALL(IF('調査票 (記入例)'!$AE$19:$AE$718="●",ROW('調査票 (記入例)'!$AE$19:$AE$718)),ROW(J503))),"")</f>
        <v/>
      </c>
      <c r="K523" s="182">
        <f t="shared" si="61"/>
        <v>0</v>
      </c>
      <c r="L523" s="155"/>
      <c r="M523" s="156"/>
      <c r="N523" s="157"/>
      <c r="O523" s="156"/>
      <c r="P523" s="155"/>
      <c r="Q523" s="156"/>
      <c r="R523" s="157"/>
      <c r="S523" s="156"/>
      <c r="T523" s="155"/>
      <c r="U523" s="156"/>
      <c r="V523" s="157"/>
      <c r="W523" s="156"/>
      <c r="X523" s="155"/>
      <c r="Y523" s="156"/>
      <c r="Z523" s="157"/>
      <c r="AA523" s="156"/>
      <c r="AB523" s="158"/>
      <c r="AC523" s="159" t="str">
        <f t="array" ref="AC523">IFERROR(INDEX('調査票 (記入例)'!$AD$1:$AD$718,SMALL(IF('調査票 (記入例)'!$AE$19:$AE$718="●",ROW('調査票 (記入例)'!$AE$19:$AE$718)),ROW(AC503)))&amp;"","")</f>
        <v/>
      </c>
      <c r="AD523" s="160" t="str">
        <f t="shared" si="62"/>
        <v/>
      </c>
      <c r="AE523" s="159" t="str">
        <f t="shared" si="64"/>
        <v/>
      </c>
      <c r="AF523" s="160" t="str">
        <f t="shared" si="63"/>
        <v/>
      </c>
    </row>
    <row r="524" spans="1:32" s="110" customFormat="1" ht="34.5" customHeight="1" x14ac:dyDescent="0.4">
      <c r="A524" s="42" t="str">
        <f t="shared" si="57"/>
        <v>○○学園</v>
      </c>
      <c r="B524" s="176" t="str">
        <f t="array" ref="B524">IFERROR(INDEX('調査票 (記入例)'!$B$1:$B$718,SMALL(IF('調査票 (記入例)'!$AE$19:$AE$718="●",ROW('調査票 (記入例)'!$AE$19:$AE$718)),ROW(B504))),"")</f>
        <v/>
      </c>
      <c r="C524" s="177" t="str">
        <f t="array" ref="C524">IFERROR(INDEX('調査票 (記入例)'!$C$1:$C$718,SMALL(IF('調査票 (記入例)'!$AE$19:$AE$718="●",ROW('調査票 (記入例)'!$AE$19:$AE$718)),ROW(C504))),"")</f>
        <v/>
      </c>
      <c r="D524" s="181" t="str">
        <f t="array" ref="D524">IFERROR(INDEX('調査票 (記入例)'!$K$1:$K$718,SMALL(IF('調査票 (記入例)'!$AE$19:$AE$718="●",ROW('調査票 (記入例)'!$AE$19:$AE$718)),ROW(D504))),"")</f>
        <v/>
      </c>
      <c r="E524" s="184">
        <f t="shared" si="58"/>
        <v>0</v>
      </c>
      <c r="F524" s="181" t="str">
        <f t="array" ref="F524">IFERROR(INDEX('調査票 (記入例)'!$L$1:$L$718,SMALL(IF('調査票 (記入例)'!$AE$19:$AE$718="●",ROW('調査票 (記入例)'!$AE$19:$AE$718)),ROW(F504))),"")</f>
        <v/>
      </c>
      <c r="G524" s="182">
        <f t="shared" si="59"/>
        <v>0</v>
      </c>
      <c r="H524" s="181" t="str">
        <f t="array" ref="H524">IFERROR(INDEX('調査票 (記入例)'!$M$1:$M$718,SMALL(IF('調査票 (記入例)'!$AE$19:$AE$718="●",ROW('調査票 (記入例)'!$AE$19:$AE$718)),ROW(H504))),"")</f>
        <v/>
      </c>
      <c r="I524" s="182">
        <f t="shared" si="60"/>
        <v>0</v>
      </c>
      <c r="J524" s="181" t="str">
        <f t="array" ref="J524">IFERROR(INDEX('調査票 (記入例)'!$N$1:$N$718,SMALL(IF('調査票 (記入例)'!$AE$19:$AE$718="●",ROW('調査票 (記入例)'!$AE$19:$AE$718)),ROW(J504))),"")</f>
        <v/>
      </c>
      <c r="K524" s="182">
        <f t="shared" si="61"/>
        <v>0</v>
      </c>
      <c r="L524" s="155"/>
      <c r="M524" s="156"/>
      <c r="N524" s="157"/>
      <c r="O524" s="156"/>
      <c r="P524" s="155"/>
      <c r="Q524" s="156"/>
      <c r="R524" s="157"/>
      <c r="S524" s="156"/>
      <c r="T524" s="155"/>
      <c r="U524" s="156"/>
      <c r="V524" s="157"/>
      <c r="W524" s="156"/>
      <c r="X524" s="155"/>
      <c r="Y524" s="156"/>
      <c r="Z524" s="157"/>
      <c r="AA524" s="156"/>
      <c r="AB524" s="158"/>
      <c r="AC524" s="159" t="str">
        <f t="array" ref="AC524">IFERROR(INDEX('調査票 (記入例)'!$AD$1:$AD$718,SMALL(IF('調査票 (記入例)'!$AE$19:$AE$718="●",ROW('調査票 (記入例)'!$AE$19:$AE$718)),ROW(AC504)))&amp;"","")</f>
        <v/>
      </c>
      <c r="AD524" s="160" t="str">
        <f t="shared" si="62"/>
        <v/>
      </c>
      <c r="AE524" s="159" t="str">
        <f t="shared" si="64"/>
        <v/>
      </c>
      <c r="AF524" s="160" t="str">
        <f t="shared" si="63"/>
        <v/>
      </c>
    </row>
    <row r="525" spans="1:32" s="110" customFormat="1" ht="34.5" customHeight="1" x14ac:dyDescent="0.4">
      <c r="A525" s="42" t="str">
        <f t="shared" si="57"/>
        <v>○○学園</v>
      </c>
      <c r="B525" s="176" t="str">
        <f t="array" ref="B525">IFERROR(INDEX('調査票 (記入例)'!$B$1:$B$718,SMALL(IF('調査票 (記入例)'!$AE$19:$AE$718="●",ROW('調査票 (記入例)'!$AE$19:$AE$718)),ROW(B505))),"")</f>
        <v/>
      </c>
      <c r="C525" s="177" t="str">
        <f t="array" ref="C525">IFERROR(INDEX('調査票 (記入例)'!$C$1:$C$718,SMALL(IF('調査票 (記入例)'!$AE$19:$AE$718="●",ROW('調査票 (記入例)'!$AE$19:$AE$718)),ROW(C505))),"")</f>
        <v/>
      </c>
      <c r="D525" s="181" t="str">
        <f t="array" ref="D525">IFERROR(INDEX('調査票 (記入例)'!$K$1:$K$718,SMALL(IF('調査票 (記入例)'!$AE$19:$AE$718="●",ROW('調査票 (記入例)'!$AE$19:$AE$718)),ROW(D505))),"")</f>
        <v/>
      </c>
      <c r="E525" s="184">
        <f t="shared" si="58"/>
        <v>0</v>
      </c>
      <c r="F525" s="181" t="str">
        <f t="array" ref="F525">IFERROR(INDEX('調査票 (記入例)'!$L$1:$L$718,SMALL(IF('調査票 (記入例)'!$AE$19:$AE$718="●",ROW('調査票 (記入例)'!$AE$19:$AE$718)),ROW(F505))),"")</f>
        <v/>
      </c>
      <c r="G525" s="182">
        <f t="shared" si="59"/>
        <v>0</v>
      </c>
      <c r="H525" s="181" t="str">
        <f t="array" ref="H525">IFERROR(INDEX('調査票 (記入例)'!$M$1:$M$718,SMALL(IF('調査票 (記入例)'!$AE$19:$AE$718="●",ROW('調査票 (記入例)'!$AE$19:$AE$718)),ROW(H505))),"")</f>
        <v/>
      </c>
      <c r="I525" s="182">
        <f t="shared" si="60"/>
        <v>0</v>
      </c>
      <c r="J525" s="181" t="str">
        <f t="array" ref="J525">IFERROR(INDEX('調査票 (記入例)'!$N$1:$N$718,SMALL(IF('調査票 (記入例)'!$AE$19:$AE$718="●",ROW('調査票 (記入例)'!$AE$19:$AE$718)),ROW(J505))),"")</f>
        <v/>
      </c>
      <c r="K525" s="182">
        <f t="shared" si="61"/>
        <v>0</v>
      </c>
      <c r="L525" s="155"/>
      <c r="M525" s="156"/>
      <c r="N525" s="157"/>
      <c r="O525" s="156"/>
      <c r="P525" s="155"/>
      <c r="Q525" s="156"/>
      <c r="R525" s="157"/>
      <c r="S525" s="156"/>
      <c r="T525" s="155"/>
      <c r="U525" s="156"/>
      <c r="V525" s="157"/>
      <c r="W525" s="156"/>
      <c r="X525" s="155"/>
      <c r="Y525" s="156"/>
      <c r="Z525" s="157"/>
      <c r="AA525" s="156"/>
      <c r="AB525" s="158"/>
      <c r="AC525" s="159" t="str">
        <f t="array" ref="AC525">IFERROR(INDEX('調査票 (記入例)'!$AD$1:$AD$718,SMALL(IF('調査票 (記入例)'!$AE$19:$AE$718="●",ROW('調査票 (記入例)'!$AE$19:$AE$718)),ROW(AC505)))&amp;"","")</f>
        <v/>
      </c>
      <c r="AD525" s="160" t="str">
        <f t="shared" si="62"/>
        <v/>
      </c>
      <c r="AE525" s="159" t="str">
        <f t="shared" si="64"/>
        <v/>
      </c>
      <c r="AF525" s="160" t="str">
        <f t="shared" si="63"/>
        <v/>
      </c>
    </row>
    <row r="526" spans="1:32" s="110" customFormat="1" ht="34.5" customHeight="1" x14ac:dyDescent="0.4">
      <c r="A526" s="42" t="str">
        <f t="shared" si="57"/>
        <v>○○学園</v>
      </c>
      <c r="B526" s="176" t="str">
        <f t="array" ref="B526">IFERROR(INDEX('調査票 (記入例)'!$B$1:$B$718,SMALL(IF('調査票 (記入例)'!$AE$19:$AE$718="●",ROW('調査票 (記入例)'!$AE$19:$AE$718)),ROW(B506))),"")</f>
        <v/>
      </c>
      <c r="C526" s="177" t="str">
        <f t="array" ref="C526">IFERROR(INDEX('調査票 (記入例)'!$C$1:$C$718,SMALL(IF('調査票 (記入例)'!$AE$19:$AE$718="●",ROW('調査票 (記入例)'!$AE$19:$AE$718)),ROW(C506))),"")</f>
        <v/>
      </c>
      <c r="D526" s="181" t="str">
        <f t="array" ref="D526">IFERROR(INDEX('調査票 (記入例)'!$K$1:$K$718,SMALL(IF('調査票 (記入例)'!$AE$19:$AE$718="●",ROW('調査票 (記入例)'!$AE$19:$AE$718)),ROW(D506))),"")</f>
        <v/>
      </c>
      <c r="E526" s="184">
        <f t="shared" si="58"/>
        <v>0</v>
      </c>
      <c r="F526" s="181" t="str">
        <f t="array" ref="F526">IFERROR(INDEX('調査票 (記入例)'!$L$1:$L$718,SMALL(IF('調査票 (記入例)'!$AE$19:$AE$718="●",ROW('調査票 (記入例)'!$AE$19:$AE$718)),ROW(F506))),"")</f>
        <v/>
      </c>
      <c r="G526" s="182">
        <f t="shared" si="59"/>
        <v>0</v>
      </c>
      <c r="H526" s="181" t="str">
        <f t="array" ref="H526">IFERROR(INDEX('調査票 (記入例)'!$M$1:$M$718,SMALL(IF('調査票 (記入例)'!$AE$19:$AE$718="●",ROW('調査票 (記入例)'!$AE$19:$AE$718)),ROW(H506))),"")</f>
        <v/>
      </c>
      <c r="I526" s="182">
        <f t="shared" si="60"/>
        <v>0</v>
      </c>
      <c r="J526" s="181" t="str">
        <f t="array" ref="J526">IFERROR(INDEX('調査票 (記入例)'!$N$1:$N$718,SMALL(IF('調査票 (記入例)'!$AE$19:$AE$718="●",ROW('調査票 (記入例)'!$AE$19:$AE$718)),ROW(J506))),"")</f>
        <v/>
      </c>
      <c r="K526" s="182">
        <f t="shared" si="61"/>
        <v>0</v>
      </c>
      <c r="L526" s="155"/>
      <c r="M526" s="156"/>
      <c r="N526" s="157"/>
      <c r="O526" s="156"/>
      <c r="P526" s="155"/>
      <c r="Q526" s="156"/>
      <c r="R526" s="157"/>
      <c r="S526" s="156"/>
      <c r="T526" s="155"/>
      <c r="U526" s="156"/>
      <c r="V526" s="157"/>
      <c r="W526" s="156"/>
      <c r="X526" s="155"/>
      <c r="Y526" s="156"/>
      <c r="Z526" s="157"/>
      <c r="AA526" s="156"/>
      <c r="AB526" s="158"/>
      <c r="AC526" s="159" t="str">
        <f t="array" ref="AC526">IFERROR(INDEX('調査票 (記入例)'!$AD$1:$AD$718,SMALL(IF('調査票 (記入例)'!$AE$19:$AE$718="●",ROW('調査票 (記入例)'!$AE$19:$AE$718)),ROW(AC506)))&amp;"","")</f>
        <v/>
      </c>
      <c r="AD526" s="160" t="str">
        <f t="shared" si="62"/>
        <v/>
      </c>
      <c r="AE526" s="159" t="str">
        <f t="shared" si="64"/>
        <v/>
      </c>
      <c r="AF526" s="160" t="str">
        <f t="shared" si="63"/>
        <v/>
      </c>
    </row>
    <row r="527" spans="1:32" s="110" customFormat="1" ht="34.5" customHeight="1" x14ac:dyDescent="0.4">
      <c r="A527" s="42" t="str">
        <f t="shared" si="57"/>
        <v>○○学園</v>
      </c>
      <c r="B527" s="176" t="str">
        <f t="array" ref="B527">IFERROR(INDEX('調査票 (記入例)'!$B$1:$B$718,SMALL(IF('調査票 (記入例)'!$AE$19:$AE$718="●",ROW('調査票 (記入例)'!$AE$19:$AE$718)),ROW(B507))),"")</f>
        <v/>
      </c>
      <c r="C527" s="177" t="str">
        <f t="array" ref="C527">IFERROR(INDEX('調査票 (記入例)'!$C$1:$C$718,SMALL(IF('調査票 (記入例)'!$AE$19:$AE$718="●",ROW('調査票 (記入例)'!$AE$19:$AE$718)),ROW(C507))),"")</f>
        <v/>
      </c>
      <c r="D527" s="181" t="str">
        <f t="array" ref="D527">IFERROR(INDEX('調査票 (記入例)'!$K$1:$K$718,SMALL(IF('調査票 (記入例)'!$AE$19:$AE$718="●",ROW('調査票 (記入例)'!$AE$19:$AE$718)),ROW(D507))),"")</f>
        <v/>
      </c>
      <c r="E527" s="184">
        <f t="shared" si="58"/>
        <v>0</v>
      </c>
      <c r="F527" s="181" t="str">
        <f t="array" ref="F527">IFERROR(INDEX('調査票 (記入例)'!$L$1:$L$718,SMALL(IF('調査票 (記入例)'!$AE$19:$AE$718="●",ROW('調査票 (記入例)'!$AE$19:$AE$718)),ROW(F507))),"")</f>
        <v/>
      </c>
      <c r="G527" s="182">
        <f t="shared" si="59"/>
        <v>0</v>
      </c>
      <c r="H527" s="181" t="str">
        <f t="array" ref="H527">IFERROR(INDEX('調査票 (記入例)'!$M$1:$M$718,SMALL(IF('調査票 (記入例)'!$AE$19:$AE$718="●",ROW('調査票 (記入例)'!$AE$19:$AE$718)),ROW(H507))),"")</f>
        <v/>
      </c>
      <c r="I527" s="182">
        <f t="shared" si="60"/>
        <v>0</v>
      </c>
      <c r="J527" s="181" t="str">
        <f t="array" ref="J527">IFERROR(INDEX('調査票 (記入例)'!$N$1:$N$718,SMALL(IF('調査票 (記入例)'!$AE$19:$AE$718="●",ROW('調査票 (記入例)'!$AE$19:$AE$718)),ROW(J507))),"")</f>
        <v/>
      </c>
      <c r="K527" s="182">
        <f t="shared" si="61"/>
        <v>0</v>
      </c>
      <c r="L527" s="155"/>
      <c r="M527" s="156"/>
      <c r="N527" s="157"/>
      <c r="O527" s="156"/>
      <c r="P527" s="155"/>
      <c r="Q527" s="156"/>
      <c r="R527" s="157"/>
      <c r="S527" s="156"/>
      <c r="T527" s="155"/>
      <c r="U527" s="156"/>
      <c r="V527" s="157"/>
      <c r="W527" s="156"/>
      <c r="X527" s="155"/>
      <c r="Y527" s="156"/>
      <c r="Z527" s="157"/>
      <c r="AA527" s="156"/>
      <c r="AB527" s="158"/>
      <c r="AC527" s="159" t="str">
        <f t="array" ref="AC527">IFERROR(INDEX('調査票 (記入例)'!$AD$1:$AD$718,SMALL(IF('調査票 (記入例)'!$AE$19:$AE$718="●",ROW('調査票 (記入例)'!$AE$19:$AE$718)),ROW(AC507)))&amp;"","")</f>
        <v/>
      </c>
      <c r="AD527" s="160" t="str">
        <f t="shared" si="62"/>
        <v/>
      </c>
      <c r="AE527" s="159" t="str">
        <f t="shared" si="64"/>
        <v/>
      </c>
      <c r="AF527" s="160" t="str">
        <f t="shared" si="63"/>
        <v/>
      </c>
    </row>
    <row r="528" spans="1:32" s="110" customFormat="1" ht="34.5" customHeight="1" x14ac:dyDescent="0.4">
      <c r="A528" s="42" t="str">
        <f t="shared" si="57"/>
        <v>○○学園</v>
      </c>
      <c r="B528" s="176" t="str">
        <f t="array" ref="B528">IFERROR(INDEX('調査票 (記入例)'!$B$1:$B$718,SMALL(IF('調査票 (記入例)'!$AE$19:$AE$718="●",ROW('調査票 (記入例)'!$AE$19:$AE$718)),ROW(B508))),"")</f>
        <v/>
      </c>
      <c r="C528" s="177" t="str">
        <f t="array" ref="C528">IFERROR(INDEX('調査票 (記入例)'!$C$1:$C$718,SMALL(IF('調査票 (記入例)'!$AE$19:$AE$718="●",ROW('調査票 (記入例)'!$AE$19:$AE$718)),ROW(C508))),"")</f>
        <v/>
      </c>
      <c r="D528" s="181" t="str">
        <f t="array" ref="D528">IFERROR(INDEX('調査票 (記入例)'!$K$1:$K$718,SMALL(IF('調査票 (記入例)'!$AE$19:$AE$718="●",ROW('調査票 (記入例)'!$AE$19:$AE$718)),ROW(D508))),"")</f>
        <v/>
      </c>
      <c r="E528" s="184">
        <f t="shared" si="58"/>
        <v>0</v>
      </c>
      <c r="F528" s="181" t="str">
        <f t="array" ref="F528">IFERROR(INDEX('調査票 (記入例)'!$L$1:$L$718,SMALL(IF('調査票 (記入例)'!$AE$19:$AE$718="●",ROW('調査票 (記入例)'!$AE$19:$AE$718)),ROW(F508))),"")</f>
        <v/>
      </c>
      <c r="G528" s="182">
        <f t="shared" si="59"/>
        <v>0</v>
      </c>
      <c r="H528" s="181" t="str">
        <f t="array" ref="H528">IFERROR(INDEX('調査票 (記入例)'!$M$1:$M$718,SMALL(IF('調査票 (記入例)'!$AE$19:$AE$718="●",ROW('調査票 (記入例)'!$AE$19:$AE$718)),ROW(H508))),"")</f>
        <v/>
      </c>
      <c r="I528" s="182">
        <f t="shared" si="60"/>
        <v>0</v>
      </c>
      <c r="J528" s="181" t="str">
        <f t="array" ref="J528">IFERROR(INDEX('調査票 (記入例)'!$N$1:$N$718,SMALL(IF('調査票 (記入例)'!$AE$19:$AE$718="●",ROW('調査票 (記入例)'!$AE$19:$AE$718)),ROW(J508))),"")</f>
        <v/>
      </c>
      <c r="K528" s="182">
        <f t="shared" si="61"/>
        <v>0</v>
      </c>
      <c r="L528" s="155"/>
      <c r="M528" s="156"/>
      <c r="N528" s="157"/>
      <c r="O528" s="156"/>
      <c r="P528" s="155"/>
      <c r="Q528" s="156"/>
      <c r="R528" s="157"/>
      <c r="S528" s="156"/>
      <c r="T528" s="155"/>
      <c r="U528" s="156"/>
      <c r="V528" s="157"/>
      <c r="W528" s="156"/>
      <c r="X528" s="155"/>
      <c r="Y528" s="156"/>
      <c r="Z528" s="157"/>
      <c r="AA528" s="156"/>
      <c r="AB528" s="158"/>
      <c r="AC528" s="159" t="str">
        <f t="array" ref="AC528">IFERROR(INDEX('調査票 (記入例)'!$AD$1:$AD$718,SMALL(IF('調査票 (記入例)'!$AE$19:$AE$718="●",ROW('調査票 (記入例)'!$AE$19:$AE$718)),ROW(AC508)))&amp;"","")</f>
        <v/>
      </c>
      <c r="AD528" s="160" t="str">
        <f t="shared" si="62"/>
        <v/>
      </c>
      <c r="AE528" s="159" t="str">
        <f t="shared" si="64"/>
        <v/>
      </c>
      <c r="AF528" s="160" t="str">
        <f t="shared" si="63"/>
        <v/>
      </c>
    </row>
    <row r="529" spans="1:32" s="110" customFormat="1" ht="34.5" customHeight="1" x14ac:dyDescent="0.4">
      <c r="A529" s="42" t="str">
        <f t="shared" si="57"/>
        <v>○○学園</v>
      </c>
      <c r="B529" s="176" t="str">
        <f t="array" ref="B529">IFERROR(INDEX('調査票 (記入例)'!$B$1:$B$718,SMALL(IF('調査票 (記入例)'!$AE$19:$AE$718="●",ROW('調査票 (記入例)'!$AE$19:$AE$718)),ROW(B509))),"")</f>
        <v/>
      </c>
      <c r="C529" s="177" t="str">
        <f t="array" ref="C529">IFERROR(INDEX('調査票 (記入例)'!$C$1:$C$718,SMALL(IF('調査票 (記入例)'!$AE$19:$AE$718="●",ROW('調査票 (記入例)'!$AE$19:$AE$718)),ROW(C509))),"")</f>
        <v/>
      </c>
      <c r="D529" s="181" t="str">
        <f t="array" ref="D529">IFERROR(INDEX('調査票 (記入例)'!$K$1:$K$718,SMALL(IF('調査票 (記入例)'!$AE$19:$AE$718="●",ROW('調査票 (記入例)'!$AE$19:$AE$718)),ROW(D509))),"")</f>
        <v/>
      </c>
      <c r="E529" s="184">
        <f t="shared" si="58"/>
        <v>0</v>
      </c>
      <c r="F529" s="181" t="str">
        <f t="array" ref="F529">IFERROR(INDEX('調査票 (記入例)'!$L$1:$L$718,SMALL(IF('調査票 (記入例)'!$AE$19:$AE$718="●",ROW('調査票 (記入例)'!$AE$19:$AE$718)),ROW(F509))),"")</f>
        <v/>
      </c>
      <c r="G529" s="182">
        <f t="shared" si="59"/>
        <v>0</v>
      </c>
      <c r="H529" s="181" t="str">
        <f t="array" ref="H529">IFERROR(INDEX('調査票 (記入例)'!$M$1:$M$718,SMALL(IF('調査票 (記入例)'!$AE$19:$AE$718="●",ROW('調査票 (記入例)'!$AE$19:$AE$718)),ROW(H509))),"")</f>
        <v/>
      </c>
      <c r="I529" s="182">
        <f t="shared" si="60"/>
        <v>0</v>
      </c>
      <c r="J529" s="181" t="str">
        <f t="array" ref="J529">IFERROR(INDEX('調査票 (記入例)'!$N$1:$N$718,SMALL(IF('調査票 (記入例)'!$AE$19:$AE$718="●",ROW('調査票 (記入例)'!$AE$19:$AE$718)),ROW(J509))),"")</f>
        <v/>
      </c>
      <c r="K529" s="182">
        <f t="shared" si="61"/>
        <v>0</v>
      </c>
      <c r="L529" s="155"/>
      <c r="M529" s="156"/>
      <c r="N529" s="157"/>
      <c r="O529" s="156"/>
      <c r="P529" s="155"/>
      <c r="Q529" s="156"/>
      <c r="R529" s="157"/>
      <c r="S529" s="156"/>
      <c r="T529" s="155"/>
      <c r="U529" s="156"/>
      <c r="V529" s="157"/>
      <c r="W529" s="156"/>
      <c r="X529" s="155"/>
      <c r="Y529" s="156"/>
      <c r="Z529" s="157"/>
      <c r="AA529" s="156"/>
      <c r="AB529" s="158"/>
      <c r="AC529" s="159" t="str">
        <f t="array" ref="AC529">IFERROR(INDEX('調査票 (記入例)'!$AD$1:$AD$718,SMALL(IF('調査票 (記入例)'!$AE$19:$AE$718="●",ROW('調査票 (記入例)'!$AE$19:$AE$718)),ROW(AC509)))&amp;"","")</f>
        <v/>
      </c>
      <c r="AD529" s="160" t="str">
        <f t="shared" si="62"/>
        <v/>
      </c>
      <c r="AE529" s="159" t="str">
        <f t="shared" si="64"/>
        <v/>
      </c>
      <c r="AF529" s="160" t="str">
        <f t="shared" si="63"/>
        <v/>
      </c>
    </row>
    <row r="530" spans="1:32" s="110" customFormat="1" ht="34.5" customHeight="1" x14ac:dyDescent="0.4">
      <c r="A530" s="42" t="str">
        <f t="shared" si="57"/>
        <v>○○学園</v>
      </c>
      <c r="B530" s="176" t="str">
        <f t="array" ref="B530">IFERROR(INDEX('調査票 (記入例)'!$B$1:$B$718,SMALL(IF('調査票 (記入例)'!$AE$19:$AE$718="●",ROW('調査票 (記入例)'!$AE$19:$AE$718)),ROW(B510))),"")</f>
        <v/>
      </c>
      <c r="C530" s="177" t="str">
        <f t="array" ref="C530">IFERROR(INDEX('調査票 (記入例)'!$C$1:$C$718,SMALL(IF('調査票 (記入例)'!$AE$19:$AE$718="●",ROW('調査票 (記入例)'!$AE$19:$AE$718)),ROW(C510))),"")</f>
        <v/>
      </c>
      <c r="D530" s="181" t="str">
        <f t="array" ref="D530">IFERROR(INDEX('調査票 (記入例)'!$K$1:$K$718,SMALL(IF('調査票 (記入例)'!$AE$19:$AE$718="●",ROW('調査票 (記入例)'!$AE$19:$AE$718)),ROW(D510))),"")</f>
        <v/>
      </c>
      <c r="E530" s="184">
        <f t="shared" si="58"/>
        <v>0</v>
      </c>
      <c r="F530" s="181" t="str">
        <f t="array" ref="F530">IFERROR(INDEX('調査票 (記入例)'!$L$1:$L$718,SMALL(IF('調査票 (記入例)'!$AE$19:$AE$718="●",ROW('調査票 (記入例)'!$AE$19:$AE$718)),ROW(F510))),"")</f>
        <v/>
      </c>
      <c r="G530" s="182">
        <f t="shared" si="59"/>
        <v>0</v>
      </c>
      <c r="H530" s="181" t="str">
        <f t="array" ref="H530">IFERROR(INDEX('調査票 (記入例)'!$M$1:$M$718,SMALL(IF('調査票 (記入例)'!$AE$19:$AE$718="●",ROW('調査票 (記入例)'!$AE$19:$AE$718)),ROW(H510))),"")</f>
        <v/>
      </c>
      <c r="I530" s="182">
        <f t="shared" si="60"/>
        <v>0</v>
      </c>
      <c r="J530" s="181" t="str">
        <f t="array" ref="J530">IFERROR(INDEX('調査票 (記入例)'!$N$1:$N$718,SMALL(IF('調査票 (記入例)'!$AE$19:$AE$718="●",ROW('調査票 (記入例)'!$AE$19:$AE$718)),ROW(J510))),"")</f>
        <v/>
      </c>
      <c r="K530" s="182">
        <f t="shared" si="61"/>
        <v>0</v>
      </c>
      <c r="L530" s="155"/>
      <c r="M530" s="156"/>
      <c r="N530" s="157"/>
      <c r="O530" s="156"/>
      <c r="P530" s="155"/>
      <c r="Q530" s="156"/>
      <c r="R530" s="157"/>
      <c r="S530" s="156"/>
      <c r="T530" s="155"/>
      <c r="U530" s="156"/>
      <c r="V530" s="157"/>
      <c r="W530" s="156"/>
      <c r="X530" s="155"/>
      <c r="Y530" s="156"/>
      <c r="Z530" s="157"/>
      <c r="AA530" s="156"/>
      <c r="AB530" s="158"/>
      <c r="AC530" s="159" t="str">
        <f t="array" ref="AC530">IFERROR(INDEX('調査票 (記入例)'!$AD$1:$AD$718,SMALL(IF('調査票 (記入例)'!$AE$19:$AE$718="●",ROW('調査票 (記入例)'!$AE$19:$AE$718)),ROW(AC510)))&amp;"","")</f>
        <v/>
      </c>
      <c r="AD530" s="160" t="str">
        <f t="shared" si="62"/>
        <v/>
      </c>
      <c r="AE530" s="159" t="str">
        <f t="shared" si="64"/>
        <v/>
      </c>
      <c r="AF530" s="160" t="str">
        <f t="shared" si="63"/>
        <v/>
      </c>
    </row>
    <row r="531" spans="1:32" s="110" customFormat="1" ht="34.5" customHeight="1" x14ac:dyDescent="0.4">
      <c r="A531" s="42" t="str">
        <f t="shared" si="57"/>
        <v>○○学園</v>
      </c>
      <c r="B531" s="176" t="str">
        <f t="array" ref="B531">IFERROR(INDEX('調査票 (記入例)'!$B$1:$B$718,SMALL(IF('調査票 (記入例)'!$AE$19:$AE$718="●",ROW('調査票 (記入例)'!$AE$19:$AE$718)),ROW(B511))),"")</f>
        <v/>
      </c>
      <c r="C531" s="177" t="str">
        <f t="array" ref="C531">IFERROR(INDEX('調査票 (記入例)'!$C$1:$C$718,SMALL(IF('調査票 (記入例)'!$AE$19:$AE$718="●",ROW('調査票 (記入例)'!$AE$19:$AE$718)),ROW(C511))),"")</f>
        <v/>
      </c>
      <c r="D531" s="181" t="str">
        <f t="array" ref="D531">IFERROR(INDEX('調査票 (記入例)'!$K$1:$K$718,SMALL(IF('調査票 (記入例)'!$AE$19:$AE$718="●",ROW('調査票 (記入例)'!$AE$19:$AE$718)),ROW(D511))),"")</f>
        <v/>
      </c>
      <c r="E531" s="184">
        <f t="shared" si="58"/>
        <v>0</v>
      </c>
      <c r="F531" s="181" t="str">
        <f t="array" ref="F531">IFERROR(INDEX('調査票 (記入例)'!$L$1:$L$718,SMALL(IF('調査票 (記入例)'!$AE$19:$AE$718="●",ROW('調査票 (記入例)'!$AE$19:$AE$718)),ROW(F511))),"")</f>
        <v/>
      </c>
      <c r="G531" s="182">
        <f t="shared" si="59"/>
        <v>0</v>
      </c>
      <c r="H531" s="181" t="str">
        <f t="array" ref="H531">IFERROR(INDEX('調査票 (記入例)'!$M$1:$M$718,SMALL(IF('調査票 (記入例)'!$AE$19:$AE$718="●",ROW('調査票 (記入例)'!$AE$19:$AE$718)),ROW(H511))),"")</f>
        <v/>
      </c>
      <c r="I531" s="182">
        <f t="shared" si="60"/>
        <v>0</v>
      </c>
      <c r="J531" s="181" t="str">
        <f t="array" ref="J531">IFERROR(INDEX('調査票 (記入例)'!$N$1:$N$718,SMALL(IF('調査票 (記入例)'!$AE$19:$AE$718="●",ROW('調査票 (記入例)'!$AE$19:$AE$718)),ROW(J511))),"")</f>
        <v/>
      </c>
      <c r="K531" s="182">
        <f t="shared" si="61"/>
        <v>0</v>
      </c>
      <c r="L531" s="155"/>
      <c r="M531" s="156"/>
      <c r="N531" s="157"/>
      <c r="O531" s="156"/>
      <c r="P531" s="155"/>
      <c r="Q531" s="156"/>
      <c r="R531" s="157"/>
      <c r="S531" s="156"/>
      <c r="T531" s="155"/>
      <c r="U531" s="156"/>
      <c r="V531" s="157"/>
      <c r="W531" s="156"/>
      <c r="X531" s="155"/>
      <c r="Y531" s="156"/>
      <c r="Z531" s="157"/>
      <c r="AA531" s="156"/>
      <c r="AB531" s="158"/>
      <c r="AC531" s="159" t="str">
        <f t="array" ref="AC531">IFERROR(INDEX('調査票 (記入例)'!$AD$1:$AD$718,SMALL(IF('調査票 (記入例)'!$AE$19:$AE$718="●",ROW('調査票 (記入例)'!$AE$19:$AE$718)),ROW(AC511)))&amp;"","")</f>
        <v/>
      </c>
      <c r="AD531" s="160" t="str">
        <f t="shared" si="62"/>
        <v/>
      </c>
      <c r="AE531" s="159" t="str">
        <f t="shared" si="64"/>
        <v/>
      </c>
      <c r="AF531" s="160" t="str">
        <f t="shared" si="63"/>
        <v/>
      </c>
    </row>
    <row r="532" spans="1:32" s="110" customFormat="1" ht="34.5" customHeight="1" x14ac:dyDescent="0.4">
      <c r="A532" s="42" t="str">
        <f t="shared" si="57"/>
        <v>○○学園</v>
      </c>
      <c r="B532" s="176" t="str">
        <f t="array" ref="B532">IFERROR(INDEX('調査票 (記入例)'!$B$1:$B$718,SMALL(IF('調査票 (記入例)'!$AE$19:$AE$718="●",ROW('調査票 (記入例)'!$AE$19:$AE$718)),ROW(B512))),"")</f>
        <v/>
      </c>
      <c r="C532" s="177" t="str">
        <f t="array" ref="C532">IFERROR(INDEX('調査票 (記入例)'!$C$1:$C$718,SMALL(IF('調査票 (記入例)'!$AE$19:$AE$718="●",ROW('調査票 (記入例)'!$AE$19:$AE$718)),ROW(C512))),"")</f>
        <v/>
      </c>
      <c r="D532" s="181" t="str">
        <f t="array" ref="D532">IFERROR(INDEX('調査票 (記入例)'!$K$1:$K$718,SMALL(IF('調査票 (記入例)'!$AE$19:$AE$718="●",ROW('調査票 (記入例)'!$AE$19:$AE$718)),ROW(D512))),"")</f>
        <v/>
      </c>
      <c r="E532" s="184">
        <f t="shared" si="58"/>
        <v>0</v>
      </c>
      <c r="F532" s="181" t="str">
        <f t="array" ref="F532">IFERROR(INDEX('調査票 (記入例)'!$L$1:$L$718,SMALL(IF('調査票 (記入例)'!$AE$19:$AE$718="●",ROW('調査票 (記入例)'!$AE$19:$AE$718)),ROW(F512))),"")</f>
        <v/>
      </c>
      <c r="G532" s="182">
        <f t="shared" si="59"/>
        <v>0</v>
      </c>
      <c r="H532" s="181" t="str">
        <f t="array" ref="H532">IFERROR(INDEX('調査票 (記入例)'!$M$1:$M$718,SMALL(IF('調査票 (記入例)'!$AE$19:$AE$718="●",ROW('調査票 (記入例)'!$AE$19:$AE$718)),ROW(H512))),"")</f>
        <v/>
      </c>
      <c r="I532" s="182">
        <f t="shared" si="60"/>
        <v>0</v>
      </c>
      <c r="J532" s="181" t="str">
        <f t="array" ref="J532">IFERROR(INDEX('調査票 (記入例)'!$N$1:$N$718,SMALL(IF('調査票 (記入例)'!$AE$19:$AE$718="●",ROW('調査票 (記入例)'!$AE$19:$AE$718)),ROW(J512))),"")</f>
        <v/>
      </c>
      <c r="K532" s="182">
        <f t="shared" si="61"/>
        <v>0</v>
      </c>
      <c r="L532" s="155"/>
      <c r="M532" s="156"/>
      <c r="N532" s="157"/>
      <c r="O532" s="156"/>
      <c r="P532" s="155"/>
      <c r="Q532" s="156"/>
      <c r="R532" s="157"/>
      <c r="S532" s="156"/>
      <c r="T532" s="155"/>
      <c r="U532" s="156"/>
      <c r="V532" s="157"/>
      <c r="W532" s="156"/>
      <c r="X532" s="155"/>
      <c r="Y532" s="156"/>
      <c r="Z532" s="157"/>
      <c r="AA532" s="156"/>
      <c r="AB532" s="158"/>
      <c r="AC532" s="159" t="str">
        <f t="array" ref="AC532">IFERROR(INDEX('調査票 (記入例)'!$AD$1:$AD$718,SMALL(IF('調査票 (記入例)'!$AE$19:$AE$718="●",ROW('調査票 (記入例)'!$AE$19:$AE$718)),ROW(AC512)))&amp;"","")</f>
        <v/>
      </c>
      <c r="AD532" s="160" t="str">
        <f t="shared" si="62"/>
        <v/>
      </c>
      <c r="AE532" s="159" t="str">
        <f t="shared" si="64"/>
        <v/>
      </c>
      <c r="AF532" s="160" t="str">
        <f t="shared" si="63"/>
        <v/>
      </c>
    </row>
    <row r="533" spans="1:32" s="110" customFormat="1" ht="34.5" customHeight="1" x14ac:dyDescent="0.4">
      <c r="A533" s="42" t="str">
        <f t="shared" ref="A533:A596" si="65">IF($A$13="","",$A$13)</f>
        <v>○○学園</v>
      </c>
      <c r="B533" s="176" t="str">
        <f t="array" ref="B533">IFERROR(INDEX('調査票 (記入例)'!$B$1:$B$718,SMALL(IF('調査票 (記入例)'!$AE$19:$AE$718="●",ROW('調査票 (記入例)'!$AE$19:$AE$718)),ROW(B513))),"")</f>
        <v/>
      </c>
      <c r="C533" s="177" t="str">
        <f t="array" ref="C533">IFERROR(INDEX('調査票 (記入例)'!$C$1:$C$718,SMALL(IF('調査票 (記入例)'!$AE$19:$AE$718="●",ROW('調査票 (記入例)'!$AE$19:$AE$718)),ROW(C513))),"")</f>
        <v/>
      </c>
      <c r="D533" s="181" t="str">
        <f t="array" ref="D533">IFERROR(INDEX('調査票 (記入例)'!$K$1:$K$718,SMALL(IF('調査票 (記入例)'!$AE$19:$AE$718="●",ROW('調査票 (記入例)'!$AE$19:$AE$718)),ROW(D513))),"")</f>
        <v/>
      </c>
      <c r="E533" s="184">
        <f t="shared" ref="E533:E596" si="66">M533+O533</f>
        <v>0</v>
      </c>
      <c r="F533" s="181" t="str">
        <f t="array" ref="F533">IFERROR(INDEX('調査票 (記入例)'!$L$1:$L$718,SMALL(IF('調査票 (記入例)'!$AE$19:$AE$718="●",ROW('調査票 (記入例)'!$AE$19:$AE$718)),ROW(F513))),"")</f>
        <v/>
      </c>
      <c r="G533" s="182">
        <f t="shared" ref="G533:G596" si="67">Q533+S533</f>
        <v>0</v>
      </c>
      <c r="H533" s="181" t="str">
        <f t="array" ref="H533">IFERROR(INDEX('調査票 (記入例)'!$M$1:$M$718,SMALL(IF('調査票 (記入例)'!$AE$19:$AE$718="●",ROW('調査票 (記入例)'!$AE$19:$AE$718)),ROW(H513))),"")</f>
        <v/>
      </c>
      <c r="I533" s="182">
        <f t="shared" ref="I533:I596" si="68">U533+W533</f>
        <v>0</v>
      </c>
      <c r="J533" s="181" t="str">
        <f t="array" ref="J533">IFERROR(INDEX('調査票 (記入例)'!$N$1:$N$718,SMALL(IF('調査票 (記入例)'!$AE$19:$AE$718="●",ROW('調査票 (記入例)'!$AE$19:$AE$718)),ROW(J513))),"")</f>
        <v/>
      </c>
      <c r="K533" s="182">
        <f t="shared" ref="K533:K596" si="69">Y533+AA533</f>
        <v>0</v>
      </c>
      <c r="L533" s="155"/>
      <c r="M533" s="156"/>
      <c r="N533" s="157"/>
      <c r="O533" s="156"/>
      <c r="P533" s="155"/>
      <c r="Q533" s="156"/>
      <c r="R533" s="157"/>
      <c r="S533" s="156"/>
      <c r="T533" s="155"/>
      <c r="U533" s="156"/>
      <c r="V533" s="157"/>
      <c r="W533" s="156"/>
      <c r="X533" s="155"/>
      <c r="Y533" s="156"/>
      <c r="Z533" s="157"/>
      <c r="AA533" s="156"/>
      <c r="AB533" s="158"/>
      <c r="AC533" s="159" t="str">
        <f t="array" ref="AC533">IFERROR(INDEX('調査票 (記入例)'!$AD$1:$AD$718,SMALL(IF('調査票 (記入例)'!$AE$19:$AE$718="●",ROW('調査票 (記入例)'!$AE$19:$AE$718)),ROW(AC513)))&amp;"","")</f>
        <v/>
      </c>
      <c r="AD533" s="160" t="str">
        <f t="shared" ref="AD533:AD596" si="70">IF(AC533&lt;&gt;"",IF(OR(L533&lt;&gt;"",P533&lt;&gt;"",T533&lt;&gt;"",X533&lt;&gt;""),"有","無"),"")</f>
        <v/>
      </c>
      <c r="AE533" s="159" t="str">
        <f t="shared" si="64"/>
        <v/>
      </c>
      <c r="AF533" s="160" t="str">
        <f t="shared" ref="AF533:AF596" si="71">IF(C533="","",IF(AND(NOT(AB533=""),AND($L533+$N533=$D533,$P533+$R533=$F533,$T533+$V533=$H533,$X533+$Z533=$J533)),"OK","NG"))</f>
        <v/>
      </c>
    </row>
    <row r="534" spans="1:32" s="110" customFormat="1" ht="34.5" customHeight="1" x14ac:dyDescent="0.4">
      <c r="A534" s="42" t="str">
        <f t="shared" si="65"/>
        <v>○○学園</v>
      </c>
      <c r="B534" s="176" t="str">
        <f t="array" ref="B534">IFERROR(INDEX('調査票 (記入例)'!$B$1:$B$718,SMALL(IF('調査票 (記入例)'!$AE$19:$AE$718="●",ROW('調査票 (記入例)'!$AE$19:$AE$718)),ROW(B514))),"")</f>
        <v/>
      </c>
      <c r="C534" s="177" t="str">
        <f t="array" ref="C534">IFERROR(INDEX('調査票 (記入例)'!$C$1:$C$718,SMALL(IF('調査票 (記入例)'!$AE$19:$AE$718="●",ROW('調査票 (記入例)'!$AE$19:$AE$718)),ROW(C514))),"")</f>
        <v/>
      </c>
      <c r="D534" s="181" t="str">
        <f t="array" ref="D534">IFERROR(INDEX('調査票 (記入例)'!$K$1:$K$718,SMALL(IF('調査票 (記入例)'!$AE$19:$AE$718="●",ROW('調査票 (記入例)'!$AE$19:$AE$718)),ROW(D514))),"")</f>
        <v/>
      </c>
      <c r="E534" s="184">
        <f t="shared" si="66"/>
        <v>0</v>
      </c>
      <c r="F534" s="181" t="str">
        <f t="array" ref="F534">IFERROR(INDEX('調査票 (記入例)'!$L$1:$L$718,SMALL(IF('調査票 (記入例)'!$AE$19:$AE$718="●",ROW('調査票 (記入例)'!$AE$19:$AE$718)),ROW(F514))),"")</f>
        <v/>
      </c>
      <c r="G534" s="182">
        <f t="shared" si="67"/>
        <v>0</v>
      </c>
      <c r="H534" s="181" t="str">
        <f t="array" ref="H534">IFERROR(INDEX('調査票 (記入例)'!$M$1:$M$718,SMALL(IF('調査票 (記入例)'!$AE$19:$AE$718="●",ROW('調査票 (記入例)'!$AE$19:$AE$718)),ROW(H514))),"")</f>
        <v/>
      </c>
      <c r="I534" s="182">
        <f t="shared" si="68"/>
        <v>0</v>
      </c>
      <c r="J534" s="181" t="str">
        <f t="array" ref="J534">IFERROR(INDEX('調査票 (記入例)'!$N$1:$N$718,SMALL(IF('調査票 (記入例)'!$AE$19:$AE$718="●",ROW('調査票 (記入例)'!$AE$19:$AE$718)),ROW(J514))),"")</f>
        <v/>
      </c>
      <c r="K534" s="182">
        <f t="shared" si="69"/>
        <v>0</v>
      </c>
      <c r="L534" s="155"/>
      <c r="M534" s="156"/>
      <c r="N534" s="157"/>
      <c r="O534" s="156"/>
      <c r="P534" s="155"/>
      <c r="Q534" s="156"/>
      <c r="R534" s="157"/>
      <c r="S534" s="156"/>
      <c r="T534" s="155"/>
      <c r="U534" s="156"/>
      <c r="V534" s="157"/>
      <c r="W534" s="156"/>
      <c r="X534" s="155"/>
      <c r="Y534" s="156"/>
      <c r="Z534" s="157"/>
      <c r="AA534" s="156"/>
      <c r="AB534" s="158"/>
      <c r="AC534" s="159" t="str">
        <f t="array" ref="AC534">IFERROR(INDEX('調査票 (記入例)'!$AD$1:$AD$718,SMALL(IF('調査票 (記入例)'!$AE$19:$AE$718="●",ROW('調査票 (記入例)'!$AE$19:$AE$718)),ROW(AC514)))&amp;"","")</f>
        <v/>
      </c>
      <c r="AD534" s="160" t="str">
        <f t="shared" si="70"/>
        <v/>
      </c>
      <c r="AE534" s="159" t="str">
        <f t="shared" si="64"/>
        <v/>
      </c>
      <c r="AF534" s="160" t="str">
        <f t="shared" si="71"/>
        <v/>
      </c>
    </row>
    <row r="535" spans="1:32" s="110" customFormat="1" ht="34.5" customHeight="1" x14ac:dyDescent="0.4">
      <c r="A535" s="42" t="str">
        <f t="shared" si="65"/>
        <v>○○学園</v>
      </c>
      <c r="B535" s="176" t="str">
        <f t="array" ref="B535">IFERROR(INDEX('調査票 (記入例)'!$B$1:$B$718,SMALL(IF('調査票 (記入例)'!$AE$19:$AE$718="●",ROW('調査票 (記入例)'!$AE$19:$AE$718)),ROW(B515))),"")</f>
        <v/>
      </c>
      <c r="C535" s="177" t="str">
        <f t="array" ref="C535">IFERROR(INDEX('調査票 (記入例)'!$C$1:$C$718,SMALL(IF('調査票 (記入例)'!$AE$19:$AE$718="●",ROW('調査票 (記入例)'!$AE$19:$AE$718)),ROW(C515))),"")</f>
        <v/>
      </c>
      <c r="D535" s="181" t="str">
        <f t="array" ref="D535">IFERROR(INDEX('調査票 (記入例)'!$K$1:$K$718,SMALL(IF('調査票 (記入例)'!$AE$19:$AE$718="●",ROW('調査票 (記入例)'!$AE$19:$AE$718)),ROW(D515))),"")</f>
        <v/>
      </c>
      <c r="E535" s="184">
        <f t="shared" si="66"/>
        <v>0</v>
      </c>
      <c r="F535" s="181" t="str">
        <f t="array" ref="F535">IFERROR(INDEX('調査票 (記入例)'!$L$1:$L$718,SMALL(IF('調査票 (記入例)'!$AE$19:$AE$718="●",ROW('調査票 (記入例)'!$AE$19:$AE$718)),ROW(F515))),"")</f>
        <v/>
      </c>
      <c r="G535" s="182">
        <f t="shared" si="67"/>
        <v>0</v>
      </c>
      <c r="H535" s="181" t="str">
        <f t="array" ref="H535">IFERROR(INDEX('調査票 (記入例)'!$M$1:$M$718,SMALL(IF('調査票 (記入例)'!$AE$19:$AE$718="●",ROW('調査票 (記入例)'!$AE$19:$AE$718)),ROW(H515))),"")</f>
        <v/>
      </c>
      <c r="I535" s="182">
        <f t="shared" si="68"/>
        <v>0</v>
      </c>
      <c r="J535" s="181" t="str">
        <f t="array" ref="J535">IFERROR(INDEX('調査票 (記入例)'!$N$1:$N$718,SMALL(IF('調査票 (記入例)'!$AE$19:$AE$718="●",ROW('調査票 (記入例)'!$AE$19:$AE$718)),ROW(J515))),"")</f>
        <v/>
      </c>
      <c r="K535" s="182">
        <f t="shared" si="69"/>
        <v>0</v>
      </c>
      <c r="L535" s="155"/>
      <c r="M535" s="156"/>
      <c r="N535" s="157"/>
      <c r="O535" s="156"/>
      <c r="P535" s="155"/>
      <c r="Q535" s="156"/>
      <c r="R535" s="157"/>
      <c r="S535" s="156"/>
      <c r="T535" s="155"/>
      <c r="U535" s="156"/>
      <c r="V535" s="157"/>
      <c r="W535" s="156"/>
      <c r="X535" s="155"/>
      <c r="Y535" s="156"/>
      <c r="Z535" s="157"/>
      <c r="AA535" s="156"/>
      <c r="AB535" s="158"/>
      <c r="AC535" s="159" t="str">
        <f t="array" ref="AC535">IFERROR(INDEX('調査票 (記入例)'!$AD$1:$AD$718,SMALL(IF('調査票 (記入例)'!$AE$19:$AE$718="●",ROW('調査票 (記入例)'!$AE$19:$AE$718)),ROW(AC515)))&amp;"","")</f>
        <v/>
      </c>
      <c r="AD535" s="160" t="str">
        <f t="shared" si="70"/>
        <v/>
      </c>
      <c r="AE535" s="159" t="str">
        <f t="shared" ref="AE535:AE598" si="72">IF(AC535&lt;&gt;"",IF(AND(D535=E535,F535=G535,H535=I535,J535=K535),"○",""),"")</f>
        <v/>
      </c>
      <c r="AF535" s="160" t="str">
        <f t="shared" si="71"/>
        <v/>
      </c>
    </row>
    <row r="536" spans="1:32" s="110" customFormat="1" ht="34.5" customHeight="1" x14ac:dyDescent="0.4">
      <c r="A536" s="42" t="str">
        <f t="shared" si="65"/>
        <v>○○学園</v>
      </c>
      <c r="B536" s="176" t="str">
        <f t="array" ref="B536">IFERROR(INDEX('調査票 (記入例)'!$B$1:$B$718,SMALL(IF('調査票 (記入例)'!$AE$19:$AE$718="●",ROW('調査票 (記入例)'!$AE$19:$AE$718)),ROW(B516))),"")</f>
        <v/>
      </c>
      <c r="C536" s="177" t="str">
        <f t="array" ref="C536">IFERROR(INDEX('調査票 (記入例)'!$C$1:$C$718,SMALL(IF('調査票 (記入例)'!$AE$19:$AE$718="●",ROW('調査票 (記入例)'!$AE$19:$AE$718)),ROW(C516))),"")</f>
        <v/>
      </c>
      <c r="D536" s="181" t="str">
        <f t="array" ref="D536">IFERROR(INDEX('調査票 (記入例)'!$K$1:$K$718,SMALL(IF('調査票 (記入例)'!$AE$19:$AE$718="●",ROW('調査票 (記入例)'!$AE$19:$AE$718)),ROW(D516))),"")</f>
        <v/>
      </c>
      <c r="E536" s="184">
        <f t="shared" si="66"/>
        <v>0</v>
      </c>
      <c r="F536" s="181" t="str">
        <f t="array" ref="F536">IFERROR(INDEX('調査票 (記入例)'!$L$1:$L$718,SMALL(IF('調査票 (記入例)'!$AE$19:$AE$718="●",ROW('調査票 (記入例)'!$AE$19:$AE$718)),ROW(F516))),"")</f>
        <v/>
      </c>
      <c r="G536" s="182">
        <f t="shared" si="67"/>
        <v>0</v>
      </c>
      <c r="H536" s="181" t="str">
        <f t="array" ref="H536">IFERROR(INDEX('調査票 (記入例)'!$M$1:$M$718,SMALL(IF('調査票 (記入例)'!$AE$19:$AE$718="●",ROW('調査票 (記入例)'!$AE$19:$AE$718)),ROW(H516))),"")</f>
        <v/>
      </c>
      <c r="I536" s="182">
        <f t="shared" si="68"/>
        <v>0</v>
      </c>
      <c r="J536" s="181" t="str">
        <f t="array" ref="J536">IFERROR(INDEX('調査票 (記入例)'!$N$1:$N$718,SMALL(IF('調査票 (記入例)'!$AE$19:$AE$718="●",ROW('調査票 (記入例)'!$AE$19:$AE$718)),ROW(J516))),"")</f>
        <v/>
      </c>
      <c r="K536" s="182">
        <f t="shared" si="69"/>
        <v>0</v>
      </c>
      <c r="L536" s="155"/>
      <c r="M536" s="156"/>
      <c r="N536" s="157"/>
      <c r="O536" s="156"/>
      <c r="P536" s="155"/>
      <c r="Q536" s="156"/>
      <c r="R536" s="157"/>
      <c r="S536" s="156"/>
      <c r="T536" s="155"/>
      <c r="U536" s="156"/>
      <c r="V536" s="157"/>
      <c r="W536" s="156"/>
      <c r="X536" s="155"/>
      <c r="Y536" s="156"/>
      <c r="Z536" s="157"/>
      <c r="AA536" s="156"/>
      <c r="AB536" s="158"/>
      <c r="AC536" s="159" t="str">
        <f t="array" ref="AC536">IFERROR(INDEX('調査票 (記入例)'!$AD$1:$AD$718,SMALL(IF('調査票 (記入例)'!$AE$19:$AE$718="●",ROW('調査票 (記入例)'!$AE$19:$AE$718)),ROW(AC516)))&amp;"","")</f>
        <v/>
      </c>
      <c r="AD536" s="160" t="str">
        <f t="shared" si="70"/>
        <v/>
      </c>
      <c r="AE536" s="159" t="str">
        <f t="shared" si="72"/>
        <v/>
      </c>
      <c r="AF536" s="160" t="str">
        <f t="shared" si="71"/>
        <v/>
      </c>
    </row>
    <row r="537" spans="1:32" s="110" customFormat="1" ht="34.5" customHeight="1" x14ac:dyDescent="0.4">
      <c r="A537" s="42" t="str">
        <f t="shared" si="65"/>
        <v>○○学園</v>
      </c>
      <c r="B537" s="176" t="str">
        <f t="array" ref="B537">IFERROR(INDEX('調査票 (記入例)'!$B$1:$B$718,SMALL(IF('調査票 (記入例)'!$AE$19:$AE$718="●",ROW('調査票 (記入例)'!$AE$19:$AE$718)),ROW(B517))),"")</f>
        <v/>
      </c>
      <c r="C537" s="177" t="str">
        <f t="array" ref="C537">IFERROR(INDEX('調査票 (記入例)'!$C$1:$C$718,SMALL(IF('調査票 (記入例)'!$AE$19:$AE$718="●",ROW('調査票 (記入例)'!$AE$19:$AE$718)),ROW(C517))),"")</f>
        <v/>
      </c>
      <c r="D537" s="181" t="str">
        <f t="array" ref="D537">IFERROR(INDEX('調査票 (記入例)'!$K$1:$K$718,SMALL(IF('調査票 (記入例)'!$AE$19:$AE$718="●",ROW('調査票 (記入例)'!$AE$19:$AE$718)),ROW(D517))),"")</f>
        <v/>
      </c>
      <c r="E537" s="184">
        <f t="shared" si="66"/>
        <v>0</v>
      </c>
      <c r="F537" s="181" t="str">
        <f t="array" ref="F537">IFERROR(INDEX('調査票 (記入例)'!$L$1:$L$718,SMALL(IF('調査票 (記入例)'!$AE$19:$AE$718="●",ROW('調査票 (記入例)'!$AE$19:$AE$718)),ROW(F517))),"")</f>
        <v/>
      </c>
      <c r="G537" s="182">
        <f t="shared" si="67"/>
        <v>0</v>
      </c>
      <c r="H537" s="181" t="str">
        <f t="array" ref="H537">IFERROR(INDEX('調査票 (記入例)'!$M$1:$M$718,SMALL(IF('調査票 (記入例)'!$AE$19:$AE$718="●",ROW('調査票 (記入例)'!$AE$19:$AE$718)),ROW(H517))),"")</f>
        <v/>
      </c>
      <c r="I537" s="182">
        <f t="shared" si="68"/>
        <v>0</v>
      </c>
      <c r="J537" s="181" t="str">
        <f t="array" ref="J537">IFERROR(INDEX('調査票 (記入例)'!$N$1:$N$718,SMALL(IF('調査票 (記入例)'!$AE$19:$AE$718="●",ROW('調査票 (記入例)'!$AE$19:$AE$718)),ROW(J517))),"")</f>
        <v/>
      </c>
      <c r="K537" s="182">
        <f t="shared" si="69"/>
        <v>0</v>
      </c>
      <c r="L537" s="155"/>
      <c r="M537" s="156"/>
      <c r="N537" s="157"/>
      <c r="O537" s="156"/>
      <c r="P537" s="155"/>
      <c r="Q537" s="156"/>
      <c r="R537" s="157"/>
      <c r="S537" s="156"/>
      <c r="T537" s="155"/>
      <c r="U537" s="156"/>
      <c r="V537" s="157"/>
      <c r="W537" s="156"/>
      <c r="X537" s="155"/>
      <c r="Y537" s="156"/>
      <c r="Z537" s="157"/>
      <c r="AA537" s="156"/>
      <c r="AB537" s="158"/>
      <c r="AC537" s="159" t="str">
        <f t="array" ref="AC537">IFERROR(INDEX('調査票 (記入例)'!$AD$1:$AD$718,SMALL(IF('調査票 (記入例)'!$AE$19:$AE$718="●",ROW('調査票 (記入例)'!$AE$19:$AE$718)),ROW(AC517)))&amp;"","")</f>
        <v/>
      </c>
      <c r="AD537" s="160" t="str">
        <f t="shared" si="70"/>
        <v/>
      </c>
      <c r="AE537" s="159" t="str">
        <f t="shared" si="72"/>
        <v/>
      </c>
      <c r="AF537" s="160" t="str">
        <f t="shared" si="71"/>
        <v/>
      </c>
    </row>
    <row r="538" spans="1:32" s="110" customFormat="1" ht="34.5" customHeight="1" x14ac:dyDescent="0.4">
      <c r="A538" s="42" t="str">
        <f t="shared" si="65"/>
        <v>○○学園</v>
      </c>
      <c r="B538" s="176" t="str">
        <f t="array" ref="B538">IFERROR(INDEX('調査票 (記入例)'!$B$1:$B$718,SMALL(IF('調査票 (記入例)'!$AE$19:$AE$718="●",ROW('調査票 (記入例)'!$AE$19:$AE$718)),ROW(B518))),"")</f>
        <v/>
      </c>
      <c r="C538" s="177" t="str">
        <f t="array" ref="C538">IFERROR(INDEX('調査票 (記入例)'!$C$1:$C$718,SMALL(IF('調査票 (記入例)'!$AE$19:$AE$718="●",ROW('調査票 (記入例)'!$AE$19:$AE$718)),ROW(C518))),"")</f>
        <v/>
      </c>
      <c r="D538" s="181" t="str">
        <f t="array" ref="D538">IFERROR(INDEX('調査票 (記入例)'!$K$1:$K$718,SMALL(IF('調査票 (記入例)'!$AE$19:$AE$718="●",ROW('調査票 (記入例)'!$AE$19:$AE$718)),ROW(D518))),"")</f>
        <v/>
      </c>
      <c r="E538" s="184">
        <f t="shared" si="66"/>
        <v>0</v>
      </c>
      <c r="F538" s="181" t="str">
        <f t="array" ref="F538">IFERROR(INDEX('調査票 (記入例)'!$L$1:$L$718,SMALL(IF('調査票 (記入例)'!$AE$19:$AE$718="●",ROW('調査票 (記入例)'!$AE$19:$AE$718)),ROW(F518))),"")</f>
        <v/>
      </c>
      <c r="G538" s="182">
        <f t="shared" si="67"/>
        <v>0</v>
      </c>
      <c r="H538" s="181" t="str">
        <f t="array" ref="H538">IFERROR(INDEX('調査票 (記入例)'!$M$1:$M$718,SMALL(IF('調査票 (記入例)'!$AE$19:$AE$718="●",ROW('調査票 (記入例)'!$AE$19:$AE$718)),ROW(H518))),"")</f>
        <v/>
      </c>
      <c r="I538" s="182">
        <f t="shared" si="68"/>
        <v>0</v>
      </c>
      <c r="J538" s="181" t="str">
        <f t="array" ref="J538">IFERROR(INDEX('調査票 (記入例)'!$N$1:$N$718,SMALL(IF('調査票 (記入例)'!$AE$19:$AE$718="●",ROW('調査票 (記入例)'!$AE$19:$AE$718)),ROW(J518))),"")</f>
        <v/>
      </c>
      <c r="K538" s="182">
        <f t="shared" si="69"/>
        <v>0</v>
      </c>
      <c r="L538" s="155"/>
      <c r="M538" s="156"/>
      <c r="N538" s="157"/>
      <c r="O538" s="156"/>
      <c r="P538" s="155"/>
      <c r="Q538" s="156"/>
      <c r="R538" s="157"/>
      <c r="S538" s="156"/>
      <c r="T538" s="155"/>
      <c r="U538" s="156"/>
      <c r="V538" s="157"/>
      <c r="W538" s="156"/>
      <c r="X538" s="155"/>
      <c r="Y538" s="156"/>
      <c r="Z538" s="157"/>
      <c r="AA538" s="156"/>
      <c r="AB538" s="158"/>
      <c r="AC538" s="159" t="str">
        <f t="array" ref="AC538">IFERROR(INDEX('調査票 (記入例)'!$AD$1:$AD$718,SMALL(IF('調査票 (記入例)'!$AE$19:$AE$718="●",ROW('調査票 (記入例)'!$AE$19:$AE$718)),ROW(AC518)))&amp;"","")</f>
        <v/>
      </c>
      <c r="AD538" s="160" t="str">
        <f t="shared" si="70"/>
        <v/>
      </c>
      <c r="AE538" s="159" t="str">
        <f t="shared" si="72"/>
        <v/>
      </c>
      <c r="AF538" s="160" t="str">
        <f t="shared" si="71"/>
        <v/>
      </c>
    </row>
    <row r="539" spans="1:32" s="110" customFormat="1" ht="34.5" customHeight="1" x14ac:dyDescent="0.4">
      <c r="A539" s="42" t="str">
        <f t="shared" si="65"/>
        <v>○○学園</v>
      </c>
      <c r="B539" s="176" t="str">
        <f t="array" ref="B539">IFERROR(INDEX('調査票 (記入例)'!$B$1:$B$718,SMALL(IF('調査票 (記入例)'!$AE$19:$AE$718="●",ROW('調査票 (記入例)'!$AE$19:$AE$718)),ROW(B519))),"")</f>
        <v/>
      </c>
      <c r="C539" s="177" t="str">
        <f t="array" ref="C539">IFERROR(INDEX('調査票 (記入例)'!$C$1:$C$718,SMALL(IF('調査票 (記入例)'!$AE$19:$AE$718="●",ROW('調査票 (記入例)'!$AE$19:$AE$718)),ROW(C519))),"")</f>
        <v/>
      </c>
      <c r="D539" s="181" t="str">
        <f t="array" ref="D539">IFERROR(INDEX('調査票 (記入例)'!$K$1:$K$718,SMALL(IF('調査票 (記入例)'!$AE$19:$AE$718="●",ROW('調査票 (記入例)'!$AE$19:$AE$718)),ROW(D519))),"")</f>
        <v/>
      </c>
      <c r="E539" s="184">
        <f t="shared" si="66"/>
        <v>0</v>
      </c>
      <c r="F539" s="181" t="str">
        <f t="array" ref="F539">IFERROR(INDEX('調査票 (記入例)'!$L$1:$L$718,SMALL(IF('調査票 (記入例)'!$AE$19:$AE$718="●",ROW('調査票 (記入例)'!$AE$19:$AE$718)),ROW(F519))),"")</f>
        <v/>
      </c>
      <c r="G539" s="182">
        <f t="shared" si="67"/>
        <v>0</v>
      </c>
      <c r="H539" s="181" t="str">
        <f t="array" ref="H539">IFERROR(INDEX('調査票 (記入例)'!$M$1:$M$718,SMALL(IF('調査票 (記入例)'!$AE$19:$AE$718="●",ROW('調査票 (記入例)'!$AE$19:$AE$718)),ROW(H519))),"")</f>
        <v/>
      </c>
      <c r="I539" s="182">
        <f t="shared" si="68"/>
        <v>0</v>
      </c>
      <c r="J539" s="181" t="str">
        <f t="array" ref="J539">IFERROR(INDEX('調査票 (記入例)'!$N$1:$N$718,SMALL(IF('調査票 (記入例)'!$AE$19:$AE$718="●",ROW('調査票 (記入例)'!$AE$19:$AE$718)),ROW(J519))),"")</f>
        <v/>
      </c>
      <c r="K539" s="182">
        <f t="shared" si="69"/>
        <v>0</v>
      </c>
      <c r="L539" s="155"/>
      <c r="M539" s="156"/>
      <c r="N539" s="157"/>
      <c r="O539" s="156"/>
      <c r="P539" s="155"/>
      <c r="Q539" s="156"/>
      <c r="R539" s="157"/>
      <c r="S539" s="156"/>
      <c r="T539" s="155"/>
      <c r="U539" s="156"/>
      <c r="V539" s="157"/>
      <c r="W539" s="156"/>
      <c r="X539" s="155"/>
      <c r="Y539" s="156"/>
      <c r="Z539" s="157"/>
      <c r="AA539" s="156"/>
      <c r="AB539" s="158"/>
      <c r="AC539" s="159" t="str">
        <f t="array" ref="AC539">IFERROR(INDEX('調査票 (記入例)'!$AD$1:$AD$718,SMALL(IF('調査票 (記入例)'!$AE$19:$AE$718="●",ROW('調査票 (記入例)'!$AE$19:$AE$718)),ROW(AC519)))&amp;"","")</f>
        <v/>
      </c>
      <c r="AD539" s="160" t="str">
        <f t="shared" si="70"/>
        <v/>
      </c>
      <c r="AE539" s="159" t="str">
        <f t="shared" si="72"/>
        <v/>
      </c>
      <c r="AF539" s="160" t="str">
        <f t="shared" si="71"/>
        <v/>
      </c>
    </row>
    <row r="540" spans="1:32" s="110" customFormat="1" ht="34.5" customHeight="1" x14ac:dyDescent="0.4">
      <c r="A540" s="42" t="str">
        <f t="shared" si="65"/>
        <v>○○学園</v>
      </c>
      <c r="B540" s="176" t="str">
        <f t="array" ref="B540">IFERROR(INDEX('調査票 (記入例)'!$B$1:$B$718,SMALL(IF('調査票 (記入例)'!$AE$19:$AE$718="●",ROW('調査票 (記入例)'!$AE$19:$AE$718)),ROW(B520))),"")</f>
        <v/>
      </c>
      <c r="C540" s="177" t="str">
        <f t="array" ref="C540">IFERROR(INDEX('調査票 (記入例)'!$C$1:$C$718,SMALL(IF('調査票 (記入例)'!$AE$19:$AE$718="●",ROW('調査票 (記入例)'!$AE$19:$AE$718)),ROW(C520))),"")</f>
        <v/>
      </c>
      <c r="D540" s="181" t="str">
        <f t="array" ref="D540">IFERROR(INDEX('調査票 (記入例)'!$K$1:$K$718,SMALL(IF('調査票 (記入例)'!$AE$19:$AE$718="●",ROW('調査票 (記入例)'!$AE$19:$AE$718)),ROW(D520))),"")</f>
        <v/>
      </c>
      <c r="E540" s="184">
        <f t="shared" si="66"/>
        <v>0</v>
      </c>
      <c r="F540" s="181" t="str">
        <f t="array" ref="F540">IFERROR(INDEX('調査票 (記入例)'!$L$1:$L$718,SMALL(IF('調査票 (記入例)'!$AE$19:$AE$718="●",ROW('調査票 (記入例)'!$AE$19:$AE$718)),ROW(F520))),"")</f>
        <v/>
      </c>
      <c r="G540" s="182">
        <f t="shared" si="67"/>
        <v>0</v>
      </c>
      <c r="H540" s="181" t="str">
        <f t="array" ref="H540">IFERROR(INDEX('調査票 (記入例)'!$M$1:$M$718,SMALL(IF('調査票 (記入例)'!$AE$19:$AE$718="●",ROW('調査票 (記入例)'!$AE$19:$AE$718)),ROW(H520))),"")</f>
        <v/>
      </c>
      <c r="I540" s="182">
        <f t="shared" si="68"/>
        <v>0</v>
      </c>
      <c r="J540" s="181" t="str">
        <f t="array" ref="J540">IFERROR(INDEX('調査票 (記入例)'!$N$1:$N$718,SMALL(IF('調査票 (記入例)'!$AE$19:$AE$718="●",ROW('調査票 (記入例)'!$AE$19:$AE$718)),ROW(J520))),"")</f>
        <v/>
      </c>
      <c r="K540" s="182">
        <f t="shared" si="69"/>
        <v>0</v>
      </c>
      <c r="L540" s="155"/>
      <c r="M540" s="156"/>
      <c r="N540" s="157"/>
      <c r="O540" s="156"/>
      <c r="P540" s="155"/>
      <c r="Q540" s="156"/>
      <c r="R540" s="157"/>
      <c r="S540" s="156"/>
      <c r="T540" s="155"/>
      <c r="U540" s="156"/>
      <c r="V540" s="157"/>
      <c r="W540" s="156"/>
      <c r="X540" s="155"/>
      <c r="Y540" s="156"/>
      <c r="Z540" s="157"/>
      <c r="AA540" s="156"/>
      <c r="AB540" s="158"/>
      <c r="AC540" s="159" t="str">
        <f t="array" ref="AC540">IFERROR(INDEX('調査票 (記入例)'!$AD$1:$AD$718,SMALL(IF('調査票 (記入例)'!$AE$19:$AE$718="●",ROW('調査票 (記入例)'!$AE$19:$AE$718)),ROW(AC520)))&amp;"","")</f>
        <v/>
      </c>
      <c r="AD540" s="160" t="str">
        <f t="shared" si="70"/>
        <v/>
      </c>
      <c r="AE540" s="159" t="str">
        <f t="shared" si="72"/>
        <v/>
      </c>
      <c r="AF540" s="160" t="str">
        <f t="shared" si="71"/>
        <v/>
      </c>
    </row>
    <row r="541" spans="1:32" s="110" customFormat="1" ht="34.5" customHeight="1" x14ac:dyDescent="0.4">
      <c r="A541" s="42" t="str">
        <f t="shared" si="65"/>
        <v>○○学園</v>
      </c>
      <c r="B541" s="176" t="str">
        <f t="array" ref="B541">IFERROR(INDEX('調査票 (記入例)'!$B$1:$B$718,SMALL(IF('調査票 (記入例)'!$AE$19:$AE$718="●",ROW('調査票 (記入例)'!$AE$19:$AE$718)),ROW(B521))),"")</f>
        <v/>
      </c>
      <c r="C541" s="177" t="str">
        <f t="array" ref="C541">IFERROR(INDEX('調査票 (記入例)'!$C$1:$C$718,SMALL(IF('調査票 (記入例)'!$AE$19:$AE$718="●",ROW('調査票 (記入例)'!$AE$19:$AE$718)),ROW(C521))),"")</f>
        <v/>
      </c>
      <c r="D541" s="181" t="str">
        <f t="array" ref="D541">IFERROR(INDEX('調査票 (記入例)'!$K$1:$K$718,SMALL(IF('調査票 (記入例)'!$AE$19:$AE$718="●",ROW('調査票 (記入例)'!$AE$19:$AE$718)),ROW(D521))),"")</f>
        <v/>
      </c>
      <c r="E541" s="184">
        <f t="shared" si="66"/>
        <v>0</v>
      </c>
      <c r="F541" s="181" t="str">
        <f t="array" ref="F541">IFERROR(INDEX('調査票 (記入例)'!$L$1:$L$718,SMALL(IF('調査票 (記入例)'!$AE$19:$AE$718="●",ROW('調査票 (記入例)'!$AE$19:$AE$718)),ROW(F521))),"")</f>
        <v/>
      </c>
      <c r="G541" s="182">
        <f t="shared" si="67"/>
        <v>0</v>
      </c>
      <c r="H541" s="181" t="str">
        <f t="array" ref="H541">IFERROR(INDEX('調査票 (記入例)'!$M$1:$M$718,SMALL(IF('調査票 (記入例)'!$AE$19:$AE$718="●",ROW('調査票 (記入例)'!$AE$19:$AE$718)),ROW(H521))),"")</f>
        <v/>
      </c>
      <c r="I541" s="182">
        <f t="shared" si="68"/>
        <v>0</v>
      </c>
      <c r="J541" s="181" t="str">
        <f t="array" ref="J541">IFERROR(INDEX('調査票 (記入例)'!$N$1:$N$718,SMALL(IF('調査票 (記入例)'!$AE$19:$AE$718="●",ROW('調査票 (記入例)'!$AE$19:$AE$718)),ROW(J521))),"")</f>
        <v/>
      </c>
      <c r="K541" s="182">
        <f t="shared" si="69"/>
        <v>0</v>
      </c>
      <c r="L541" s="155"/>
      <c r="M541" s="156"/>
      <c r="N541" s="157"/>
      <c r="O541" s="156"/>
      <c r="P541" s="155"/>
      <c r="Q541" s="156"/>
      <c r="R541" s="157"/>
      <c r="S541" s="156"/>
      <c r="T541" s="155"/>
      <c r="U541" s="156"/>
      <c r="V541" s="157"/>
      <c r="W541" s="156"/>
      <c r="X541" s="155"/>
      <c r="Y541" s="156"/>
      <c r="Z541" s="157"/>
      <c r="AA541" s="156"/>
      <c r="AB541" s="158"/>
      <c r="AC541" s="159" t="str">
        <f t="array" ref="AC541">IFERROR(INDEX('調査票 (記入例)'!$AD$1:$AD$718,SMALL(IF('調査票 (記入例)'!$AE$19:$AE$718="●",ROW('調査票 (記入例)'!$AE$19:$AE$718)),ROW(AC521)))&amp;"","")</f>
        <v/>
      </c>
      <c r="AD541" s="160" t="str">
        <f t="shared" si="70"/>
        <v/>
      </c>
      <c r="AE541" s="159" t="str">
        <f t="shared" si="72"/>
        <v/>
      </c>
      <c r="AF541" s="160" t="str">
        <f t="shared" si="71"/>
        <v/>
      </c>
    </row>
    <row r="542" spans="1:32" s="110" customFormat="1" ht="34.5" customHeight="1" x14ac:dyDescent="0.4">
      <c r="A542" s="42" t="str">
        <f t="shared" si="65"/>
        <v>○○学園</v>
      </c>
      <c r="B542" s="176" t="str">
        <f t="array" ref="B542">IFERROR(INDEX('調査票 (記入例)'!$B$1:$B$718,SMALL(IF('調査票 (記入例)'!$AE$19:$AE$718="●",ROW('調査票 (記入例)'!$AE$19:$AE$718)),ROW(B522))),"")</f>
        <v/>
      </c>
      <c r="C542" s="177" t="str">
        <f t="array" ref="C542">IFERROR(INDEX('調査票 (記入例)'!$C$1:$C$718,SMALL(IF('調査票 (記入例)'!$AE$19:$AE$718="●",ROW('調査票 (記入例)'!$AE$19:$AE$718)),ROW(C522))),"")</f>
        <v/>
      </c>
      <c r="D542" s="181" t="str">
        <f t="array" ref="D542">IFERROR(INDEX('調査票 (記入例)'!$K$1:$K$718,SMALL(IF('調査票 (記入例)'!$AE$19:$AE$718="●",ROW('調査票 (記入例)'!$AE$19:$AE$718)),ROW(D522))),"")</f>
        <v/>
      </c>
      <c r="E542" s="184">
        <f t="shared" si="66"/>
        <v>0</v>
      </c>
      <c r="F542" s="181" t="str">
        <f t="array" ref="F542">IFERROR(INDEX('調査票 (記入例)'!$L$1:$L$718,SMALL(IF('調査票 (記入例)'!$AE$19:$AE$718="●",ROW('調査票 (記入例)'!$AE$19:$AE$718)),ROW(F522))),"")</f>
        <v/>
      </c>
      <c r="G542" s="182">
        <f t="shared" si="67"/>
        <v>0</v>
      </c>
      <c r="H542" s="181" t="str">
        <f t="array" ref="H542">IFERROR(INDEX('調査票 (記入例)'!$M$1:$M$718,SMALL(IF('調査票 (記入例)'!$AE$19:$AE$718="●",ROW('調査票 (記入例)'!$AE$19:$AE$718)),ROW(H522))),"")</f>
        <v/>
      </c>
      <c r="I542" s="182">
        <f t="shared" si="68"/>
        <v>0</v>
      </c>
      <c r="J542" s="181" t="str">
        <f t="array" ref="J542">IFERROR(INDEX('調査票 (記入例)'!$N$1:$N$718,SMALL(IF('調査票 (記入例)'!$AE$19:$AE$718="●",ROW('調査票 (記入例)'!$AE$19:$AE$718)),ROW(J522))),"")</f>
        <v/>
      </c>
      <c r="K542" s="182">
        <f t="shared" si="69"/>
        <v>0</v>
      </c>
      <c r="L542" s="155"/>
      <c r="M542" s="156"/>
      <c r="N542" s="157"/>
      <c r="O542" s="156"/>
      <c r="P542" s="155"/>
      <c r="Q542" s="156"/>
      <c r="R542" s="157"/>
      <c r="S542" s="156"/>
      <c r="T542" s="155"/>
      <c r="U542" s="156"/>
      <c r="V542" s="157"/>
      <c r="W542" s="156"/>
      <c r="X542" s="155"/>
      <c r="Y542" s="156"/>
      <c r="Z542" s="157"/>
      <c r="AA542" s="156"/>
      <c r="AB542" s="158"/>
      <c r="AC542" s="159" t="str">
        <f t="array" ref="AC542">IFERROR(INDEX('調査票 (記入例)'!$AD$1:$AD$718,SMALL(IF('調査票 (記入例)'!$AE$19:$AE$718="●",ROW('調査票 (記入例)'!$AE$19:$AE$718)),ROW(AC522)))&amp;"","")</f>
        <v/>
      </c>
      <c r="AD542" s="160" t="str">
        <f t="shared" si="70"/>
        <v/>
      </c>
      <c r="AE542" s="159" t="str">
        <f t="shared" si="72"/>
        <v/>
      </c>
      <c r="AF542" s="160" t="str">
        <f t="shared" si="71"/>
        <v/>
      </c>
    </row>
    <row r="543" spans="1:32" s="110" customFormat="1" ht="34.5" customHeight="1" x14ac:dyDescent="0.4">
      <c r="A543" s="42" t="str">
        <f t="shared" si="65"/>
        <v>○○学園</v>
      </c>
      <c r="B543" s="176" t="str">
        <f t="array" ref="B543">IFERROR(INDEX('調査票 (記入例)'!$B$1:$B$718,SMALL(IF('調査票 (記入例)'!$AE$19:$AE$718="●",ROW('調査票 (記入例)'!$AE$19:$AE$718)),ROW(B523))),"")</f>
        <v/>
      </c>
      <c r="C543" s="177" t="str">
        <f t="array" ref="C543">IFERROR(INDEX('調査票 (記入例)'!$C$1:$C$718,SMALL(IF('調査票 (記入例)'!$AE$19:$AE$718="●",ROW('調査票 (記入例)'!$AE$19:$AE$718)),ROW(C523))),"")</f>
        <v/>
      </c>
      <c r="D543" s="181" t="str">
        <f t="array" ref="D543">IFERROR(INDEX('調査票 (記入例)'!$K$1:$K$718,SMALL(IF('調査票 (記入例)'!$AE$19:$AE$718="●",ROW('調査票 (記入例)'!$AE$19:$AE$718)),ROW(D523))),"")</f>
        <v/>
      </c>
      <c r="E543" s="184">
        <f t="shared" si="66"/>
        <v>0</v>
      </c>
      <c r="F543" s="181" t="str">
        <f t="array" ref="F543">IFERROR(INDEX('調査票 (記入例)'!$L$1:$L$718,SMALL(IF('調査票 (記入例)'!$AE$19:$AE$718="●",ROW('調査票 (記入例)'!$AE$19:$AE$718)),ROW(F523))),"")</f>
        <v/>
      </c>
      <c r="G543" s="182">
        <f t="shared" si="67"/>
        <v>0</v>
      </c>
      <c r="H543" s="181" t="str">
        <f t="array" ref="H543">IFERROR(INDEX('調査票 (記入例)'!$M$1:$M$718,SMALL(IF('調査票 (記入例)'!$AE$19:$AE$718="●",ROW('調査票 (記入例)'!$AE$19:$AE$718)),ROW(H523))),"")</f>
        <v/>
      </c>
      <c r="I543" s="182">
        <f t="shared" si="68"/>
        <v>0</v>
      </c>
      <c r="J543" s="181" t="str">
        <f t="array" ref="J543">IFERROR(INDEX('調査票 (記入例)'!$N$1:$N$718,SMALL(IF('調査票 (記入例)'!$AE$19:$AE$718="●",ROW('調査票 (記入例)'!$AE$19:$AE$718)),ROW(J523))),"")</f>
        <v/>
      </c>
      <c r="K543" s="182">
        <f t="shared" si="69"/>
        <v>0</v>
      </c>
      <c r="L543" s="155"/>
      <c r="M543" s="156"/>
      <c r="N543" s="157"/>
      <c r="O543" s="156"/>
      <c r="P543" s="155"/>
      <c r="Q543" s="156"/>
      <c r="R543" s="157"/>
      <c r="S543" s="156"/>
      <c r="T543" s="155"/>
      <c r="U543" s="156"/>
      <c r="V543" s="157"/>
      <c r="W543" s="156"/>
      <c r="X543" s="155"/>
      <c r="Y543" s="156"/>
      <c r="Z543" s="157"/>
      <c r="AA543" s="156"/>
      <c r="AB543" s="158"/>
      <c r="AC543" s="159" t="str">
        <f t="array" ref="AC543">IFERROR(INDEX('調査票 (記入例)'!$AD$1:$AD$718,SMALL(IF('調査票 (記入例)'!$AE$19:$AE$718="●",ROW('調査票 (記入例)'!$AE$19:$AE$718)),ROW(AC523)))&amp;"","")</f>
        <v/>
      </c>
      <c r="AD543" s="160" t="str">
        <f t="shared" si="70"/>
        <v/>
      </c>
      <c r="AE543" s="159" t="str">
        <f t="shared" si="72"/>
        <v/>
      </c>
      <c r="AF543" s="160" t="str">
        <f t="shared" si="71"/>
        <v/>
      </c>
    </row>
    <row r="544" spans="1:32" s="110" customFormat="1" ht="34.5" customHeight="1" x14ac:dyDescent="0.4">
      <c r="A544" s="42" t="str">
        <f t="shared" si="65"/>
        <v>○○学園</v>
      </c>
      <c r="B544" s="176" t="str">
        <f t="array" ref="B544">IFERROR(INDEX('調査票 (記入例)'!$B$1:$B$718,SMALL(IF('調査票 (記入例)'!$AE$19:$AE$718="●",ROW('調査票 (記入例)'!$AE$19:$AE$718)),ROW(B524))),"")</f>
        <v/>
      </c>
      <c r="C544" s="177" t="str">
        <f t="array" ref="C544">IFERROR(INDEX('調査票 (記入例)'!$C$1:$C$718,SMALL(IF('調査票 (記入例)'!$AE$19:$AE$718="●",ROW('調査票 (記入例)'!$AE$19:$AE$718)),ROW(C524))),"")</f>
        <v/>
      </c>
      <c r="D544" s="181" t="str">
        <f t="array" ref="D544">IFERROR(INDEX('調査票 (記入例)'!$K$1:$K$718,SMALL(IF('調査票 (記入例)'!$AE$19:$AE$718="●",ROW('調査票 (記入例)'!$AE$19:$AE$718)),ROW(D524))),"")</f>
        <v/>
      </c>
      <c r="E544" s="184">
        <f t="shared" si="66"/>
        <v>0</v>
      </c>
      <c r="F544" s="181" t="str">
        <f t="array" ref="F544">IFERROR(INDEX('調査票 (記入例)'!$L$1:$L$718,SMALL(IF('調査票 (記入例)'!$AE$19:$AE$718="●",ROW('調査票 (記入例)'!$AE$19:$AE$718)),ROW(F524))),"")</f>
        <v/>
      </c>
      <c r="G544" s="182">
        <f t="shared" si="67"/>
        <v>0</v>
      </c>
      <c r="H544" s="181" t="str">
        <f t="array" ref="H544">IFERROR(INDEX('調査票 (記入例)'!$M$1:$M$718,SMALL(IF('調査票 (記入例)'!$AE$19:$AE$718="●",ROW('調査票 (記入例)'!$AE$19:$AE$718)),ROW(H524))),"")</f>
        <v/>
      </c>
      <c r="I544" s="182">
        <f t="shared" si="68"/>
        <v>0</v>
      </c>
      <c r="J544" s="181" t="str">
        <f t="array" ref="J544">IFERROR(INDEX('調査票 (記入例)'!$N$1:$N$718,SMALL(IF('調査票 (記入例)'!$AE$19:$AE$718="●",ROW('調査票 (記入例)'!$AE$19:$AE$718)),ROW(J524))),"")</f>
        <v/>
      </c>
      <c r="K544" s="182">
        <f t="shared" si="69"/>
        <v>0</v>
      </c>
      <c r="L544" s="155"/>
      <c r="M544" s="156"/>
      <c r="N544" s="157"/>
      <c r="O544" s="156"/>
      <c r="P544" s="155"/>
      <c r="Q544" s="156"/>
      <c r="R544" s="157"/>
      <c r="S544" s="156"/>
      <c r="T544" s="155"/>
      <c r="U544" s="156"/>
      <c r="V544" s="157"/>
      <c r="W544" s="156"/>
      <c r="X544" s="155"/>
      <c r="Y544" s="156"/>
      <c r="Z544" s="157"/>
      <c r="AA544" s="156"/>
      <c r="AB544" s="158"/>
      <c r="AC544" s="159" t="str">
        <f t="array" ref="AC544">IFERROR(INDEX('調査票 (記入例)'!$AD$1:$AD$718,SMALL(IF('調査票 (記入例)'!$AE$19:$AE$718="●",ROW('調査票 (記入例)'!$AE$19:$AE$718)),ROW(AC524)))&amp;"","")</f>
        <v/>
      </c>
      <c r="AD544" s="160" t="str">
        <f t="shared" si="70"/>
        <v/>
      </c>
      <c r="AE544" s="159" t="str">
        <f t="shared" si="72"/>
        <v/>
      </c>
      <c r="AF544" s="160" t="str">
        <f t="shared" si="71"/>
        <v/>
      </c>
    </row>
    <row r="545" spans="1:32" s="110" customFormat="1" ht="34.5" customHeight="1" x14ac:dyDescent="0.4">
      <c r="A545" s="42" t="str">
        <f t="shared" si="65"/>
        <v>○○学園</v>
      </c>
      <c r="B545" s="176" t="str">
        <f t="array" ref="B545">IFERROR(INDEX('調査票 (記入例)'!$B$1:$B$718,SMALL(IF('調査票 (記入例)'!$AE$19:$AE$718="●",ROW('調査票 (記入例)'!$AE$19:$AE$718)),ROW(B525))),"")</f>
        <v/>
      </c>
      <c r="C545" s="177" t="str">
        <f t="array" ref="C545">IFERROR(INDEX('調査票 (記入例)'!$C$1:$C$718,SMALL(IF('調査票 (記入例)'!$AE$19:$AE$718="●",ROW('調査票 (記入例)'!$AE$19:$AE$718)),ROW(C525))),"")</f>
        <v/>
      </c>
      <c r="D545" s="181" t="str">
        <f t="array" ref="D545">IFERROR(INDEX('調査票 (記入例)'!$K$1:$K$718,SMALL(IF('調査票 (記入例)'!$AE$19:$AE$718="●",ROW('調査票 (記入例)'!$AE$19:$AE$718)),ROW(D525))),"")</f>
        <v/>
      </c>
      <c r="E545" s="184">
        <f t="shared" si="66"/>
        <v>0</v>
      </c>
      <c r="F545" s="181" t="str">
        <f t="array" ref="F545">IFERROR(INDEX('調査票 (記入例)'!$L$1:$L$718,SMALL(IF('調査票 (記入例)'!$AE$19:$AE$718="●",ROW('調査票 (記入例)'!$AE$19:$AE$718)),ROW(F525))),"")</f>
        <v/>
      </c>
      <c r="G545" s="182">
        <f t="shared" si="67"/>
        <v>0</v>
      </c>
      <c r="H545" s="181" t="str">
        <f t="array" ref="H545">IFERROR(INDEX('調査票 (記入例)'!$M$1:$M$718,SMALL(IF('調査票 (記入例)'!$AE$19:$AE$718="●",ROW('調査票 (記入例)'!$AE$19:$AE$718)),ROW(H525))),"")</f>
        <v/>
      </c>
      <c r="I545" s="182">
        <f t="shared" si="68"/>
        <v>0</v>
      </c>
      <c r="J545" s="181" t="str">
        <f t="array" ref="J545">IFERROR(INDEX('調査票 (記入例)'!$N$1:$N$718,SMALL(IF('調査票 (記入例)'!$AE$19:$AE$718="●",ROW('調査票 (記入例)'!$AE$19:$AE$718)),ROW(J525))),"")</f>
        <v/>
      </c>
      <c r="K545" s="182">
        <f t="shared" si="69"/>
        <v>0</v>
      </c>
      <c r="L545" s="155"/>
      <c r="M545" s="156"/>
      <c r="N545" s="157"/>
      <c r="O545" s="156"/>
      <c r="P545" s="155"/>
      <c r="Q545" s="156"/>
      <c r="R545" s="157"/>
      <c r="S545" s="156"/>
      <c r="T545" s="155"/>
      <c r="U545" s="156"/>
      <c r="V545" s="157"/>
      <c r="W545" s="156"/>
      <c r="X545" s="155"/>
      <c r="Y545" s="156"/>
      <c r="Z545" s="157"/>
      <c r="AA545" s="156"/>
      <c r="AB545" s="158"/>
      <c r="AC545" s="159" t="str">
        <f t="array" ref="AC545">IFERROR(INDEX('調査票 (記入例)'!$AD$1:$AD$718,SMALL(IF('調査票 (記入例)'!$AE$19:$AE$718="●",ROW('調査票 (記入例)'!$AE$19:$AE$718)),ROW(AC525)))&amp;"","")</f>
        <v/>
      </c>
      <c r="AD545" s="160" t="str">
        <f t="shared" si="70"/>
        <v/>
      </c>
      <c r="AE545" s="159" t="str">
        <f t="shared" si="72"/>
        <v/>
      </c>
      <c r="AF545" s="160" t="str">
        <f t="shared" si="71"/>
        <v/>
      </c>
    </row>
    <row r="546" spans="1:32" s="110" customFormat="1" ht="34.5" customHeight="1" x14ac:dyDescent="0.4">
      <c r="A546" s="42" t="str">
        <f t="shared" si="65"/>
        <v>○○学園</v>
      </c>
      <c r="B546" s="176" t="str">
        <f t="array" ref="B546">IFERROR(INDEX('調査票 (記入例)'!$B$1:$B$718,SMALL(IF('調査票 (記入例)'!$AE$19:$AE$718="●",ROW('調査票 (記入例)'!$AE$19:$AE$718)),ROW(B526))),"")</f>
        <v/>
      </c>
      <c r="C546" s="177" t="str">
        <f t="array" ref="C546">IFERROR(INDEX('調査票 (記入例)'!$C$1:$C$718,SMALL(IF('調査票 (記入例)'!$AE$19:$AE$718="●",ROW('調査票 (記入例)'!$AE$19:$AE$718)),ROW(C526))),"")</f>
        <v/>
      </c>
      <c r="D546" s="181" t="str">
        <f t="array" ref="D546">IFERROR(INDEX('調査票 (記入例)'!$K$1:$K$718,SMALL(IF('調査票 (記入例)'!$AE$19:$AE$718="●",ROW('調査票 (記入例)'!$AE$19:$AE$718)),ROW(D526))),"")</f>
        <v/>
      </c>
      <c r="E546" s="184">
        <f t="shared" si="66"/>
        <v>0</v>
      </c>
      <c r="F546" s="181" t="str">
        <f t="array" ref="F546">IFERROR(INDEX('調査票 (記入例)'!$L$1:$L$718,SMALL(IF('調査票 (記入例)'!$AE$19:$AE$718="●",ROW('調査票 (記入例)'!$AE$19:$AE$718)),ROW(F526))),"")</f>
        <v/>
      </c>
      <c r="G546" s="182">
        <f t="shared" si="67"/>
        <v>0</v>
      </c>
      <c r="H546" s="181" t="str">
        <f t="array" ref="H546">IFERROR(INDEX('調査票 (記入例)'!$M$1:$M$718,SMALL(IF('調査票 (記入例)'!$AE$19:$AE$718="●",ROW('調査票 (記入例)'!$AE$19:$AE$718)),ROW(H526))),"")</f>
        <v/>
      </c>
      <c r="I546" s="182">
        <f t="shared" si="68"/>
        <v>0</v>
      </c>
      <c r="J546" s="181" t="str">
        <f t="array" ref="J546">IFERROR(INDEX('調査票 (記入例)'!$N$1:$N$718,SMALL(IF('調査票 (記入例)'!$AE$19:$AE$718="●",ROW('調査票 (記入例)'!$AE$19:$AE$718)),ROW(J526))),"")</f>
        <v/>
      </c>
      <c r="K546" s="182">
        <f t="shared" si="69"/>
        <v>0</v>
      </c>
      <c r="L546" s="155"/>
      <c r="M546" s="156"/>
      <c r="N546" s="157"/>
      <c r="O546" s="156"/>
      <c r="P546" s="155"/>
      <c r="Q546" s="156"/>
      <c r="R546" s="157"/>
      <c r="S546" s="156"/>
      <c r="T546" s="155"/>
      <c r="U546" s="156"/>
      <c r="V546" s="157"/>
      <c r="W546" s="156"/>
      <c r="X546" s="155"/>
      <c r="Y546" s="156"/>
      <c r="Z546" s="157"/>
      <c r="AA546" s="156"/>
      <c r="AB546" s="158"/>
      <c r="AC546" s="159" t="str">
        <f t="array" ref="AC546">IFERROR(INDEX('調査票 (記入例)'!$AD$1:$AD$718,SMALL(IF('調査票 (記入例)'!$AE$19:$AE$718="●",ROW('調査票 (記入例)'!$AE$19:$AE$718)),ROW(AC526)))&amp;"","")</f>
        <v/>
      </c>
      <c r="AD546" s="160" t="str">
        <f t="shared" si="70"/>
        <v/>
      </c>
      <c r="AE546" s="159" t="str">
        <f t="shared" si="72"/>
        <v/>
      </c>
      <c r="AF546" s="160" t="str">
        <f t="shared" si="71"/>
        <v/>
      </c>
    </row>
    <row r="547" spans="1:32" s="110" customFormat="1" ht="34.5" customHeight="1" x14ac:dyDescent="0.4">
      <c r="A547" s="42" t="str">
        <f t="shared" si="65"/>
        <v>○○学園</v>
      </c>
      <c r="B547" s="176" t="str">
        <f t="array" ref="B547">IFERROR(INDEX('調査票 (記入例)'!$B$1:$B$718,SMALL(IF('調査票 (記入例)'!$AE$19:$AE$718="●",ROW('調査票 (記入例)'!$AE$19:$AE$718)),ROW(B527))),"")</f>
        <v/>
      </c>
      <c r="C547" s="177" t="str">
        <f t="array" ref="C547">IFERROR(INDEX('調査票 (記入例)'!$C$1:$C$718,SMALL(IF('調査票 (記入例)'!$AE$19:$AE$718="●",ROW('調査票 (記入例)'!$AE$19:$AE$718)),ROW(C527))),"")</f>
        <v/>
      </c>
      <c r="D547" s="181" t="str">
        <f t="array" ref="D547">IFERROR(INDEX('調査票 (記入例)'!$K$1:$K$718,SMALL(IF('調査票 (記入例)'!$AE$19:$AE$718="●",ROW('調査票 (記入例)'!$AE$19:$AE$718)),ROW(D527))),"")</f>
        <v/>
      </c>
      <c r="E547" s="184">
        <f t="shared" si="66"/>
        <v>0</v>
      </c>
      <c r="F547" s="181" t="str">
        <f t="array" ref="F547">IFERROR(INDEX('調査票 (記入例)'!$L$1:$L$718,SMALL(IF('調査票 (記入例)'!$AE$19:$AE$718="●",ROW('調査票 (記入例)'!$AE$19:$AE$718)),ROW(F527))),"")</f>
        <v/>
      </c>
      <c r="G547" s="182">
        <f t="shared" si="67"/>
        <v>0</v>
      </c>
      <c r="H547" s="181" t="str">
        <f t="array" ref="H547">IFERROR(INDEX('調査票 (記入例)'!$M$1:$M$718,SMALL(IF('調査票 (記入例)'!$AE$19:$AE$718="●",ROW('調査票 (記入例)'!$AE$19:$AE$718)),ROW(H527))),"")</f>
        <v/>
      </c>
      <c r="I547" s="182">
        <f t="shared" si="68"/>
        <v>0</v>
      </c>
      <c r="J547" s="181" t="str">
        <f t="array" ref="J547">IFERROR(INDEX('調査票 (記入例)'!$N$1:$N$718,SMALL(IF('調査票 (記入例)'!$AE$19:$AE$718="●",ROW('調査票 (記入例)'!$AE$19:$AE$718)),ROW(J527))),"")</f>
        <v/>
      </c>
      <c r="K547" s="182">
        <f t="shared" si="69"/>
        <v>0</v>
      </c>
      <c r="L547" s="155"/>
      <c r="M547" s="156"/>
      <c r="N547" s="157"/>
      <c r="O547" s="156"/>
      <c r="P547" s="155"/>
      <c r="Q547" s="156"/>
      <c r="R547" s="157"/>
      <c r="S547" s="156"/>
      <c r="T547" s="155"/>
      <c r="U547" s="156"/>
      <c r="V547" s="157"/>
      <c r="W547" s="156"/>
      <c r="X547" s="155"/>
      <c r="Y547" s="156"/>
      <c r="Z547" s="157"/>
      <c r="AA547" s="156"/>
      <c r="AB547" s="158"/>
      <c r="AC547" s="159" t="str">
        <f t="array" ref="AC547">IFERROR(INDEX('調査票 (記入例)'!$AD$1:$AD$718,SMALL(IF('調査票 (記入例)'!$AE$19:$AE$718="●",ROW('調査票 (記入例)'!$AE$19:$AE$718)),ROW(AC527)))&amp;"","")</f>
        <v/>
      </c>
      <c r="AD547" s="160" t="str">
        <f t="shared" si="70"/>
        <v/>
      </c>
      <c r="AE547" s="159" t="str">
        <f t="shared" si="72"/>
        <v/>
      </c>
      <c r="AF547" s="160" t="str">
        <f t="shared" si="71"/>
        <v/>
      </c>
    </row>
    <row r="548" spans="1:32" s="110" customFormat="1" ht="34.5" customHeight="1" x14ac:dyDescent="0.4">
      <c r="A548" s="42" t="str">
        <f t="shared" si="65"/>
        <v>○○学園</v>
      </c>
      <c r="B548" s="176" t="str">
        <f t="array" ref="B548">IFERROR(INDEX('調査票 (記入例)'!$B$1:$B$718,SMALL(IF('調査票 (記入例)'!$AE$19:$AE$718="●",ROW('調査票 (記入例)'!$AE$19:$AE$718)),ROW(B528))),"")</f>
        <v/>
      </c>
      <c r="C548" s="177" t="str">
        <f t="array" ref="C548">IFERROR(INDEX('調査票 (記入例)'!$C$1:$C$718,SMALL(IF('調査票 (記入例)'!$AE$19:$AE$718="●",ROW('調査票 (記入例)'!$AE$19:$AE$718)),ROW(C528))),"")</f>
        <v/>
      </c>
      <c r="D548" s="181" t="str">
        <f t="array" ref="D548">IFERROR(INDEX('調査票 (記入例)'!$K$1:$K$718,SMALL(IF('調査票 (記入例)'!$AE$19:$AE$718="●",ROW('調査票 (記入例)'!$AE$19:$AE$718)),ROW(D528))),"")</f>
        <v/>
      </c>
      <c r="E548" s="184">
        <f t="shared" si="66"/>
        <v>0</v>
      </c>
      <c r="F548" s="181" t="str">
        <f t="array" ref="F548">IFERROR(INDEX('調査票 (記入例)'!$L$1:$L$718,SMALL(IF('調査票 (記入例)'!$AE$19:$AE$718="●",ROW('調査票 (記入例)'!$AE$19:$AE$718)),ROW(F528))),"")</f>
        <v/>
      </c>
      <c r="G548" s="182">
        <f t="shared" si="67"/>
        <v>0</v>
      </c>
      <c r="H548" s="181" t="str">
        <f t="array" ref="H548">IFERROR(INDEX('調査票 (記入例)'!$M$1:$M$718,SMALL(IF('調査票 (記入例)'!$AE$19:$AE$718="●",ROW('調査票 (記入例)'!$AE$19:$AE$718)),ROW(H528))),"")</f>
        <v/>
      </c>
      <c r="I548" s="182">
        <f t="shared" si="68"/>
        <v>0</v>
      </c>
      <c r="J548" s="181" t="str">
        <f t="array" ref="J548">IFERROR(INDEX('調査票 (記入例)'!$N$1:$N$718,SMALL(IF('調査票 (記入例)'!$AE$19:$AE$718="●",ROW('調査票 (記入例)'!$AE$19:$AE$718)),ROW(J528))),"")</f>
        <v/>
      </c>
      <c r="K548" s="182">
        <f t="shared" si="69"/>
        <v>0</v>
      </c>
      <c r="L548" s="155"/>
      <c r="M548" s="156"/>
      <c r="N548" s="157"/>
      <c r="O548" s="156"/>
      <c r="P548" s="155"/>
      <c r="Q548" s="156"/>
      <c r="R548" s="157"/>
      <c r="S548" s="156"/>
      <c r="T548" s="155"/>
      <c r="U548" s="156"/>
      <c r="V548" s="157"/>
      <c r="W548" s="156"/>
      <c r="X548" s="155"/>
      <c r="Y548" s="156"/>
      <c r="Z548" s="157"/>
      <c r="AA548" s="156"/>
      <c r="AB548" s="158"/>
      <c r="AC548" s="159" t="str">
        <f t="array" ref="AC548">IFERROR(INDEX('調査票 (記入例)'!$AD$1:$AD$718,SMALL(IF('調査票 (記入例)'!$AE$19:$AE$718="●",ROW('調査票 (記入例)'!$AE$19:$AE$718)),ROW(AC528)))&amp;"","")</f>
        <v/>
      </c>
      <c r="AD548" s="160" t="str">
        <f t="shared" si="70"/>
        <v/>
      </c>
      <c r="AE548" s="159" t="str">
        <f t="shared" si="72"/>
        <v/>
      </c>
      <c r="AF548" s="160" t="str">
        <f t="shared" si="71"/>
        <v/>
      </c>
    </row>
    <row r="549" spans="1:32" s="110" customFormat="1" ht="34.5" customHeight="1" x14ac:dyDescent="0.4">
      <c r="A549" s="42" t="str">
        <f t="shared" si="65"/>
        <v>○○学園</v>
      </c>
      <c r="B549" s="176" t="str">
        <f t="array" ref="B549">IFERROR(INDEX('調査票 (記入例)'!$B$1:$B$718,SMALL(IF('調査票 (記入例)'!$AE$19:$AE$718="●",ROW('調査票 (記入例)'!$AE$19:$AE$718)),ROW(B529))),"")</f>
        <v/>
      </c>
      <c r="C549" s="177" t="str">
        <f t="array" ref="C549">IFERROR(INDEX('調査票 (記入例)'!$C$1:$C$718,SMALL(IF('調査票 (記入例)'!$AE$19:$AE$718="●",ROW('調査票 (記入例)'!$AE$19:$AE$718)),ROW(C529))),"")</f>
        <v/>
      </c>
      <c r="D549" s="181" t="str">
        <f t="array" ref="D549">IFERROR(INDEX('調査票 (記入例)'!$K$1:$K$718,SMALL(IF('調査票 (記入例)'!$AE$19:$AE$718="●",ROW('調査票 (記入例)'!$AE$19:$AE$718)),ROW(D529))),"")</f>
        <v/>
      </c>
      <c r="E549" s="184">
        <f t="shared" si="66"/>
        <v>0</v>
      </c>
      <c r="F549" s="181" t="str">
        <f t="array" ref="F549">IFERROR(INDEX('調査票 (記入例)'!$L$1:$L$718,SMALL(IF('調査票 (記入例)'!$AE$19:$AE$718="●",ROW('調査票 (記入例)'!$AE$19:$AE$718)),ROW(F529))),"")</f>
        <v/>
      </c>
      <c r="G549" s="182">
        <f t="shared" si="67"/>
        <v>0</v>
      </c>
      <c r="H549" s="181" t="str">
        <f t="array" ref="H549">IFERROR(INDEX('調査票 (記入例)'!$M$1:$M$718,SMALL(IF('調査票 (記入例)'!$AE$19:$AE$718="●",ROW('調査票 (記入例)'!$AE$19:$AE$718)),ROW(H529))),"")</f>
        <v/>
      </c>
      <c r="I549" s="182">
        <f t="shared" si="68"/>
        <v>0</v>
      </c>
      <c r="J549" s="181" t="str">
        <f t="array" ref="J549">IFERROR(INDEX('調査票 (記入例)'!$N$1:$N$718,SMALL(IF('調査票 (記入例)'!$AE$19:$AE$718="●",ROW('調査票 (記入例)'!$AE$19:$AE$718)),ROW(J529))),"")</f>
        <v/>
      </c>
      <c r="K549" s="182">
        <f t="shared" si="69"/>
        <v>0</v>
      </c>
      <c r="L549" s="155"/>
      <c r="M549" s="156"/>
      <c r="N549" s="157"/>
      <c r="O549" s="156"/>
      <c r="P549" s="155"/>
      <c r="Q549" s="156"/>
      <c r="R549" s="157"/>
      <c r="S549" s="156"/>
      <c r="T549" s="155"/>
      <c r="U549" s="156"/>
      <c r="V549" s="157"/>
      <c r="W549" s="156"/>
      <c r="X549" s="155"/>
      <c r="Y549" s="156"/>
      <c r="Z549" s="157"/>
      <c r="AA549" s="156"/>
      <c r="AB549" s="158"/>
      <c r="AC549" s="159" t="str">
        <f t="array" ref="AC549">IFERROR(INDEX('調査票 (記入例)'!$AD$1:$AD$718,SMALL(IF('調査票 (記入例)'!$AE$19:$AE$718="●",ROW('調査票 (記入例)'!$AE$19:$AE$718)),ROW(AC529)))&amp;"","")</f>
        <v/>
      </c>
      <c r="AD549" s="160" t="str">
        <f t="shared" si="70"/>
        <v/>
      </c>
      <c r="AE549" s="159" t="str">
        <f t="shared" si="72"/>
        <v/>
      </c>
      <c r="AF549" s="160" t="str">
        <f t="shared" si="71"/>
        <v/>
      </c>
    </row>
    <row r="550" spans="1:32" s="110" customFormat="1" ht="34.5" customHeight="1" x14ac:dyDescent="0.4">
      <c r="A550" s="42" t="str">
        <f t="shared" si="65"/>
        <v>○○学園</v>
      </c>
      <c r="B550" s="176" t="str">
        <f t="array" ref="B550">IFERROR(INDEX('調査票 (記入例)'!$B$1:$B$718,SMALL(IF('調査票 (記入例)'!$AE$19:$AE$718="●",ROW('調査票 (記入例)'!$AE$19:$AE$718)),ROW(B530))),"")</f>
        <v/>
      </c>
      <c r="C550" s="177" t="str">
        <f t="array" ref="C550">IFERROR(INDEX('調査票 (記入例)'!$C$1:$C$718,SMALL(IF('調査票 (記入例)'!$AE$19:$AE$718="●",ROW('調査票 (記入例)'!$AE$19:$AE$718)),ROW(C530))),"")</f>
        <v/>
      </c>
      <c r="D550" s="181" t="str">
        <f t="array" ref="D550">IFERROR(INDEX('調査票 (記入例)'!$K$1:$K$718,SMALL(IF('調査票 (記入例)'!$AE$19:$AE$718="●",ROW('調査票 (記入例)'!$AE$19:$AE$718)),ROW(D530))),"")</f>
        <v/>
      </c>
      <c r="E550" s="184">
        <f t="shared" si="66"/>
        <v>0</v>
      </c>
      <c r="F550" s="181" t="str">
        <f t="array" ref="F550">IFERROR(INDEX('調査票 (記入例)'!$L$1:$L$718,SMALL(IF('調査票 (記入例)'!$AE$19:$AE$718="●",ROW('調査票 (記入例)'!$AE$19:$AE$718)),ROW(F530))),"")</f>
        <v/>
      </c>
      <c r="G550" s="182">
        <f t="shared" si="67"/>
        <v>0</v>
      </c>
      <c r="H550" s="181" t="str">
        <f t="array" ref="H550">IFERROR(INDEX('調査票 (記入例)'!$M$1:$M$718,SMALL(IF('調査票 (記入例)'!$AE$19:$AE$718="●",ROW('調査票 (記入例)'!$AE$19:$AE$718)),ROW(H530))),"")</f>
        <v/>
      </c>
      <c r="I550" s="182">
        <f t="shared" si="68"/>
        <v>0</v>
      </c>
      <c r="J550" s="181" t="str">
        <f t="array" ref="J550">IFERROR(INDEX('調査票 (記入例)'!$N$1:$N$718,SMALL(IF('調査票 (記入例)'!$AE$19:$AE$718="●",ROW('調査票 (記入例)'!$AE$19:$AE$718)),ROW(J530))),"")</f>
        <v/>
      </c>
      <c r="K550" s="182">
        <f t="shared" si="69"/>
        <v>0</v>
      </c>
      <c r="L550" s="155"/>
      <c r="M550" s="156"/>
      <c r="N550" s="157"/>
      <c r="O550" s="156"/>
      <c r="P550" s="155"/>
      <c r="Q550" s="156"/>
      <c r="R550" s="157"/>
      <c r="S550" s="156"/>
      <c r="T550" s="155"/>
      <c r="U550" s="156"/>
      <c r="V550" s="157"/>
      <c r="W550" s="156"/>
      <c r="X550" s="155"/>
      <c r="Y550" s="156"/>
      <c r="Z550" s="157"/>
      <c r="AA550" s="156"/>
      <c r="AB550" s="158"/>
      <c r="AC550" s="159" t="str">
        <f t="array" ref="AC550">IFERROR(INDEX('調査票 (記入例)'!$AD$1:$AD$718,SMALL(IF('調査票 (記入例)'!$AE$19:$AE$718="●",ROW('調査票 (記入例)'!$AE$19:$AE$718)),ROW(AC530)))&amp;"","")</f>
        <v/>
      </c>
      <c r="AD550" s="160" t="str">
        <f t="shared" si="70"/>
        <v/>
      </c>
      <c r="AE550" s="159" t="str">
        <f t="shared" si="72"/>
        <v/>
      </c>
      <c r="AF550" s="160" t="str">
        <f t="shared" si="71"/>
        <v/>
      </c>
    </row>
    <row r="551" spans="1:32" s="110" customFormat="1" ht="34.5" customHeight="1" x14ac:dyDescent="0.4">
      <c r="A551" s="42" t="str">
        <f t="shared" si="65"/>
        <v>○○学園</v>
      </c>
      <c r="B551" s="176" t="str">
        <f t="array" ref="B551">IFERROR(INDEX('調査票 (記入例)'!$B$1:$B$718,SMALL(IF('調査票 (記入例)'!$AE$19:$AE$718="●",ROW('調査票 (記入例)'!$AE$19:$AE$718)),ROW(B531))),"")</f>
        <v/>
      </c>
      <c r="C551" s="177" t="str">
        <f t="array" ref="C551">IFERROR(INDEX('調査票 (記入例)'!$C$1:$C$718,SMALL(IF('調査票 (記入例)'!$AE$19:$AE$718="●",ROW('調査票 (記入例)'!$AE$19:$AE$718)),ROW(C531))),"")</f>
        <v/>
      </c>
      <c r="D551" s="181" t="str">
        <f t="array" ref="D551">IFERROR(INDEX('調査票 (記入例)'!$K$1:$K$718,SMALL(IF('調査票 (記入例)'!$AE$19:$AE$718="●",ROW('調査票 (記入例)'!$AE$19:$AE$718)),ROW(D531))),"")</f>
        <v/>
      </c>
      <c r="E551" s="184">
        <f t="shared" si="66"/>
        <v>0</v>
      </c>
      <c r="F551" s="181" t="str">
        <f t="array" ref="F551">IFERROR(INDEX('調査票 (記入例)'!$L$1:$L$718,SMALL(IF('調査票 (記入例)'!$AE$19:$AE$718="●",ROW('調査票 (記入例)'!$AE$19:$AE$718)),ROW(F531))),"")</f>
        <v/>
      </c>
      <c r="G551" s="182">
        <f t="shared" si="67"/>
        <v>0</v>
      </c>
      <c r="H551" s="181" t="str">
        <f t="array" ref="H551">IFERROR(INDEX('調査票 (記入例)'!$M$1:$M$718,SMALL(IF('調査票 (記入例)'!$AE$19:$AE$718="●",ROW('調査票 (記入例)'!$AE$19:$AE$718)),ROW(H531))),"")</f>
        <v/>
      </c>
      <c r="I551" s="182">
        <f t="shared" si="68"/>
        <v>0</v>
      </c>
      <c r="J551" s="181" t="str">
        <f t="array" ref="J551">IFERROR(INDEX('調査票 (記入例)'!$N$1:$N$718,SMALL(IF('調査票 (記入例)'!$AE$19:$AE$718="●",ROW('調査票 (記入例)'!$AE$19:$AE$718)),ROW(J531))),"")</f>
        <v/>
      </c>
      <c r="K551" s="182">
        <f t="shared" si="69"/>
        <v>0</v>
      </c>
      <c r="L551" s="155"/>
      <c r="M551" s="156"/>
      <c r="N551" s="157"/>
      <c r="O551" s="156"/>
      <c r="P551" s="155"/>
      <c r="Q551" s="156"/>
      <c r="R551" s="157"/>
      <c r="S551" s="156"/>
      <c r="T551" s="155"/>
      <c r="U551" s="156"/>
      <c r="V551" s="157"/>
      <c r="W551" s="156"/>
      <c r="X551" s="155"/>
      <c r="Y551" s="156"/>
      <c r="Z551" s="157"/>
      <c r="AA551" s="156"/>
      <c r="AB551" s="158"/>
      <c r="AC551" s="159" t="str">
        <f t="array" ref="AC551">IFERROR(INDEX('調査票 (記入例)'!$AD$1:$AD$718,SMALL(IF('調査票 (記入例)'!$AE$19:$AE$718="●",ROW('調査票 (記入例)'!$AE$19:$AE$718)),ROW(AC531)))&amp;"","")</f>
        <v/>
      </c>
      <c r="AD551" s="160" t="str">
        <f t="shared" si="70"/>
        <v/>
      </c>
      <c r="AE551" s="159" t="str">
        <f t="shared" si="72"/>
        <v/>
      </c>
      <c r="AF551" s="160" t="str">
        <f t="shared" si="71"/>
        <v/>
      </c>
    </row>
    <row r="552" spans="1:32" s="110" customFormat="1" ht="34.5" customHeight="1" x14ac:dyDescent="0.4">
      <c r="A552" s="42" t="str">
        <f t="shared" si="65"/>
        <v>○○学園</v>
      </c>
      <c r="B552" s="176" t="str">
        <f t="array" ref="B552">IFERROR(INDEX('調査票 (記入例)'!$B$1:$B$718,SMALL(IF('調査票 (記入例)'!$AE$19:$AE$718="●",ROW('調査票 (記入例)'!$AE$19:$AE$718)),ROW(B532))),"")</f>
        <v/>
      </c>
      <c r="C552" s="177" t="str">
        <f t="array" ref="C552">IFERROR(INDEX('調査票 (記入例)'!$C$1:$C$718,SMALL(IF('調査票 (記入例)'!$AE$19:$AE$718="●",ROW('調査票 (記入例)'!$AE$19:$AE$718)),ROW(C532))),"")</f>
        <v/>
      </c>
      <c r="D552" s="181" t="str">
        <f t="array" ref="D552">IFERROR(INDEX('調査票 (記入例)'!$K$1:$K$718,SMALL(IF('調査票 (記入例)'!$AE$19:$AE$718="●",ROW('調査票 (記入例)'!$AE$19:$AE$718)),ROW(D532))),"")</f>
        <v/>
      </c>
      <c r="E552" s="184">
        <f t="shared" si="66"/>
        <v>0</v>
      </c>
      <c r="F552" s="181" t="str">
        <f t="array" ref="F552">IFERROR(INDEX('調査票 (記入例)'!$L$1:$L$718,SMALL(IF('調査票 (記入例)'!$AE$19:$AE$718="●",ROW('調査票 (記入例)'!$AE$19:$AE$718)),ROW(F532))),"")</f>
        <v/>
      </c>
      <c r="G552" s="182">
        <f t="shared" si="67"/>
        <v>0</v>
      </c>
      <c r="H552" s="181" t="str">
        <f t="array" ref="H552">IFERROR(INDEX('調査票 (記入例)'!$M$1:$M$718,SMALL(IF('調査票 (記入例)'!$AE$19:$AE$718="●",ROW('調査票 (記入例)'!$AE$19:$AE$718)),ROW(H532))),"")</f>
        <v/>
      </c>
      <c r="I552" s="182">
        <f t="shared" si="68"/>
        <v>0</v>
      </c>
      <c r="J552" s="181" t="str">
        <f t="array" ref="J552">IFERROR(INDEX('調査票 (記入例)'!$N$1:$N$718,SMALL(IF('調査票 (記入例)'!$AE$19:$AE$718="●",ROW('調査票 (記入例)'!$AE$19:$AE$718)),ROW(J532))),"")</f>
        <v/>
      </c>
      <c r="K552" s="182">
        <f t="shared" si="69"/>
        <v>0</v>
      </c>
      <c r="L552" s="155"/>
      <c r="M552" s="156"/>
      <c r="N552" s="157"/>
      <c r="O552" s="156"/>
      <c r="P552" s="155"/>
      <c r="Q552" s="156"/>
      <c r="R552" s="157"/>
      <c r="S552" s="156"/>
      <c r="T552" s="155"/>
      <c r="U552" s="156"/>
      <c r="V552" s="157"/>
      <c r="W552" s="156"/>
      <c r="X552" s="155"/>
      <c r="Y552" s="156"/>
      <c r="Z552" s="157"/>
      <c r="AA552" s="156"/>
      <c r="AB552" s="158"/>
      <c r="AC552" s="159" t="str">
        <f t="array" ref="AC552">IFERROR(INDEX('調査票 (記入例)'!$AD$1:$AD$718,SMALL(IF('調査票 (記入例)'!$AE$19:$AE$718="●",ROW('調査票 (記入例)'!$AE$19:$AE$718)),ROW(AC532)))&amp;"","")</f>
        <v/>
      </c>
      <c r="AD552" s="160" t="str">
        <f t="shared" si="70"/>
        <v/>
      </c>
      <c r="AE552" s="159" t="str">
        <f t="shared" si="72"/>
        <v/>
      </c>
      <c r="AF552" s="160" t="str">
        <f t="shared" si="71"/>
        <v/>
      </c>
    </row>
    <row r="553" spans="1:32" s="110" customFormat="1" ht="34.5" customHeight="1" x14ac:dyDescent="0.4">
      <c r="A553" s="42" t="str">
        <f t="shared" si="65"/>
        <v>○○学園</v>
      </c>
      <c r="B553" s="176" t="str">
        <f t="array" ref="B553">IFERROR(INDEX('調査票 (記入例)'!$B$1:$B$718,SMALL(IF('調査票 (記入例)'!$AE$19:$AE$718="●",ROW('調査票 (記入例)'!$AE$19:$AE$718)),ROW(B533))),"")</f>
        <v/>
      </c>
      <c r="C553" s="177" t="str">
        <f t="array" ref="C553">IFERROR(INDEX('調査票 (記入例)'!$C$1:$C$718,SMALL(IF('調査票 (記入例)'!$AE$19:$AE$718="●",ROW('調査票 (記入例)'!$AE$19:$AE$718)),ROW(C533))),"")</f>
        <v/>
      </c>
      <c r="D553" s="181" t="str">
        <f t="array" ref="D553">IFERROR(INDEX('調査票 (記入例)'!$K$1:$K$718,SMALL(IF('調査票 (記入例)'!$AE$19:$AE$718="●",ROW('調査票 (記入例)'!$AE$19:$AE$718)),ROW(D533))),"")</f>
        <v/>
      </c>
      <c r="E553" s="184">
        <f t="shared" si="66"/>
        <v>0</v>
      </c>
      <c r="F553" s="181" t="str">
        <f t="array" ref="F553">IFERROR(INDEX('調査票 (記入例)'!$L$1:$L$718,SMALL(IF('調査票 (記入例)'!$AE$19:$AE$718="●",ROW('調査票 (記入例)'!$AE$19:$AE$718)),ROW(F533))),"")</f>
        <v/>
      </c>
      <c r="G553" s="182">
        <f t="shared" si="67"/>
        <v>0</v>
      </c>
      <c r="H553" s="181" t="str">
        <f t="array" ref="H553">IFERROR(INDEX('調査票 (記入例)'!$M$1:$M$718,SMALL(IF('調査票 (記入例)'!$AE$19:$AE$718="●",ROW('調査票 (記入例)'!$AE$19:$AE$718)),ROW(H533))),"")</f>
        <v/>
      </c>
      <c r="I553" s="182">
        <f t="shared" si="68"/>
        <v>0</v>
      </c>
      <c r="J553" s="181" t="str">
        <f t="array" ref="J553">IFERROR(INDEX('調査票 (記入例)'!$N$1:$N$718,SMALL(IF('調査票 (記入例)'!$AE$19:$AE$718="●",ROW('調査票 (記入例)'!$AE$19:$AE$718)),ROW(J533))),"")</f>
        <v/>
      </c>
      <c r="K553" s="182">
        <f t="shared" si="69"/>
        <v>0</v>
      </c>
      <c r="L553" s="155"/>
      <c r="M553" s="156"/>
      <c r="N553" s="157"/>
      <c r="O553" s="156"/>
      <c r="P553" s="155"/>
      <c r="Q553" s="156"/>
      <c r="R553" s="157"/>
      <c r="S553" s="156"/>
      <c r="T553" s="155"/>
      <c r="U553" s="156"/>
      <c r="V553" s="157"/>
      <c r="W553" s="156"/>
      <c r="X553" s="155"/>
      <c r="Y553" s="156"/>
      <c r="Z553" s="157"/>
      <c r="AA553" s="156"/>
      <c r="AB553" s="158"/>
      <c r="AC553" s="159" t="str">
        <f t="array" ref="AC553">IFERROR(INDEX('調査票 (記入例)'!$AD$1:$AD$718,SMALL(IF('調査票 (記入例)'!$AE$19:$AE$718="●",ROW('調査票 (記入例)'!$AE$19:$AE$718)),ROW(AC533)))&amp;"","")</f>
        <v/>
      </c>
      <c r="AD553" s="160" t="str">
        <f t="shared" si="70"/>
        <v/>
      </c>
      <c r="AE553" s="159" t="str">
        <f t="shared" si="72"/>
        <v/>
      </c>
      <c r="AF553" s="160" t="str">
        <f t="shared" si="71"/>
        <v/>
      </c>
    </row>
    <row r="554" spans="1:32" s="110" customFormat="1" ht="34.5" customHeight="1" x14ac:dyDescent="0.4">
      <c r="A554" s="42" t="str">
        <f t="shared" si="65"/>
        <v>○○学園</v>
      </c>
      <c r="B554" s="176" t="str">
        <f t="array" ref="B554">IFERROR(INDEX('調査票 (記入例)'!$B$1:$B$718,SMALL(IF('調査票 (記入例)'!$AE$19:$AE$718="●",ROW('調査票 (記入例)'!$AE$19:$AE$718)),ROW(B534))),"")</f>
        <v/>
      </c>
      <c r="C554" s="177" t="str">
        <f t="array" ref="C554">IFERROR(INDEX('調査票 (記入例)'!$C$1:$C$718,SMALL(IF('調査票 (記入例)'!$AE$19:$AE$718="●",ROW('調査票 (記入例)'!$AE$19:$AE$718)),ROW(C534))),"")</f>
        <v/>
      </c>
      <c r="D554" s="181" t="str">
        <f t="array" ref="D554">IFERROR(INDEX('調査票 (記入例)'!$K$1:$K$718,SMALL(IF('調査票 (記入例)'!$AE$19:$AE$718="●",ROW('調査票 (記入例)'!$AE$19:$AE$718)),ROW(D534))),"")</f>
        <v/>
      </c>
      <c r="E554" s="184">
        <f t="shared" si="66"/>
        <v>0</v>
      </c>
      <c r="F554" s="181" t="str">
        <f t="array" ref="F554">IFERROR(INDEX('調査票 (記入例)'!$L$1:$L$718,SMALL(IF('調査票 (記入例)'!$AE$19:$AE$718="●",ROW('調査票 (記入例)'!$AE$19:$AE$718)),ROW(F534))),"")</f>
        <v/>
      </c>
      <c r="G554" s="182">
        <f t="shared" si="67"/>
        <v>0</v>
      </c>
      <c r="H554" s="181" t="str">
        <f t="array" ref="H554">IFERROR(INDEX('調査票 (記入例)'!$M$1:$M$718,SMALL(IF('調査票 (記入例)'!$AE$19:$AE$718="●",ROW('調査票 (記入例)'!$AE$19:$AE$718)),ROW(H534))),"")</f>
        <v/>
      </c>
      <c r="I554" s="182">
        <f t="shared" si="68"/>
        <v>0</v>
      </c>
      <c r="J554" s="181" t="str">
        <f t="array" ref="J554">IFERROR(INDEX('調査票 (記入例)'!$N$1:$N$718,SMALL(IF('調査票 (記入例)'!$AE$19:$AE$718="●",ROW('調査票 (記入例)'!$AE$19:$AE$718)),ROW(J534))),"")</f>
        <v/>
      </c>
      <c r="K554" s="182">
        <f t="shared" si="69"/>
        <v>0</v>
      </c>
      <c r="L554" s="155"/>
      <c r="M554" s="156"/>
      <c r="N554" s="157"/>
      <c r="O554" s="156"/>
      <c r="P554" s="155"/>
      <c r="Q554" s="156"/>
      <c r="R554" s="157"/>
      <c r="S554" s="156"/>
      <c r="T554" s="155"/>
      <c r="U554" s="156"/>
      <c r="V554" s="157"/>
      <c r="W554" s="156"/>
      <c r="X554" s="155"/>
      <c r="Y554" s="156"/>
      <c r="Z554" s="157"/>
      <c r="AA554" s="156"/>
      <c r="AB554" s="158"/>
      <c r="AC554" s="159" t="str">
        <f t="array" ref="AC554">IFERROR(INDEX('調査票 (記入例)'!$AD$1:$AD$718,SMALL(IF('調査票 (記入例)'!$AE$19:$AE$718="●",ROW('調査票 (記入例)'!$AE$19:$AE$718)),ROW(AC534)))&amp;"","")</f>
        <v/>
      </c>
      <c r="AD554" s="160" t="str">
        <f t="shared" si="70"/>
        <v/>
      </c>
      <c r="AE554" s="159" t="str">
        <f t="shared" si="72"/>
        <v/>
      </c>
      <c r="AF554" s="160" t="str">
        <f t="shared" si="71"/>
        <v/>
      </c>
    </row>
    <row r="555" spans="1:32" s="110" customFormat="1" ht="34.5" customHeight="1" x14ac:dyDescent="0.4">
      <c r="A555" s="42" t="str">
        <f t="shared" si="65"/>
        <v>○○学園</v>
      </c>
      <c r="B555" s="176" t="str">
        <f t="array" ref="B555">IFERROR(INDEX('調査票 (記入例)'!$B$1:$B$718,SMALL(IF('調査票 (記入例)'!$AE$19:$AE$718="●",ROW('調査票 (記入例)'!$AE$19:$AE$718)),ROW(B535))),"")</f>
        <v/>
      </c>
      <c r="C555" s="177" t="str">
        <f t="array" ref="C555">IFERROR(INDEX('調査票 (記入例)'!$C$1:$C$718,SMALL(IF('調査票 (記入例)'!$AE$19:$AE$718="●",ROW('調査票 (記入例)'!$AE$19:$AE$718)),ROW(C535))),"")</f>
        <v/>
      </c>
      <c r="D555" s="181" t="str">
        <f t="array" ref="D555">IFERROR(INDEX('調査票 (記入例)'!$K$1:$K$718,SMALL(IF('調査票 (記入例)'!$AE$19:$AE$718="●",ROW('調査票 (記入例)'!$AE$19:$AE$718)),ROW(D535))),"")</f>
        <v/>
      </c>
      <c r="E555" s="184">
        <f t="shared" si="66"/>
        <v>0</v>
      </c>
      <c r="F555" s="181" t="str">
        <f t="array" ref="F555">IFERROR(INDEX('調査票 (記入例)'!$L$1:$L$718,SMALL(IF('調査票 (記入例)'!$AE$19:$AE$718="●",ROW('調査票 (記入例)'!$AE$19:$AE$718)),ROW(F535))),"")</f>
        <v/>
      </c>
      <c r="G555" s="182">
        <f t="shared" si="67"/>
        <v>0</v>
      </c>
      <c r="H555" s="181" t="str">
        <f t="array" ref="H555">IFERROR(INDEX('調査票 (記入例)'!$M$1:$M$718,SMALL(IF('調査票 (記入例)'!$AE$19:$AE$718="●",ROW('調査票 (記入例)'!$AE$19:$AE$718)),ROW(H535))),"")</f>
        <v/>
      </c>
      <c r="I555" s="182">
        <f t="shared" si="68"/>
        <v>0</v>
      </c>
      <c r="J555" s="181" t="str">
        <f t="array" ref="J555">IFERROR(INDEX('調査票 (記入例)'!$N$1:$N$718,SMALL(IF('調査票 (記入例)'!$AE$19:$AE$718="●",ROW('調査票 (記入例)'!$AE$19:$AE$718)),ROW(J535))),"")</f>
        <v/>
      </c>
      <c r="K555" s="182">
        <f t="shared" si="69"/>
        <v>0</v>
      </c>
      <c r="L555" s="155"/>
      <c r="M555" s="156"/>
      <c r="N555" s="157"/>
      <c r="O555" s="156"/>
      <c r="P555" s="155"/>
      <c r="Q555" s="156"/>
      <c r="R555" s="157"/>
      <c r="S555" s="156"/>
      <c r="T555" s="155"/>
      <c r="U555" s="156"/>
      <c r="V555" s="157"/>
      <c r="W555" s="156"/>
      <c r="X555" s="155"/>
      <c r="Y555" s="156"/>
      <c r="Z555" s="157"/>
      <c r="AA555" s="156"/>
      <c r="AB555" s="158"/>
      <c r="AC555" s="159" t="str">
        <f t="array" ref="AC555">IFERROR(INDEX('調査票 (記入例)'!$AD$1:$AD$718,SMALL(IF('調査票 (記入例)'!$AE$19:$AE$718="●",ROW('調査票 (記入例)'!$AE$19:$AE$718)),ROW(AC535)))&amp;"","")</f>
        <v/>
      </c>
      <c r="AD555" s="160" t="str">
        <f t="shared" si="70"/>
        <v/>
      </c>
      <c r="AE555" s="159" t="str">
        <f t="shared" si="72"/>
        <v/>
      </c>
      <c r="AF555" s="160" t="str">
        <f t="shared" si="71"/>
        <v/>
      </c>
    </row>
    <row r="556" spans="1:32" s="110" customFormat="1" ht="34.5" customHeight="1" x14ac:dyDescent="0.4">
      <c r="A556" s="42" t="str">
        <f t="shared" si="65"/>
        <v>○○学園</v>
      </c>
      <c r="B556" s="176" t="str">
        <f t="array" ref="B556">IFERROR(INDEX('調査票 (記入例)'!$B$1:$B$718,SMALL(IF('調査票 (記入例)'!$AE$19:$AE$718="●",ROW('調査票 (記入例)'!$AE$19:$AE$718)),ROW(B536))),"")</f>
        <v/>
      </c>
      <c r="C556" s="177" t="str">
        <f t="array" ref="C556">IFERROR(INDEX('調査票 (記入例)'!$C$1:$C$718,SMALL(IF('調査票 (記入例)'!$AE$19:$AE$718="●",ROW('調査票 (記入例)'!$AE$19:$AE$718)),ROW(C536))),"")</f>
        <v/>
      </c>
      <c r="D556" s="181" t="str">
        <f t="array" ref="D556">IFERROR(INDEX('調査票 (記入例)'!$K$1:$K$718,SMALL(IF('調査票 (記入例)'!$AE$19:$AE$718="●",ROW('調査票 (記入例)'!$AE$19:$AE$718)),ROW(D536))),"")</f>
        <v/>
      </c>
      <c r="E556" s="184">
        <f t="shared" si="66"/>
        <v>0</v>
      </c>
      <c r="F556" s="181" t="str">
        <f t="array" ref="F556">IFERROR(INDEX('調査票 (記入例)'!$L$1:$L$718,SMALL(IF('調査票 (記入例)'!$AE$19:$AE$718="●",ROW('調査票 (記入例)'!$AE$19:$AE$718)),ROW(F536))),"")</f>
        <v/>
      </c>
      <c r="G556" s="182">
        <f t="shared" si="67"/>
        <v>0</v>
      </c>
      <c r="H556" s="181" t="str">
        <f t="array" ref="H556">IFERROR(INDEX('調査票 (記入例)'!$M$1:$M$718,SMALL(IF('調査票 (記入例)'!$AE$19:$AE$718="●",ROW('調査票 (記入例)'!$AE$19:$AE$718)),ROW(H536))),"")</f>
        <v/>
      </c>
      <c r="I556" s="182">
        <f t="shared" si="68"/>
        <v>0</v>
      </c>
      <c r="J556" s="181" t="str">
        <f t="array" ref="J556">IFERROR(INDEX('調査票 (記入例)'!$N$1:$N$718,SMALL(IF('調査票 (記入例)'!$AE$19:$AE$718="●",ROW('調査票 (記入例)'!$AE$19:$AE$718)),ROW(J536))),"")</f>
        <v/>
      </c>
      <c r="K556" s="182">
        <f t="shared" si="69"/>
        <v>0</v>
      </c>
      <c r="L556" s="155"/>
      <c r="M556" s="156"/>
      <c r="N556" s="157"/>
      <c r="O556" s="156"/>
      <c r="P556" s="155"/>
      <c r="Q556" s="156"/>
      <c r="R556" s="157"/>
      <c r="S556" s="156"/>
      <c r="T556" s="155"/>
      <c r="U556" s="156"/>
      <c r="V556" s="157"/>
      <c r="W556" s="156"/>
      <c r="X556" s="155"/>
      <c r="Y556" s="156"/>
      <c r="Z556" s="157"/>
      <c r="AA556" s="156"/>
      <c r="AB556" s="158"/>
      <c r="AC556" s="159" t="str">
        <f t="array" ref="AC556">IFERROR(INDEX('調査票 (記入例)'!$AD$1:$AD$718,SMALL(IF('調査票 (記入例)'!$AE$19:$AE$718="●",ROW('調査票 (記入例)'!$AE$19:$AE$718)),ROW(AC536)))&amp;"","")</f>
        <v/>
      </c>
      <c r="AD556" s="160" t="str">
        <f t="shared" si="70"/>
        <v/>
      </c>
      <c r="AE556" s="159" t="str">
        <f t="shared" si="72"/>
        <v/>
      </c>
      <c r="AF556" s="160" t="str">
        <f t="shared" si="71"/>
        <v/>
      </c>
    </row>
    <row r="557" spans="1:32" s="110" customFormat="1" ht="34.5" customHeight="1" x14ac:dyDescent="0.4">
      <c r="A557" s="42" t="str">
        <f t="shared" si="65"/>
        <v>○○学園</v>
      </c>
      <c r="B557" s="176" t="str">
        <f t="array" ref="B557">IFERROR(INDEX('調査票 (記入例)'!$B$1:$B$718,SMALL(IF('調査票 (記入例)'!$AE$19:$AE$718="●",ROW('調査票 (記入例)'!$AE$19:$AE$718)),ROW(B537))),"")</f>
        <v/>
      </c>
      <c r="C557" s="177" t="str">
        <f t="array" ref="C557">IFERROR(INDEX('調査票 (記入例)'!$C$1:$C$718,SMALL(IF('調査票 (記入例)'!$AE$19:$AE$718="●",ROW('調査票 (記入例)'!$AE$19:$AE$718)),ROW(C537))),"")</f>
        <v/>
      </c>
      <c r="D557" s="181" t="str">
        <f t="array" ref="D557">IFERROR(INDEX('調査票 (記入例)'!$K$1:$K$718,SMALL(IF('調査票 (記入例)'!$AE$19:$AE$718="●",ROW('調査票 (記入例)'!$AE$19:$AE$718)),ROW(D537))),"")</f>
        <v/>
      </c>
      <c r="E557" s="184">
        <f t="shared" si="66"/>
        <v>0</v>
      </c>
      <c r="F557" s="181" t="str">
        <f t="array" ref="F557">IFERROR(INDEX('調査票 (記入例)'!$L$1:$L$718,SMALL(IF('調査票 (記入例)'!$AE$19:$AE$718="●",ROW('調査票 (記入例)'!$AE$19:$AE$718)),ROW(F537))),"")</f>
        <v/>
      </c>
      <c r="G557" s="182">
        <f t="shared" si="67"/>
        <v>0</v>
      </c>
      <c r="H557" s="181" t="str">
        <f t="array" ref="H557">IFERROR(INDEX('調査票 (記入例)'!$M$1:$M$718,SMALL(IF('調査票 (記入例)'!$AE$19:$AE$718="●",ROW('調査票 (記入例)'!$AE$19:$AE$718)),ROW(H537))),"")</f>
        <v/>
      </c>
      <c r="I557" s="182">
        <f t="shared" si="68"/>
        <v>0</v>
      </c>
      <c r="J557" s="181" t="str">
        <f t="array" ref="J557">IFERROR(INDEX('調査票 (記入例)'!$N$1:$N$718,SMALL(IF('調査票 (記入例)'!$AE$19:$AE$718="●",ROW('調査票 (記入例)'!$AE$19:$AE$718)),ROW(J537))),"")</f>
        <v/>
      </c>
      <c r="K557" s="182">
        <f t="shared" si="69"/>
        <v>0</v>
      </c>
      <c r="L557" s="155"/>
      <c r="M557" s="156"/>
      <c r="N557" s="157"/>
      <c r="O557" s="156"/>
      <c r="P557" s="155"/>
      <c r="Q557" s="156"/>
      <c r="R557" s="157"/>
      <c r="S557" s="156"/>
      <c r="T557" s="155"/>
      <c r="U557" s="156"/>
      <c r="V557" s="157"/>
      <c r="W557" s="156"/>
      <c r="X557" s="155"/>
      <c r="Y557" s="156"/>
      <c r="Z557" s="157"/>
      <c r="AA557" s="156"/>
      <c r="AB557" s="158"/>
      <c r="AC557" s="159" t="str">
        <f t="array" ref="AC557">IFERROR(INDEX('調査票 (記入例)'!$AD$1:$AD$718,SMALL(IF('調査票 (記入例)'!$AE$19:$AE$718="●",ROW('調査票 (記入例)'!$AE$19:$AE$718)),ROW(AC537)))&amp;"","")</f>
        <v/>
      </c>
      <c r="AD557" s="160" t="str">
        <f t="shared" si="70"/>
        <v/>
      </c>
      <c r="AE557" s="159" t="str">
        <f t="shared" si="72"/>
        <v/>
      </c>
      <c r="AF557" s="160" t="str">
        <f t="shared" si="71"/>
        <v/>
      </c>
    </row>
    <row r="558" spans="1:32" s="110" customFormat="1" ht="34.5" customHeight="1" x14ac:dyDescent="0.4">
      <c r="A558" s="42" t="str">
        <f t="shared" si="65"/>
        <v>○○学園</v>
      </c>
      <c r="B558" s="176" t="str">
        <f t="array" ref="B558">IFERROR(INDEX('調査票 (記入例)'!$B$1:$B$718,SMALL(IF('調査票 (記入例)'!$AE$19:$AE$718="●",ROW('調査票 (記入例)'!$AE$19:$AE$718)),ROW(B538))),"")</f>
        <v/>
      </c>
      <c r="C558" s="177" t="str">
        <f t="array" ref="C558">IFERROR(INDEX('調査票 (記入例)'!$C$1:$C$718,SMALL(IF('調査票 (記入例)'!$AE$19:$AE$718="●",ROW('調査票 (記入例)'!$AE$19:$AE$718)),ROW(C538))),"")</f>
        <v/>
      </c>
      <c r="D558" s="181" t="str">
        <f t="array" ref="D558">IFERROR(INDEX('調査票 (記入例)'!$K$1:$K$718,SMALL(IF('調査票 (記入例)'!$AE$19:$AE$718="●",ROW('調査票 (記入例)'!$AE$19:$AE$718)),ROW(D538))),"")</f>
        <v/>
      </c>
      <c r="E558" s="184">
        <f t="shared" si="66"/>
        <v>0</v>
      </c>
      <c r="F558" s="181" t="str">
        <f t="array" ref="F558">IFERROR(INDEX('調査票 (記入例)'!$L$1:$L$718,SMALL(IF('調査票 (記入例)'!$AE$19:$AE$718="●",ROW('調査票 (記入例)'!$AE$19:$AE$718)),ROW(F538))),"")</f>
        <v/>
      </c>
      <c r="G558" s="182">
        <f t="shared" si="67"/>
        <v>0</v>
      </c>
      <c r="H558" s="181" t="str">
        <f t="array" ref="H558">IFERROR(INDEX('調査票 (記入例)'!$M$1:$M$718,SMALL(IF('調査票 (記入例)'!$AE$19:$AE$718="●",ROW('調査票 (記入例)'!$AE$19:$AE$718)),ROW(H538))),"")</f>
        <v/>
      </c>
      <c r="I558" s="182">
        <f t="shared" si="68"/>
        <v>0</v>
      </c>
      <c r="J558" s="181" t="str">
        <f t="array" ref="J558">IFERROR(INDEX('調査票 (記入例)'!$N$1:$N$718,SMALL(IF('調査票 (記入例)'!$AE$19:$AE$718="●",ROW('調査票 (記入例)'!$AE$19:$AE$718)),ROW(J538))),"")</f>
        <v/>
      </c>
      <c r="K558" s="182">
        <f t="shared" si="69"/>
        <v>0</v>
      </c>
      <c r="L558" s="155"/>
      <c r="M558" s="156"/>
      <c r="N558" s="157"/>
      <c r="O558" s="156"/>
      <c r="P558" s="155"/>
      <c r="Q558" s="156"/>
      <c r="R558" s="157"/>
      <c r="S558" s="156"/>
      <c r="T558" s="155"/>
      <c r="U558" s="156"/>
      <c r="V558" s="157"/>
      <c r="W558" s="156"/>
      <c r="X558" s="155"/>
      <c r="Y558" s="156"/>
      <c r="Z558" s="157"/>
      <c r="AA558" s="156"/>
      <c r="AB558" s="158"/>
      <c r="AC558" s="159" t="str">
        <f t="array" ref="AC558">IFERROR(INDEX('調査票 (記入例)'!$AD$1:$AD$718,SMALL(IF('調査票 (記入例)'!$AE$19:$AE$718="●",ROW('調査票 (記入例)'!$AE$19:$AE$718)),ROW(AC538)))&amp;"","")</f>
        <v/>
      </c>
      <c r="AD558" s="160" t="str">
        <f t="shared" si="70"/>
        <v/>
      </c>
      <c r="AE558" s="159" t="str">
        <f t="shared" si="72"/>
        <v/>
      </c>
      <c r="AF558" s="160" t="str">
        <f t="shared" si="71"/>
        <v/>
      </c>
    </row>
    <row r="559" spans="1:32" s="110" customFormat="1" ht="34.5" customHeight="1" x14ac:dyDescent="0.4">
      <c r="A559" s="42" t="str">
        <f t="shared" si="65"/>
        <v>○○学園</v>
      </c>
      <c r="B559" s="176" t="str">
        <f t="array" ref="B559">IFERROR(INDEX('調査票 (記入例)'!$B$1:$B$718,SMALL(IF('調査票 (記入例)'!$AE$19:$AE$718="●",ROW('調査票 (記入例)'!$AE$19:$AE$718)),ROW(B539))),"")</f>
        <v/>
      </c>
      <c r="C559" s="177" t="str">
        <f t="array" ref="C559">IFERROR(INDEX('調査票 (記入例)'!$C$1:$C$718,SMALL(IF('調査票 (記入例)'!$AE$19:$AE$718="●",ROW('調査票 (記入例)'!$AE$19:$AE$718)),ROW(C539))),"")</f>
        <v/>
      </c>
      <c r="D559" s="181" t="str">
        <f t="array" ref="D559">IFERROR(INDEX('調査票 (記入例)'!$K$1:$K$718,SMALL(IF('調査票 (記入例)'!$AE$19:$AE$718="●",ROW('調査票 (記入例)'!$AE$19:$AE$718)),ROW(D539))),"")</f>
        <v/>
      </c>
      <c r="E559" s="184">
        <f t="shared" si="66"/>
        <v>0</v>
      </c>
      <c r="F559" s="181" t="str">
        <f t="array" ref="F559">IFERROR(INDEX('調査票 (記入例)'!$L$1:$L$718,SMALL(IF('調査票 (記入例)'!$AE$19:$AE$718="●",ROW('調査票 (記入例)'!$AE$19:$AE$718)),ROW(F539))),"")</f>
        <v/>
      </c>
      <c r="G559" s="182">
        <f t="shared" si="67"/>
        <v>0</v>
      </c>
      <c r="H559" s="181" t="str">
        <f t="array" ref="H559">IFERROR(INDEX('調査票 (記入例)'!$M$1:$M$718,SMALL(IF('調査票 (記入例)'!$AE$19:$AE$718="●",ROW('調査票 (記入例)'!$AE$19:$AE$718)),ROW(H539))),"")</f>
        <v/>
      </c>
      <c r="I559" s="182">
        <f t="shared" si="68"/>
        <v>0</v>
      </c>
      <c r="J559" s="181" t="str">
        <f t="array" ref="J559">IFERROR(INDEX('調査票 (記入例)'!$N$1:$N$718,SMALL(IF('調査票 (記入例)'!$AE$19:$AE$718="●",ROW('調査票 (記入例)'!$AE$19:$AE$718)),ROW(J539))),"")</f>
        <v/>
      </c>
      <c r="K559" s="182">
        <f t="shared" si="69"/>
        <v>0</v>
      </c>
      <c r="L559" s="155"/>
      <c r="M559" s="156"/>
      <c r="N559" s="157"/>
      <c r="O559" s="156"/>
      <c r="P559" s="155"/>
      <c r="Q559" s="156"/>
      <c r="R559" s="157"/>
      <c r="S559" s="156"/>
      <c r="T559" s="155"/>
      <c r="U559" s="156"/>
      <c r="V559" s="157"/>
      <c r="W559" s="156"/>
      <c r="X559" s="155"/>
      <c r="Y559" s="156"/>
      <c r="Z559" s="157"/>
      <c r="AA559" s="156"/>
      <c r="AB559" s="158"/>
      <c r="AC559" s="159" t="str">
        <f t="array" ref="AC559">IFERROR(INDEX('調査票 (記入例)'!$AD$1:$AD$718,SMALL(IF('調査票 (記入例)'!$AE$19:$AE$718="●",ROW('調査票 (記入例)'!$AE$19:$AE$718)),ROW(AC539)))&amp;"","")</f>
        <v/>
      </c>
      <c r="AD559" s="160" t="str">
        <f t="shared" si="70"/>
        <v/>
      </c>
      <c r="AE559" s="159" t="str">
        <f t="shared" si="72"/>
        <v/>
      </c>
      <c r="AF559" s="160" t="str">
        <f t="shared" si="71"/>
        <v/>
      </c>
    </row>
    <row r="560" spans="1:32" s="110" customFormat="1" ht="34.5" customHeight="1" x14ac:dyDescent="0.4">
      <c r="A560" s="42" t="str">
        <f t="shared" si="65"/>
        <v>○○学園</v>
      </c>
      <c r="B560" s="176" t="str">
        <f t="array" ref="B560">IFERROR(INDEX('調査票 (記入例)'!$B$1:$B$718,SMALL(IF('調査票 (記入例)'!$AE$19:$AE$718="●",ROW('調査票 (記入例)'!$AE$19:$AE$718)),ROW(B540))),"")</f>
        <v/>
      </c>
      <c r="C560" s="177" t="str">
        <f t="array" ref="C560">IFERROR(INDEX('調査票 (記入例)'!$C$1:$C$718,SMALL(IF('調査票 (記入例)'!$AE$19:$AE$718="●",ROW('調査票 (記入例)'!$AE$19:$AE$718)),ROW(C540))),"")</f>
        <v/>
      </c>
      <c r="D560" s="181" t="str">
        <f t="array" ref="D560">IFERROR(INDEX('調査票 (記入例)'!$K$1:$K$718,SMALL(IF('調査票 (記入例)'!$AE$19:$AE$718="●",ROW('調査票 (記入例)'!$AE$19:$AE$718)),ROW(D540))),"")</f>
        <v/>
      </c>
      <c r="E560" s="184">
        <f t="shared" si="66"/>
        <v>0</v>
      </c>
      <c r="F560" s="181" t="str">
        <f t="array" ref="F560">IFERROR(INDEX('調査票 (記入例)'!$L$1:$L$718,SMALL(IF('調査票 (記入例)'!$AE$19:$AE$718="●",ROW('調査票 (記入例)'!$AE$19:$AE$718)),ROW(F540))),"")</f>
        <v/>
      </c>
      <c r="G560" s="182">
        <f t="shared" si="67"/>
        <v>0</v>
      </c>
      <c r="H560" s="181" t="str">
        <f t="array" ref="H560">IFERROR(INDEX('調査票 (記入例)'!$M$1:$M$718,SMALL(IF('調査票 (記入例)'!$AE$19:$AE$718="●",ROW('調査票 (記入例)'!$AE$19:$AE$718)),ROW(H540))),"")</f>
        <v/>
      </c>
      <c r="I560" s="182">
        <f t="shared" si="68"/>
        <v>0</v>
      </c>
      <c r="J560" s="181" t="str">
        <f t="array" ref="J560">IFERROR(INDEX('調査票 (記入例)'!$N$1:$N$718,SMALL(IF('調査票 (記入例)'!$AE$19:$AE$718="●",ROW('調査票 (記入例)'!$AE$19:$AE$718)),ROW(J540))),"")</f>
        <v/>
      </c>
      <c r="K560" s="182">
        <f t="shared" si="69"/>
        <v>0</v>
      </c>
      <c r="L560" s="155"/>
      <c r="M560" s="156"/>
      <c r="N560" s="157"/>
      <c r="O560" s="156"/>
      <c r="P560" s="155"/>
      <c r="Q560" s="156"/>
      <c r="R560" s="157"/>
      <c r="S560" s="156"/>
      <c r="T560" s="155"/>
      <c r="U560" s="156"/>
      <c r="V560" s="157"/>
      <c r="W560" s="156"/>
      <c r="X560" s="155"/>
      <c r="Y560" s="156"/>
      <c r="Z560" s="157"/>
      <c r="AA560" s="156"/>
      <c r="AB560" s="158"/>
      <c r="AC560" s="159" t="str">
        <f t="array" ref="AC560">IFERROR(INDEX('調査票 (記入例)'!$AD$1:$AD$718,SMALL(IF('調査票 (記入例)'!$AE$19:$AE$718="●",ROW('調査票 (記入例)'!$AE$19:$AE$718)),ROW(AC540)))&amp;"","")</f>
        <v/>
      </c>
      <c r="AD560" s="160" t="str">
        <f t="shared" si="70"/>
        <v/>
      </c>
      <c r="AE560" s="159" t="str">
        <f t="shared" si="72"/>
        <v/>
      </c>
      <c r="AF560" s="160" t="str">
        <f t="shared" si="71"/>
        <v/>
      </c>
    </row>
    <row r="561" spans="1:32" s="110" customFormat="1" ht="34.5" customHeight="1" x14ac:dyDescent="0.4">
      <c r="A561" s="42" t="str">
        <f t="shared" si="65"/>
        <v>○○学園</v>
      </c>
      <c r="B561" s="176" t="str">
        <f t="array" ref="B561">IFERROR(INDEX('調査票 (記入例)'!$B$1:$B$718,SMALL(IF('調査票 (記入例)'!$AE$19:$AE$718="●",ROW('調査票 (記入例)'!$AE$19:$AE$718)),ROW(B541))),"")</f>
        <v/>
      </c>
      <c r="C561" s="177" t="str">
        <f t="array" ref="C561">IFERROR(INDEX('調査票 (記入例)'!$C$1:$C$718,SMALL(IF('調査票 (記入例)'!$AE$19:$AE$718="●",ROW('調査票 (記入例)'!$AE$19:$AE$718)),ROW(C541))),"")</f>
        <v/>
      </c>
      <c r="D561" s="181" t="str">
        <f t="array" ref="D561">IFERROR(INDEX('調査票 (記入例)'!$K$1:$K$718,SMALL(IF('調査票 (記入例)'!$AE$19:$AE$718="●",ROW('調査票 (記入例)'!$AE$19:$AE$718)),ROW(D541))),"")</f>
        <v/>
      </c>
      <c r="E561" s="184">
        <f t="shared" si="66"/>
        <v>0</v>
      </c>
      <c r="F561" s="181" t="str">
        <f t="array" ref="F561">IFERROR(INDEX('調査票 (記入例)'!$L$1:$L$718,SMALL(IF('調査票 (記入例)'!$AE$19:$AE$718="●",ROW('調査票 (記入例)'!$AE$19:$AE$718)),ROW(F541))),"")</f>
        <v/>
      </c>
      <c r="G561" s="182">
        <f t="shared" si="67"/>
        <v>0</v>
      </c>
      <c r="H561" s="181" t="str">
        <f t="array" ref="H561">IFERROR(INDEX('調査票 (記入例)'!$M$1:$M$718,SMALL(IF('調査票 (記入例)'!$AE$19:$AE$718="●",ROW('調査票 (記入例)'!$AE$19:$AE$718)),ROW(H541))),"")</f>
        <v/>
      </c>
      <c r="I561" s="182">
        <f t="shared" si="68"/>
        <v>0</v>
      </c>
      <c r="J561" s="181" t="str">
        <f t="array" ref="J561">IFERROR(INDEX('調査票 (記入例)'!$N$1:$N$718,SMALL(IF('調査票 (記入例)'!$AE$19:$AE$718="●",ROW('調査票 (記入例)'!$AE$19:$AE$718)),ROW(J541))),"")</f>
        <v/>
      </c>
      <c r="K561" s="182">
        <f t="shared" si="69"/>
        <v>0</v>
      </c>
      <c r="L561" s="155"/>
      <c r="M561" s="156"/>
      <c r="N561" s="157"/>
      <c r="O561" s="156"/>
      <c r="P561" s="155"/>
      <c r="Q561" s="156"/>
      <c r="R561" s="157"/>
      <c r="S561" s="156"/>
      <c r="T561" s="155"/>
      <c r="U561" s="156"/>
      <c r="V561" s="157"/>
      <c r="W561" s="156"/>
      <c r="X561" s="155"/>
      <c r="Y561" s="156"/>
      <c r="Z561" s="157"/>
      <c r="AA561" s="156"/>
      <c r="AB561" s="158"/>
      <c r="AC561" s="159" t="str">
        <f t="array" ref="AC561">IFERROR(INDEX('調査票 (記入例)'!$AD$1:$AD$718,SMALL(IF('調査票 (記入例)'!$AE$19:$AE$718="●",ROW('調査票 (記入例)'!$AE$19:$AE$718)),ROW(AC541)))&amp;"","")</f>
        <v/>
      </c>
      <c r="AD561" s="160" t="str">
        <f t="shared" si="70"/>
        <v/>
      </c>
      <c r="AE561" s="159" t="str">
        <f t="shared" si="72"/>
        <v/>
      </c>
      <c r="AF561" s="160" t="str">
        <f t="shared" si="71"/>
        <v/>
      </c>
    </row>
    <row r="562" spans="1:32" s="110" customFormat="1" ht="34.5" customHeight="1" x14ac:dyDescent="0.4">
      <c r="A562" s="42" t="str">
        <f t="shared" si="65"/>
        <v>○○学園</v>
      </c>
      <c r="B562" s="176" t="str">
        <f t="array" ref="B562">IFERROR(INDEX('調査票 (記入例)'!$B$1:$B$718,SMALL(IF('調査票 (記入例)'!$AE$19:$AE$718="●",ROW('調査票 (記入例)'!$AE$19:$AE$718)),ROW(B542))),"")</f>
        <v/>
      </c>
      <c r="C562" s="177" t="str">
        <f t="array" ref="C562">IFERROR(INDEX('調査票 (記入例)'!$C$1:$C$718,SMALL(IF('調査票 (記入例)'!$AE$19:$AE$718="●",ROW('調査票 (記入例)'!$AE$19:$AE$718)),ROW(C542))),"")</f>
        <v/>
      </c>
      <c r="D562" s="181" t="str">
        <f t="array" ref="D562">IFERROR(INDEX('調査票 (記入例)'!$K$1:$K$718,SMALL(IF('調査票 (記入例)'!$AE$19:$AE$718="●",ROW('調査票 (記入例)'!$AE$19:$AE$718)),ROW(D542))),"")</f>
        <v/>
      </c>
      <c r="E562" s="184">
        <f t="shared" si="66"/>
        <v>0</v>
      </c>
      <c r="F562" s="181" t="str">
        <f t="array" ref="F562">IFERROR(INDEX('調査票 (記入例)'!$L$1:$L$718,SMALL(IF('調査票 (記入例)'!$AE$19:$AE$718="●",ROW('調査票 (記入例)'!$AE$19:$AE$718)),ROW(F542))),"")</f>
        <v/>
      </c>
      <c r="G562" s="182">
        <f t="shared" si="67"/>
        <v>0</v>
      </c>
      <c r="H562" s="181" t="str">
        <f t="array" ref="H562">IFERROR(INDEX('調査票 (記入例)'!$M$1:$M$718,SMALL(IF('調査票 (記入例)'!$AE$19:$AE$718="●",ROW('調査票 (記入例)'!$AE$19:$AE$718)),ROW(H542))),"")</f>
        <v/>
      </c>
      <c r="I562" s="182">
        <f t="shared" si="68"/>
        <v>0</v>
      </c>
      <c r="J562" s="181" t="str">
        <f t="array" ref="J562">IFERROR(INDEX('調査票 (記入例)'!$N$1:$N$718,SMALL(IF('調査票 (記入例)'!$AE$19:$AE$718="●",ROW('調査票 (記入例)'!$AE$19:$AE$718)),ROW(J542))),"")</f>
        <v/>
      </c>
      <c r="K562" s="182">
        <f t="shared" si="69"/>
        <v>0</v>
      </c>
      <c r="L562" s="155"/>
      <c r="M562" s="156"/>
      <c r="N562" s="157"/>
      <c r="O562" s="156"/>
      <c r="P562" s="155"/>
      <c r="Q562" s="156"/>
      <c r="R562" s="157"/>
      <c r="S562" s="156"/>
      <c r="T562" s="155"/>
      <c r="U562" s="156"/>
      <c r="V562" s="157"/>
      <c r="W562" s="156"/>
      <c r="X562" s="155"/>
      <c r="Y562" s="156"/>
      <c r="Z562" s="157"/>
      <c r="AA562" s="156"/>
      <c r="AB562" s="158"/>
      <c r="AC562" s="159" t="str">
        <f t="array" ref="AC562">IFERROR(INDEX('調査票 (記入例)'!$AD$1:$AD$718,SMALL(IF('調査票 (記入例)'!$AE$19:$AE$718="●",ROW('調査票 (記入例)'!$AE$19:$AE$718)),ROW(AC542)))&amp;"","")</f>
        <v/>
      </c>
      <c r="AD562" s="160" t="str">
        <f t="shared" si="70"/>
        <v/>
      </c>
      <c r="AE562" s="159" t="str">
        <f t="shared" si="72"/>
        <v/>
      </c>
      <c r="AF562" s="160" t="str">
        <f t="shared" si="71"/>
        <v/>
      </c>
    </row>
    <row r="563" spans="1:32" s="110" customFormat="1" ht="34.5" customHeight="1" x14ac:dyDescent="0.4">
      <c r="A563" s="42" t="str">
        <f t="shared" si="65"/>
        <v>○○学園</v>
      </c>
      <c r="B563" s="176" t="str">
        <f t="array" ref="B563">IFERROR(INDEX('調査票 (記入例)'!$B$1:$B$718,SMALL(IF('調査票 (記入例)'!$AE$19:$AE$718="●",ROW('調査票 (記入例)'!$AE$19:$AE$718)),ROW(B543))),"")</f>
        <v/>
      </c>
      <c r="C563" s="177" t="str">
        <f t="array" ref="C563">IFERROR(INDEX('調査票 (記入例)'!$C$1:$C$718,SMALL(IF('調査票 (記入例)'!$AE$19:$AE$718="●",ROW('調査票 (記入例)'!$AE$19:$AE$718)),ROW(C543))),"")</f>
        <v/>
      </c>
      <c r="D563" s="181" t="str">
        <f t="array" ref="D563">IFERROR(INDEX('調査票 (記入例)'!$K$1:$K$718,SMALL(IF('調査票 (記入例)'!$AE$19:$AE$718="●",ROW('調査票 (記入例)'!$AE$19:$AE$718)),ROW(D543))),"")</f>
        <v/>
      </c>
      <c r="E563" s="184">
        <f t="shared" si="66"/>
        <v>0</v>
      </c>
      <c r="F563" s="181" t="str">
        <f t="array" ref="F563">IFERROR(INDEX('調査票 (記入例)'!$L$1:$L$718,SMALL(IF('調査票 (記入例)'!$AE$19:$AE$718="●",ROW('調査票 (記入例)'!$AE$19:$AE$718)),ROW(F543))),"")</f>
        <v/>
      </c>
      <c r="G563" s="182">
        <f t="shared" si="67"/>
        <v>0</v>
      </c>
      <c r="H563" s="181" t="str">
        <f t="array" ref="H563">IFERROR(INDEX('調査票 (記入例)'!$M$1:$M$718,SMALL(IF('調査票 (記入例)'!$AE$19:$AE$718="●",ROW('調査票 (記入例)'!$AE$19:$AE$718)),ROW(H543))),"")</f>
        <v/>
      </c>
      <c r="I563" s="182">
        <f t="shared" si="68"/>
        <v>0</v>
      </c>
      <c r="J563" s="181" t="str">
        <f t="array" ref="J563">IFERROR(INDEX('調査票 (記入例)'!$N$1:$N$718,SMALL(IF('調査票 (記入例)'!$AE$19:$AE$718="●",ROW('調査票 (記入例)'!$AE$19:$AE$718)),ROW(J543))),"")</f>
        <v/>
      </c>
      <c r="K563" s="182">
        <f t="shared" si="69"/>
        <v>0</v>
      </c>
      <c r="L563" s="155"/>
      <c r="M563" s="156"/>
      <c r="N563" s="157"/>
      <c r="O563" s="156"/>
      <c r="P563" s="155"/>
      <c r="Q563" s="156"/>
      <c r="R563" s="157"/>
      <c r="S563" s="156"/>
      <c r="T563" s="155"/>
      <c r="U563" s="156"/>
      <c r="V563" s="157"/>
      <c r="W563" s="156"/>
      <c r="X563" s="155"/>
      <c r="Y563" s="156"/>
      <c r="Z563" s="157"/>
      <c r="AA563" s="156"/>
      <c r="AB563" s="158"/>
      <c r="AC563" s="159" t="str">
        <f t="array" ref="AC563">IFERROR(INDEX('調査票 (記入例)'!$AD$1:$AD$718,SMALL(IF('調査票 (記入例)'!$AE$19:$AE$718="●",ROW('調査票 (記入例)'!$AE$19:$AE$718)),ROW(AC543)))&amp;"","")</f>
        <v/>
      </c>
      <c r="AD563" s="160" t="str">
        <f t="shared" si="70"/>
        <v/>
      </c>
      <c r="AE563" s="159" t="str">
        <f t="shared" si="72"/>
        <v/>
      </c>
      <c r="AF563" s="160" t="str">
        <f t="shared" si="71"/>
        <v/>
      </c>
    </row>
    <row r="564" spans="1:32" s="110" customFormat="1" ht="34.5" customHeight="1" x14ac:dyDescent="0.4">
      <c r="A564" s="42" t="str">
        <f t="shared" si="65"/>
        <v>○○学園</v>
      </c>
      <c r="B564" s="176" t="str">
        <f t="array" ref="B564">IFERROR(INDEX('調査票 (記入例)'!$B$1:$B$718,SMALL(IF('調査票 (記入例)'!$AE$19:$AE$718="●",ROW('調査票 (記入例)'!$AE$19:$AE$718)),ROW(B544))),"")</f>
        <v/>
      </c>
      <c r="C564" s="177" t="str">
        <f t="array" ref="C564">IFERROR(INDEX('調査票 (記入例)'!$C$1:$C$718,SMALL(IF('調査票 (記入例)'!$AE$19:$AE$718="●",ROW('調査票 (記入例)'!$AE$19:$AE$718)),ROW(C544))),"")</f>
        <v/>
      </c>
      <c r="D564" s="181" t="str">
        <f t="array" ref="D564">IFERROR(INDEX('調査票 (記入例)'!$K$1:$K$718,SMALL(IF('調査票 (記入例)'!$AE$19:$AE$718="●",ROW('調査票 (記入例)'!$AE$19:$AE$718)),ROW(D544))),"")</f>
        <v/>
      </c>
      <c r="E564" s="184">
        <f t="shared" si="66"/>
        <v>0</v>
      </c>
      <c r="F564" s="181" t="str">
        <f t="array" ref="F564">IFERROR(INDEX('調査票 (記入例)'!$L$1:$L$718,SMALL(IF('調査票 (記入例)'!$AE$19:$AE$718="●",ROW('調査票 (記入例)'!$AE$19:$AE$718)),ROW(F544))),"")</f>
        <v/>
      </c>
      <c r="G564" s="182">
        <f t="shared" si="67"/>
        <v>0</v>
      </c>
      <c r="H564" s="181" t="str">
        <f t="array" ref="H564">IFERROR(INDEX('調査票 (記入例)'!$M$1:$M$718,SMALL(IF('調査票 (記入例)'!$AE$19:$AE$718="●",ROW('調査票 (記入例)'!$AE$19:$AE$718)),ROW(H544))),"")</f>
        <v/>
      </c>
      <c r="I564" s="182">
        <f t="shared" si="68"/>
        <v>0</v>
      </c>
      <c r="J564" s="181" t="str">
        <f t="array" ref="J564">IFERROR(INDEX('調査票 (記入例)'!$N$1:$N$718,SMALL(IF('調査票 (記入例)'!$AE$19:$AE$718="●",ROW('調査票 (記入例)'!$AE$19:$AE$718)),ROW(J544))),"")</f>
        <v/>
      </c>
      <c r="K564" s="182">
        <f t="shared" si="69"/>
        <v>0</v>
      </c>
      <c r="L564" s="155"/>
      <c r="M564" s="156"/>
      <c r="N564" s="157"/>
      <c r="O564" s="156"/>
      <c r="P564" s="155"/>
      <c r="Q564" s="156"/>
      <c r="R564" s="157"/>
      <c r="S564" s="156"/>
      <c r="T564" s="155"/>
      <c r="U564" s="156"/>
      <c r="V564" s="157"/>
      <c r="W564" s="156"/>
      <c r="X564" s="155"/>
      <c r="Y564" s="156"/>
      <c r="Z564" s="157"/>
      <c r="AA564" s="156"/>
      <c r="AB564" s="158"/>
      <c r="AC564" s="159" t="str">
        <f t="array" ref="AC564">IFERROR(INDEX('調査票 (記入例)'!$AD$1:$AD$718,SMALL(IF('調査票 (記入例)'!$AE$19:$AE$718="●",ROW('調査票 (記入例)'!$AE$19:$AE$718)),ROW(AC544)))&amp;"","")</f>
        <v/>
      </c>
      <c r="AD564" s="160" t="str">
        <f t="shared" si="70"/>
        <v/>
      </c>
      <c r="AE564" s="159" t="str">
        <f t="shared" si="72"/>
        <v/>
      </c>
      <c r="AF564" s="160" t="str">
        <f t="shared" si="71"/>
        <v/>
      </c>
    </row>
    <row r="565" spans="1:32" s="110" customFormat="1" ht="34.5" customHeight="1" x14ac:dyDescent="0.4">
      <c r="A565" s="42" t="str">
        <f t="shared" si="65"/>
        <v>○○学園</v>
      </c>
      <c r="B565" s="176" t="str">
        <f t="array" ref="B565">IFERROR(INDEX('調査票 (記入例)'!$B$1:$B$718,SMALL(IF('調査票 (記入例)'!$AE$19:$AE$718="●",ROW('調査票 (記入例)'!$AE$19:$AE$718)),ROW(B545))),"")</f>
        <v/>
      </c>
      <c r="C565" s="177" t="str">
        <f t="array" ref="C565">IFERROR(INDEX('調査票 (記入例)'!$C$1:$C$718,SMALL(IF('調査票 (記入例)'!$AE$19:$AE$718="●",ROW('調査票 (記入例)'!$AE$19:$AE$718)),ROW(C545))),"")</f>
        <v/>
      </c>
      <c r="D565" s="181" t="str">
        <f t="array" ref="D565">IFERROR(INDEX('調査票 (記入例)'!$K$1:$K$718,SMALL(IF('調査票 (記入例)'!$AE$19:$AE$718="●",ROW('調査票 (記入例)'!$AE$19:$AE$718)),ROW(D545))),"")</f>
        <v/>
      </c>
      <c r="E565" s="184">
        <f t="shared" si="66"/>
        <v>0</v>
      </c>
      <c r="F565" s="181" t="str">
        <f t="array" ref="F565">IFERROR(INDEX('調査票 (記入例)'!$L$1:$L$718,SMALL(IF('調査票 (記入例)'!$AE$19:$AE$718="●",ROW('調査票 (記入例)'!$AE$19:$AE$718)),ROW(F545))),"")</f>
        <v/>
      </c>
      <c r="G565" s="182">
        <f t="shared" si="67"/>
        <v>0</v>
      </c>
      <c r="H565" s="181" t="str">
        <f t="array" ref="H565">IFERROR(INDEX('調査票 (記入例)'!$M$1:$M$718,SMALL(IF('調査票 (記入例)'!$AE$19:$AE$718="●",ROW('調査票 (記入例)'!$AE$19:$AE$718)),ROW(H545))),"")</f>
        <v/>
      </c>
      <c r="I565" s="182">
        <f t="shared" si="68"/>
        <v>0</v>
      </c>
      <c r="J565" s="181" t="str">
        <f t="array" ref="J565">IFERROR(INDEX('調査票 (記入例)'!$N$1:$N$718,SMALL(IF('調査票 (記入例)'!$AE$19:$AE$718="●",ROW('調査票 (記入例)'!$AE$19:$AE$718)),ROW(J545))),"")</f>
        <v/>
      </c>
      <c r="K565" s="182">
        <f t="shared" si="69"/>
        <v>0</v>
      </c>
      <c r="L565" s="155"/>
      <c r="M565" s="156"/>
      <c r="N565" s="157"/>
      <c r="O565" s="156"/>
      <c r="P565" s="155"/>
      <c r="Q565" s="156"/>
      <c r="R565" s="157"/>
      <c r="S565" s="156"/>
      <c r="T565" s="155"/>
      <c r="U565" s="156"/>
      <c r="V565" s="157"/>
      <c r="W565" s="156"/>
      <c r="X565" s="155"/>
      <c r="Y565" s="156"/>
      <c r="Z565" s="157"/>
      <c r="AA565" s="156"/>
      <c r="AB565" s="158"/>
      <c r="AC565" s="159" t="str">
        <f t="array" ref="AC565">IFERROR(INDEX('調査票 (記入例)'!$AD$1:$AD$718,SMALL(IF('調査票 (記入例)'!$AE$19:$AE$718="●",ROW('調査票 (記入例)'!$AE$19:$AE$718)),ROW(AC545)))&amp;"","")</f>
        <v/>
      </c>
      <c r="AD565" s="160" t="str">
        <f t="shared" si="70"/>
        <v/>
      </c>
      <c r="AE565" s="159" t="str">
        <f t="shared" si="72"/>
        <v/>
      </c>
      <c r="AF565" s="160" t="str">
        <f t="shared" si="71"/>
        <v/>
      </c>
    </row>
    <row r="566" spans="1:32" s="110" customFormat="1" ht="34.5" customHeight="1" x14ac:dyDescent="0.4">
      <c r="A566" s="42" t="str">
        <f t="shared" si="65"/>
        <v>○○学園</v>
      </c>
      <c r="B566" s="176" t="str">
        <f t="array" ref="B566">IFERROR(INDEX('調査票 (記入例)'!$B$1:$B$718,SMALL(IF('調査票 (記入例)'!$AE$19:$AE$718="●",ROW('調査票 (記入例)'!$AE$19:$AE$718)),ROW(B546))),"")</f>
        <v/>
      </c>
      <c r="C566" s="177" t="str">
        <f t="array" ref="C566">IFERROR(INDEX('調査票 (記入例)'!$C$1:$C$718,SMALL(IF('調査票 (記入例)'!$AE$19:$AE$718="●",ROW('調査票 (記入例)'!$AE$19:$AE$718)),ROW(C546))),"")</f>
        <v/>
      </c>
      <c r="D566" s="181" t="str">
        <f t="array" ref="D566">IFERROR(INDEX('調査票 (記入例)'!$K$1:$K$718,SMALL(IF('調査票 (記入例)'!$AE$19:$AE$718="●",ROW('調査票 (記入例)'!$AE$19:$AE$718)),ROW(D546))),"")</f>
        <v/>
      </c>
      <c r="E566" s="184">
        <f t="shared" si="66"/>
        <v>0</v>
      </c>
      <c r="F566" s="181" t="str">
        <f t="array" ref="F566">IFERROR(INDEX('調査票 (記入例)'!$L$1:$L$718,SMALL(IF('調査票 (記入例)'!$AE$19:$AE$718="●",ROW('調査票 (記入例)'!$AE$19:$AE$718)),ROW(F546))),"")</f>
        <v/>
      </c>
      <c r="G566" s="182">
        <f t="shared" si="67"/>
        <v>0</v>
      </c>
      <c r="H566" s="181" t="str">
        <f t="array" ref="H566">IFERROR(INDEX('調査票 (記入例)'!$M$1:$M$718,SMALL(IF('調査票 (記入例)'!$AE$19:$AE$718="●",ROW('調査票 (記入例)'!$AE$19:$AE$718)),ROW(H546))),"")</f>
        <v/>
      </c>
      <c r="I566" s="182">
        <f t="shared" si="68"/>
        <v>0</v>
      </c>
      <c r="J566" s="181" t="str">
        <f t="array" ref="J566">IFERROR(INDEX('調査票 (記入例)'!$N$1:$N$718,SMALL(IF('調査票 (記入例)'!$AE$19:$AE$718="●",ROW('調査票 (記入例)'!$AE$19:$AE$718)),ROW(J546))),"")</f>
        <v/>
      </c>
      <c r="K566" s="182">
        <f t="shared" si="69"/>
        <v>0</v>
      </c>
      <c r="L566" s="155"/>
      <c r="M566" s="156"/>
      <c r="N566" s="157"/>
      <c r="O566" s="156"/>
      <c r="P566" s="155"/>
      <c r="Q566" s="156"/>
      <c r="R566" s="157"/>
      <c r="S566" s="156"/>
      <c r="T566" s="155"/>
      <c r="U566" s="156"/>
      <c r="V566" s="157"/>
      <c r="W566" s="156"/>
      <c r="X566" s="155"/>
      <c r="Y566" s="156"/>
      <c r="Z566" s="157"/>
      <c r="AA566" s="156"/>
      <c r="AB566" s="158"/>
      <c r="AC566" s="159" t="str">
        <f t="array" ref="AC566">IFERROR(INDEX('調査票 (記入例)'!$AD$1:$AD$718,SMALL(IF('調査票 (記入例)'!$AE$19:$AE$718="●",ROW('調査票 (記入例)'!$AE$19:$AE$718)),ROW(AC546)))&amp;"","")</f>
        <v/>
      </c>
      <c r="AD566" s="160" t="str">
        <f t="shared" si="70"/>
        <v/>
      </c>
      <c r="AE566" s="159" t="str">
        <f t="shared" si="72"/>
        <v/>
      </c>
      <c r="AF566" s="160" t="str">
        <f t="shared" si="71"/>
        <v/>
      </c>
    </row>
    <row r="567" spans="1:32" s="110" customFormat="1" ht="34.5" customHeight="1" x14ac:dyDescent="0.4">
      <c r="A567" s="42" t="str">
        <f t="shared" si="65"/>
        <v>○○学園</v>
      </c>
      <c r="B567" s="176" t="str">
        <f t="array" ref="B567">IFERROR(INDEX('調査票 (記入例)'!$B$1:$B$718,SMALL(IF('調査票 (記入例)'!$AE$19:$AE$718="●",ROW('調査票 (記入例)'!$AE$19:$AE$718)),ROW(B547))),"")</f>
        <v/>
      </c>
      <c r="C567" s="177" t="str">
        <f t="array" ref="C567">IFERROR(INDEX('調査票 (記入例)'!$C$1:$C$718,SMALL(IF('調査票 (記入例)'!$AE$19:$AE$718="●",ROW('調査票 (記入例)'!$AE$19:$AE$718)),ROW(C547))),"")</f>
        <v/>
      </c>
      <c r="D567" s="181" t="str">
        <f t="array" ref="D567">IFERROR(INDEX('調査票 (記入例)'!$K$1:$K$718,SMALL(IF('調査票 (記入例)'!$AE$19:$AE$718="●",ROW('調査票 (記入例)'!$AE$19:$AE$718)),ROW(D547))),"")</f>
        <v/>
      </c>
      <c r="E567" s="184">
        <f t="shared" si="66"/>
        <v>0</v>
      </c>
      <c r="F567" s="181" t="str">
        <f t="array" ref="F567">IFERROR(INDEX('調査票 (記入例)'!$L$1:$L$718,SMALL(IF('調査票 (記入例)'!$AE$19:$AE$718="●",ROW('調査票 (記入例)'!$AE$19:$AE$718)),ROW(F547))),"")</f>
        <v/>
      </c>
      <c r="G567" s="182">
        <f t="shared" si="67"/>
        <v>0</v>
      </c>
      <c r="H567" s="181" t="str">
        <f t="array" ref="H567">IFERROR(INDEX('調査票 (記入例)'!$M$1:$M$718,SMALL(IF('調査票 (記入例)'!$AE$19:$AE$718="●",ROW('調査票 (記入例)'!$AE$19:$AE$718)),ROW(H547))),"")</f>
        <v/>
      </c>
      <c r="I567" s="182">
        <f t="shared" si="68"/>
        <v>0</v>
      </c>
      <c r="J567" s="181" t="str">
        <f t="array" ref="J567">IFERROR(INDEX('調査票 (記入例)'!$N$1:$N$718,SMALL(IF('調査票 (記入例)'!$AE$19:$AE$718="●",ROW('調査票 (記入例)'!$AE$19:$AE$718)),ROW(J547))),"")</f>
        <v/>
      </c>
      <c r="K567" s="182">
        <f t="shared" si="69"/>
        <v>0</v>
      </c>
      <c r="L567" s="155"/>
      <c r="M567" s="156"/>
      <c r="N567" s="157"/>
      <c r="O567" s="156"/>
      <c r="P567" s="155"/>
      <c r="Q567" s="156"/>
      <c r="R567" s="157"/>
      <c r="S567" s="156"/>
      <c r="T567" s="155"/>
      <c r="U567" s="156"/>
      <c r="V567" s="157"/>
      <c r="W567" s="156"/>
      <c r="X567" s="155"/>
      <c r="Y567" s="156"/>
      <c r="Z567" s="157"/>
      <c r="AA567" s="156"/>
      <c r="AB567" s="158"/>
      <c r="AC567" s="159" t="str">
        <f t="array" ref="AC567">IFERROR(INDEX('調査票 (記入例)'!$AD$1:$AD$718,SMALL(IF('調査票 (記入例)'!$AE$19:$AE$718="●",ROW('調査票 (記入例)'!$AE$19:$AE$718)),ROW(AC547)))&amp;"","")</f>
        <v/>
      </c>
      <c r="AD567" s="160" t="str">
        <f t="shared" si="70"/>
        <v/>
      </c>
      <c r="AE567" s="159" t="str">
        <f t="shared" si="72"/>
        <v/>
      </c>
      <c r="AF567" s="160" t="str">
        <f t="shared" si="71"/>
        <v/>
      </c>
    </row>
    <row r="568" spans="1:32" s="110" customFormat="1" ht="34.5" customHeight="1" x14ac:dyDescent="0.4">
      <c r="A568" s="42" t="str">
        <f t="shared" si="65"/>
        <v>○○学園</v>
      </c>
      <c r="B568" s="176" t="str">
        <f t="array" ref="B568">IFERROR(INDEX('調査票 (記入例)'!$B$1:$B$718,SMALL(IF('調査票 (記入例)'!$AE$19:$AE$718="●",ROW('調査票 (記入例)'!$AE$19:$AE$718)),ROW(B548))),"")</f>
        <v/>
      </c>
      <c r="C568" s="177" t="str">
        <f t="array" ref="C568">IFERROR(INDEX('調査票 (記入例)'!$C$1:$C$718,SMALL(IF('調査票 (記入例)'!$AE$19:$AE$718="●",ROW('調査票 (記入例)'!$AE$19:$AE$718)),ROW(C548))),"")</f>
        <v/>
      </c>
      <c r="D568" s="181" t="str">
        <f t="array" ref="D568">IFERROR(INDEX('調査票 (記入例)'!$K$1:$K$718,SMALL(IF('調査票 (記入例)'!$AE$19:$AE$718="●",ROW('調査票 (記入例)'!$AE$19:$AE$718)),ROW(D548))),"")</f>
        <v/>
      </c>
      <c r="E568" s="184">
        <f t="shared" si="66"/>
        <v>0</v>
      </c>
      <c r="F568" s="181" t="str">
        <f t="array" ref="F568">IFERROR(INDEX('調査票 (記入例)'!$L$1:$L$718,SMALL(IF('調査票 (記入例)'!$AE$19:$AE$718="●",ROW('調査票 (記入例)'!$AE$19:$AE$718)),ROW(F548))),"")</f>
        <v/>
      </c>
      <c r="G568" s="182">
        <f t="shared" si="67"/>
        <v>0</v>
      </c>
      <c r="H568" s="181" t="str">
        <f t="array" ref="H568">IFERROR(INDEX('調査票 (記入例)'!$M$1:$M$718,SMALL(IF('調査票 (記入例)'!$AE$19:$AE$718="●",ROW('調査票 (記入例)'!$AE$19:$AE$718)),ROW(H548))),"")</f>
        <v/>
      </c>
      <c r="I568" s="182">
        <f t="shared" si="68"/>
        <v>0</v>
      </c>
      <c r="J568" s="181" t="str">
        <f t="array" ref="J568">IFERROR(INDEX('調査票 (記入例)'!$N$1:$N$718,SMALL(IF('調査票 (記入例)'!$AE$19:$AE$718="●",ROW('調査票 (記入例)'!$AE$19:$AE$718)),ROW(J548))),"")</f>
        <v/>
      </c>
      <c r="K568" s="182">
        <f t="shared" si="69"/>
        <v>0</v>
      </c>
      <c r="L568" s="155"/>
      <c r="M568" s="156"/>
      <c r="N568" s="157"/>
      <c r="O568" s="156"/>
      <c r="P568" s="155"/>
      <c r="Q568" s="156"/>
      <c r="R568" s="157"/>
      <c r="S568" s="156"/>
      <c r="T568" s="155"/>
      <c r="U568" s="156"/>
      <c r="V568" s="157"/>
      <c r="W568" s="156"/>
      <c r="X568" s="155"/>
      <c r="Y568" s="156"/>
      <c r="Z568" s="157"/>
      <c r="AA568" s="156"/>
      <c r="AB568" s="158"/>
      <c r="AC568" s="159" t="str">
        <f t="array" ref="AC568">IFERROR(INDEX('調査票 (記入例)'!$AD$1:$AD$718,SMALL(IF('調査票 (記入例)'!$AE$19:$AE$718="●",ROW('調査票 (記入例)'!$AE$19:$AE$718)),ROW(AC548)))&amp;"","")</f>
        <v/>
      </c>
      <c r="AD568" s="160" t="str">
        <f t="shared" si="70"/>
        <v/>
      </c>
      <c r="AE568" s="159" t="str">
        <f t="shared" si="72"/>
        <v/>
      </c>
      <c r="AF568" s="160" t="str">
        <f t="shared" si="71"/>
        <v/>
      </c>
    </row>
    <row r="569" spans="1:32" s="110" customFormat="1" ht="34.5" customHeight="1" x14ac:dyDescent="0.4">
      <c r="A569" s="42" t="str">
        <f t="shared" si="65"/>
        <v>○○学園</v>
      </c>
      <c r="B569" s="176" t="str">
        <f t="array" ref="B569">IFERROR(INDEX('調査票 (記入例)'!$B$1:$B$718,SMALL(IF('調査票 (記入例)'!$AE$19:$AE$718="●",ROW('調査票 (記入例)'!$AE$19:$AE$718)),ROW(B549))),"")</f>
        <v/>
      </c>
      <c r="C569" s="177" t="str">
        <f t="array" ref="C569">IFERROR(INDEX('調査票 (記入例)'!$C$1:$C$718,SMALL(IF('調査票 (記入例)'!$AE$19:$AE$718="●",ROW('調査票 (記入例)'!$AE$19:$AE$718)),ROW(C549))),"")</f>
        <v/>
      </c>
      <c r="D569" s="181" t="str">
        <f t="array" ref="D569">IFERROR(INDEX('調査票 (記入例)'!$K$1:$K$718,SMALL(IF('調査票 (記入例)'!$AE$19:$AE$718="●",ROW('調査票 (記入例)'!$AE$19:$AE$718)),ROW(D549))),"")</f>
        <v/>
      </c>
      <c r="E569" s="184">
        <f t="shared" si="66"/>
        <v>0</v>
      </c>
      <c r="F569" s="181" t="str">
        <f t="array" ref="F569">IFERROR(INDEX('調査票 (記入例)'!$L$1:$L$718,SMALL(IF('調査票 (記入例)'!$AE$19:$AE$718="●",ROW('調査票 (記入例)'!$AE$19:$AE$718)),ROW(F549))),"")</f>
        <v/>
      </c>
      <c r="G569" s="182">
        <f t="shared" si="67"/>
        <v>0</v>
      </c>
      <c r="H569" s="181" t="str">
        <f t="array" ref="H569">IFERROR(INDEX('調査票 (記入例)'!$M$1:$M$718,SMALL(IF('調査票 (記入例)'!$AE$19:$AE$718="●",ROW('調査票 (記入例)'!$AE$19:$AE$718)),ROW(H549))),"")</f>
        <v/>
      </c>
      <c r="I569" s="182">
        <f t="shared" si="68"/>
        <v>0</v>
      </c>
      <c r="J569" s="181" t="str">
        <f t="array" ref="J569">IFERROR(INDEX('調査票 (記入例)'!$N$1:$N$718,SMALL(IF('調査票 (記入例)'!$AE$19:$AE$718="●",ROW('調査票 (記入例)'!$AE$19:$AE$718)),ROW(J549))),"")</f>
        <v/>
      </c>
      <c r="K569" s="182">
        <f t="shared" si="69"/>
        <v>0</v>
      </c>
      <c r="L569" s="155"/>
      <c r="M569" s="156"/>
      <c r="N569" s="157"/>
      <c r="O569" s="156"/>
      <c r="P569" s="155"/>
      <c r="Q569" s="156"/>
      <c r="R569" s="157"/>
      <c r="S569" s="156"/>
      <c r="T569" s="155"/>
      <c r="U569" s="156"/>
      <c r="V569" s="157"/>
      <c r="W569" s="156"/>
      <c r="X569" s="155"/>
      <c r="Y569" s="156"/>
      <c r="Z569" s="157"/>
      <c r="AA569" s="156"/>
      <c r="AB569" s="158"/>
      <c r="AC569" s="159" t="str">
        <f t="array" ref="AC569">IFERROR(INDEX('調査票 (記入例)'!$AD$1:$AD$718,SMALL(IF('調査票 (記入例)'!$AE$19:$AE$718="●",ROW('調査票 (記入例)'!$AE$19:$AE$718)),ROW(AC549)))&amp;"","")</f>
        <v/>
      </c>
      <c r="AD569" s="160" t="str">
        <f t="shared" si="70"/>
        <v/>
      </c>
      <c r="AE569" s="159" t="str">
        <f t="shared" si="72"/>
        <v/>
      </c>
      <c r="AF569" s="160" t="str">
        <f t="shared" si="71"/>
        <v/>
      </c>
    </row>
    <row r="570" spans="1:32" s="110" customFormat="1" ht="34.5" customHeight="1" x14ac:dyDescent="0.4">
      <c r="A570" s="42" t="str">
        <f t="shared" si="65"/>
        <v>○○学園</v>
      </c>
      <c r="B570" s="176" t="str">
        <f t="array" ref="B570">IFERROR(INDEX('調査票 (記入例)'!$B$1:$B$718,SMALL(IF('調査票 (記入例)'!$AE$19:$AE$718="●",ROW('調査票 (記入例)'!$AE$19:$AE$718)),ROW(B550))),"")</f>
        <v/>
      </c>
      <c r="C570" s="177" t="str">
        <f t="array" ref="C570">IFERROR(INDEX('調査票 (記入例)'!$C$1:$C$718,SMALL(IF('調査票 (記入例)'!$AE$19:$AE$718="●",ROW('調査票 (記入例)'!$AE$19:$AE$718)),ROW(C550))),"")</f>
        <v/>
      </c>
      <c r="D570" s="181" t="str">
        <f t="array" ref="D570">IFERROR(INDEX('調査票 (記入例)'!$K$1:$K$718,SMALL(IF('調査票 (記入例)'!$AE$19:$AE$718="●",ROW('調査票 (記入例)'!$AE$19:$AE$718)),ROW(D550))),"")</f>
        <v/>
      </c>
      <c r="E570" s="184">
        <f t="shared" si="66"/>
        <v>0</v>
      </c>
      <c r="F570" s="181" t="str">
        <f t="array" ref="F570">IFERROR(INDEX('調査票 (記入例)'!$L$1:$L$718,SMALL(IF('調査票 (記入例)'!$AE$19:$AE$718="●",ROW('調査票 (記入例)'!$AE$19:$AE$718)),ROW(F550))),"")</f>
        <v/>
      </c>
      <c r="G570" s="182">
        <f t="shared" si="67"/>
        <v>0</v>
      </c>
      <c r="H570" s="181" t="str">
        <f t="array" ref="H570">IFERROR(INDEX('調査票 (記入例)'!$M$1:$M$718,SMALL(IF('調査票 (記入例)'!$AE$19:$AE$718="●",ROW('調査票 (記入例)'!$AE$19:$AE$718)),ROW(H550))),"")</f>
        <v/>
      </c>
      <c r="I570" s="182">
        <f t="shared" si="68"/>
        <v>0</v>
      </c>
      <c r="J570" s="181" t="str">
        <f t="array" ref="J570">IFERROR(INDEX('調査票 (記入例)'!$N$1:$N$718,SMALL(IF('調査票 (記入例)'!$AE$19:$AE$718="●",ROW('調査票 (記入例)'!$AE$19:$AE$718)),ROW(J550))),"")</f>
        <v/>
      </c>
      <c r="K570" s="182">
        <f t="shared" si="69"/>
        <v>0</v>
      </c>
      <c r="L570" s="155"/>
      <c r="M570" s="156"/>
      <c r="N570" s="157"/>
      <c r="O570" s="156"/>
      <c r="P570" s="155"/>
      <c r="Q570" s="156"/>
      <c r="R570" s="157"/>
      <c r="S570" s="156"/>
      <c r="T570" s="155"/>
      <c r="U570" s="156"/>
      <c r="V570" s="157"/>
      <c r="W570" s="156"/>
      <c r="X570" s="155"/>
      <c r="Y570" s="156"/>
      <c r="Z570" s="157"/>
      <c r="AA570" s="156"/>
      <c r="AB570" s="158"/>
      <c r="AC570" s="159" t="str">
        <f t="array" ref="AC570">IFERROR(INDEX('調査票 (記入例)'!$AD$1:$AD$718,SMALL(IF('調査票 (記入例)'!$AE$19:$AE$718="●",ROW('調査票 (記入例)'!$AE$19:$AE$718)),ROW(AC550)))&amp;"","")</f>
        <v/>
      </c>
      <c r="AD570" s="160" t="str">
        <f t="shared" si="70"/>
        <v/>
      </c>
      <c r="AE570" s="159" t="str">
        <f t="shared" si="72"/>
        <v/>
      </c>
      <c r="AF570" s="160" t="str">
        <f t="shared" si="71"/>
        <v/>
      </c>
    </row>
    <row r="571" spans="1:32" s="110" customFormat="1" ht="34.5" customHeight="1" x14ac:dyDescent="0.4">
      <c r="A571" s="42" t="str">
        <f t="shared" si="65"/>
        <v>○○学園</v>
      </c>
      <c r="B571" s="176" t="str">
        <f t="array" ref="B571">IFERROR(INDEX('調査票 (記入例)'!$B$1:$B$718,SMALL(IF('調査票 (記入例)'!$AE$19:$AE$718="●",ROW('調査票 (記入例)'!$AE$19:$AE$718)),ROW(B551))),"")</f>
        <v/>
      </c>
      <c r="C571" s="177" t="str">
        <f t="array" ref="C571">IFERROR(INDEX('調査票 (記入例)'!$C$1:$C$718,SMALL(IF('調査票 (記入例)'!$AE$19:$AE$718="●",ROW('調査票 (記入例)'!$AE$19:$AE$718)),ROW(C551))),"")</f>
        <v/>
      </c>
      <c r="D571" s="181" t="str">
        <f t="array" ref="D571">IFERROR(INDEX('調査票 (記入例)'!$K$1:$K$718,SMALL(IF('調査票 (記入例)'!$AE$19:$AE$718="●",ROW('調査票 (記入例)'!$AE$19:$AE$718)),ROW(D551))),"")</f>
        <v/>
      </c>
      <c r="E571" s="184">
        <f t="shared" si="66"/>
        <v>0</v>
      </c>
      <c r="F571" s="181" t="str">
        <f t="array" ref="F571">IFERROR(INDEX('調査票 (記入例)'!$L$1:$L$718,SMALL(IF('調査票 (記入例)'!$AE$19:$AE$718="●",ROW('調査票 (記入例)'!$AE$19:$AE$718)),ROW(F551))),"")</f>
        <v/>
      </c>
      <c r="G571" s="182">
        <f t="shared" si="67"/>
        <v>0</v>
      </c>
      <c r="H571" s="181" t="str">
        <f t="array" ref="H571">IFERROR(INDEX('調査票 (記入例)'!$M$1:$M$718,SMALL(IF('調査票 (記入例)'!$AE$19:$AE$718="●",ROW('調査票 (記入例)'!$AE$19:$AE$718)),ROW(H551))),"")</f>
        <v/>
      </c>
      <c r="I571" s="182">
        <f t="shared" si="68"/>
        <v>0</v>
      </c>
      <c r="J571" s="181" t="str">
        <f t="array" ref="J571">IFERROR(INDEX('調査票 (記入例)'!$N$1:$N$718,SMALL(IF('調査票 (記入例)'!$AE$19:$AE$718="●",ROW('調査票 (記入例)'!$AE$19:$AE$718)),ROW(J551))),"")</f>
        <v/>
      </c>
      <c r="K571" s="182">
        <f t="shared" si="69"/>
        <v>0</v>
      </c>
      <c r="L571" s="155"/>
      <c r="M571" s="156"/>
      <c r="N571" s="157"/>
      <c r="O571" s="156"/>
      <c r="P571" s="155"/>
      <c r="Q571" s="156"/>
      <c r="R571" s="157"/>
      <c r="S571" s="156"/>
      <c r="T571" s="155"/>
      <c r="U571" s="156"/>
      <c r="V571" s="157"/>
      <c r="W571" s="156"/>
      <c r="X571" s="155"/>
      <c r="Y571" s="156"/>
      <c r="Z571" s="157"/>
      <c r="AA571" s="156"/>
      <c r="AB571" s="158"/>
      <c r="AC571" s="159" t="str">
        <f t="array" ref="AC571">IFERROR(INDEX('調査票 (記入例)'!$AD$1:$AD$718,SMALL(IF('調査票 (記入例)'!$AE$19:$AE$718="●",ROW('調査票 (記入例)'!$AE$19:$AE$718)),ROW(AC551)))&amp;"","")</f>
        <v/>
      </c>
      <c r="AD571" s="160" t="str">
        <f t="shared" si="70"/>
        <v/>
      </c>
      <c r="AE571" s="159" t="str">
        <f t="shared" si="72"/>
        <v/>
      </c>
      <c r="AF571" s="160" t="str">
        <f t="shared" si="71"/>
        <v/>
      </c>
    </row>
    <row r="572" spans="1:32" s="110" customFormat="1" ht="34.5" customHeight="1" x14ac:dyDescent="0.4">
      <c r="A572" s="42" t="str">
        <f t="shared" si="65"/>
        <v>○○学園</v>
      </c>
      <c r="B572" s="176" t="str">
        <f t="array" ref="B572">IFERROR(INDEX('調査票 (記入例)'!$B$1:$B$718,SMALL(IF('調査票 (記入例)'!$AE$19:$AE$718="●",ROW('調査票 (記入例)'!$AE$19:$AE$718)),ROW(B552))),"")</f>
        <v/>
      </c>
      <c r="C572" s="177" t="str">
        <f t="array" ref="C572">IFERROR(INDEX('調査票 (記入例)'!$C$1:$C$718,SMALL(IF('調査票 (記入例)'!$AE$19:$AE$718="●",ROW('調査票 (記入例)'!$AE$19:$AE$718)),ROW(C552))),"")</f>
        <v/>
      </c>
      <c r="D572" s="181" t="str">
        <f t="array" ref="D572">IFERROR(INDEX('調査票 (記入例)'!$K$1:$K$718,SMALL(IF('調査票 (記入例)'!$AE$19:$AE$718="●",ROW('調査票 (記入例)'!$AE$19:$AE$718)),ROW(D552))),"")</f>
        <v/>
      </c>
      <c r="E572" s="184">
        <f t="shared" si="66"/>
        <v>0</v>
      </c>
      <c r="F572" s="181" t="str">
        <f t="array" ref="F572">IFERROR(INDEX('調査票 (記入例)'!$L$1:$L$718,SMALL(IF('調査票 (記入例)'!$AE$19:$AE$718="●",ROW('調査票 (記入例)'!$AE$19:$AE$718)),ROW(F552))),"")</f>
        <v/>
      </c>
      <c r="G572" s="182">
        <f t="shared" si="67"/>
        <v>0</v>
      </c>
      <c r="H572" s="181" t="str">
        <f t="array" ref="H572">IFERROR(INDEX('調査票 (記入例)'!$M$1:$M$718,SMALL(IF('調査票 (記入例)'!$AE$19:$AE$718="●",ROW('調査票 (記入例)'!$AE$19:$AE$718)),ROW(H552))),"")</f>
        <v/>
      </c>
      <c r="I572" s="182">
        <f t="shared" si="68"/>
        <v>0</v>
      </c>
      <c r="J572" s="181" t="str">
        <f t="array" ref="J572">IFERROR(INDEX('調査票 (記入例)'!$N$1:$N$718,SMALL(IF('調査票 (記入例)'!$AE$19:$AE$718="●",ROW('調査票 (記入例)'!$AE$19:$AE$718)),ROW(J552))),"")</f>
        <v/>
      </c>
      <c r="K572" s="182">
        <f t="shared" si="69"/>
        <v>0</v>
      </c>
      <c r="L572" s="155"/>
      <c r="M572" s="156"/>
      <c r="N572" s="157"/>
      <c r="O572" s="156"/>
      <c r="P572" s="155"/>
      <c r="Q572" s="156"/>
      <c r="R572" s="157"/>
      <c r="S572" s="156"/>
      <c r="T572" s="155"/>
      <c r="U572" s="156"/>
      <c r="V572" s="157"/>
      <c r="W572" s="156"/>
      <c r="X572" s="155"/>
      <c r="Y572" s="156"/>
      <c r="Z572" s="157"/>
      <c r="AA572" s="156"/>
      <c r="AB572" s="158"/>
      <c r="AC572" s="159" t="str">
        <f t="array" ref="AC572">IFERROR(INDEX('調査票 (記入例)'!$AD$1:$AD$718,SMALL(IF('調査票 (記入例)'!$AE$19:$AE$718="●",ROW('調査票 (記入例)'!$AE$19:$AE$718)),ROW(AC552)))&amp;"","")</f>
        <v/>
      </c>
      <c r="AD572" s="160" t="str">
        <f t="shared" si="70"/>
        <v/>
      </c>
      <c r="AE572" s="159" t="str">
        <f t="shared" si="72"/>
        <v/>
      </c>
      <c r="AF572" s="160" t="str">
        <f t="shared" si="71"/>
        <v/>
      </c>
    </row>
    <row r="573" spans="1:32" s="110" customFormat="1" ht="34.5" customHeight="1" x14ac:dyDescent="0.4">
      <c r="A573" s="42" t="str">
        <f t="shared" si="65"/>
        <v>○○学園</v>
      </c>
      <c r="B573" s="176" t="str">
        <f t="array" ref="B573">IFERROR(INDEX('調査票 (記入例)'!$B$1:$B$718,SMALL(IF('調査票 (記入例)'!$AE$19:$AE$718="●",ROW('調査票 (記入例)'!$AE$19:$AE$718)),ROW(B553))),"")</f>
        <v/>
      </c>
      <c r="C573" s="177" t="str">
        <f t="array" ref="C573">IFERROR(INDEX('調査票 (記入例)'!$C$1:$C$718,SMALL(IF('調査票 (記入例)'!$AE$19:$AE$718="●",ROW('調査票 (記入例)'!$AE$19:$AE$718)),ROW(C553))),"")</f>
        <v/>
      </c>
      <c r="D573" s="181" t="str">
        <f t="array" ref="D573">IFERROR(INDEX('調査票 (記入例)'!$K$1:$K$718,SMALL(IF('調査票 (記入例)'!$AE$19:$AE$718="●",ROW('調査票 (記入例)'!$AE$19:$AE$718)),ROW(D553))),"")</f>
        <v/>
      </c>
      <c r="E573" s="184">
        <f t="shared" si="66"/>
        <v>0</v>
      </c>
      <c r="F573" s="181" t="str">
        <f t="array" ref="F573">IFERROR(INDEX('調査票 (記入例)'!$L$1:$L$718,SMALL(IF('調査票 (記入例)'!$AE$19:$AE$718="●",ROW('調査票 (記入例)'!$AE$19:$AE$718)),ROW(F553))),"")</f>
        <v/>
      </c>
      <c r="G573" s="182">
        <f t="shared" si="67"/>
        <v>0</v>
      </c>
      <c r="H573" s="181" t="str">
        <f t="array" ref="H573">IFERROR(INDEX('調査票 (記入例)'!$M$1:$M$718,SMALL(IF('調査票 (記入例)'!$AE$19:$AE$718="●",ROW('調査票 (記入例)'!$AE$19:$AE$718)),ROW(H553))),"")</f>
        <v/>
      </c>
      <c r="I573" s="182">
        <f t="shared" si="68"/>
        <v>0</v>
      </c>
      <c r="J573" s="181" t="str">
        <f t="array" ref="J573">IFERROR(INDEX('調査票 (記入例)'!$N$1:$N$718,SMALL(IF('調査票 (記入例)'!$AE$19:$AE$718="●",ROW('調査票 (記入例)'!$AE$19:$AE$718)),ROW(J553))),"")</f>
        <v/>
      </c>
      <c r="K573" s="182">
        <f t="shared" si="69"/>
        <v>0</v>
      </c>
      <c r="L573" s="155"/>
      <c r="M573" s="156"/>
      <c r="N573" s="157"/>
      <c r="O573" s="156"/>
      <c r="P573" s="155"/>
      <c r="Q573" s="156"/>
      <c r="R573" s="157"/>
      <c r="S573" s="156"/>
      <c r="T573" s="155"/>
      <c r="U573" s="156"/>
      <c r="V573" s="157"/>
      <c r="W573" s="156"/>
      <c r="X573" s="155"/>
      <c r="Y573" s="156"/>
      <c r="Z573" s="157"/>
      <c r="AA573" s="156"/>
      <c r="AB573" s="158"/>
      <c r="AC573" s="159" t="str">
        <f t="array" ref="AC573">IFERROR(INDEX('調査票 (記入例)'!$AD$1:$AD$718,SMALL(IF('調査票 (記入例)'!$AE$19:$AE$718="●",ROW('調査票 (記入例)'!$AE$19:$AE$718)),ROW(AC553)))&amp;"","")</f>
        <v/>
      </c>
      <c r="AD573" s="160" t="str">
        <f t="shared" si="70"/>
        <v/>
      </c>
      <c r="AE573" s="159" t="str">
        <f t="shared" si="72"/>
        <v/>
      </c>
      <c r="AF573" s="160" t="str">
        <f t="shared" si="71"/>
        <v/>
      </c>
    </row>
    <row r="574" spans="1:32" s="110" customFormat="1" ht="34.5" customHeight="1" x14ac:dyDescent="0.4">
      <c r="A574" s="42" t="str">
        <f t="shared" si="65"/>
        <v>○○学園</v>
      </c>
      <c r="B574" s="176" t="str">
        <f t="array" ref="B574">IFERROR(INDEX('調査票 (記入例)'!$B$1:$B$718,SMALL(IF('調査票 (記入例)'!$AE$19:$AE$718="●",ROW('調査票 (記入例)'!$AE$19:$AE$718)),ROW(B554))),"")</f>
        <v/>
      </c>
      <c r="C574" s="177" t="str">
        <f t="array" ref="C574">IFERROR(INDEX('調査票 (記入例)'!$C$1:$C$718,SMALL(IF('調査票 (記入例)'!$AE$19:$AE$718="●",ROW('調査票 (記入例)'!$AE$19:$AE$718)),ROW(C554))),"")</f>
        <v/>
      </c>
      <c r="D574" s="181" t="str">
        <f t="array" ref="D574">IFERROR(INDEX('調査票 (記入例)'!$K$1:$K$718,SMALL(IF('調査票 (記入例)'!$AE$19:$AE$718="●",ROW('調査票 (記入例)'!$AE$19:$AE$718)),ROW(D554))),"")</f>
        <v/>
      </c>
      <c r="E574" s="184">
        <f t="shared" si="66"/>
        <v>0</v>
      </c>
      <c r="F574" s="181" t="str">
        <f t="array" ref="F574">IFERROR(INDEX('調査票 (記入例)'!$L$1:$L$718,SMALL(IF('調査票 (記入例)'!$AE$19:$AE$718="●",ROW('調査票 (記入例)'!$AE$19:$AE$718)),ROW(F554))),"")</f>
        <v/>
      </c>
      <c r="G574" s="182">
        <f t="shared" si="67"/>
        <v>0</v>
      </c>
      <c r="H574" s="181" t="str">
        <f t="array" ref="H574">IFERROR(INDEX('調査票 (記入例)'!$M$1:$M$718,SMALL(IF('調査票 (記入例)'!$AE$19:$AE$718="●",ROW('調査票 (記入例)'!$AE$19:$AE$718)),ROW(H554))),"")</f>
        <v/>
      </c>
      <c r="I574" s="182">
        <f t="shared" si="68"/>
        <v>0</v>
      </c>
      <c r="J574" s="181" t="str">
        <f t="array" ref="J574">IFERROR(INDEX('調査票 (記入例)'!$N$1:$N$718,SMALL(IF('調査票 (記入例)'!$AE$19:$AE$718="●",ROW('調査票 (記入例)'!$AE$19:$AE$718)),ROW(J554))),"")</f>
        <v/>
      </c>
      <c r="K574" s="182">
        <f t="shared" si="69"/>
        <v>0</v>
      </c>
      <c r="L574" s="155"/>
      <c r="M574" s="156"/>
      <c r="N574" s="157"/>
      <c r="O574" s="156"/>
      <c r="P574" s="155"/>
      <c r="Q574" s="156"/>
      <c r="R574" s="157"/>
      <c r="S574" s="156"/>
      <c r="T574" s="155"/>
      <c r="U574" s="156"/>
      <c r="V574" s="157"/>
      <c r="W574" s="156"/>
      <c r="X574" s="155"/>
      <c r="Y574" s="156"/>
      <c r="Z574" s="157"/>
      <c r="AA574" s="156"/>
      <c r="AB574" s="158"/>
      <c r="AC574" s="159" t="str">
        <f t="array" ref="AC574">IFERROR(INDEX('調査票 (記入例)'!$AD$1:$AD$718,SMALL(IF('調査票 (記入例)'!$AE$19:$AE$718="●",ROW('調査票 (記入例)'!$AE$19:$AE$718)),ROW(AC554)))&amp;"","")</f>
        <v/>
      </c>
      <c r="AD574" s="160" t="str">
        <f t="shared" si="70"/>
        <v/>
      </c>
      <c r="AE574" s="159" t="str">
        <f t="shared" si="72"/>
        <v/>
      </c>
      <c r="AF574" s="160" t="str">
        <f t="shared" si="71"/>
        <v/>
      </c>
    </row>
    <row r="575" spans="1:32" s="110" customFormat="1" ht="34.5" customHeight="1" x14ac:dyDescent="0.4">
      <c r="A575" s="42" t="str">
        <f t="shared" si="65"/>
        <v>○○学園</v>
      </c>
      <c r="B575" s="176" t="str">
        <f t="array" ref="B575">IFERROR(INDEX('調査票 (記入例)'!$B$1:$B$718,SMALL(IF('調査票 (記入例)'!$AE$19:$AE$718="●",ROW('調査票 (記入例)'!$AE$19:$AE$718)),ROW(B555))),"")</f>
        <v/>
      </c>
      <c r="C575" s="177" t="str">
        <f t="array" ref="C575">IFERROR(INDEX('調査票 (記入例)'!$C$1:$C$718,SMALL(IF('調査票 (記入例)'!$AE$19:$AE$718="●",ROW('調査票 (記入例)'!$AE$19:$AE$718)),ROW(C555))),"")</f>
        <v/>
      </c>
      <c r="D575" s="181" t="str">
        <f t="array" ref="D575">IFERROR(INDEX('調査票 (記入例)'!$K$1:$K$718,SMALL(IF('調査票 (記入例)'!$AE$19:$AE$718="●",ROW('調査票 (記入例)'!$AE$19:$AE$718)),ROW(D555))),"")</f>
        <v/>
      </c>
      <c r="E575" s="184">
        <f t="shared" si="66"/>
        <v>0</v>
      </c>
      <c r="F575" s="181" t="str">
        <f t="array" ref="F575">IFERROR(INDEX('調査票 (記入例)'!$L$1:$L$718,SMALL(IF('調査票 (記入例)'!$AE$19:$AE$718="●",ROW('調査票 (記入例)'!$AE$19:$AE$718)),ROW(F555))),"")</f>
        <v/>
      </c>
      <c r="G575" s="182">
        <f t="shared" si="67"/>
        <v>0</v>
      </c>
      <c r="H575" s="181" t="str">
        <f t="array" ref="H575">IFERROR(INDEX('調査票 (記入例)'!$M$1:$M$718,SMALL(IF('調査票 (記入例)'!$AE$19:$AE$718="●",ROW('調査票 (記入例)'!$AE$19:$AE$718)),ROW(H555))),"")</f>
        <v/>
      </c>
      <c r="I575" s="182">
        <f t="shared" si="68"/>
        <v>0</v>
      </c>
      <c r="J575" s="181" t="str">
        <f t="array" ref="J575">IFERROR(INDEX('調査票 (記入例)'!$N$1:$N$718,SMALL(IF('調査票 (記入例)'!$AE$19:$AE$718="●",ROW('調査票 (記入例)'!$AE$19:$AE$718)),ROW(J555))),"")</f>
        <v/>
      </c>
      <c r="K575" s="182">
        <f t="shared" si="69"/>
        <v>0</v>
      </c>
      <c r="L575" s="155"/>
      <c r="M575" s="156"/>
      <c r="N575" s="157"/>
      <c r="O575" s="156"/>
      <c r="P575" s="155"/>
      <c r="Q575" s="156"/>
      <c r="R575" s="157"/>
      <c r="S575" s="156"/>
      <c r="T575" s="155"/>
      <c r="U575" s="156"/>
      <c r="V575" s="157"/>
      <c r="W575" s="156"/>
      <c r="X575" s="155"/>
      <c r="Y575" s="156"/>
      <c r="Z575" s="157"/>
      <c r="AA575" s="156"/>
      <c r="AB575" s="158"/>
      <c r="AC575" s="159" t="str">
        <f t="array" ref="AC575">IFERROR(INDEX('調査票 (記入例)'!$AD$1:$AD$718,SMALL(IF('調査票 (記入例)'!$AE$19:$AE$718="●",ROW('調査票 (記入例)'!$AE$19:$AE$718)),ROW(AC555)))&amp;"","")</f>
        <v/>
      </c>
      <c r="AD575" s="160" t="str">
        <f t="shared" si="70"/>
        <v/>
      </c>
      <c r="AE575" s="159" t="str">
        <f t="shared" si="72"/>
        <v/>
      </c>
      <c r="AF575" s="160" t="str">
        <f t="shared" si="71"/>
        <v/>
      </c>
    </row>
    <row r="576" spans="1:32" s="110" customFormat="1" ht="34.5" customHeight="1" x14ac:dyDescent="0.4">
      <c r="A576" s="42" t="str">
        <f t="shared" si="65"/>
        <v>○○学園</v>
      </c>
      <c r="B576" s="176" t="str">
        <f t="array" ref="B576">IFERROR(INDEX('調査票 (記入例)'!$B$1:$B$718,SMALL(IF('調査票 (記入例)'!$AE$19:$AE$718="●",ROW('調査票 (記入例)'!$AE$19:$AE$718)),ROW(B556))),"")</f>
        <v/>
      </c>
      <c r="C576" s="177" t="str">
        <f t="array" ref="C576">IFERROR(INDEX('調査票 (記入例)'!$C$1:$C$718,SMALL(IF('調査票 (記入例)'!$AE$19:$AE$718="●",ROW('調査票 (記入例)'!$AE$19:$AE$718)),ROW(C556))),"")</f>
        <v/>
      </c>
      <c r="D576" s="181" t="str">
        <f t="array" ref="D576">IFERROR(INDEX('調査票 (記入例)'!$K$1:$K$718,SMALL(IF('調査票 (記入例)'!$AE$19:$AE$718="●",ROW('調査票 (記入例)'!$AE$19:$AE$718)),ROW(D556))),"")</f>
        <v/>
      </c>
      <c r="E576" s="184">
        <f t="shared" si="66"/>
        <v>0</v>
      </c>
      <c r="F576" s="181" t="str">
        <f t="array" ref="F576">IFERROR(INDEX('調査票 (記入例)'!$L$1:$L$718,SMALL(IF('調査票 (記入例)'!$AE$19:$AE$718="●",ROW('調査票 (記入例)'!$AE$19:$AE$718)),ROW(F556))),"")</f>
        <v/>
      </c>
      <c r="G576" s="182">
        <f t="shared" si="67"/>
        <v>0</v>
      </c>
      <c r="H576" s="181" t="str">
        <f t="array" ref="H576">IFERROR(INDEX('調査票 (記入例)'!$M$1:$M$718,SMALL(IF('調査票 (記入例)'!$AE$19:$AE$718="●",ROW('調査票 (記入例)'!$AE$19:$AE$718)),ROW(H556))),"")</f>
        <v/>
      </c>
      <c r="I576" s="182">
        <f t="shared" si="68"/>
        <v>0</v>
      </c>
      <c r="J576" s="181" t="str">
        <f t="array" ref="J576">IFERROR(INDEX('調査票 (記入例)'!$N$1:$N$718,SMALL(IF('調査票 (記入例)'!$AE$19:$AE$718="●",ROW('調査票 (記入例)'!$AE$19:$AE$718)),ROW(J556))),"")</f>
        <v/>
      </c>
      <c r="K576" s="182">
        <f t="shared" si="69"/>
        <v>0</v>
      </c>
      <c r="L576" s="155"/>
      <c r="M576" s="156"/>
      <c r="N576" s="157"/>
      <c r="O576" s="156"/>
      <c r="P576" s="155"/>
      <c r="Q576" s="156"/>
      <c r="R576" s="157"/>
      <c r="S576" s="156"/>
      <c r="T576" s="155"/>
      <c r="U576" s="156"/>
      <c r="V576" s="157"/>
      <c r="W576" s="156"/>
      <c r="X576" s="155"/>
      <c r="Y576" s="156"/>
      <c r="Z576" s="157"/>
      <c r="AA576" s="156"/>
      <c r="AB576" s="158"/>
      <c r="AC576" s="159" t="str">
        <f t="array" ref="AC576">IFERROR(INDEX('調査票 (記入例)'!$AD$1:$AD$718,SMALL(IF('調査票 (記入例)'!$AE$19:$AE$718="●",ROW('調査票 (記入例)'!$AE$19:$AE$718)),ROW(AC556)))&amp;"","")</f>
        <v/>
      </c>
      <c r="AD576" s="160" t="str">
        <f t="shared" si="70"/>
        <v/>
      </c>
      <c r="AE576" s="159" t="str">
        <f t="shared" si="72"/>
        <v/>
      </c>
      <c r="AF576" s="160" t="str">
        <f t="shared" si="71"/>
        <v/>
      </c>
    </row>
    <row r="577" spans="1:32" s="110" customFormat="1" ht="34.5" customHeight="1" x14ac:dyDescent="0.4">
      <c r="A577" s="42" t="str">
        <f t="shared" si="65"/>
        <v>○○学園</v>
      </c>
      <c r="B577" s="176" t="str">
        <f t="array" ref="B577">IFERROR(INDEX('調査票 (記入例)'!$B$1:$B$718,SMALL(IF('調査票 (記入例)'!$AE$19:$AE$718="●",ROW('調査票 (記入例)'!$AE$19:$AE$718)),ROW(B557))),"")</f>
        <v/>
      </c>
      <c r="C577" s="177" t="str">
        <f t="array" ref="C577">IFERROR(INDEX('調査票 (記入例)'!$C$1:$C$718,SMALL(IF('調査票 (記入例)'!$AE$19:$AE$718="●",ROW('調査票 (記入例)'!$AE$19:$AE$718)),ROW(C557))),"")</f>
        <v/>
      </c>
      <c r="D577" s="181" t="str">
        <f t="array" ref="D577">IFERROR(INDEX('調査票 (記入例)'!$K$1:$K$718,SMALL(IF('調査票 (記入例)'!$AE$19:$AE$718="●",ROW('調査票 (記入例)'!$AE$19:$AE$718)),ROW(D557))),"")</f>
        <v/>
      </c>
      <c r="E577" s="184">
        <f t="shared" si="66"/>
        <v>0</v>
      </c>
      <c r="F577" s="181" t="str">
        <f t="array" ref="F577">IFERROR(INDEX('調査票 (記入例)'!$L$1:$L$718,SMALL(IF('調査票 (記入例)'!$AE$19:$AE$718="●",ROW('調査票 (記入例)'!$AE$19:$AE$718)),ROW(F557))),"")</f>
        <v/>
      </c>
      <c r="G577" s="182">
        <f t="shared" si="67"/>
        <v>0</v>
      </c>
      <c r="H577" s="181" t="str">
        <f t="array" ref="H577">IFERROR(INDEX('調査票 (記入例)'!$M$1:$M$718,SMALL(IF('調査票 (記入例)'!$AE$19:$AE$718="●",ROW('調査票 (記入例)'!$AE$19:$AE$718)),ROW(H557))),"")</f>
        <v/>
      </c>
      <c r="I577" s="182">
        <f t="shared" si="68"/>
        <v>0</v>
      </c>
      <c r="J577" s="181" t="str">
        <f t="array" ref="J577">IFERROR(INDEX('調査票 (記入例)'!$N$1:$N$718,SMALL(IF('調査票 (記入例)'!$AE$19:$AE$718="●",ROW('調査票 (記入例)'!$AE$19:$AE$718)),ROW(J557))),"")</f>
        <v/>
      </c>
      <c r="K577" s="182">
        <f t="shared" si="69"/>
        <v>0</v>
      </c>
      <c r="L577" s="155"/>
      <c r="M577" s="156"/>
      <c r="N577" s="157"/>
      <c r="O577" s="156"/>
      <c r="P577" s="155"/>
      <c r="Q577" s="156"/>
      <c r="R577" s="157"/>
      <c r="S577" s="156"/>
      <c r="T577" s="155"/>
      <c r="U577" s="156"/>
      <c r="V577" s="157"/>
      <c r="W577" s="156"/>
      <c r="X577" s="155"/>
      <c r="Y577" s="156"/>
      <c r="Z577" s="157"/>
      <c r="AA577" s="156"/>
      <c r="AB577" s="158"/>
      <c r="AC577" s="159" t="str">
        <f t="array" ref="AC577">IFERROR(INDEX('調査票 (記入例)'!$AD$1:$AD$718,SMALL(IF('調査票 (記入例)'!$AE$19:$AE$718="●",ROW('調査票 (記入例)'!$AE$19:$AE$718)),ROW(AC557)))&amp;"","")</f>
        <v/>
      </c>
      <c r="AD577" s="160" t="str">
        <f t="shared" si="70"/>
        <v/>
      </c>
      <c r="AE577" s="159" t="str">
        <f t="shared" si="72"/>
        <v/>
      </c>
      <c r="AF577" s="160" t="str">
        <f t="shared" si="71"/>
        <v/>
      </c>
    </row>
    <row r="578" spans="1:32" s="110" customFormat="1" ht="34.5" customHeight="1" x14ac:dyDescent="0.4">
      <c r="A578" s="42" t="str">
        <f t="shared" si="65"/>
        <v>○○学園</v>
      </c>
      <c r="B578" s="176" t="str">
        <f t="array" ref="B578">IFERROR(INDEX('調査票 (記入例)'!$B$1:$B$718,SMALL(IF('調査票 (記入例)'!$AE$19:$AE$718="●",ROW('調査票 (記入例)'!$AE$19:$AE$718)),ROW(B558))),"")</f>
        <v/>
      </c>
      <c r="C578" s="177" t="str">
        <f t="array" ref="C578">IFERROR(INDEX('調査票 (記入例)'!$C$1:$C$718,SMALL(IF('調査票 (記入例)'!$AE$19:$AE$718="●",ROW('調査票 (記入例)'!$AE$19:$AE$718)),ROW(C558))),"")</f>
        <v/>
      </c>
      <c r="D578" s="181" t="str">
        <f t="array" ref="D578">IFERROR(INDEX('調査票 (記入例)'!$K$1:$K$718,SMALL(IF('調査票 (記入例)'!$AE$19:$AE$718="●",ROW('調査票 (記入例)'!$AE$19:$AE$718)),ROW(D558))),"")</f>
        <v/>
      </c>
      <c r="E578" s="184">
        <f t="shared" si="66"/>
        <v>0</v>
      </c>
      <c r="F578" s="181" t="str">
        <f t="array" ref="F578">IFERROR(INDEX('調査票 (記入例)'!$L$1:$L$718,SMALL(IF('調査票 (記入例)'!$AE$19:$AE$718="●",ROW('調査票 (記入例)'!$AE$19:$AE$718)),ROW(F558))),"")</f>
        <v/>
      </c>
      <c r="G578" s="182">
        <f t="shared" si="67"/>
        <v>0</v>
      </c>
      <c r="H578" s="181" t="str">
        <f t="array" ref="H578">IFERROR(INDEX('調査票 (記入例)'!$M$1:$M$718,SMALL(IF('調査票 (記入例)'!$AE$19:$AE$718="●",ROW('調査票 (記入例)'!$AE$19:$AE$718)),ROW(H558))),"")</f>
        <v/>
      </c>
      <c r="I578" s="182">
        <f t="shared" si="68"/>
        <v>0</v>
      </c>
      <c r="J578" s="181" t="str">
        <f t="array" ref="J578">IFERROR(INDEX('調査票 (記入例)'!$N$1:$N$718,SMALL(IF('調査票 (記入例)'!$AE$19:$AE$718="●",ROW('調査票 (記入例)'!$AE$19:$AE$718)),ROW(J558))),"")</f>
        <v/>
      </c>
      <c r="K578" s="182">
        <f t="shared" si="69"/>
        <v>0</v>
      </c>
      <c r="L578" s="155"/>
      <c r="M578" s="156"/>
      <c r="N578" s="157"/>
      <c r="O578" s="156"/>
      <c r="P578" s="155"/>
      <c r="Q578" s="156"/>
      <c r="R578" s="157"/>
      <c r="S578" s="156"/>
      <c r="T578" s="155"/>
      <c r="U578" s="156"/>
      <c r="V578" s="157"/>
      <c r="W578" s="156"/>
      <c r="X578" s="155"/>
      <c r="Y578" s="156"/>
      <c r="Z578" s="157"/>
      <c r="AA578" s="156"/>
      <c r="AB578" s="158"/>
      <c r="AC578" s="159" t="str">
        <f t="array" ref="AC578">IFERROR(INDEX('調査票 (記入例)'!$AD$1:$AD$718,SMALL(IF('調査票 (記入例)'!$AE$19:$AE$718="●",ROW('調査票 (記入例)'!$AE$19:$AE$718)),ROW(AC558)))&amp;"","")</f>
        <v/>
      </c>
      <c r="AD578" s="160" t="str">
        <f t="shared" si="70"/>
        <v/>
      </c>
      <c r="AE578" s="159" t="str">
        <f t="shared" si="72"/>
        <v/>
      </c>
      <c r="AF578" s="160" t="str">
        <f t="shared" si="71"/>
        <v/>
      </c>
    </row>
    <row r="579" spans="1:32" s="110" customFormat="1" ht="34.5" customHeight="1" x14ac:dyDescent="0.4">
      <c r="A579" s="42" t="str">
        <f t="shared" si="65"/>
        <v>○○学園</v>
      </c>
      <c r="B579" s="176" t="str">
        <f t="array" ref="B579">IFERROR(INDEX('調査票 (記入例)'!$B$1:$B$718,SMALL(IF('調査票 (記入例)'!$AE$19:$AE$718="●",ROW('調査票 (記入例)'!$AE$19:$AE$718)),ROW(B559))),"")</f>
        <v/>
      </c>
      <c r="C579" s="177" t="str">
        <f t="array" ref="C579">IFERROR(INDEX('調査票 (記入例)'!$C$1:$C$718,SMALL(IF('調査票 (記入例)'!$AE$19:$AE$718="●",ROW('調査票 (記入例)'!$AE$19:$AE$718)),ROW(C559))),"")</f>
        <v/>
      </c>
      <c r="D579" s="181" t="str">
        <f t="array" ref="D579">IFERROR(INDEX('調査票 (記入例)'!$K$1:$K$718,SMALL(IF('調査票 (記入例)'!$AE$19:$AE$718="●",ROW('調査票 (記入例)'!$AE$19:$AE$718)),ROW(D559))),"")</f>
        <v/>
      </c>
      <c r="E579" s="184">
        <f t="shared" si="66"/>
        <v>0</v>
      </c>
      <c r="F579" s="181" t="str">
        <f t="array" ref="F579">IFERROR(INDEX('調査票 (記入例)'!$L$1:$L$718,SMALL(IF('調査票 (記入例)'!$AE$19:$AE$718="●",ROW('調査票 (記入例)'!$AE$19:$AE$718)),ROW(F559))),"")</f>
        <v/>
      </c>
      <c r="G579" s="182">
        <f t="shared" si="67"/>
        <v>0</v>
      </c>
      <c r="H579" s="181" t="str">
        <f t="array" ref="H579">IFERROR(INDEX('調査票 (記入例)'!$M$1:$M$718,SMALL(IF('調査票 (記入例)'!$AE$19:$AE$718="●",ROW('調査票 (記入例)'!$AE$19:$AE$718)),ROW(H559))),"")</f>
        <v/>
      </c>
      <c r="I579" s="182">
        <f t="shared" si="68"/>
        <v>0</v>
      </c>
      <c r="J579" s="181" t="str">
        <f t="array" ref="J579">IFERROR(INDEX('調査票 (記入例)'!$N$1:$N$718,SMALL(IF('調査票 (記入例)'!$AE$19:$AE$718="●",ROW('調査票 (記入例)'!$AE$19:$AE$718)),ROW(J559))),"")</f>
        <v/>
      </c>
      <c r="K579" s="182">
        <f t="shared" si="69"/>
        <v>0</v>
      </c>
      <c r="L579" s="155"/>
      <c r="M579" s="156"/>
      <c r="N579" s="157"/>
      <c r="O579" s="156"/>
      <c r="P579" s="155"/>
      <c r="Q579" s="156"/>
      <c r="R579" s="157"/>
      <c r="S579" s="156"/>
      <c r="T579" s="155"/>
      <c r="U579" s="156"/>
      <c r="V579" s="157"/>
      <c r="W579" s="156"/>
      <c r="X579" s="155"/>
      <c r="Y579" s="156"/>
      <c r="Z579" s="157"/>
      <c r="AA579" s="156"/>
      <c r="AB579" s="158"/>
      <c r="AC579" s="159" t="str">
        <f t="array" ref="AC579">IFERROR(INDEX('調査票 (記入例)'!$AD$1:$AD$718,SMALL(IF('調査票 (記入例)'!$AE$19:$AE$718="●",ROW('調査票 (記入例)'!$AE$19:$AE$718)),ROW(AC559)))&amp;"","")</f>
        <v/>
      </c>
      <c r="AD579" s="160" t="str">
        <f t="shared" si="70"/>
        <v/>
      </c>
      <c r="AE579" s="159" t="str">
        <f t="shared" si="72"/>
        <v/>
      </c>
      <c r="AF579" s="160" t="str">
        <f t="shared" si="71"/>
        <v/>
      </c>
    </row>
    <row r="580" spans="1:32" s="110" customFormat="1" ht="34.5" customHeight="1" x14ac:dyDescent="0.4">
      <c r="A580" s="42" t="str">
        <f t="shared" si="65"/>
        <v>○○学園</v>
      </c>
      <c r="B580" s="176" t="str">
        <f t="array" ref="B580">IFERROR(INDEX('調査票 (記入例)'!$B$1:$B$718,SMALL(IF('調査票 (記入例)'!$AE$19:$AE$718="●",ROW('調査票 (記入例)'!$AE$19:$AE$718)),ROW(B560))),"")</f>
        <v/>
      </c>
      <c r="C580" s="177" t="str">
        <f t="array" ref="C580">IFERROR(INDEX('調査票 (記入例)'!$C$1:$C$718,SMALL(IF('調査票 (記入例)'!$AE$19:$AE$718="●",ROW('調査票 (記入例)'!$AE$19:$AE$718)),ROW(C560))),"")</f>
        <v/>
      </c>
      <c r="D580" s="181" t="str">
        <f t="array" ref="D580">IFERROR(INDEX('調査票 (記入例)'!$K$1:$K$718,SMALL(IF('調査票 (記入例)'!$AE$19:$AE$718="●",ROW('調査票 (記入例)'!$AE$19:$AE$718)),ROW(D560))),"")</f>
        <v/>
      </c>
      <c r="E580" s="184">
        <f t="shared" si="66"/>
        <v>0</v>
      </c>
      <c r="F580" s="181" t="str">
        <f t="array" ref="F580">IFERROR(INDEX('調査票 (記入例)'!$L$1:$L$718,SMALL(IF('調査票 (記入例)'!$AE$19:$AE$718="●",ROW('調査票 (記入例)'!$AE$19:$AE$718)),ROW(F560))),"")</f>
        <v/>
      </c>
      <c r="G580" s="182">
        <f t="shared" si="67"/>
        <v>0</v>
      </c>
      <c r="H580" s="181" t="str">
        <f t="array" ref="H580">IFERROR(INDEX('調査票 (記入例)'!$M$1:$M$718,SMALL(IF('調査票 (記入例)'!$AE$19:$AE$718="●",ROW('調査票 (記入例)'!$AE$19:$AE$718)),ROW(H560))),"")</f>
        <v/>
      </c>
      <c r="I580" s="182">
        <f t="shared" si="68"/>
        <v>0</v>
      </c>
      <c r="J580" s="181" t="str">
        <f t="array" ref="J580">IFERROR(INDEX('調査票 (記入例)'!$N$1:$N$718,SMALL(IF('調査票 (記入例)'!$AE$19:$AE$718="●",ROW('調査票 (記入例)'!$AE$19:$AE$718)),ROW(J560))),"")</f>
        <v/>
      </c>
      <c r="K580" s="182">
        <f t="shared" si="69"/>
        <v>0</v>
      </c>
      <c r="L580" s="155"/>
      <c r="M580" s="156"/>
      <c r="N580" s="157"/>
      <c r="O580" s="156"/>
      <c r="P580" s="155"/>
      <c r="Q580" s="156"/>
      <c r="R580" s="157"/>
      <c r="S580" s="156"/>
      <c r="T580" s="155"/>
      <c r="U580" s="156"/>
      <c r="V580" s="157"/>
      <c r="W580" s="156"/>
      <c r="X580" s="155"/>
      <c r="Y580" s="156"/>
      <c r="Z580" s="157"/>
      <c r="AA580" s="156"/>
      <c r="AB580" s="158"/>
      <c r="AC580" s="159" t="str">
        <f t="array" ref="AC580">IFERROR(INDEX('調査票 (記入例)'!$AD$1:$AD$718,SMALL(IF('調査票 (記入例)'!$AE$19:$AE$718="●",ROW('調査票 (記入例)'!$AE$19:$AE$718)),ROW(AC560)))&amp;"","")</f>
        <v/>
      </c>
      <c r="AD580" s="160" t="str">
        <f t="shared" si="70"/>
        <v/>
      </c>
      <c r="AE580" s="159" t="str">
        <f t="shared" si="72"/>
        <v/>
      </c>
      <c r="AF580" s="160" t="str">
        <f t="shared" si="71"/>
        <v/>
      </c>
    </row>
    <row r="581" spans="1:32" s="110" customFormat="1" ht="34.5" customHeight="1" x14ac:dyDescent="0.4">
      <c r="A581" s="42" t="str">
        <f t="shared" si="65"/>
        <v>○○学園</v>
      </c>
      <c r="B581" s="176" t="str">
        <f t="array" ref="B581">IFERROR(INDEX('調査票 (記入例)'!$B$1:$B$718,SMALL(IF('調査票 (記入例)'!$AE$19:$AE$718="●",ROW('調査票 (記入例)'!$AE$19:$AE$718)),ROW(B561))),"")</f>
        <v/>
      </c>
      <c r="C581" s="177" t="str">
        <f t="array" ref="C581">IFERROR(INDEX('調査票 (記入例)'!$C$1:$C$718,SMALL(IF('調査票 (記入例)'!$AE$19:$AE$718="●",ROW('調査票 (記入例)'!$AE$19:$AE$718)),ROW(C561))),"")</f>
        <v/>
      </c>
      <c r="D581" s="181" t="str">
        <f t="array" ref="D581">IFERROR(INDEX('調査票 (記入例)'!$K$1:$K$718,SMALL(IF('調査票 (記入例)'!$AE$19:$AE$718="●",ROW('調査票 (記入例)'!$AE$19:$AE$718)),ROW(D561))),"")</f>
        <v/>
      </c>
      <c r="E581" s="184">
        <f t="shared" si="66"/>
        <v>0</v>
      </c>
      <c r="F581" s="181" t="str">
        <f t="array" ref="F581">IFERROR(INDEX('調査票 (記入例)'!$L$1:$L$718,SMALL(IF('調査票 (記入例)'!$AE$19:$AE$718="●",ROW('調査票 (記入例)'!$AE$19:$AE$718)),ROW(F561))),"")</f>
        <v/>
      </c>
      <c r="G581" s="182">
        <f t="shared" si="67"/>
        <v>0</v>
      </c>
      <c r="H581" s="181" t="str">
        <f t="array" ref="H581">IFERROR(INDEX('調査票 (記入例)'!$M$1:$M$718,SMALL(IF('調査票 (記入例)'!$AE$19:$AE$718="●",ROW('調査票 (記入例)'!$AE$19:$AE$718)),ROW(H561))),"")</f>
        <v/>
      </c>
      <c r="I581" s="182">
        <f t="shared" si="68"/>
        <v>0</v>
      </c>
      <c r="J581" s="181" t="str">
        <f t="array" ref="J581">IFERROR(INDEX('調査票 (記入例)'!$N$1:$N$718,SMALL(IF('調査票 (記入例)'!$AE$19:$AE$718="●",ROW('調査票 (記入例)'!$AE$19:$AE$718)),ROW(J561))),"")</f>
        <v/>
      </c>
      <c r="K581" s="182">
        <f t="shared" si="69"/>
        <v>0</v>
      </c>
      <c r="L581" s="155"/>
      <c r="M581" s="156"/>
      <c r="N581" s="157"/>
      <c r="O581" s="156"/>
      <c r="P581" s="155"/>
      <c r="Q581" s="156"/>
      <c r="R581" s="157"/>
      <c r="S581" s="156"/>
      <c r="T581" s="155"/>
      <c r="U581" s="156"/>
      <c r="V581" s="157"/>
      <c r="W581" s="156"/>
      <c r="X581" s="155"/>
      <c r="Y581" s="156"/>
      <c r="Z581" s="157"/>
      <c r="AA581" s="156"/>
      <c r="AB581" s="158"/>
      <c r="AC581" s="159" t="str">
        <f t="array" ref="AC581">IFERROR(INDEX('調査票 (記入例)'!$AD$1:$AD$718,SMALL(IF('調査票 (記入例)'!$AE$19:$AE$718="●",ROW('調査票 (記入例)'!$AE$19:$AE$718)),ROW(AC561)))&amp;"","")</f>
        <v/>
      </c>
      <c r="AD581" s="160" t="str">
        <f t="shared" si="70"/>
        <v/>
      </c>
      <c r="AE581" s="159" t="str">
        <f t="shared" si="72"/>
        <v/>
      </c>
      <c r="AF581" s="160" t="str">
        <f t="shared" si="71"/>
        <v/>
      </c>
    </row>
    <row r="582" spans="1:32" s="110" customFormat="1" ht="34.5" customHeight="1" x14ac:dyDescent="0.4">
      <c r="A582" s="42" t="str">
        <f t="shared" si="65"/>
        <v>○○学園</v>
      </c>
      <c r="B582" s="176" t="str">
        <f t="array" ref="B582">IFERROR(INDEX('調査票 (記入例)'!$B$1:$B$718,SMALL(IF('調査票 (記入例)'!$AE$19:$AE$718="●",ROW('調査票 (記入例)'!$AE$19:$AE$718)),ROW(B562))),"")</f>
        <v/>
      </c>
      <c r="C582" s="177" t="str">
        <f t="array" ref="C582">IFERROR(INDEX('調査票 (記入例)'!$C$1:$C$718,SMALL(IF('調査票 (記入例)'!$AE$19:$AE$718="●",ROW('調査票 (記入例)'!$AE$19:$AE$718)),ROW(C562))),"")</f>
        <v/>
      </c>
      <c r="D582" s="181" t="str">
        <f t="array" ref="D582">IFERROR(INDEX('調査票 (記入例)'!$K$1:$K$718,SMALL(IF('調査票 (記入例)'!$AE$19:$AE$718="●",ROW('調査票 (記入例)'!$AE$19:$AE$718)),ROW(D562))),"")</f>
        <v/>
      </c>
      <c r="E582" s="184">
        <f t="shared" si="66"/>
        <v>0</v>
      </c>
      <c r="F582" s="181" t="str">
        <f t="array" ref="F582">IFERROR(INDEX('調査票 (記入例)'!$L$1:$L$718,SMALL(IF('調査票 (記入例)'!$AE$19:$AE$718="●",ROW('調査票 (記入例)'!$AE$19:$AE$718)),ROW(F562))),"")</f>
        <v/>
      </c>
      <c r="G582" s="182">
        <f t="shared" si="67"/>
        <v>0</v>
      </c>
      <c r="H582" s="181" t="str">
        <f t="array" ref="H582">IFERROR(INDEX('調査票 (記入例)'!$M$1:$M$718,SMALL(IF('調査票 (記入例)'!$AE$19:$AE$718="●",ROW('調査票 (記入例)'!$AE$19:$AE$718)),ROW(H562))),"")</f>
        <v/>
      </c>
      <c r="I582" s="182">
        <f t="shared" si="68"/>
        <v>0</v>
      </c>
      <c r="J582" s="181" t="str">
        <f t="array" ref="J582">IFERROR(INDEX('調査票 (記入例)'!$N$1:$N$718,SMALL(IF('調査票 (記入例)'!$AE$19:$AE$718="●",ROW('調査票 (記入例)'!$AE$19:$AE$718)),ROW(J562))),"")</f>
        <v/>
      </c>
      <c r="K582" s="182">
        <f t="shared" si="69"/>
        <v>0</v>
      </c>
      <c r="L582" s="155"/>
      <c r="M582" s="156"/>
      <c r="N582" s="157"/>
      <c r="O582" s="156"/>
      <c r="P582" s="155"/>
      <c r="Q582" s="156"/>
      <c r="R582" s="157"/>
      <c r="S582" s="156"/>
      <c r="T582" s="155"/>
      <c r="U582" s="156"/>
      <c r="V582" s="157"/>
      <c r="W582" s="156"/>
      <c r="X582" s="155"/>
      <c r="Y582" s="156"/>
      <c r="Z582" s="157"/>
      <c r="AA582" s="156"/>
      <c r="AB582" s="158"/>
      <c r="AC582" s="159" t="str">
        <f t="array" ref="AC582">IFERROR(INDEX('調査票 (記入例)'!$AD$1:$AD$718,SMALL(IF('調査票 (記入例)'!$AE$19:$AE$718="●",ROW('調査票 (記入例)'!$AE$19:$AE$718)),ROW(AC562)))&amp;"","")</f>
        <v/>
      </c>
      <c r="AD582" s="160" t="str">
        <f t="shared" si="70"/>
        <v/>
      </c>
      <c r="AE582" s="159" t="str">
        <f t="shared" si="72"/>
        <v/>
      </c>
      <c r="AF582" s="160" t="str">
        <f t="shared" si="71"/>
        <v/>
      </c>
    </row>
    <row r="583" spans="1:32" s="110" customFormat="1" ht="34.5" customHeight="1" x14ac:dyDescent="0.4">
      <c r="A583" s="42" t="str">
        <f t="shared" si="65"/>
        <v>○○学園</v>
      </c>
      <c r="B583" s="176" t="str">
        <f t="array" ref="B583">IFERROR(INDEX('調査票 (記入例)'!$B$1:$B$718,SMALL(IF('調査票 (記入例)'!$AE$19:$AE$718="●",ROW('調査票 (記入例)'!$AE$19:$AE$718)),ROW(B563))),"")</f>
        <v/>
      </c>
      <c r="C583" s="177" t="str">
        <f t="array" ref="C583">IFERROR(INDEX('調査票 (記入例)'!$C$1:$C$718,SMALL(IF('調査票 (記入例)'!$AE$19:$AE$718="●",ROW('調査票 (記入例)'!$AE$19:$AE$718)),ROW(C563))),"")</f>
        <v/>
      </c>
      <c r="D583" s="181" t="str">
        <f t="array" ref="D583">IFERROR(INDEX('調査票 (記入例)'!$K$1:$K$718,SMALL(IF('調査票 (記入例)'!$AE$19:$AE$718="●",ROW('調査票 (記入例)'!$AE$19:$AE$718)),ROW(D563))),"")</f>
        <v/>
      </c>
      <c r="E583" s="184">
        <f t="shared" si="66"/>
        <v>0</v>
      </c>
      <c r="F583" s="181" t="str">
        <f t="array" ref="F583">IFERROR(INDEX('調査票 (記入例)'!$L$1:$L$718,SMALL(IF('調査票 (記入例)'!$AE$19:$AE$718="●",ROW('調査票 (記入例)'!$AE$19:$AE$718)),ROW(F563))),"")</f>
        <v/>
      </c>
      <c r="G583" s="182">
        <f t="shared" si="67"/>
        <v>0</v>
      </c>
      <c r="H583" s="181" t="str">
        <f t="array" ref="H583">IFERROR(INDEX('調査票 (記入例)'!$M$1:$M$718,SMALL(IF('調査票 (記入例)'!$AE$19:$AE$718="●",ROW('調査票 (記入例)'!$AE$19:$AE$718)),ROW(H563))),"")</f>
        <v/>
      </c>
      <c r="I583" s="182">
        <f t="shared" si="68"/>
        <v>0</v>
      </c>
      <c r="J583" s="181" t="str">
        <f t="array" ref="J583">IFERROR(INDEX('調査票 (記入例)'!$N$1:$N$718,SMALL(IF('調査票 (記入例)'!$AE$19:$AE$718="●",ROW('調査票 (記入例)'!$AE$19:$AE$718)),ROW(J563))),"")</f>
        <v/>
      </c>
      <c r="K583" s="182">
        <f t="shared" si="69"/>
        <v>0</v>
      </c>
      <c r="L583" s="155"/>
      <c r="M583" s="156"/>
      <c r="N583" s="157"/>
      <c r="O583" s="156"/>
      <c r="P583" s="155"/>
      <c r="Q583" s="156"/>
      <c r="R583" s="157"/>
      <c r="S583" s="156"/>
      <c r="T583" s="155"/>
      <c r="U583" s="156"/>
      <c r="V583" s="157"/>
      <c r="W583" s="156"/>
      <c r="X583" s="155"/>
      <c r="Y583" s="156"/>
      <c r="Z583" s="157"/>
      <c r="AA583" s="156"/>
      <c r="AB583" s="158"/>
      <c r="AC583" s="159" t="str">
        <f t="array" ref="AC583">IFERROR(INDEX('調査票 (記入例)'!$AD$1:$AD$718,SMALL(IF('調査票 (記入例)'!$AE$19:$AE$718="●",ROW('調査票 (記入例)'!$AE$19:$AE$718)),ROW(AC563)))&amp;"","")</f>
        <v/>
      </c>
      <c r="AD583" s="160" t="str">
        <f t="shared" si="70"/>
        <v/>
      </c>
      <c r="AE583" s="159" t="str">
        <f t="shared" si="72"/>
        <v/>
      </c>
      <c r="AF583" s="160" t="str">
        <f t="shared" si="71"/>
        <v/>
      </c>
    </row>
    <row r="584" spans="1:32" s="110" customFormat="1" ht="34.5" customHeight="1" x14ac:dyDescent="0.4">
      <c r="A584" s="42" t="str">
        <f t="shared" si="65"/>
        <v>○○学園</v>
      </c>
      <c r="B584" s="176" t="str">
        <f t="array" ref="B584">IFERROR(INDEX('調査票 (記入例)'!$B$1:$B$718,SMALL(IF('調査票 (記入例)'!$AE$19:$AE$718="●",ROW('調査票 (記入例)'!$AE$19:$AE$718)),ROW(B564))),"")</f>
        <v/>
      </c>
      <c r="C584" s="177" t="str">
        <f t="array" ref="C584">IFERROR(INDEX('調査票 (記入例)'!$C$1:$C$718,SMALL(IF('調査票 (記入例)'!$AE$19:$AE$718="●",ROW('調査票 (記入例)'!$AE$19:$AE$718)),ROW(C564))),"")</f>
        <v/>
      </c>
      <c r="D584" s="181" t="str">
        <f t="array" ref="D584">IFERROR(INDEX('調査票 (記入例)'!$K$1:$K$718,SMALL(IF('調査票 (記入例)'!$AE$19:$AE$718="●",ROW('調査票 (記入例)'!$AE$19:$AE$718)),ROW(D564))),"")</f>
        <v/>
      </c>
      <c r="E584" s="184">
        <f t="shared" si="66"/>
        <v>0</v>
      </c>
      <c r="F584" s="181" t="str">
        <f t="array" ref="F584">IFERROR(INDEX('調査票 (記入例)'!$L$1:$L$718,SMALL(IF('調査票 (記入例)'!$AE$19:$AE$718="●",ROW('調査票 (記入例)'!$AE$19:$AE$718)),ROW(F564))),"")</f>
        <v/>
      </c>
      <c r="G584" s="182">
        <f t="shared" si="67"/>
        <v>0</v>
      </c>
      <c r="H584" s="181" t="str">
        <f t="array" ref="H584">IFERROR(INDEX('調査票 (記入例)'!$M$1:$M$718,SMALL(IF('調査票 (記入例)'!$AE$19:$AE$718="●",ROW('調査票 (記入例)'!$AE$19:$AE$718)),ROW(H564))),"")</f>
        <v/>
      </c>
      <c r="I584" s="182">
        <f t="shared" si="68"/>
        <v>0</v>
      </c>
      <c r="J584" s="181" t="str">
        <f t="array" ref="J584">IFERROR(INDEX('調査票 (記入例)'!$N$1:$N$718,SMALL(IF('調査票 (記入例)'!$AE$19:$AE$718="●",ROW('調査票 (記入例)'!$AE$19:$AE$718)),ROW(J564))),"")</f>
        <v/>
      </c>
      <c r="K584" s="182">
        <f t="shared" si="69"/>
        <v>0</v>
      </c>
      <c r="L584" s="155"/>
      <c r="M584" s="156"/>
      <c r="N584" s="157"/>
      <c r="O584" s="156"/>
      <c r="P584" s="155"/>
      <c r="Q584" s="156"/>
      <c r="R584" s="157"/>
      <c r="S584" s="156"/>
      <c r="T584" s="155"/>
      <c r="U584" s="156"/>
      <c r="V584" s="157"/>
      <c r="W584" s="156"/>
      <c r="X584" s="155"/>
      <c r="Y584" s="156"/>
      <c r="Z584" s="157"/>
      <c r="AA584" s="156"/>
      <c r="AB584" s="158"/>
      <c r="AC584" s="159" t="str">
        <f t="array" ref="AC584">IFERROR(INDEX('調査票 (記入例)'!$AD$1:$AD$718,SMALL(IF('調査票 (記入例)'!$AE$19:$AE$718="●",ROW('調査票 (記入例)'!$AE$19:$AE$718)),ROW(AC564)))&amp;"","")</f>
        <v/>
      </c>
      <c r="AD584" s="160" t="str">
        <f t="shared" si="70"/>
        <v/>
      </c>
      <c r="AE584" s="159" t="str">
        <f t="shared" si="72"/>
        <v/>
      </c>
      <c r="AF584" s="160" t="str">
        <f t="shared" si="71"/>
        <v/>
      </c>
    </row>
    <row r="585" spans="1:32" s="110" customFormat="1" ht="34.5" customHeight="1" x14ac:dyDescent="0.4">
      <c r="A585" s="42" t="str">
        <f t="shared" si="65"/>
        <v>○○学園</v>
      </c>
      <c r="B585" s="176" t="str">
        <f t="array" ref="B585">IFERROR(INDEX('調査票 (記入例)'!$B$1:$B$718,SMALL(IF('調査票 (記入例)'!$AE$19:$AE$718="●",ROW('調査票 (記入例)'!$AE$19:$AE$718)),ROW(B565))),"")</f>
        <v/>
      </c>
      <c r="C585" s="177" t="str">
        <f t="array" ref="C585">IFERROR(INDEX('調査票 (記入例)'!$C$1:$C$718,SMALL(IF('調査票 (記入例)'!$AE$19:$AE$718="●",ROW('調査票 (記入例)'!$AE$19:$AE$718)),ROW(C565))),"")</f>
        <v/>
      </c>
      <c r="D585" s="181" t="str">
        <f t="array" ref="D585">IFERROR(INDEX('調査票 (記入例)'!$K$1:$K$718,SMALL(IF('調査票 (記入例)'!$AE$19:$AE$718="●",ROW('調査票 (記入例)'!$AE$19:$AE$718)),ROW(D565))),"")</f>
        <v/>
      </c>
      <c r="E585" s="184">
        <f t="shared" si="66"/>
        <v>0</v>
      </c>
      <c r="F585" s="181" t="str">
        <f t="array" ref="F585">IFERROR(INDEX('調査票 (記入例)'!$L$1:$L$718,SMALL(IF('調査票 (記入例)'!$AE$19:$AE$718="●",ROW('調査票 (記入例)'!$AE$19:$AE$718)),ROW(F565))),"")</f>
        <v/>
      </c>
      <c r="G585" s="182">
        <f t="shared" si="67"/>
        <v>0</v>
      </c>
      <c r="H585" s="181" t="str">
        <f t="array" ref="H585">IFERROR(INDEX('調査票 (記入例)'!$M$1:$M$718,SMALL(IF('調査票 (記入例)'!$AE$19:$AE$718="●",ROW('調査票 (記入例)'!$AE$19:$AE$718)),ROW(H565))),"")</f>
        <v/>
      </c>
      <c r="I585" s="182">
        <f t="shared" si="68"/>
        <v>0</v>
      </c>
      <c r="J585" s="181" t="str">
        <f t="array" ref="J585">IFERROR(INDEX('調査票 (記入例)'!$N$1:$N$718,SMALL(IF('調査票 (記入例)'!$AE$19:$AE$718="●",ROW('調査票 (記入例)'!$AE$19:$AE$718)),ROW(J565))),"")</f>
        <v/>
      </c>
      <c r="K585" s="182">
        <f t="shared" si="69"/>
        <v>0</v>
      </c>
      <c r="L585" s="155"/>
      <c r="M585" s="156"/>
      <c r="N585" s="157"/>
      <c r="O585" s="156"/>
      <c r="P585" s="155"/>
      <c r="Q585" s="156"/>
      <c r="R585" s="157"/>
      <c r="S585" s="156"/>
      <c r="T585" s="155"/>
      <c r="U585" s="156"/>
      <c r="V585" s="157"/>
      <c r="W585" s="156"/>
      <c r="X585" s="155"/>
      <c r="Y585" s="156"/>
      <c r="Z585" s="157"/>
      <c r="AA585" s="156"/>
      <c r="AB585" s="158"/>
      <c r="AC585" s="159" t="str">
        <f t="array" ref="AC585">IFERROR(INDEX('調査票 (記入例)'!$AD$1:$AD$718,SMALL(IF('調査票 (記入例)'!$AE$19:$AE$718="●",ROW('調査票 (記入例)'!$AE$19:$AE$718)),ROW(AC565)))&amp;"","")</f>
        <v/>
      </c>
      <c r="AD585" s="160" t="str">
        <f t="shared" si="70"/>
        <v/>
      </c>
      <c r="AE585" s="159" t="str">
        <f t="shared" si="72"/>
        <v/>
      </c>
      <c r="AF585" s="160" t="str">
        <f t="shared" si="71"/>
        <v/>
      </c>
    </row>
    <row r="586" spans="1:32" s="110" customFormat="1" ht="34.5" customHeight="1" x14ac:dyDescent="0.4">
      <c r="A586" s="42" t="str">
        <f t="shared" si="65"/>
        <v>○○学園</v>
      </c>
      <c r="B586" s="176" t="str">
        <f t="array" ref="B586">IFERROR(INDEX('調査票 (記入例)'!$B$1:$B$718,SMALL(IF('調査票 (記入例)'!$AE$19:$AE$718="●",ROW('調査票 (記入例)'!$AE$19:$AE$718)),ROW(B566))),"")</f>
        <v/>
      </c>
      <c r="C586" s="177" t="str">
        <f t="array" ref="C586">IFERROR(INDEX('調査票 (記入例)'!$C$1:$C$718,SMALL(IF('調査票 (記入例)'!$AE$19:$AE$718="●",ROW('調査票 (記入例)'!$AE$19:$AE$718)),ROW(C566))),"")</f>
        <v/>
      </c>
      <c r="D586" s="181" t="str">
        <f t="array" ref="D586">IFERROR(INDEX('調査票 (記入例)'!$K$1:$K$718,SMALL(IF('調査票 (記入例)'!$AE$19:$AE$718="●",ROW('調査票 (記入例)'!$AE$19:$AE$718)),ROW(D566))),"")</f>
        <v/>
      </c>
      <c r="E586" s="184">
        <f t="shared" si="66"/>
        <v>0</v>
      </c>
      <c r="F586" s="181" t="str">
        <f t="array" ref="F586">IFERROR(INDEX('調査票 (記入例)'!$L$1:$L$718,SMALL(IF('調査票 (記入例)'!$AE$19:$AE$718="●",ROW('調査票 (記入例)'!$AE$19:$AE$718)),ROW(F566))),"")</f>
        <v/>
      </c>
      <c r="G586" s="182">
        <f t="shared" si="67"/>
        <v>0</v>
      </c>
      <c r="H586" s="181" t="str">
        <f t="array" ref="H586">IFERROR(INDEX('調査票 (記入例)'!$M$1:$M$718,SMALL(IF('調査票 (記入例)'!$AE$19:$AE$718="●",ROW('調査票 (記入例)'!$AE$19:$AE$718)),ROW(H566))),"")</f>
        <v/>
      </c>
      <c r="I586" s="182">
        <f t="shared" si="68"/>
        <v>0</v>
      </c>
      <c r="J586" s="181" t="str">
        <f t="array" ref="J586">IFERROR(INDEX('調査票 (記入例)'!$N$1:$N$718,SMALL(IF('調査票 (記入例)'!$AE$19:$AE$718="●",ROW('調査票 (記入例)'!$AE$19:$AE$718)),ROW(J566))),"")</f>
        <v/>
      </c>
      <c r="K586" s="182">
        <f t="shared" si="69"/>
        <v>0</v>
      </c>
      <c r="L586" s="155"/>
      <c r="M586" s="156"/>
      <c r="N586" s="157"/>
      <c r="O586" s="156"/>
      <c r="P586" s="155"/>
      <c r="Q586" s="156"/>
      <c r="R586" s="157"/>
      <c r="S586" s="156"/>
      <c r="T586" s="155"/>
      <c r="U586" s="156"/>
      <c r="V586" s="157"/>
      <c r="W586" s="156"/>
      <c r="X586" s="155"/>
      <c r="Y586" s="156"/>
      <c r="Z586" s="157"/>
      <c r="AA586" s="156"/>
      <c r="AB586" s="158"/>
      <c r="AC586" s="159" t="str">
        <f t="array" ref="AC586">IFERROR(INDEX('調査票 (記入例)'!$AD$1:$AD$718,SMALL(IF('調査票 (記入例)'!$AE$19:$AE$718="●",ROW('調査票 (記入例)'!$AE$19:$AE$718)),ROW(AC566)))&amp;"","")</f>
        <v/>
      </c>
      <c r="AD586" s="160" t="str">
        <f t="shared" si="70"/>
        <v/>
      </c>
      <c r="AE586" s="159" t="str">
        <f t="shared" si="72"/>
        <v/>
      </c>
      <c r="AF586" s="160" t="str">
        <f t="shared" si="71"/>
        <v/>
      </c>
    </row>
    <row r="587" spans="1:32" s="110" customFormat="1" ht="34.5" customHeight="1" x14ac:dyDescent="0.4">
      <c r="A587" s="42" t="str">
        <f t="shared" si="65"/>
        <v>○○学園</v>
      </c>
      <c r="B587" s="176" t="str">
        <f t="array" ref="B587">IFERROR(INDEX('調査票 (記入例)'!$B$1:$B$718,SMALL(IF('調査票 (記入例)'!$AE$19:$AE$718="●",ROW('調査票 (記入例)'!$AE$19:$AE$718)),ROW(B567))),"")</f>
        <v/>
      </c>
      <c r="C587" s="177" t="str">
        <f t="array" ref="C587">IFERROR(INDEX('調査票 (記入例)'!$C$1:$C$718,SMALL(IF('調査票 (記入例)'!$AE$19:$AE$718="●",ROW('調査票 (記入例)'!$AE$19:$AE$718)),ROW(C567))),"")</f>
        <v/>
      </c>
      <c r="D587" s="181" t="str">
        <f t="array" ref="D587">IFERROR(INDEX('調査票 (記入例)'!$K$1:$K$718,SMALL(IF('調査票 (記入例)'!$AE$19:$AE$718="●",ROW('調査票 (記入例)'!$AE$19:$AE$718)),ROW(D567))),"")</f>
        <v/>
      </c>
      <c r="E587" s="184">
        <f t="shared" si="66"/>
        <v>0</v>
      </c>
      <c r="F587" s="181" t="str">
        <f t="array" ref="F587">IFERROR(INDEX('調査票 (記入例)'!$L$1:$L$718,SMALL(IF('調査票 (記入例)'!$AE$19:$AE$718="●",ROW('調査票 (記入例)'!$AE$19:$AE$718)),ROW(F567))),"")</f>
        <v/>
      </c>
      <c r="G587" s="182">
        <f t="shared" si="67"/>
        <v>0</v>
      </c>
      <c r="H587" s="181" t="str">
        <f t="array" ref="H587">IFERROR(INDEX('調査票 (記入例)'!$M$1:$M$718,SMALL(IF('調査票 (記入例)'!$AE$19:$AE$718="●",ROW('調査票 (記入例)'!$AE$19:$AE$718)),ROW(H567))),"")</f>
        <v/>
      </c>
      <c r="I587" s="182">
        <f t="shared" si="68"/>
        <v>0</v>
      </c>
      <c r="J587" s="181" t="str">
        <f t="array" ref="J587">IFERROR(INDEX('調査票 (記入例)'!$N$1:$N$718,SMALL(IF('調査票 (記入例)'!$AE$19:$AE$718="●",ROW('調査票 (記入例)'!$AE$19:$AE$718)),ROW(J567))),"")</f>
        <v/>
      </c>
      <c r="K587" s="182">
        <f t="shared" si="69"/>
        <v>0</v>
      </c>
      <c r="L587" s="155"/>
      <c r="M587" s="156"/>
      <c r="N587" s="157"/>
      <c r="O587" s="156"/>
      <c r="P587" s="155"/>
      <c r="Q587" s="156"/>
      <c r="R587" s="157"/>
      <c r="S587" s="156"/>
      <c r="T587" s="155"/>
      <c r="U587" s="156"/>
      <c r="V587" s="157"/>
      <c r="W587" s="156"/>
      <c r="X587" s="155"/>
      <c r="Y587" s="156"/>
      <c r="Z587" s="157"/>
      <c r="AA587" s="156"/>
      <c r="AB587" s="158"/>
      <c r="AC587" s="159" t="str">
        <f t="array" ref="AC587">IFERROR(INDEX('調査票 (記入例)'!$AD$1:$AD$718,SMALL(IF('調査票 (記入例)'!$AE$19:$AE$718="●",ROW('調査票 (記入例)'!$AE$19:$AE$718)),ROW(AC567)))&amp;"","")</f>
        <v/>
      </c>
      <c r="AD587" s="160" t="str">
        <f t="shared" si="70"/>
        <v/>
      </c>
      <c r="AE587" s="159" t="str">
        <f t="shared" si="72"/>
        <v/>
      </c>
      <c r="AF587" s="160" t="str">
        <f t="shared" si="71"/>
        <v/>
      </c>
    </row>
    <row r="588" spans="1:32" s="110" customFormat="1" ht="34.5" customHeight="1" x14ac:dyDescent="0.4">
      <c r="A588" s="42" t="str">
        <f t="shared" si="65"/>
        <v>○○学園</v>
      </c>
      <c r="B588" s="176" t="str">
        <f t="array" ref="B588">IFERROR(INDEX('調査票 (記入例)'!$B$1:$B$718,SMALL(IF('調査票 (記入例)'!$AE$19:$AE$718="●",ROW('調査票 (記入例)'!$AE$19:$AE$718)),ROW(B568))),"")</f>
        <v/>
      </c>
      <c r="C588" s="177" t="str">
        <f t="array" ref="C588">IFERROR(INDEX('調査票 (記入例)'!$C$1:$C$718,SMALL(IF('調査票 (記入例)'!$AE$19:$AE$718="●",ROW('調査票 (記入例)'!$AE$19:$AE$718)),ROW(C568))),"")</f>
        <v/>
      </c>
      <c r="D588" s="181" t="str">
        <f t="array" ref="D588">IFERROR(INDEX('調査票 (記入例)'!$K$1:$K$718,SMALL(IF('調査票 (記入例)'!$AE$19:$AE$718="●",ROW('調査票 (記入例)'!$AE$19:$AE$718)),ROW(D568))),"")</f>
        <v/>
      </c>
      <c r="E588" s="184">
        <f t="shared" si="66"/>
        <v>0</v>
      </c>
      <c r="F588" s="181" t="str">
        <f t="array" ref="F588">IFERROR(INDEX('調査票 (記入例)'!$L$1:$L$718,SMALL(IF('調査票 (記入例)'!$AE$19:$AE$718="●",ROW('調査票 (記入例)'!$AE$19:$AE$718)),ROW(F568))),"")</f>
        <v/>
      </c>
      <c r="G588" s="182">
        <f t="shared" si="67"/>
        <v>0</v>
      </c>
      <c r="H588" s="181" t="str">
        <f t="array" ref="H588">IFERROR(INDEX('調査票 (記入例)'!$M$1:$M$718,SMALL(IF('調査票 (記入例)'!$AE$19:$AE$718="●",ROW('調査票 (記入例)'!$AE$19:$AE$718)),ROW(H568))),"")</f>
        <v/>
      </c>
      <c r="I588" s="182">
        <f t="shared" si="68"/>
        <v>0</v>
      </c>
      <c r="J588" s="181" t="str">
        <f t="array" ref="J588">IFERROR(INDEX('調査票 (記入例)'!$N$1:$N$718,SMALL(IF('調査票 (記入例)'!$AE$19:$AE$718="●",ROW('調査票 (記入例)'!$AE$19:$AE$718)),ROW(J568))),"")</f>
        <v/>
      </c>
      <c r="K588" s="182">
        <f t="shared" si="69"/>
        <v>0</v>
      </c>
      <c r="L588" s="155"/>
      <c r="M588" s="156"/>
      <c r="N588" s="157"/>
      <c r="O588" s="156"/>
      <c r="P588" s="155"/>
      <c r="Q588" s="156"/>
      <c r="R588" s="157"/>
      <c r="S588" s="156"/>
      <c r="T588" s="155"/>
      <c r="U588" s="156"/>
      <c r="V588" s="157"/>
      <c r="W588" s="156"/>
      <c r="X588" s="155"/>
      <c r="Y588" s="156"/>
      <c r="Z588" s="157"/>
      <c r="AA588" s="156"/>
      <c r="AB588" s="158"/>
      <c r="AC588" s="159" t="str">
        <f t="array" ref="AC588">IFERROR(INDEX('調査票 (記入例)'!$AD$1:$AD$718,SMALL(IF('調査票 (記入例)'!$AE$19:$AE$718="●",ROW('調査票 (記入例)'!$AE$19:$AE$718)),ROW(AC568)))&amp;"","")</f>
        <v/>
      </c>
      <c r="AD588" s="160" t="str">
        <f t="shared" si="70"/>
        <v/>
      </c>
      <c r="AE588" s="159" t="str">
        <f t="shared" si="72"/>
        <v/>
      </c>
      <c r="AF588" s="160" t="str">
        <f t="shared" si="71"/>
        <v/>
      </c>
    </row>
    <row r="589" spans="1:32" s="110" customFormat="1" ht="34.5" customHeight="1" x14ac:dyDescent="0.4">
      <c r="A589" s="42" t="str">
        <f t="shared" si="65"/>
        <v>○○学園</v>
      </c>
      <c r="B589" s="176" t="str">
        <f t="array" ref="B589">IFERROR(INDEX('調査票 (記入例)'!$B$1:$B$718,SMALL(IF('調査票 (記入例)'!$AE$19:$AE$718="●",ROW('調査票 (記入例)'!$AE$19:$AE$718)),ROW(B569))),"")</f>
        <v/>
      </c>
      <c r="C589" s="177" t="str">
        <f t="array" ref="C589">IFERROR(INDEX('調査票 (記入例)'!$C$1:$C$718,SMALL(IF('調査票 (記入例)'!$AE$19:$AE$718="●",ROW('調査票 (記入例)'!$AE$19:$AE$718)),ROW(C569))),"")</f>
        <v/>
      </c>
      <c r="D589" s="181" t="str">
        <f t="array" ref="D589">IFERROR(INDEX('調査票 (記入例)'!$K$1:$K$718,SMALL(IF('調査票 (記入例)'!$AE$19:$AE$718="●",ROW('調査票 (記入例)'!$AE$19:$AE$718)),ROW(D569))),"")</f>
        <v/>
      </c>
      <c r="E589" s="184">
        <f t="shared" si="66"/>
        <v>0</v>
      </c>
      <c r="F589" s="181" t="str">
        <f t="array" ref="F589">IFERROR(INDEX('調査票 (記入例)'!$L$1:$L$718,SMALL(IF('調査票 (記入例)'!$AE$19:$AE$718="●",ROW('調査票 (記入例)'!$AE$19:$AE$718)),ROW(F569))),"")</f>
        <v/>
      </c>
      <c r="G589" s="182">
        <f t="shared" si="67"/>
        <v>0</v>
      </c>
      <c r="H589" s="181" t="str">
        <f t="array" ref="H589">IFERROR(INDEX('調査票 (記入例)'!$M$1:$M$718,SMALL(IF('調査票 (記入例)'!$AE$19:$AE$718="●",ROW('調査票 (記入例)'!$AE$19:$AE$718)),ROW(H569))),"")</f>
        <v/>
      </c>
      <c r="I589" s="182">
        <f t="shared" si="68"/>
        <v>0</v>
      </c>
      <c r="J589" s="181" t="str">
        <f t="array" ref="J589">IFERROR(INDEX('調査票 (記入例)'!$N$1:$N$718,SMALL(IF('調査票 (記入例)'!$AE$19:$AE$718="●",ROW('調査票 (記入例)'!$AE$19:$AE$718)),ROW(J569))),"")</f>
        <v/>
      </c>
      <c r="K589" s="182">
        <f t="shared" si="69"/>
        <v>0</v>
      </c>
      <c r="L589" s="155"/>
      <c r="M589" s="156"/>
      <c r="N589" s="157"/>
      <c r="O589" s="156"/>
      <c r="P589" s="155"/>
      <c r="Q589" s="156"/>
      <c r="R589" s="157"/>
      <c r="S589" s="156"/>
      <c r="T589" s="155"/>
      <c r="U589" s="156"/>
      <c r="V589" s="157"/>
      <c r="W589" s="156"/>
      <c r="X589" s="155"/>
      <c r="Y589" s="156"/>
      <c r="Z589" s="157"/>
      <c r="AA589" s="156"/>
      <c r="AB589" s="158"/>
      <c r="AC589" s="159" t="str">
        <f t="array" ref="AC589">IFERROR(INDEX('調査票 (記入例)'!$AD$1:$AD$718,SMALL(IF('調査票 (記入例)'!$AE$19:$AE$718="●",ROW('調査票 (記入例)'!$AE$19:$AE$718)),ROW(AC569)))&amp;"","")</f>
        <v/>
      </c>
      <c r="AD589" s="160" t="str">
        <f t="shared" si="70"/>
        <v/>
      </c>
      <c r="AE589" s="159" t="str">
        <f t="shared" si="72"/>
        <v/>
      </c>
      <c r="AF589" s="160" t="str">
        <f t="shared" si="71"/>
        <v/>
      </c>
    </row>
    <row r="590" spans="1:32" s="110" customFormat="1" ht="34.5" customHeight="1" x14ac:dyDescent="0.4">
      <c r="A590" s="42" t="str">
        <f t="shared" si="65"/>
        <v>○○学園</v>
      </c>
      <c r="B590" s="176" t="str">
        <f t="array" ref="B590">IFERROR(INDEX('調査票 (記入例)'!$B$1:$B$718,SMALL(IF('調査票 (記入例)'!$AE$19:$AE$718="●",ROW('調査票 (記入例)'!$AE$19:$AE$718)),ROW(B570))),"")</f>
        <v/>
      </c>
      <c r="C590" s="177" t="str">
        <f t="array" ref="C590">IFERROR(INDEX('調査票 (記入例)'!$C$1:$C$718,SMALL(IF('調査票 (記入例)'!$AE$19:$AE$718="●",ROW('調査票 (記入例)'!$AE$19:$AE$718)),ROW(C570))),"")</f>
        <v/>
      </c>
      <c r="D590" s="181" t="str">
        <f t="array" ref="D590">IFERROR(INDEX('調査票 (記入例)'!$K$1:$K$718,SMALL(IF('調査票 (記入例)'!$AE$19:$AE$718="●",ROW('調査票 (記入例)'!$AE$19:$AE$718)),ROW(D570))),"")</f>
        <v/>
      </c>
      <c r="E590" s="184">
        <f t="shared" si="66"/>
        <v>0</v>
      </c>
      <c r="F590" s="181" t="str">
        <f t="array" ref="F590">IFERROR(INDEX('調査票 (記入例)'!$L$1:$L$718,SMALL(IF('調査票 (記入例)'!$AE$19:$AE$718="●",ROW('調査票 (記入例)'!$AE$19:$AE$718)),ROW(F570))),"")</f>
        <v/>
      </c>
      <c r="G590" s="182">
        <f t="shared" si="67"/>
        <v>0</v>
      </c>
      <c r="H590" s="181" t="str">
        <f t="array" ref="H590">IFERROR(INDEX('調査票 (記入例)'!$M$1:$M$718,SMALL(IF('調査票 (記入例)'!$AE$19:$AE$718="●",ROW('調査票 (記入例)'!$AE$19:$AE$718)),ROW(H570))),"")</f>
        <v/>
      </c>
      <c r="I590" s="182">
        <f t="shared" si="68"/>
        <v>0</v>
      </c>
      <c r="J590" s="181" t="str">
        <f t="array" ref="J590">IFERROR(INDEX('調査票 (記入例)'!$N$1:$N$718,SMALL(IF('調査票 (記入例)'!$AE$19:$AE$718="●",ROW('調査票 (記入例)'!$AE$19:$AE$718)),ROW(J570))),"")</f>
        <v/>
      </c>
      <c r="K590" s="182">
        <f t="shared" si="69"/>
        <v>0</v>
      </c>
      <c r="L590" s="155"/>
      <c r="M590" s="156"/>
      <c r="N590" s="157"/>
      <c r="O590" s="156"/>
      <c r="P590" s="155"/>
      <c r="Q590" s="156"/>
      <c r="R590" s="157"/>
      <c r="S590" s="156"/>
      <c r="T590" s="155"/>
      <c r="U590" s="156"/>
      <c r="V590" s="157"/>
      <c r="W590" s="156"/>
      <c r="X590" s="155"/>
      <c r="Y590" s="156"/>
      <c r="Z590" s="157"/>
      <c r="AA590" s="156"/>
      <c r="AB590" s="158"/>
      <c r="AC590" s="159" t="str">
        <f t="array" ref="AC590">IFERROR(INDEX('調査票 (記入例)'!$AD$1:$AD$718,SMALL(IF('調査票 (記入例)'!$AE$19:$AE$718="●",ROW('調査票 (記入例)'!$AE$19:$AE$718)),ROW(AC570)))&amp;"","")</f>
        <v/>
      </c>
      <c r="AD590" s="160" t="str">
        <f t="shared" si="70"/>
        <v/>
      </c>
      <c r="AE590" s="159" t="str">
        <f t="shared" si="72"/>
        <v/>
      </c>
      <c r="AF590" s="160" t="str">
        <f t="shared" si="71"/>
        <v/>
      </c>
    </row>
    <row r="591" spans="1:32" s="110" customFormat="1" ht="34.5" customHeight="1" x14ac:dyDescent="0.4">
      <c r="A591" s="42" t="str">
        <f t="shared" si="65"/>
        <v>○○学園</v>
      </c>
      <c r="B591" s="176" t="str">
        <f t="array" ref="B591">IFERROR(INDEX('調査票 (記入例)'!$B$1:$B$718,SMALL(IF('調査票 (記入例)'!$AE$19:$AE$718="●",ROW('調査票 (記入例)'!$AE$19:$AE$718)),ROW(B571))),"")</f>
        <v/>
      </c>
      <c r="C591" s="177" t="str">
        <f t="array" ref="C591">IFERROR(INDEX('調査票 (記入例)'!$C$1:$C$718,SMALL(IF('調査票 (記入例)'!$AE$19:$AE$718="●",ROW('調査票 (記入例)'!$AE$19:$AE$718)),ROW(C571))),"")</f>
        <v/>
      </c>
      <c r="D591" s="181" t="str">
        <f t="array" ref="D591">IFERROR(INDEX('調査票 (記入例)'!$K$1:$K$718,SMALL(IF('調査票 (記入例)'!$AE$19:$AE$718="●",ROW('調査票 (記入例)'!$AE$19:$AE$718)),ROW(D571))),"")</f>
        <v/>
      </c>
      <c r="E591" s="184">
        <f t="shared" si="66"/>
        <v>0</v>
      </c>
      <c r="F591" s="181" t="str">
        <f t="array" ref="F591">IFERROR(INDEX('調査票 (記入例)'!$L$1:$L$718,SMALL(IF('調査票 (記入例)'!$AE$19:$AE$718="●",ROW('調査票 (記入例)'!$AE$19:$AE$718)),ROW(F571))),"")</f>
        <v/>
      </c>
      <c r="G591" s="182">
        <f t="shared" si="67"/>
        <v>0</v>
      </c>
      <c r="H591" s="181" t="str">
        <f t="array" ref="H591">IFERROR(INDEX('調査票 (記入例)'!$M$1:$M$718,SMALL(IF('調査票 (記入例)'!$AE$19:$AE$718="●",ROW('調査票 (記入例)'!$AE$19:$AE$718)),ROW(H571))),"")</f>
        <v/>
      </c>
      <c r="I591" s="182">
        <f t="shared" si="68"/>
        <v>0</v>
      </c>
      <c r="J591" s="181" t="str">
        <f t="array" ref="J591">IFERROR(INDEX('調査票 (記入例)'!$N$1:$N$718,SMALL(IF('調査票 (記入例)'!$AE$19:$AE$718="●",ROW('調査票 (記入例)'!$AE$19:$AE$718)),ROW(J571))),"")</f>
        <v/>
      </c>
      <c r="K591" s="182">
        <f t="shared" si="69"/>
        <v>0</v>
      </c>
      <c r="L591" s="155"/>
      <c r="M591" s="156"/>
      <c r="N591" s="157"/>
      <c r="O591" s="156"/>
      <c r="P591" s="155"/>
      <c r="Q591" s="156"/>
      <c r="R591" s="157"/>
      <c r="S591" s="156"/>
      <c r="T591" s="155"/>
      <c r="U591" s="156"/>
      <c r="V591" s="157"/>
      <c r="W591" s="156"/>
      <c r="X591" s="155"/>
      <c r="Y591" s="156"/>
      <c r="Z591" s="157"/>
      <c r="AA591" s="156"/>
      <c r="AB591" s="158"/>
      <c r="AC591" s="159" t="str">
        <f t="array" ref="AC591">IFERROR(INDEX('調査票 (記入例)'!$AD$1:$AD$718,SMALL(IF('調査票 (記入例)'!$AE$19:$AE$718="●",ROW('調査票 (記入例)'!$AE$19:$AE$718)),ROW(AC571)))&amp;"","")</f>
        <v/>
      </c>
      <c r="AD591" s="160" t="str">
        <f t="shared" si="70"/>
        <v/>
      </c>
      <c r="AE591" s="159" t="str">
        <f t="shared" si="72"/>
        <v/>
      </c>
      <c r="AF591" s="160" t="str">
        <f t="shared" si="71"/>
        <v/>
      </c>
    </row>
    <row r="592" spans="1:32" s="110" customFormat="1" ht="34.5" customHeight="1" x14ac:dyDescent="0.4">
      <c r="A592" s="42" t="str">
        <f t="shared" si="65"/>
        <v>○○学園</v>
      </c>
      <c r="B592" s="176" t="str">
        <f t="array" ref="B592">IFERROR(INDEX('調査票 (記入例)'!$B$1:$B$718,SMALL(IF('調査票 (記入例)'!$AE$19:$AE$718="●",ROW('調査票 (記入例)'!$AE$19:$AE$718)),ROW(B572))),"")</f>
        <v/>
      </c>
      <c r="C592" s="177" t="str">
        <f t="array" ref="C592">IFERROR(INDEX('調査票 (記入例)'!$C$1:$C$718,SMALL(IF('調査票 (記入例)'!$AE$19:$AE$718="●",ROW('調査票 (記入例)'!$AE$19:$AE$718)),ROW(C572))),"")</f>
        <v/>
      </c>
      <c r="D592" s="181" t="str">
        <f t="array" ref="D592">IFERROR(INDEX('調査票 (記入例)'!$K$1:$K$718,SMALL(IF('調査票 (記入例)'!$AE$19:$AE$718="●",ROW('調査票 (記入例)'!$AE$19:$AE$718)),ROW(D572))),"")</f>
        <v/>
      </c>
      <c r="E592" s="184">
        <f t="shared" si="66"/>
        <v>0</v>
      </c>
      <c r="F592" s="181" t="str">
        <f t="array" ref="F592">IFERROR(INDEX('調査票 (記入例)'!$L$1:$L$718,SMALL(IF('調査票 (記入例)'!$AE$19:$AE$718="●",ROW('調査票 (記入例)'!$AE$19:$AE$718)),ROW(F572))),"")</f>
        <v/>
      </c>
      <c r="G592" s="182">
        <f t="shared" si="67"/>
        <v>0</v>
      </c>
      <c r="H592" s="181" t="str">
        <f t="array" ref="H592">IFERROR(INDEX('調査票 (記入例)'!$M$1:$M$718,SMALL(IF('調査票 (記入例)'!$AE$19:$AE$718="●",ROW('調査票 (記入例)'!$AE$19:$AE$718)),ROW(H572))),"")</f>
        <v/>
      </c>
      <c r="I592" s="182">
        <f t="shared" si="68"/>
        <v>0</v>
      </c>
      <c r="J592" s="181" t="str">
        <f t="array" ref="J592">IFERROR(INDEX('調査票 (記入例)'!$N$1:$N$718,SMALL(IF('調査票 (記入例)'!$AE$19:$AE$718="●",ROW('調査票 (記入例)'!$AE$19:$AE$718)),ROW(J572))),"")</f>
        <v/>
      </c>
      <c r="K592" s="182">
        <f t="shared" si="69"/>
        <v>0</v>
      </c>
      <c r="L592" s="155"/>
      <c r="M592" s="156"/>
      <c r="N592" s="157"/>
      <c r="O592" s="156"/>
      <c r="P592" s="155"/>
      <c r="Q592" s="156"/>
      <c r="R592" s="157"/>
      <c r="S592" s="156"/>
      <c r="T592" s="155"/>
      <c r="U592" s="156"/>
      <c r="V592" s="157"/>
      <c r="W592" s="156"/>
      <c r="X592" s="155"/>
      <c r="Y592" s="156"/>
      <c r="Z592" s="157"/>
      <c r="AA592" s="156"/>
      <c r="AB592" s="158"/>
      <c r="AC592" s="159" t="str">
        <f t="array" ref="AC592">IFERROR(INDEX('調査票 (記入例)'!$AD$1:$AD$718,SMALL(IF('調査票 (記入例)'!$AE$19:$AE$718="●",ROW('調査票 (記入例)'!$AE$19:$AE$718)),ROW(AC572)))&amp;"","")</f>
        <v/>
      </c>
      <c r="AD592" s="160" t="str">
        <f t="shared" si="70"/>
        <v/>
      </c>
      <c r="AE592" s="159" t="str">
        <f t="shared" si="72"/>
        <v/>
      </c>
      <c r="AF592" s="160" t="str">
        <f t="shared" si="71"/>
        <v/>
      </c>
    </row>
    <row r="593" spans="1:32" s="110" customFormat="1" ht="34.5" customHeight="1" x14ac:dyDescent="0.4">
      <c r="A593" s="42" t="str">
        <f t="shared" si="65"/>
        <v>○○学園</v>
      </c>
      <c r="B593" s="176" t="str">
        <f t="array" ref="B593">IFERROR(INDEX('調査票 (記入例)'!$B$1:$B$718,SMALL(IF('調査票 (記入例)'!$AE$19:$AE$718="●",ROW('調査票 (記入例)'!$AE$19:$AE$718)),ROW(B573))),"")</f>
        <v/>
      </c>
      <c r="C593" s="177" t="str">
        <f t="array" ref="C593">IFERROR(INDEX('調査票 (記入例)'!$C$1:$C$718,SMALL(IF('調査票 (記入例)'!$AE$19:$AE$718="●",ROW('調査票 (記入例)'!$AE$19:$AE$718)),ROW(C573))),"")</f>
        <v/>
      </c>
      <c r="D593" s="181" t="str">
        <f t="array" ref="D593">IFERROR(INDEX('調査票 (記入例)'!$K$1:$K$718,SMALL(IF('調査票 (記入例)'!$AE$19:$AE$718="●",ROW('調査票 (記入例)'!$AE$19:$AE$718)),ROW(D573))),"")</f>
        <v/>
      </c>
      <c r="E593" s="184">
        <f t="shared" si="66"/>
        <v>0</v>
      </c>
      <c r="F593" s="181" t="str">
        <f t="array" ref="F593">IFERROR(INDEX('調査票 (記入例)'!$L$1:$L$718,SMALL(IF('調査票 (記入例)'!$AE$19:$AE$718="●",ROW('調査票 (記入例)'!$AE$19:$AE$718)),ROW(F573))),"")</f>
        <v/>
      </c>
      <c r="G593" s="182">
        <f t="shared" si="67"/>
        <v>0</v>
      </c>
      <c r="H593" s="181" t="str">
        <f t="array" ref="H593">IFERROR(INDEX('調査票 (記入例)'!$M$1:$M$718,SMALL(IF('調査票 (記入例)'!$AE$19:$AE$718="●",ROW('調査票 (記入例)'!$AE$19:$AE$718)),ROW(H573))),"")</f>
        <v/>
      </c>
      <c r="I593" s="182">
        <f t="shared" si="68"/>
        <v>0</v>
      </c>
      <c r="J593" s="181" t="str">
        <f t="array" ref="J593">IFERROR(INDEX('調査票 (記入例)'!$N$1:$N$718,SMALL(IF('調査票 (記入例)'!$AE$19:$AE$718="●",ROW('調査票 (記入例)'!$AE$19:$AE$718)),ROW(J573))),"")</f>
        <v/>
      </c>
      <c r="K593" s="182">
        <f t="shared" si="69"/>
        <v>0</v>
      </c>
      <c r="L593" s="155"/>
      <c r="M593" s="156"/>
      <c r="N593" s="157"/>
      <c r="O593" s="156"/>
      <c r="P593" s="155"/>
      <c r="Q593" s="156"/>
      <c r="R593" s="157"/>
      <c r="S593" s="156"/>
      <c r="T593" s="155"/>
      <c r="U593" s="156"/>
      <c r="V593" s="157"/>
      <c r="W593" s="156"/>
      <c r="X593" s="155"/>
      <c r="Y593" s="156"/>
      <c r="Z593" s="157"/>
      <c r="AA593" s="156"/>
      <c r="AB593" s="158"/>
      <c r="AC593" s="159" t="str">
        <f t="array" ref="AC593">IFERROR(INDEX('調査票 (記入例)'!$AD$1:$AD$718,SMALL(IF('調査票 (記入例)'!$AE$19:$AE$718="●",ROW('調査票 (記入例)'!$AE$19:$AE$718)),ROW(AC573)))&amp;"","")</f>
        <v/>
      </c>
      <c r="AD593" s="160" t="str">
        <f t="shared" si="70"/>
        <v/>
      </c>
      <c r="AE593" s="159" t="str">
        <f t="shared" si="72"/>
        <v/>
      </c>
      <c r="AF593" s="160" t="str">
        <f t="shared" si="71"/>
        <v/>
      </c>
    </row>
    <row r="594" spans="1:32" s="110" customFormat="1" ht="34.5" customHeight="1" x14ac:dyDescent="0.4">
      <c r="A594" s="42" t="str">
        <f t="shared" si="65"/>
        <v>○○学園</v>
      </c>
      <c r="B594" s="176" t="str">
        <f t="array" ref="B594">IFERROR(INDEX('調査票 (記入例)'!$B$1:$B$718,SMALL(IF('調査票 (記入例)'!$AE$19:$AE$718="●",ROW('調査票 (記入例)'!$AE$19:$AE$718)),ROW(B574))),"")</f>
        <v/>
      </c>
      <c r="C594" s="177" t="str">
        <f t="array" ref="C594">IFERROR(INDEX('調査票 (記入例)'!$C$1:$C$718,SMALL(IF('調査票 (記入例)'!$AE$19:$AE$718="●",ROW('調査票 (記入例)'!$AE$19:$AE$718)),ROW(C574))),"")</f>
        <v/>
      </c>
      <c r="D594" s="181" t="str">
        <f t="array" ref="D594">IFERROR(INDEX('調査票 (記入例)'!$K$1:$K$718,SMALL(IF('調査票 (記入例)'!$AE$19:$AE$718="●",ROW('調査票 (記入例)'!$AE$19:$AE$718)),ROW(D574))),"")</f>
        <v/>
      </c>
      <c r="E594" s="184">
        <f t="shared" si="66"/>
        <v>0</v>
      </c>
      <c r="F594" s="181" t="str">
        <f t="array" ref="F594">IFERROR(INDEX('調査票 (記入例)'!$L$1:$L$718,SMALL(IF('調査票 (記入例)'!$AE$19:$AE$718="●",ROW('調査票 (記入例)'!$AE$19:$AE$718)),ROW(F574))),"")</f>
        <v/>
      </c>
      <c r="G594" s="182">
        <f t="shared" si="67"/>
        <v>0</v>
      </c>
      <c r="H594" s="181" t="str">
        <f t="array" ref="H594">IFERROR(INDEX('調査票 (記入例)'!$M$1:$M$718,SMALL(IF('調査票 (記入例)'!$AE$19:$AE$718="●",ROW('調査票 (記入例)'!$AE$19:$AE$718)),ROW(H574))),"")</f>
        <v/>
      </c>
      <c r="I594" s="182">
        <f t="shared" si="68"/>
        <v>0</v>
      </c>
      <c r="J594" s="181" t="str">
        <f t="array" ref="J594">IFERROR(INDEX('調査票 (記入例)'!$N$1:$N$718,SMALL(IF('調査票 (記入例)'!$AE$19:$AE$718="●",ROW('調査票 (記入例)'!$AE$19:$AE$718)),ROW(J574))),"")</f>
        <v/>
      </c>
      <c r="K594" s="182">
        <f t="shared" si="69"/>
        <v>0</v>
      </c>
      <c r="L594" s="155"/>
      <c r="M594" s="156"/>
      <c r="N594" s="157"/>
      <c r="O594" s="156"/>
      <c r="P594" s="155"/>
      <c r="Q594" s="156"/>
      <c r="R594" s="157"/>
      <c r="S594" s="156"/>
      <c r="T594" s="155"/>
      <c r="U594" s="156"/>
      <c r="V594" s="157"/>
      <c r="W594" s="156"/>
      <c r="X594" s="155"/>
      <c r="Y594" s="156"/>
      <c r="Z594" s="157"/>
      <c r="AA594" s="156"/>
      <c r="AB594" s="158"/>
      <c r="AC594" s="159" t="str">
        <f t="array" ref="AC594">IFERROR(INDEX('調査票 (記入例)'!$AD$1:$AD$718,SMALL(IF('調査票 (記入例)'!$AE$19:$AE$718="●",ROW('調査票 (記入例)'!$AE$19:$AE$718)),ROW(AC574)))&amp;"","")</f>
        <v/>
      </c>
      <c r="AD594" s="160" t="str">
        <f t="shared" si="70"/>
        <v/>
      </c>
      <c r="AE594" s="159" t="str">
        <f t="shared" si="72"/>
        <v/>
      </c>
      <c r="AF594" s="160" t="str">
        <f t="shared" si="71"/>
        <v/>
      </c>
    </row>
    <row r="595" spans="1:32" s="110" customFormat="1" ht="34.5" customHeight="1" x14ac:dyDescent="0.4">
      <c r="A595" s="42" t="str">
        <f t="shared" si="65"/>
        <v>○○学園</v>
      </c>
      <c r="B595" s="176" t="str">
        <f t="array" ref="B595">IFERROR(INDEX('調査票 (記入例)'!$B$1:$B$718,SMALL(IF('調査票 (記入例)'!$AE$19:$AE$718="●",ROW('調査票 (記入例)'!$AE$19:$AE$718)),ROW(B575))),"")</f>
        <v/>
      </c>
      <c r="C595" s="177" t="str">
        <f t="array" ref="C595">IFERROR(INDEX('調査票 (記入例)'!$C$1:$C$718,SMALL(IF('調査票 (記入例)'!$AE$19:$AE$718="●",ROW('調査票 (記入例)'!$AE$19:$AE$718)),ROW(C575))),"")</f>
        <v/>
      </c>
      <c r="D595" s="181" t="str">
        <f t="array" ref="D595">IFERROR(INDEX('調査票 (記入例)'!$K$1:$K$718,SMALL(IF('調査票 (記入例)'!$AE$19:$AE$718="●",ROW('調査票 (記入例)'!$AE$19:$AE$718)),ROW(D575))),"")</f>
        <v/>
      </c>
      <c r="E595" s="184">
        <f t="shared" si="66"/>
        <v>0</v>
      </c>
      <c r="F595" s="181" t="str">
        <f t="array" ref="F595">IFERROR(INDEX('調査票 (記入例)'!$L$1:$L$718,SMALL(IF('調査票 (記入例)'!$AE$19:$AE$718="●",ROW('調査票 (記入例)'!$AE$19:$AE$718)),ROW(F575))),"")</f>
        <v/>
      </c>
      <c r="G595" s="182">
        <f t="shared" si="67"/>
        <v>0</v>
      </c>
      <c r="H595" s="181" t="str">
        <f t="array" ref="H595">IFERROR(INDEX('調査票 (記入例)'!$M$1:$M$718,SMALL(IF('調査票 (記入例)'!$AE$19:$AE$718="●",ROW('調査票 (記入例)'!$AE$19:$AE$718)),ROW(H575))),"")</f>
        <v/>
      </c>
      <c r="I595" s="182">
        <f t="shared" si="68"/>
        <v>0</v>
      </c>
      <c r="J595" s="181" t="str">
        <f t="array" ref="J595">IFERROR(INDEX('調査票 (記入例)'!$N$1:$N$718,SMALL(IF('調査票 (記入例)'!$AE$19:$AE$718="●",ROW('調査票 (記入例)'!$AE$19:$AE$718)),ROW(J575))),"")</f>
        <v/>
      </c>
      <c r="K595" s="182">
        <f t="shared" si="69"/>
        <v>0</v>
      </c>
      <c r="L595" s="155"/>
      <c r="M595" s="156"/>
      <c r="N595" s="157"/>
      <c r="O595" s="156"/>
      <c r="P595" s="155"/>
      <c r="Q595" s="156"/>
      <c r="R595" s="157"/>
      <c r="S595" s="156"/>
      <c r="T595" s="155"/>
      <c r="U595" s="156"/>
      <c r="V595" s="157"/>
      <c r="W595" s="156"/>
      <c r="X595" s="155"/>
      <c r="Y595" s="156"/>
      <c r="Z595" s="157"/>
      <c r="AA595" s="156"/>
      <c r="AB595" s="158"/>
      <c r="AC595" s="159" t="str">
        <f t="array" ref="AC595">IFERROR(INDEX('調査票 (記入例)'!$AD$1:$AD$718,SMALL(IF('調査票 (記入例)'!$AE$19:$AE$718="●",ROW('調査票 (記入例)'!$AE$19:$AE$718)),ROW(AC575)))&amp;"","")</f>
        <v/>
      </c>
      <c r="AD595" s="160" t="str">
        <f t="shared" si="70"/>
        <v/>
      </c>
      <c r="AE595" s="159" t="str">
        <f t="shared" si="72"/>
        <v/>
      </c>
      <c r="AF595" s="160" t="str">
        <f t="shared" si="71"/>
        <v/>
      </c>
    </row>
    <row r="596" spans="1:32" s="110" customFormat="1" ht="34.5" customHeight="1" x14ac:dyDescent="0.4">
      <c r="A596" s="42" t="str">
        <f t="shared" si="65"/>
        <v>○○学園</v>
      </c>
      <c r="B596" s="176" t="str">
        <f t="array" ref="B596">IFERROR(INDEX('調査票 (記入例)'!$B$1:$B$718,SMALL(IF('調査票 (記入例)'!$AE$19:$AE$718="●",ROW('調査票 (記入例)'!$AE$19:$AE$718)),ROW(B576))),"")</f>
        <v/>
      </c>
      <c r="C596" s="177" t="str">
        <f t="array" ref="C596">IFERROR(INDEX('調査票 (記入例)'!$C$1:$C$718,SMALL(IF('調査票 (記入例)'!$AE$19:$AE$718="●",ROW('調査票 (記入例)'!$AE$19:$AE$718)),ROW(C576))),"")</f>
        <v/>
      </c>
      <c r="D596" s="181" t="str">
        <f t="array" ref="D596">IFERROR(INDEX('調査票 (記入例)'!$K$1:$K$718,SMALL(IF('調査票 (記入例)'!$AE$19:$AE$718="●",ROW('調査票 (記入例)'!$AE$19:$AE$718)),ROW(D576))),"")</f>
        <v/>
      </c>
      <c r="E596" s="184">
        <f t="shared" si="66"/>
        <v>0</v>
      </c>
      <c r="F596" s="181" t="str">
        <f t="array" ref="F596">IFERROR(INDEX('調査票 (記入例)'!$L$1:$L$718,SMALL(IF('調査票 (記入例)'!$AE$19:$AE$718="●",ROW('調査票 (記入例)'!$AE$19:$AE$718)),ROW(F576))),"")</f>
        <v/>
      </c>
      <c r="G596" s="182">
        <f t="shared" si="67"/>
        <v>0</v>
      </c>
      <c r="H596" s="181" t="str">
        <f t="array" ref="H596">IFERROR(INDEX('調査票 (記入例)'!$M$1:$M$718,SMALL(IF('調査票 (記入例)'!$AE$19:$AE$718="●",ROW('調査票 (記入例)'!$AE$19:$AE$718)),ROW(H576))),"")</f>
        <v/>
      </c>
      <c r="I596" s="182">
        <f t="shared" si="68"/>
        <v>0</v>
      </c>
      <c r="J596" s="181" t="str">
        <f t="array" ref="J596">IFERROR(INDEX('調査票 (記入例)'!$N$1:$N$718,SMALL(IF('調査票 (記入例)'!$AE$19:$AE$718="●",ROW('調査票 (記入例)'!$AE$19:$AE$718)),ROW(J576))),"")</f>
        <v/>
      </c>
      <c r="K596" s="182">
        <f t="shared" si="69"/>
        <v>0</v>
      </c>
      <c r="L596" s="155"/>
      <c r="M596" s="156"/>
      <c r="N596" s="157"/>
      <c r="O596" s="156"/>
      <c r="P596" s="155"/>
      <c r="Q596" s="156"/>
      <c r="R596" s="157"/>
      <c r="S596" s="156"/>
      <c r="T596" s="155"/>
      <c r="U596" s="156"/>
      <c r="V596" s="157"/>
      <c r="W596" s="156"/>
      <c r="X596" s="155"/>
      <c r="Y596" s="156"/>
      <c r="Z596" s="157"/>
      <c r="AA596" s="156"/>
      <c r="AB596" s="158"/>
      <c r="AC596" s="159" t="str">
        <f t="array" ref="AC596">IFERROR(INDEX('調査票 (記入例)'!$AD$1:$AD$718,SMALL(IF('調査票 (記入例)'!$AE$19:$AE$718="●",ROW('調査票 (記入例)'!$AE$19:$AE$718)),ROW(AC576)))&amp;"","")</f>
        <v/>
      </c>
      <c r="AD596" s="160" t="str">
        <f t="shared" si="70"/>
        <v/>
      </c>
      <c r="AE596" s="159" t="str">
        <f t="shared" si="72"/>
        <v/>
      </c>
      <c r="AF596" s="160" t="str">
        <f t="shared" si="71"/>
        <v/>
      </c>
    </row>
    <row r="597" spans="1:32" s="110" customFormat="1" ht="34.5" customHeight="1" x14ac:dyDescent="0.4">
      <c r="A597" s="42" t="str">
        <f t="shared" ref="A597:A660" si="73">IF($A$13="","",$A$13)</f>
        <v>○○学園</v>
      </c>
      <c r="B597" s="176" t="str">
        <f t="array" ref="B597">IFERROR(INDEX('調査票 (記入例)'!$B$1:$B$718,SMALL(IF('調査票 (記入例)'!$AE$19:$AE$718="●",ROW('調査票 (記入例)'!$AE$19:$AE$718)),ROW(B577))),"")</f>
        <v/>
      </c>
      <c r="C597" s="177" t="str">
        <f t="array" ref="C597">IFERROR(INDEX('調査票 (記入例)'!$C$1:$C$718,SMALL(IF('調査票 (記入例)'!$AE$19:$AE$718="●",ROW('調査票 (記入例)'!$AE$19:$AE$718)),ROW(C577))),"")</f>
        <v/>
      </c>
      <c r="D597" s="181" t="str">
        <f t="array" ref="D597">IFERROR(INDEX('調査票 (記入例)'!$K$1:$K$718,SMALL(IF('調査票 (記入例)'!$AE$19:$AE$718="●",ROW('調査票 (記入例)'!$AE$19:$AE$718)),ROW(D577))),"")</f>
        <v/>
      </c>
      <c r="E597" s="184">
        <f t="shared" ref="E597:E660" si="74">M597+O597</f>
        <v>0</v>
      </c>
      <c r="F597" s="181" t="str">
        <f t="array" ref="F597">IFERROR(INDEX('調査票 (記入例)'!$L$1:$L$718,SMALL(IF('調査票 (記入例)'!$AE$19:$AE$718="●",ROW('調査票 (記入例)'!$AE$19:$AE$718)),ROW(F577))),"")</f>
        <v/>
      </c>
      <c r="G597" s="182">
        <f t="shared" ref="G597:G660" si="75">Q597+S597</f>
        <v>0</v>
      </c>
      <c r="H597" s="181" t="str">
        <f t="array" ref="H597">IFERROR(INDEX('調査票 (記入例)'!$M$1:$M$718,SMALL(IF('調査票 (記入例)'!$AE$19:$AE$718="●",ROW('調査票 (記入例)'!$AE$19:$AE$718)),ROW(H577))),"")</f>
        <v/>
      </c>
      <c r="I597" s="182">
        <f t="shared" ref="I597:I660" si="76">U597+W597</f>
        <v>0</v>
      </c>
      <c r="J597" s="181" t="str">
        <f t="array" ref="J597">IFERROR(INDEX('調査票 (記入例)'!$N$1:$N$718,SMALL(IF('調査票 (記入例)'!$AE$19:$AE$718="●",ROW('調査票 (記入例)'!$AE$19:$AE$718)),ROW(J577))),"")</f>
        <v/>
      </c>
      <c r="K597" s="182">
        <f t="shared" ref="K597:K660" si="77">Y597+AA597</f>
        <v>0</v>
      </c>
      <c r="L597" s="155"/>
      <c r="M597" s="156"/>
      <c r="N597" s="157"/>
      <c r="O597" s="156"/>
      <c r="P597" s="155"/>
      <c r="Q597" s="156"/>
      <c r="R597" s="157"/>
      <c r="S597" s="156"/>
      <c r="T597" s="155"/>
      <c r="U597" s="156"/>
      <c r="V597" s="157"/>
      <c r="W597" s="156"/>
      <c r="X597" s="155"/>
      <c r="Y597" s="156"/>
      <c r="Z597" s="157"/>
      <c r="AA597" s="156"/>
      <c r="AB597" s="158"/>
      <c r="AC597" s="159" t="str">
        <f t="array" ref="AC597">IFERROR(INDEX('調査票 (記入例)'!$AD$1:$AD$718,SMALL(IF('調査票 (記入例)'!$AE$19:$AE$718="●",ROW('調査票 (記入例)'!$AE$19:$AE$718)),ROW(AC577)))&amp;"","")</f>
        <v/>
      </c>
      <c r="AD597" s="160" t="str">
        <f t="shared" ref="AD597:AD660" si="78">IF(AC597&lt;&gt;"",IF(OR(L597&lt;&gt;"",P597&lt;&gt;"",T597&lt;&gt;"",X597&lt;&gt;""),"有","無"),"")</f>
        <v/>
      </c>
      <c r="AE597" s="159" t="str">
        <f t="shared" si="72"/>
        <v/>
      </c>
      <c r="AF597" s="160" t="str">
        <f t="shared" ref="AF597:AF660" si="79">IF(C597="","",IF(AND(NOT(AB597=""),AND($L597+$N597=$D597,$P597+$R597=$F597,$T597+$V597=$H597,$X597+$Z597=$J597)),"OK","NG"))</f>
        <v/>
      </c>
    </row>
    <row r="598" spans="1:32" s="110" customFormat="1" ht="34.5" customHeight="1" x14ac:dyDescent="0.4">
      <c r="A598" s="42" t="str">
        <f t="shared" si="73"/>
        <v>○○学園</v>
      </c>
      <c r="B598" s="176" t="str">
        <f t="array" ref="B598">IFERROR(INDEX('調査票 (記入例)'!$B$1:$B$718,SMALL(IF('調査票 (記入例)'!$AE$19:$AE$718="●",ROW('調査票 (記入例)'!$AE$19:$AE$718)),ROW(B578))),"")</f>
        <v/>
      </c>
      <c r="C598" s="177" t="str">
        <f t="array" ref="C598">IFERROR(INDEX('調査票 (記入例)'!$C$1:$C$718,SMALL(IF('調査票 (記入例)'!$AE$19:$AE$718="●",ROW('調査票 (記入例)'!$AE$19:$AE$718)),ROW(C578))),"")</f>
        <v/>
      </c>
      <c r="D598" s="181" t="str">
        <f t="array" ref="D598">IFERROR(INDEX('調査票 (記入例)'!$K$1:$K$718,SMALL(IF('調査票 (記入例)'!$AE$19:$AE$718="●",ROW('調査票 (記入例)'!$AE$19:$AE$718)),ROW(D578))),"")</f>
        <v/>
      </c>
      <c r="E598" s="184">
        <f t="shared" si="74"/>
        <v>0</v>
      </c>
      <c r="F598" s="181" t="str">
        <f t="array" ref="F598">IFERROR(INDEX('調査票 (記入例)'!$L$1:$L$718,SMALL(IF('調査票 (記入例)'!$AE$19:$AE$718="●",ROW('調査票 (記入例)'!$AE$19:$AE$718)),ROW(F578))),"")</f>
        <v/>
      </c>
      <c r="G598" s="182">
        <f t="shared" si="75"/>
        <v>0</v>
      </c>
      <c r="H598" s="181" t="str">
        <f t="array" ref="H598">IFERROR(INDEX('調査票 (記入例)'!$M$1:$M$718,SMALL(IF('調査票 (記入例)'!$AE$19:$AE$718="●",ROW('調査票 (記入例)'!$AE$19:$AE$718)),ROW(H578))),"")</f>
        <v/>
      </c>
      <c r="I598" s="182">
        <f t="shared" si="76"/>
        <v>0</v>
      </c>
      <c r="J598" s="181" t="str">
        <f t="array" ref="J598">IFERROR(INDEX('調査票 (記入例)'!$N$1:$N$718,SMALL(IF('調査票 (記入例)'!$AE$19:$AE$718="●",ROW('調査票 (記入例)'!$AE$19:$AE$718)),ROW(J578))),"")</f>
        <v/>
      </c>
      <c r="K598" s="182">
        <f t="shared" si="77"/>
        <v>0</v>
      </c>
      <c r="L598" s="155"/>
      <c r="M598" s="156"/>
      <c r="N598" s="157"/>
      <c r="O598" s="156"/>
      <c r="P598" s="155"/>
      <c r="Q598" s="156"/>
      <c r="R598" s="157"/>
      <c r="S598" s="156"/>
      <c r="T598" s="155"/>
      <c r="U598" s="156"/>
      <c r="V598" s="157"/>
      <c r="W598" s="156"/>
      <c r="X598" s="155"/>
      <c r="Y598" s="156"/>
      <c r="Z598" s="157"/>
      <c r="AA598" s="156"/>
      <c r="AB598" s="158"/>
      <c r="AC598" s="159" t="str">
        <f t="array" ref="AC598">IFERROR(INDEX('調査票 (記入例)'!$AD$1:$AD$718,SMALL(IF('調査票 (記入例)'!$AE$19:$AE$718="●",ROW('調査票 (記入例)'!$AE$19:$AE$718)),ROW(AC578)))&amp;"","")</f>
        <v/>
      </c>
      <c r="AD598" s="160" t="str">
        <f t="shared" si="78"/>
        <v/>
      </c>
      <c r="AE598" s="159" t="str">
        <f t="shared" si="72"/>
        <v/>
      </c>
      <c r="AF598" s="160" t="str">
        <f t="shared" si="79"/>
        <v/>
      </c>
    </row>
    <row r="599" spans="1:32" s="110" customFormat="1" ht="34.5" customHeight="1" x14ac:dyDescent="0.4">
      <c r="A599" s="42" t="str">
        <f t="shared" si="73"/>
        <v>○○学園</v>
      </c>
      <c r="B599" s="176" t="str">
        <f t="array" ref="B599">IFERROR(INDEX('調査票 (記入例)'!$B$1:$B$718,SMALL(IF('調査票 (記入例)'!$AE$19:$AE$718="●",ROW('調査票 (記入例)'!$AE$19:$AE$718)),ROW(B579))),"")</f>
        <v/>
      </c>
      <c r="C599" s="177" t="str">
        <f t="array" ref="C599">IFERROR(INDEX('調査票 (記入例)'!$C$1:$C$718,SMALL(IF('調査票 (記入例)'!$AE$19:$AE$718="●",ROW('調査票 (記入例)'!$AE$19:$AE$718)),ROW(C579))),"")</f>
        <v/>
      </c>
      <c r="D599" s="181" t="str">
        <f t="array" ref="D599">IFERROR(INDEX('調査票 (記入例)'!$K$1:$K$718,SMALL(IF('調査票 (記入例)'!$AE$19:$AE$718="●",ROW('調査票 (記入例)'!$AE$19:$AE$718)),ROW(D579))),"")</f>
        <v/>
      </c>
      <c r="E599" s="184">
        <f t="shared" si="74"/>
        <v>0</v>
      </c>
      <c r="F599" s="181" t="str">
        <f t="array" ref="F599">IFERROR(INDEX('調査票 (記入例)'!$L$1:$L$718,SMALL(IF('調査票 (記入例)'!$AE$19:$AE$718="●",ROW('調査票 (記入例)'!$AE$19:$AE$718)),ROW(F579))),"")</f>
        <v/>
      </c>
      <c r="G599" s="182">
        <f t="shared" si="75"/>
        <v>0</v>
      </c>
      <c r="H599" s="181" t="str">
        <f t="array" ref="H599">IFERROR(INDEX('調査票 (記入例)'!$M$1:$M$718,SMALL(IF('調査票 (記入例)'!$AE$19:$AE$718="●",ROW('調査票 (記入例)'!$AE$19:$AE$718)),ROW(H579))),"")</f>
        <v/>
      </c>
      <c r="I599" s="182">
        <f t="shared" si="76"/>
        <v>0</v>
      </c>
      <c r="J599" s="181" t="str">
        <f t="array" ref="J599">IFERROR(INDEX('調査票 (記入例)'!$N$1:$N$718,SMALL(IF('調査票 (記入例)'!$AE$19:$AE$718="●",ROW('調査票 (記入例)'!$AE$19:$AE$718)),ROW(J579))),"")</f>
        <v/>
      </c>
      <c r="K599" s="182">
        <f t="shared" si="77"/>
        <v>0</v>
      </c>
      <c r="L599" s="155"/>
      <c r="M599" s="156"/>
      <c r="N599" s="157"/>
      <c r="O599" s="156"/>
      <c r="P599" s="155"/>
      <c r="Q599" s="156"/>
      <c r="R599" s="157"/>
      <c r="S599" s="156"/>
      <c r="T599" s="155"/>
      <c r="U599" s="156"/>
      <c r="V599" s="157"/>
      <c r="W599" s="156"/>
      <c r="X599" s="155"/>
      <c r="Y599" s="156"/>
      <c r="Z599" s="157"/>
      <c r="AA599" s="156"/>
      <c r="AB599" s="158"/>
      <c r="AC599" s="159" t="str">
        <f t="array" ref="AC599">IFERROR(INDEX('調査票 (記入例)'!$AD$1:$AD$718,SMALL(IF('調査票 (記入例)'!$AE$19:$AE$718="●",ROW('調査票 (記入例)'!$AE$19:$AE$718)),ROW(AC579)))&amp;"","")</f>
        <v/>
      </c>
      <c r="AD599" s="160" t="str">
        <f t="shared" si="78"/>
        <v/>
      </c>
      <c r="AE599" s="159" t="str">
        <f t="shared" ref="AE599:AE662" si="80">IF(AC599&lt;&gt;"",IF(AND(D599=E599,F599=G599,H599=I599,J599=K599),"○",""),"")</f>
        <v/>
      </c>
      <c r="AF599" s="160" t="str">
        <f t="shared" si="79"/>
        <v/>
      </c>
    </row>
    <row r="600" spans="1:32" s="110" customFormat="1" ht="34.5" customHeight="1" x14ac:dyDescent="0.4">
      <c r="A600" s="42" t="str">
        <f t="shared" si="73"/>
        <v>○○学園</v>
      </c>
      <c r="B600" s="176" t="str">
        <f t="array" ref="B600">IFERROR(INDEX('調査票 (記入例)'!$B$1:$B$718,SMALL(IF('調査票 (記入例)'!$AE$19:$AE$718="●",ROW('調査票 (記入例)'!$AE$19:$AE$718)),ROW(B580))),"")</f>
        <v/>
      </c>
      <c r="C600" s="177" t="str">
        <f t="array" ref="C600">IFERROR(INDEX('調査票 (記入例)'!$C$1:$C$718,SMALL(IF('調査票 (記入例)'!$AE$19:$AE$718="●",ROW('調査票 (記入例)'!$AE$19:$AE$718)),ROW(C580))),"")</f>
        <v/>
      </c>
      <c r="D600" s="181" t="str">
        <f t="array" ref="D600">IFERROR(INDEX('調査票 (記入例)'!$K$1:$K$718,SMALL(IF('調査票 (記入例)'!$AE$19:$AE$718="●",ROW('調査票 (記入例)'!$AE$19:$AE$718)),ROW(D580))),"")</f>
        <v/>
      </c>
      <c r="E600" s="184">
        <f t="shared" si="74"/>
        <v>0</v>
      </c>
      <c r="F600" s="181" t="str">
        <f t="array" ref="F600">IFERROR(INDEX('調査票 (記入例)'!$L$1:$L$718,SMALL(IF('調査票 (記入例)'!$AE$19:$AE$718="●",ROW('調査票 (記入例)'!$AE$19:$AE$718)),ROW(F580))),"")</f>
        <v/>
      </c>
      <c r="G600" s="182">
        <f t="shared" si="75"/>
        <v>0</v>
      </c>
      <c r="H600" s="181" t="str">
        <f t="array" ref="H600">IFERROR(INDEX('調査票 (記入例)'!$M$1:$M$718,SMALL(IF('調査票 (記入例)'!$AE$19:$AE$718="●",ROW('調査票 (記入例)'!$AE$19:$AE$718)),ROW(H580))),"")</f>
        <v/>
      </c>
      <c r="I600" s="182">
        <f t="shared" si="76"/>
        <v>0</v>
      </c>
      <c r="J600" s="181" t="str">
        <f t="array" ref="J600">IFERROR(INDEX('調査票 (記入例)'!$N$1:$N$718,SMALL(IF('調査票 (記入例)'!$AE$19:$AE$718="●",ROW('調査票 (記入例)'!$AE$19:$AE$718)),ROW(J580))),"")</f>
        <v/>
      </c>
      <c r="K600" s="182">
        <f t="shared" si="77"/>
        <v>0</v>
      </c>
      <c r="L600" s="155"/>
      <c r="M600" s="156"/>
      <c r="N600" s="157"/>
      <c r="O600" s="156"/>
      <c r="P600" s="155"/>
      <c r="Q600" s="156"/>
      <c r="R600" s="157"/>
      <c r="S600" s="156"/>
      <c r="T600" s="155"/>
      <c r="U600" s="156"/>
      <c r="V600" s="157"/>
      <c r="W600" s="156"/>
      <c r="X600" s="155"/>
      <c r="Y600" s="156"/>
      <c r="Z600" s="157"/>
      <c r="AA600" s="156"/>
      <c r="AB600" s="158"/>
      <c r="AC600" s="159" t="str">
        <f t="array" ref="AC600">IFERROR(INDEX('調査票 (記入例)'!$AD$1:$AD$718,SMALL(IF('調査票 (記入例)'!$AE$19:$AE$718="●",ROW('調査票 (記入例)'!$AE$19:$AE$718)),ROW(AC580)))&amp;"","")</f>
        <v/>
      </c>
      <c r="AD600" s="160" t="str">
        <f t="shared" si="78"/>
        <v/>
      </c>
      <c r="AE600" s="159" t="str">
        <f t="shared" si="80"/>
        <v/>
      </c>
      <c r="AF600" s="160" t="str">
        <f t="shared" si="79"/>
        <v/>
      </c>
    </row>
    <row r="601" spans="1:32" s="110" customFormat="1" ht="34.5" customHeight="1" x14ac:dyDescent="0.4">
      <c r="A601" s="42" t="str">
        <f t="shared" si="73"/>
        <v>○○学園</v>
      </c>
      <c r="B601" s="176" t="str">
        <f t="array" ref="B601">IFERROR(INDEX('調査票 (記入例)'!$B$1:$B$718,SMALL(IF('調査票 (記入例)'!$AE$19:$AE$718="●",ROW('調査票 (記入例)'!$AE$19:$AE$718)),ROW(B581))),"")</f>
        <v/>
      </c>
      <c r="C601" s="177" t="str">
        <f t="array" ref="C601">IFERROR(INDEX('調査票 (記入例)'!$C$1:$C$718,SMALL(IF('調査票 (記入例)'!$AE$19:$AE$718="●",ROW('調査票 (記入例)'!$AE$19:$AE$718)),ROW(C581))),"")</f>
        <v/>
      </c>
      <c r="D601" s="181" t="str">
        <f t="array" ref="D601">IFERROR(INDEX('調査票 (記入例)'!$K$1:$K$718,SMALL(IF('調査票 (記入例)'!$AE$19:$AE$718="●",ROW('調査票 (記入例)'!$AE$19:$AE$718)),ROW(D581))),"")</f>
        <v/>
      </c>
      <c r="E601" s="184">
        <f t="shared" si="74"/>
        <v>0</v>
      </c>
      <c r="F601" s="181" t="str">
        <f t="array" ref="F601">IFERROR(INDEX('調査票 (記入例)'!$L$1:$L$718,SMALL(IF('調査票 (記入例)'!$AE$19:$AE$718="●",ROW('調査票 (記入例)'!$AE$19:$AE$718)),ROW(F581))),"")</f>
        <v/>
      </c>
      <c r="G601" s="182">
        <f t="shared" si="75"/>
        <v>0</v>
      </c>
      <c r="H601" s="181" t="str">
        <f t="array" ref="H601">IFERROR(INDEX('調査票 (記入例)'!$M$1:$M$718,SMALL(IF('調査票 (記入例)'!$AE$19:$AE$718="●",ROW('調査票 (記入例)'!$AE$19:$AE$718)),ROW(H581))),"")</f>
        <v/>
      </c>
      <c r="I601" s="182">
        <f t="shared" si="76"/>
        <v>0</v>
      </c>
      <c r="J601" s="181" t="str">
        <f t="array" ref="J601">IFERROR(INDEX('調査票 (記入例)'!$N$1:$N$718,SMALL(IF('調査票 (記入例)'!$AE$19:$AE$718="●",ROW('調査票 (記入例)'!$AE$19:$AE$718)),ROW(J581))),"")</f>
        <v/>
      </c>
      <c r="K601" s="182">
        <f t="shared" si="77"/>
        <v>0</v>
      </c>
      <c r="L601" s="155"/>
      <c r="M601" s="156"/>
      <c r="N601" s="157"/>
      <c r="O601" s="156"/>
      <c r="P601" s="155"/>
      <c r="Q601" s="156"/>
      <c r="R601" s="157"/>
      <c r="S601" s="156"/>
      <c r="T601" s="155"/>
      <c r="U601" s="156"/>
      <c r="V601" s="157"/>
      <c r="W601" s="156"/>
      <c r="X601" s="155"/>
      <c r="Y601" s="156"/>
      <c r="Z601" s="157"/>
      <c r="AA601" s="156"/>
      <c r="AB601" s="158"/>
      <c r="AC601" s="159" t="str">
        <f t="array" ref="AC601">IFERROR(INDEX('調査票 (記入例)'!$AD$1:$AD$718,SMALL(IF('調査票 (記入例)'!$AE$19:$AE$718="●",ROW('調査票 (記入例)'!$AE$19:$AE$718)),ROW(AC581)))&amp;"","")</f>
        <v/>
      </c>
      <c r="AD601" s="160" t="str">
        <f t="shared" si="78"/>
        <v/>
      </c>
      <c r="AE601" s="159" t="str">
        <f t="shared" si="80"/>
        <v/>
      </c>
      <c r="AF601" s="160" t="str">
        <f t="shared" si="79"/>
        <v/>
      </c>
    </row>
    <row r="602" spans="1:32" s="110" customFormat="1" ht="34.5" customHeight="1" x14ac:dyDescent="0.4">
      <c r="A602" s="42" t="str">
        <f t="shared" si="73"/>
        <v>○○学園</v>
      </c>
      <c r="B602" s="176" t="str">
        <f t="array" ref="B602">IFERROR(INDEX('調査票 (記入例)'!$B$1:$B$718,SMALL(IF('調査票 (記入例)'!$AE$19:$AE$718="●",ROW('調査票 (記入例)'!$AE$19:$AE$718)),ROW(B582))),"")</f>
        <v/>
      </c>
      <c r="C602" s="177" t="str">
        <f t="array" ref="C602">IFERROR(INDEX('調査票 (記入例)'!$C$1:$C$718,SMALL(IF('調査票 (記入例)'!$AE$19:$AE$718="●",ROW('調査票 (記入例)'!$AE$19:$AE$718)),ROW(C582))),"")</f>
        <v/>
      </c>
      <c r="D602" s="181" t="str">
        <f t="array" ref="D602">IFERROR(INDEX('調査票 (記入例)'!$K$1:$K$718,SMALL(IF('調査票 (記入例)'!$AE$19:$AE$718="●",ROW('調査票 (記入例)'!$AE$19:$AE$718)),ROW(D582))),"")</f>
        <v/>
      </c>
      <c r="E602" s="184">
        <f t="shared" si="74"/>
        <v>0</v>
      </c>
      <c r="F602" s="181" t="str">
        <f t="array" ref="F602">IFERROR(INDEX('調査票 (記入例)'!$L$1:$L$718,SMALL(IF('調査票 (記入例)'!$AE$19:$AE$718="●",ROW('調査票 (記入例)'!$AE$19:$AE$718)),ROW(F582))),"")</f>
        <v/>
      </c>
      <c r="G602" s="182">
        <f t="shared" si="75"/>
        <v>0</v>
      </c>
      <c r="H602" s="181" t="str">
        <f t="array" ref="H602">IFERROR(INDEX('調査票 (記入例)'!$M$1:$M$718,SMALL(IF('調査票 (記入例)'!$AE$19:$AE$718="●",ROW('調査票 (記入例)'!$AE$19:$AE$718)),ROW(H582))),"")</f>
        <v/>
      </c>
      <c r="I602" s="182">
        <f t="shared" si="76"/>
        <v>0</v>
      </c>
      <c r="J602" s="181" t="str">
        <f t="array" ref="J602">IFERROR(INDEX('調査票 (記入例)'!$N$1:$N$718,SMALL(IF('調査票 (記入例)'!$AE$19:$AE$718="●",ROW('調査票 (記入例)'!$AE$19:$AE$718)),ROW(J582))),"")</f>
        <v/>
      </c>
      <c r="K602" s="182">
        <f t="shared" si="77"/>
        <v>0</v>
      </c>
      <c r="L602" s="155"/>
      <c r="M602" s="156"/>
      <c r="N602" s="157"/>
      <c r="O602" s="156"/>
      <c r="P602" s="155"/>
      <c r="Q602" s="156"/>
      <c r="R602" s="157"/>
      <c r="S602" s="156"/>
      <c r="T602" s="155"/>
      <c r="U602" s="156"/>
      <c r="V602" s="157"/>
      <c r="W602" s="156"/>
      <c r="X602" s="155"/>
      <c r="Y602" s="156"/>
      <c r="Z602" s="157"/>
      <c r="AA602" s="156"/>
      <c r="AB602" s="158"/>
      <c r="AC602" s="159" t="str">
        <f t="array" ref="AC602">IFERROR(INDEX('調査票 (記入例)'!$AD$1:$AD$718,SMALL(IF('調査票 (記入例)'!$AE$19:$AE$718="●",ROW('調査票 (記入例)'!$AE$19:$AE$718)),ROW(AC582)))&amp;"","")</f>
        <v/>
      </c>
      <c r="AD602" s="160" t="str">
        <f t="shared" si="78"/>
        <v/>
      </c>
      <c r="AE602" s="159" t="str">
        <f t="shared" si="80"/>
        <v/>
      </c>
      <c r="AF602" s="160" t="str">
        <f t="shared" si="79"/>
        <v/>
      </c>
    </row>
    <row r="603" spans="1:32" s="110" customFormat="1" ht="34.5" customHeight="1" x14ac:dyDescent="0.4">
      <c r="A603" s="42" t="str">
        <f t="shared" si="73"/>
        <v>○○学園</v>
      </c>
      <c r="B603" s="176" t="str">
        <f t="array" ref="B603">IFERROR(INDEX('調査票 (記入例)'!$B$1:$B$718,SMALL(IF('調査票 (記入例)'!$AE$19:$AE$718="●",ROW('調査票 (記入例)'!$AE$19:$AE$718)),ROW(B583))),"")</f>
        <v/>
      </c>
      <c r="C603" s="177" t="str">
        <f t="array" ref="C603">IFERROR(INDEX('調査票 (記入例)'!$C$1:$C$718,SMALL(IF('調査票 (記入例)'!$AE$19:$AE$718="●",ROW('調査票 (記入例)'!$AE$19:$AE$718)),ROW(C583))),"")</f>
        <v/>
      </c>
      <c r="D603" s="181" t="str">
        <f t="array" ref="D603">IFERROR(INDEX('調査票 (記入例)'!$K$1:$K$718,SMALL(IF('調査票 (記入例)'!$AE$19:$AE$718="●",ROW('調査票 (記入例)'!$AE$19:$AE$718)),ROW(D583))),"")</f>
        <v/>
      </c>
      <c r="E603" s="184">
        <f t="shared" si="74"/>
        <v>0</v>
      </c>
      <c r="F603" s="181" t="str">
        <f t="array" ref="F603">IFERROR(INDEX('調査票 (記入例)'!$L$1:$L$718,SMALL(IF('調査票 (記入例)'!$AE$19:$AE$718="●",ROW('調査票 (記入例)'!$AE$19:$AE$718)),ROW(F583))),"")</f>
        <v/>
      </c>
      <c r="G603" s="182">
        <f t="shared" si="75"/>
        <v>0</v>
      </c>
      <c r="H603" s="181" t="str">
        <f t="array" ref="H603">IFERROR(INDEX('調査票 (記入例)'!$M$1:$M$718,SMALL(IF('調査票 (記入例)'!$AE$19:$AE$718="●",ROW('調査票 (記入例)'!$AE$19:$AE$718)),ROW(H583))),"")</f>
        <v/>
      </c>
      <c r="I603" s="182">
        <f t="shared" si="76"/>
        <v>0</v>
      </c>
      <c r="J603" s="181" t="str">
        <f t="array" ref="J603">IFERROR(INDEX('調査票 (記入例)'!$N$1:$N$718,SMALL(IF('調査票 (記入例)'!$AE$19:$AE$718="●",ROW('調査票 (記入例)'!$AE$19:$AE$718)),ROW(J583))),"")</f>
        <v/>
      </c>
      <c r="K603" s="182">
        <f t="shared" si="77"/>
        <v>0</v>
      </c>
      <c r="L603" s="155"/>
      <c r="M603" s="156"/>
      <c r="N603" s="157"/>
      <c r="O603" s="156"/>
      <c r="P603" s="155"/>
      <c r="Q603" s="156"/>
      <c r="R603" s="157"/>
      <c r="S603" s="156"/>
      <c r="T603" s="155"/>
      <c r="U603" s="156"/>
      <c r="V603" s="157"/>
      <c r="W603" s="156"/>
      <c r="X603" s="155"/>
      <c r="Y603" s="156"/>
      <c r="Z603" s="157"/>
      <c r="AA603" s="156"/>
      <c r="AB603" s="158"/>
      <c r="AC603" s="159" t="str">
        <f t="array" ref="AC603">IFERROR(INDEX('調査票 (記入例)'!$AD$1:$AD$718,SMALL(IF('調査票 (記入例)'!$AE$19:$AE$718="●",ROW('調査票 (記入例)'!$AE$19:$AE$718)),ROW(AC583)))&amp;"","")</f>
        <v/>
      </c>
      <c r="AD603" s="160" t="str">
        <f t="shared" si="78"/>
        <v/>
      </c>
      <c r="AE603" s="159" t="str">
        <f t="shared" si="80"/>
        <v/>
      </c>
      <c r="AF603" s="160" t="str">
        <f t="shared" si="79"/>
        <v/>
      </c>
    </row>
    <row r="604" spans="1:32" s="110" customFormat="1" ht="34.5" customHeight="1" x14ac:dyDescent="0.4">
      <c r="A604" s="42" t="str">
        <f t="shared" si="73"/>
        <v>○○学園</v>
      </c>
      <c r="B604" s="176" t="str">
        <f t="array" ref="B604">IFERROR(INDEX('調査票 (記入例)'!$B$1:$B$718,SMALL(IF('調査票 (記入例)'!$AE$19:$AE$718="●",ROW('調査票 (記入例)'!$AE$19:$AE$718)),ROW(B584))),"")</f>
        <v/>
      </c>
      <c r="C604" s="177" t="str">
        <f t="array" ref="C604">IFERROR(INDEX('調査票 (記入例)'!$C$1:$C$718,SMALL(IF('調査票 (記入例)'!$AE$19:$AE$718="●",ROW('調査票 (記入例)'!$AE$19:$AE$718)),ROW(C584))),"")</f>
        <v/>
      </c>
      <c r="D604" s="181" t="str">
        <f t="array" ref="D604">IFERROR(INDEX('調査票 (記入例)'!$K$1:$K$718,SMALL(IF('調査票 (記入例)'!$AE$19:$AE$718="●",ROW('調査票 (記入例)'!$AE$19:$AE$718)),ROW(D584))),"")</f>
        <v/>
      </c>
      <c r="E604" s="184">
        <f t="shared" si="74"/>
        <v>0</v>
      </c>
      <c r="F604" s="181" t="str">
        <f t="array" ref="F604">IFERROR(INDEX('調査票 (記入例)'!$L$1:$L$718,SMALL(IF('調査票 (記入例)'!$AE$19:$AE$718="●",ROW('調査票 (記入例)'!$AE$19:$AE$718)),ROW(F584))),"")</f>
        <v/>
      </c>
      <c r="G604" s="182">
        <f t="shared" si="75"/>
        <v>0</v>
      </c>
      <c r="H604" s="181" t="str">
        <f t="array" ref="H604">IFERROR(INDEX('調査票 (記入例)'!$M$1:$M$718,SMALL(IF('調査票 (記入例)'!$AE$19:$AE$718="●",ROW('調査票 (記入例)'!$AE$19:$AE$718)),ROW(H584))),"")</f>
        <v/>
      </c>
      <c r="I604" s="182">
        <f t="shared" si="76"/>
        <v>0</v>
      </c>
      <c r="J604" s="181" t="str">
        <f t="array" ref="J604">IFERROR(INDEX('調査票 (記入例)'!$N$1:$N$718,SMALL(IF('調査票 (記入例)'!$AE$19:$AE$718="●",ROW('調査票 (記入例)'!$AE$19:$AE$718)),ROW(J584))),"")</f>
        <v/>
      </c>
      <c r="K604" s="182">
        <f t="shared" si="77"/>
        <v>0</v>
      </c>
      <c r="L604" s="155"/>
      <c r="M604" s="156"/>
      <c r="N604" s="157"/>
      <c r="O604" s="156"/>
      <c r="P604" s="155"/>
      <c r="Q604" s="156"/>
      <c r="R604" s="157"/>
      <c r="S604" s="156"/>
      <c r="T604" s="155"/>
      <c r="U604" s="156"/>
      <c r="V604" s="157"/>
      <c r="W604" s="156"/>
      <c r="X604" s="155"/>
      <c r="Y604" s="156"/>
      <c r="Z604" s="157"/>
      <c r="AA604" s="156"/>
      <c r="AB604" s="158"/>
      <c r="AC604" s="159" t="str">
        <f t="array" ref="AC604">IFERROR(INDEX('調査票 (記入例)'!$AD$1:$AD$718,SMALL(IF('調査票 (記入例)'!$AE$19:$AE$718="●",ROW('調査票 (記入例)'!$AE$19:$AE$718)),ROW(AC584)))&amp;"","")</f>
        <v/>
      </c>
      <c r="AD604" s="160" t="str">
        <f t="shared" si="78"/>
        <v/>
      </c>
      <c r="AE604" s="159" t="str">
        <f t="shared" si="80"/>
        <v/>
      </c>
      <c r="AF604" s="160" t="str">
        <f t="shared" si="79"/>
        <v/>
      </c>
    </row>
    <row r="605" spans="1:32" s="110" customFormat="1" ht="34.5" customHeight="1" x14ac:dyDescent="0.4">
      <c r="A605" s="42" t="str">
        <f t="shared" si="73"/>
        <v>○○学園</v>
      </c>
      <c r="B605" s="176" t="str">
        <f t="array" ref="B605">IFERROR(INDEX('調査票 (記入例)'!$B$1:$B$718,SMALL(IF('調査票 (記入例)'!$AE$19:$AE$718="●",ROW('調査票 (記入例)'!$AE$19:$AE$718)),ROW(B585))),"")</f>
        <v/>
      </c>
      <c r="C605" s="177" t="str">
        <f t="array" ref="C605">IFERROR(INDEX('調査票 (記入例)'!$C$1:$C$718,SMALL(IF('調査票 (記入例)'!$AE$19:$AE$718="●",ROW('調査票 (記入例)'!$AE$19:$AE$718)),ROW(C585))),"")</f>
        <v/>
      </c>
      <c r="D605" s="181" t="str">
        <f t="array" ref="D605">IFERROR(INDEX('調査票 (記入例)'!$K$1:$K$718,SMALL(IF('調査票 (記入例)'!$AE$19:$AE$718="●",ROW('調査票 (記入例)'!$AE$19:$AE$718)),ROW(D585))),"")</f>
        <v/>
      </c>
      <c r="E605" s="184">
        <f t="shared" si="74"/>
        <v>0</v>
      </c>
      <c r="F605" s="181" t="str">
        <f t="array" ref="F605">IFERROR(INDEX('調査票 (記入例)'!$L$1:$L$718,SMALL(IF('調査票 (記入例)'!$AE$19:$AE$718="●",ROW('調査票 (記入例)'!$AE$19:$AE$718)),ROW(F585))),"")</f>
        <v/>
      </c>
      <c r="G605" s="182">
        <f t="shared" si="75"/>
        <v>0</v>
      </c>
      <c r="H605" s="181" t="str">
        <f t="array" ref="H605">IFERROR(INDEX('調査票 (記入例)'!$M$1:$M$718,SMALL(IF('調査票 (記入例)'!$AE$19:$AE$718="●",ROW('調査票 (記入例)'!$AE$19:$AE$718)),ROW(H585))),"")</f>
        <v/>
      </c>
      <c r="I605" s="182">
        <f t="shared" si="76"/>
        <v>0</v>
      </c>
      <c r="J605" s="181" t="str">
        <f t="array" ref="J605">IFERROR(INDEX('調査票 (記入例)'!$N$1:$N$718,SMALL(IF('調査票 (記入例)'!$AE$19:$AE$718="●",ROW('調査票 (記入例)'!$AE$19:$AE$718)),ROW(J585))),"")</f>
        <v/>
      </c>
      <c r="K605" s="182">
        <f t="shared" si="77"/>
        <v>0</v>
      </c>
      <c r="L605" s="155"/>
      <c r="M605" s="156"/>
      <c r="N605" s="157"/>
      <c r="O605" s="156"/>
      <c r="P605" s="155"/>
      <c r="Q605" s="156"/>
      <c r="R605" s="157"/>
      <c r="S605" s="156"/>
      <c r="T605" s="155"/>
      <c r="U605" s="156"/>
      <c r="V605" s="157"/>
      <c r="W605" s="156"/>
      <c r="X605" s="155"/>
      <c r="Y605" s="156"/>
      <c r="Z605" s="157"/>
      <c r="AA605" s="156"/>
      <c r="AB605" s="158"/>
      <c r="AC605" s="159" t="str">
        <f t="array" ref="AC605">IFERROR(INDEX('調査票 (記入例)'!$AD$1:$AD$718,SMALL(IF('調査票 (記入例)'!$AE$19:$AE$718="●",ROW('調査票 (記入例)'!$AE$19:$AE$718)),ROW(AC585)))&amp;"","")</f>
        <v/>
      </c>
      <c r="AD605" s="160" t="str">
        <f t="shared" si="78"/>
        <v/>
      </c>
      <c r="AE605" s="159" t="str">
        <f t="shared" si="80"/>
        <v/>
      </c>
      <c r="AF605" s="160" t="str">
        <f t="shared" si="79"/>
        <v/>
      </c>
    </row>
    <row r="606" spans="1:32" s="110" customFormat="1" ht="34.5" customHeight="1" x14ac:dyDescent="0.4">
      <c r="A606" s="42" t="str">
        <f t="shared" si="73"/>
        <v>○○学園</v>
      </c>
      <c r="B606" s="176" t="str">
        <f t="array" ref="B606">IFERROR(INDEX('調査票 (記入例)'!$B$1:$B$718,SMALL(IF('調査票 (記入例)'!$AE$19:$AE$718="●",ROW('調査票 (記入例)'!$AE$19:$AE$718)),ROW(B586))),"")</f>
        <v/>
      </c>
      <c r="C606" s="177" t="str">
        <f t="array" ref="C606">IFERROR(INDEX('調査票 (記入例)'!$C$1:$C$718,SMALL(IF('調査票 (記入例)'!$AE$19:$AE$718="●",ROW('調査票 (記入例)'!$AE$19:$AE$718)),ROW(C586))),"")</f>
        <v/>
      </c>
      <c r="D606" s="181" t="str">
        <f t="array" ref="D606">IFERROR(INDEX('調査票 (記入例)'!$K$1:$K$718,SMALL(IF('調査票 (記入例)'!$AE$19:$AE$718="●",ROW('調査票 (記入例)'!$AE$19:$AE$718)),ROW(D586))),"")</f>
        <v/>
      </c>
      <c r="E606" s="184">
        <f t="shared" si="74"/>
        <v>0</v>
      </c>
      <c r="F606" s="181" t="str">
        <f t="array" ref="F606">IFERROR(INDEX('調査票 (記入例)'!$L$1:$L$718,SMALL(IF('調査票 (記入例)'!$AE$19:$AE$718="●",ROW('調査票 (記入例)'!$AE$19:$AE$718)),ROW(F586))),"")</f>
        <v/>
      </c>
      <c r="G606" s="182">
        <f t="shared" si="75"/>
        <v>0</v>
      </c>
      <c r="H606" s="181" t="str">
        <f t="array" ref="H606">IFERROR(INDEX('調査票 (記入例)'!$M$1:$M$718,SMALL(IF('調査票 (記入例)'!$AE$19:$AE$718="●",ROW('調査票 (記入例)'!$AE$19:$AE$718)),ROW(H586))),"")</f>
        <v/>
      </c>
      <c r="I606" s="182">
        <f t="shared" si="76"/>
        <v>0</v>
      </c>
      <c r="J606" s="181" t="str">
        <f t="array" ref="J606">IFERROR(INDEX('調査票 (記入例)'!$N$1:$N$718,SMALL(IF('調査票 (記入例)'!$AE$19:$AE$718="●",ROW('調査票 (記入例)'!$AE$19:$AE$718)),ROW(J586))),"")</f>
        <v/>
      </c>
      <c r="K606" s="182">
        <f t="shared" si="77"/>
        <v>0</v>
      </c>
      <c r="L606" s="155"/>
      <c r="M606" s="156"/>
      <c r="N606" s="157"/>
      <c r="O606" s="156"/>
      <c r="P606" s="155"/>
      <c r="Q606" s="156"/>
      <c r="R606" s="157"/>
      <c r="S606" s="156"/>
      <c r="T606" s="155"/>
      <c r="U606" s="156"/>
      <c r="V606" s="157"/>
      <c r="W606" s="156"/>
      <c r="X606" s="155"/>
      <c r="Y606" s="156"/>
      <c r="Z606" s="157"/>
      <c r="AA606" s="156"/>
      <c r="AB606" s="158"/>
      <c r="AC606" s="159" t="str">
        <f t="array" ref="AC606">IFERROR(INDEX('調査票 (記入例)'!$AD$1:$AD$718,SMALL(IF('調査票 (記入例)'!$AE$19:$AE$718="●",ROW('調査票 (記入例)'!$AE$19:$AE$718)),ROW(AC586)))&amp;"","")</f>
        <v/>
      </c>
      <c r="AD606" s="160" t="str">
        <f t="shared" si="78"/>
        <v/>
      </c>
      <c r="AE606" s="159" t="str">
        <f t="shared" si="80"/>
        <v/>
      </c>
      <c r="AF606" s="160" t="str">
        <f t="shared" si="79"/>
        <v/>
      </c>
    </row>
    <row r="607" spans="1:32" s="110" customFormat="1" ht="34.5" customHeight="1" x14ac:dyDescent="0.4">
      <c r="A607" s="42" t="str">
        <f t="shared" si="73"/>
        <v>○○学園</v>
      </c>
      <c r="B607" s="176" t="str">
        <f t="array" ref="B607">IFERROR(INDEX('調査票 (記入例)'!$B$1:$B$718,SMALL(IF('調査票 (記入例)'!$AE$19:$AE$718="●",ROW('調査票 (記入例)'!$AE$19:$AE$718)),ROW(B587))),"")</f>
        <v/>
      </c>
      <c r="C607" s="177" t="str">
        <f t="array" ref="C607">IFERROR(INDEX('調査票 (記入例)'!$C$1:$C$718,SMALL(IF('調査票 (記入例)'!$AE$19:$AE$718="●",ROW('調査票 (記入例)'!$AE$19:$AE$718)),ROW(C587))),"")</f>
        <v/>
      </c>
      <c r="D607" s="181" t="str">
        <f t="array" ref="D607">IFERROR(INDEX('調査票 (記入例)'!$K$1:$K$718,SMALL(IF('調査票 (記入例)'!$AE$19:$AE$718="●",ROW('調査票 (記入例)'!$AE$19:$AE$718)),ROW(D587))),"")</f>
        <v/>
      </c>
      <c r="E607" s="184">
        <f t="shared" si="74"/>
        <v>0</v>
      </c>
      <c r="F607" s="181" t="str">
        <f t="array" ref="F607">IFERROR(INDEX('調査票 (記入例)'!$L$1:$L$718,SMALL(IF('調査票 (記入例)'!$AE$19:$AE$718="●",ROW('調査票 (記入例)'!$AE$19:$AE$718)),ROW(F587))),"")</f>
        <v/>
      </c>
      <c r="G607" s="182">
        <f t="shared" si="75"/>
        <v>0</v>
      </c>
      <c r="H607" s="181" t="str">
        <f t="array" ref="H607">IFERROR(INDEX('調査票 (記入例)'!$M$1:$M$718,SMALL(IF('調査票 (記入例)'!$AE$19:$AE$718="●",ROW('調査票 (記入例)'!$AE$19:$AE$718)),ROW(H587))),"")</f>
        <v/>
      </c>
      <c r="I607" s="182">
        <f t="shared" si="76"/>
        <v>0</v>
      </c>
      <c r="J607" s="181" t="str">
        <f t="array" ref="J607">IFERROR(INDEX('調査票 (記入例)'!$N$1:$N$718,SMALL(IF('調査票 (記入例)'!$AE$19:$AE$718="●",ROW('調査票 (記入例)'!$AE$19:$AE$718)),ROW(J587))),"")</f>
        <v/>
      </c>
      <c r="K607" s="182">
        <f t="shared" si="77"/>
        <v>0</v>
      </c>
      <c r="L607" s="155"/>
      <c r="M607" s="156"/>
      <c r="N607" s="157"/>
      <c r="O607" s="156"/>
      <c r="P607" s="155"/>
      <c r="Q607" s="156"/>
      <c r="R607" s="157"/>
      <c r="S607" s="156"/>
      <c r="T607" s="155"/>
      <c r="U607" s="156"/>
      <c r="V607" s="157"/>
      <c r="W607" s="156"/>
      <c r="X607" s="155"/>
      <c r="Y607" s="156"/>
      <c r="Z607" s="157"/>
      <c r="AA607" s="156"/>
      <c r="AB607" s="158"/>
      <c r="AC607" s="159" t="str">
        <f t="array" ref="AC607">IFERROR(INDEX('調査票 (記入例)'!$AD$1:$AD$718,SMALL(IF('調査票 (記入例)'!$AE$19:$AE$718="●",ROW('調査票 (記入例)'!$AE$19:$AE$718)),ROW(AC587)))&amp;"","")</f>
        <v/>
      </c>
      <c r="AD607" s="160" t="str">
        <f t="shared" si="78"/>
        <v/>
      </c>
      <c r="AE607" s="159" t="str">
        <f t="shared" si="80"/>
        <v/>
      </c>
      <c r="AF607" s="160" t="str">
        <f t="shared" si="79"/>
        <v/>
      </c>
    </row>
    <row r="608" spans="1:32" s="110" customFormat="1" ht="34.5" customHeight="1" x14ac:dyDescent="0.4">
      <c r="A608" s="42" t="str">
        <f t="shared" si="73"/>
        <v>○○学園</v>
      </c>
      <c r="B608" s="176" t="str">
        <f t="array" ref="B608">IFERROR(INDEX('調査票 (記入例)'!$B$1:$B$718,SMALL(IF('調査票 (記入例)'!$AE$19:$AE$718="●",ROW('調査票 (記入例)'!$AE$19:$AE$718)),ROW(B588))),"")</f>
        <v/>
      </c>
      <c r="C608" s="177" t="str">
        <f t="array" ref="C608">IFERROR(INDEX('調査票 (記入例)'!$C$1:$C$718,SMALL(IF('調査票 (記入例)'!$AE$19:$AE$718="●",ROW('調査票 (記入例)'!$AE$19:$AE$718)),ROW(C588))),"")</f>
        <v/>
      </c>
      <c r="D608" s="181" t="str">
        <f t="array" ref="D608">IFERROR(INDEX('調査票 (記入例)'!$K$1:$K$718,SMALL(IF('調査票 (記入例)'!$AE$19:$AE$718="●",ROW('調査票 (記入例)'!$AE$19:$AE$718)),ROW(D588))),"")</f>
        <v/>
      </c>
      <c r="E608" s="184">
        <f t="shared" si="74"/>
        <v>0</v>
      </c>
      <c r="F608" s="181" t="str">
        <f t="array" ref="F608">IFERROR(INDEX('調査票 (記入例)'!$L$1:$L$718,SMALL(IF('調査票 (記入例)'!$AE$19:$AE$718="●",ROW('調査票 (記入例)'!$AE$19:$AE$718)),ROW(F588))),"")</f>
        <v/>
      </c>
      <c r="G608" s="182">
        <f t="shared" si="75"/>
        <v>0</v>
      </c>
      <c r="H608" s="181" t="str">
        <f t="array" ref="H608">IFERROR(INDEX('調査票 (記入例)'!$M$1:$M$718,SMALL(IF('調査票 (記入例)'!$AE$19:$AE$718="●",ROW('調査票 (記入例)'!$AE$19:$AE$718)),ROW(H588))),"")</f>
        <v/>
      </c>
      <c r="I608" s="182">
        <f t="shared" si="76"/>
        <v>0</v>
      </c>
      <c r="J608" s="181" t="str">
        <f t="array" ref="J608">IFERROR(INDEX('調査票 (記入例)'!$N$1:$N$718,SMALL(IF('調査票 (記入例)'!$AE$19:$AE$718="●",ROW('調査票 (記入例)'!$AE$19:$AE$718)),ROW(J588))),"")</f>
        <v/>
      </c>
      <c r="K608" s="182">
        <f t="shared" si="77"/>
        <v>0</v>
      </c>
      <c r="L608" s="155"/>
      <c r="M608" s="156"/>
      <c r="N608" s="157"/>
      <c r="O608" s="156"/>
      <c r="P608" s="155"/>
      <c r="Q608" s="156"/>
      <c r="R608" s="157"/>
      <c r="S608" s="156"/>
      <c r="T608" s="155"/>
      <c r="U608" s="156"/>
      <c r="V608" s="157"/>
      <c r="W608" s="156"/>
      <c r="X608" s="155"/>
      <c r="Y608" s="156"/>
      <c r="Z608" s="157"/>
      <c r="AA608" s="156"/>
      <c r="AB608" s="158"/>
      <c r="AC608" s="159" t="str">
        <f t="array" ref="AC608">IFERROR(INDEX('調査票 (記入例)'!$AD$1:$AD$718,SMALL(IF('調査票 (記入例)'!$AE$19:$AE$718="●",ROW('調査票 (記入例)'!$AE$19:$AE$718)),ROW(AC588)))&amp;"","")</f>
        <v/>
      </c>
      <c r="AD608" s="160" t="str">
        <f t="shared" si="78"/>
        <v/>
      </c>
      <c r="AE608" s="159" t="str">
        <f t="shared" si="80"/>
        <v/>
      </c>
      <c r="AF608" s="160" t="str">
        <f t="shared" si="79"/>
        <v/>
      </c>
    </row>
    <row r="609" spans="1:32" s="110" customFormat="1" ht="34.5" customHeight="1" x14ac:dyDescent="0.4">
      <c r="A609" s="42" t="str">
        <f t="shared" si="73"/>
        <v>○○学園</v>
      </c>
      <c r="B609" s="176" t="str">
        <f t="array" ref="B609">IFERROR(INDEX('調査票 (記入例)'!$B$1:$B$718,SMALL(IF('調査票 (記入例)'!$AE$19:$AE$718="●",ROW('調査票 (記入例)'!$AE$19:$AE$718)),ROW(B589))),"")</f>
        <v/>
      </c>
      <c r="C609" s="177" t="str">
        <f t="array" ref="C609">IFERROR(INDEX('調査票 (記入例)'!$C$1:$C$718,SMALL(IF('調査票 (記入例)'!$AE$19:$AE$718="●",ROW('調査票 (記入例)'!$AE$19:$AE$718)),ROW(C589))),"")</f>
        <v/>
      </c>
      <c r="D609" s="181" t="str">
        <f t="array" ref="D609">IFERROR(INDEX('調査票 (記入例)'!$K$1:$K$718,SMALL(IF('調査票 (記入例)'!$AE$19:$AE$718="●",ROW('調査票 (記入例)'!$AE$19:$AE$718)),ROW(D589))),"")</f>
        <v/>
      </c>
      <c r="E609" s="184">
        <f t="shared" si="74"/>
        <v>0</v>
      </c>
      <c r="F609" s="181" t="str">
        <f t="array" ref="F609">IFERROR(INDEX('調査票 (記入例)'!$L$1:$L$718,SMALL(IF('調査票 (記入例)'!$AE$19:$AE$718="●",ROW('調査票 (記入例)'!$AE$19:$AE$718)),ROW(F589))),"")</f>
        <v/>
      </c>
      <c r="G609" s="182">
        <f t="shared" si="75"/>
        <v>0</v>
      </c>
      <c r="H609" s="181" t="str">
        <f t="array" ref="H609">IFERROR(INDEX('調査票 (記入例)'!$M$1:$M$718,SMALL(IF('調査票 (記入例)'!$AE$19:$AE$718="●",ROW('調査票 (記入例)'!$AE$19:$AE$718)),ROW(H589))),"")</f>
        <v/>
      </c>
      <c r="I609" s="182">
        <f t="shared" si="76"/>
        <v>0</v>
      </c>
      <c r="J609" s="181" t="str">
        <f t="array" ref="J609">IFERROR(INDEX('調査票 (記入例)'!$N$1:$N$718,SMALL(IF('調査票 (記入例)'!$AE$19:$AE$718="●",ROW('調査票 (記入例)'!$AE$19:$AE$718)),ROW(J589))),"")</f>
        <v/>
      </c>
      <c r="K609" s="182">
        <f t="shared" si="77"/>
        <v>0</v>
      </c>
      <c r="L609" s="155"/>
      <c r="M609" s="156"/>
      <c r="N609" s="157"/>
      <c r="O609" s="156"/>
      <c r="P609" s="155"/>
      <c r="Q609" s="156"/>
      <c r="R609" s="157"/>
      <c r="S609" s="156"/>
      <c r="T609" s="155"/>
      <c r="U609" s="156"/>
      <c r="V609" s="157"/>
      <c r="W609" s="156"/>
      <c r="X609" s="155"/>
      <c r="Y609" s="156"/>
      <c r="Z609" s="157"/>
      <c r="AA609" s="156"/>
      <c r="AB609" s="158"/>
      <c r="AC609" s="159" t="str">
        <f t="array" ref="AC609">IFERROR(INDEX('調査票 (記入例)'!$AD$1:$AD$718,SMALL(IF('調査票 (記入例)'!$AE$19:$AE$718="●",ROW('調査票 (記入例)'!$AE$19:$AE$718)),ROW(AC589)))&amp;"","")</f>
        <v/>
      </c>
      <c r="AD609" s="160" t="str">
        <f t="shared" si="78"/>
        <v/>
      </c>
      <c r="AE609" s="159" t="str">
        <f t="shared" si="80"/>
        <v/>
      </c>
      <c r="AF609" s="160" t="str">
        <f t="shared" si="79"/>
        <v/>
      </c>
    </row>
    <row r="610" spans="1:32" s="110" customFormat="1" ht="34.5" customHeight="1" x14ac:dyDescent="0.4">
      <c r="A610" s="42" t="str">
        <f t="shared" si="73"/>
        <v>○○学園</v>
      </c>
      <c r="B610" s="176" t="str">
        <f t="array" ref="B610">IFERROR(INDEX('調査票 (記入例)'!$B$1:$B$718,SMALL(IF('調査票 (記入例)'!$AE$19:$AE$718="●",ROW('調査票 (記入例)'!$AE$19:$AE$718)),ROW(B590))),"")</f>
        <v/>
      </c>
      <c r="C610" s="177" t="str">
        <f t="array" ref="C610">IFERROR(INDEX('調査票 (記入例)'!$C$1:$C$718,SMALL(IF('調査票 (記入例)'!$AE$19:$AE$718="●",ROW('調査票 (記入例)'!$AE$19:$AE$718)),ROW(C590))),"")</f>
        <v/>
      </c>
      <c r="D610" s="181" t="str">
        <f t="array" ref="D610">IFERROR(INDEX('調査票 (記入例)'!$K$1:$K$718,SMALL(IF('調査票 (記入例)'!$AE$19:$AE$718="●",ROW('調査票 (記入例)'!$AE$19:$AE$718)),ROW(D590))),"")</f>
        <v/>
      </c>
      <c r="E610" s="184">
        <f t="shared" si="74"/>
        <v>0</v>
      </c>
      <c r="F610" s="181" t="str">
        <f t="array" ref="F610">IFERROR(INDEX('調査票 (記入例)'!$L$1:$L$718,SMALL(IF('調査票 (記入例)'!$AE$19:$AE$718="●",ROW('調査票 (記入例)'!$AE$19:$AE$718)),ROW(F590))),"")</f>
        <v/>
      </c>
      <c r="G610" s="182">
        <f t="shared" si="75"/>
        <v>0</v>
      </c>
      <c r="H610" s="181" t="str">
        <f t="array" ref="H610">IFERROR(INDEX('調査票 (記入例)'!$M$1:$M$718,SMALL(IF('調査票 (記入例)'!$AE$19:$AE$718="●",ROW('調査票 (記入例)'!$AE$19:$AE$718)),ROW(H590))),"")</f>
        <v/>
      </c>
      <c r="I610" s="182">
        <f t="shared" si="76"/>
        <v>0</v>
      </c>
      <c r="J610" s="181" t="str">
        <f t="array" ref="J610">IFERROR(INDEX('調査票 (記入例)'!$N$1:$N$718,SMALL(IF('調査票 (記入例)'!$AE$19:$AE$718="●",ROW('調査票 (記入例)'!$AE$19:$AE$718)),ROW(J590))),"")</f>
        <v/>
      </c>
      <c r="K610" s="182">
        <f t="shared" si="77"/>
        <v>0</v>
      </c>
      <c r="L610" s="155"/>
      <c r="M610" s="156"/>
      <c r="N610" s="157"/>
      <c r="O610" s="156"/>
      <c r="P610" s="155"/>
      <c r="Q610" s="156"/>
      <c r="R610" s="157"/>
      <c r="S610" s="156"/>
      <c r="T610" s="155"/>
      <c r="U610" s="156"/>
      <c r="V610" s="157"/>
      <c r="W610" s="156"/>
      <c r="X610" s="155"/>
      <c r="Y610" s="156"/>
      <c r="Z610" s="157"/>
      <c r="AA610" s="156"/>
      <c r="AB610" s="158"/>
      <c r="AC610" s="159" t="str">
        <f t="array" ref="AC610">IFERROR(INDEX('調査票 (記入例)'!$AD$1:$AD$718,SMALL(IF('調査票 (記入例)'!$AE$19:$AE$718="●",ROW('調査票 (記入例)'!$AE$19:$AE$718)),ROW(AC590)))&amp;"","")</f>
        <v/>
      </c>
      <c r="AD610" s="160" t="str">
        <f t="shared" si="78"/>
        <v/>
      </c>
      <c r="AE610" s="159" t="str">
        <f t="shared" si="80"/>
        <v/>
      </c>
      <c r="AF610" s="160" t="str">
        <f t="shared" si="79"/>
        <v/>
      </c>
    </row>
    <row r="611" spans="1:32" s="110" customFormat="1" ht="34.5" customHeight="1" x14ac:dyDescent="0.4">
      <c r="A611" s="42" t="str">
        <f t="shared" si="73"/>
        <v>○○学園</v>
      </c>
      <c r="B611" s="176" t="str">
        <f t="array" ref="B611">IFERROR(INDEX('調査票 (記入例)'!$B$1:$B$718,SMALL(IF('調査票 (記入例)'!$AE$19:$AE$718="●",ROW('調査票 (記入例)'!$AE$19:$AE$718)),ROW(B591))),"")</f>
        <v/>
      </c>
      <c r="C611" s="177" t="str">
        <f t="array" ref="C611">IFERROR(INDEX('調査票 (記入例)'!$C$1:$C$718,SMALL(IF('調査票 (記入例)'!$AE$19:$AE$718="●",ROW('調査票 (記入例)'!$AE$19:$AE$718)),ROW(C591))),"")</f>
        <v/>
      </c>
      <c r="D611" s="181" t="str">
        <f t="array" ref="D611">IFERROR(INDEX('調査票 (記入例)'!$K$1:$K$718,SMALL(IF('調査票 (記入例)'!$AE$19:$AE$718="●",ROW('調査票 (記入例)'!$AE$19:$AE$718)),ROW(D591))),"")</f>
        <v/>
      </c>
      <c r="E611" s="184">
        <f t="shared" si="74"/>
        <v>0</v>
      </c>
      <c r="F611" s="181" t="str">
        <f t="array" ref="F611">IFERROR(INDEX('調査票 (記入例)'!$L$1:$L$718,SMALL(IF('調査票 (記入例)'!$AE$19:$AE$718="●",ROW('調査票 (記入例)'!$AE$19:$AE$718)),ROW(F591))),"")</f>
        <v/>
      </c>
      <c r="G611" s="182">
        <f t="shared" si="75"/>
        <v>0</v>
      </c>
      <c r="H611" s="181" t="str">
        <f t="array" ref="H611">IFERROR(INDEX('調査票 (記入例)'!$M$1:$M$718,SMALL(IF('調査票 (記入例)'!$AE$19:$AE$718="●",ROW('調査票 (記入例)'!$AE$19:$AE$718)),ROW(H591))),"")</f>
        <v/>
      </c>
      <c r="I611" s="182">
        <f t="shared" si="76"/>
        <v>0</v>
      </c>
      <c r="J611" s="181" t="str">
        <f t="array" ref="J611">IFERROR(INDEX('調査票 (記入例)'!$N$1:$N$718,SMALL(IF('調査票 (記入例)'!$AE$19:$AE$718="●",ROW('調査票 (記入例)'!$AE$19:$AE$718)),ROW(J591))),"")</f>
        <v/>
      </c>
      <c r="K611" s="182">
        <f t="shared" si="77"/>
        <v>0</v>
      </c>
      <c r="L611" s="155"/>
      <c r="M611" s="156"/>
      <c r="N611" s="157"/>
      <c r="O611" s="156"/>
      <c r="P611" s="155"/>
      <c r="Q611" s="156"/>
      <c r="R611" s="157"/>
      <c r="S611" s="156"/>
      <c r="T611" s="155"/>
      <c r="U611" s="156"/>
      <c r="V611" s="157"/>
      <c r="W611" s="156"/>
      <c r="X611" s="155"/>
      <c r="Y611" s="156"/>
      <c r="Z611" s="157"/>
      <c r="AA611" s="156"/>
      <c r="AB611" s="158"/>
      <c r="AC611" s="159" t="str">
        <f t="array" ref="AC611">IFERROR(INDEX('調査票 (記入例)'!$AD$1:$AD$718,SMALL(IF('調査票 (記入例)'!$AE$19:$AE$718="●",ROW('調査票 (記入例)'!$AE$19:$AE$718)),ROW(AC591)))&amp;"","")</f>
        <v/>
      </c>
      <c r="AD611" s="160" t="str">
        <f t="shared" si="78"/>
        <v/>
      </c>
      <c r="AE611" s="159" t="str">
        <f t="shared" si="80"/>
        <v/>
      </c>
      <c r="AF611" s="160" t="str">
        <f t="shared" si="79"/>
        <v/>
      </c>
    </row>
    <row r="612" spans="1:32" s="110" customFormat="1" ht="34.5" customHeight="1" x14ac:dyDescent="0.4">
      <c r="A612" s="42" t="str">
        <f t="shared" si="73"/>
        <v>○○学園</v>
      </c>
      <c r="B612" s="176" t="str">
        <f t="array" ref="B612">IFERROR(INDEX('調査票 (記入例)'!$B$1:$B$718,SMALL(IF('調査票 (記入例)'!$AE$19:$AE$718="●",ROW('調査票 (記入例)'!$AE$19:$AE$718)),ROW(B592))),"")</f>
        <v/>
      </c>
      <c r="C612" s="177" t="str">
        <f t="array" ref="C612">IFERROR(INDEX('調査票 (記入例)'!$C$1:$C$718,SMALL(IF('調査票 (記入例)'!$AE$19:$AE$718="●",ROW('調査票 (記入例)'!$AE$19:$AE$718)),ROW(C592))),"")</f>
        <v/>
      </c>
      <c r="D612" s="181" t="str">
        <f t="array" ref="D612">IFERROR(INDEX('調査票 (記入例)'!$K$1:$K$718,SMALL(IF('調査票 (記入例)'!$AE$19:$AE$718="●",ROW('調査票 (記入例)'!$AE$19:$AE$718)),ROW(D592))),"")</f>
        <v/>
      </c>
      <c r="E612" s="184">
        <f t="shared" si="74"/>
        <v>0</v>
      </c>
      <c r="F612" s="181" t="str">
        <f t="array" ref="F612">IFERROR(INDEX('調査票 (記入例)'!$L$1:$L$718,SMALL(IF('調査票 (記入例)'!$AE$19:$AE$718="●",ROW('調査票 (記入例)'!$AE$19:$AE$718)),ROW(F592))),"")</f>
        <v/>
      </c>
      <c r="G612" s="182">
        <f t="shared" si="75"/>
        <v>0</v>
      </c>
      <c r="H612" s="181" t="str">
        <f t="array" ref="H612">IFERROR(INDEX('調査票 (記入例)'!$M$1:$M$718,SMALL(IF('調査票 (記入例)'!$AE$19:$AE$718="●",ROW('調査票 (記入例)'!$AE$19:$AE$718)),ROW(H592))),"")</f>
        <v/>
      </c>
      <c r="I612" s="182">
        <f t="shared" si="76"/>
        <v>0</v>
      </c>
      <c r="J612" s="181" t="str">
        <f t="array" ref="J612">IFERROR(INDEX('調査票 (記入例)'!$N$1:$N$718,SMALL(IF('調査票 (記入例)'!$AE$19:$AE$718="●",ROW('調査票 (記入例)'!$AE$19:$AE$718)),ROW(J592))),"")</f>
        <v/>
      </c>
      <c r="K612" s="182">
        <f t="shared" si="77"/>
        <v>0</v>
      </c>
      <c r="L612" s="155"/>
      <c r="M612" s="156"/>
      <c r="N612" s="157"/>
      <c r="O612" s="156"/>
      <c r="P612" s="155"/>
      <c r="Q612" s="156"/>
      <c r="R612" s="157"/>
      <c r="S612" s="156"/>
      <c r="T612" s="155"/>
      <c r="U612" s="156"/>
      <c r="V612" s="157"/>
      <c r="W612" s="156"/>
      <c r="X612" s="155"/>
      <c r="Y612" s="156"/>
      <c r="Z612" s="157"/>
      <c r="AA612" s="156"/>
      <c r="AB612" s="158"/>
      <c r="AC612" s="159" t="str">
        <f t="array" ref="AC612">IFERROR(INDEX('調査票 (記入例)'!$AD$1:$AD$718,SMALL(IF('調査票 (記入例)'!$AE$19:$AE$718="●",ROW('調査票 (記入例)'!$AE$19:$AE$718)),ROW(AC592)))&amp;"","")</f>
        <v/>
      </c>
      <c r="AD612" s="160" t="str">
        <f t="shared" si="78"/>
        <v/>
      </c>
      <c r="AE612" s="159" t="str">
        <f t="shared" si="80"/>
        <v/>
      </c>
      <c r="AF612" s="160" t="str">
        <f t="shared" si="79"/>
        <v/>
      </c>
    </row>
    <row r="613" spans="1:32" s="110" customFormat="1" ht="34.5" customHeight="1" x14ac:dyDescent="0.4">
      <c r="A613" s="42" t="str">
        <f t="shared" si="73"/>
        <v>○○学園</v>
      </c>
      <c r="B613" s="176" t="str">
        <f t="array" ref="B613">IFERROR(INDEX('調査票 (記入例)'!$B$1:$B$718,SMALL(IF('調査票 (記入例)'!$AE$19:$AE$718="●",ROW('調査票 (記入例)'!$AE$19:$AE$718)),ROW(B593))),"")</f>
        <v/>
      </c>
      <c r="C613" s="177" t="str">
        <f t="array" ref="C613">IFERROR(INDEX('調査票 (記入例)'!$C$1:$C$718,SMALL(IF('調査票 (記入例)'!$AE$19:$AE$718="●",ROW('調査票 (記入例)'!$AE$19:$AE$718)),ROW(C593))),"")</f>
        <v/>
      </c>
      <c r="D613" s="181" t="str">
        <f t="array" ref="D613">IFERROR(INDEX('調査票 (記入例)'!$K$1:$K$718,SMALL(IF('調査票 (記入例)'!$AE$19:$AE$718="●",ROW('調査票 (記入例)'!$AE$19:$AE$718)),ROW(D593))),"")</f>
        <v/>
      </c>
      <c r="E613" s="184">
        <f t="shared" si="74"/>
        <v>0</v>
      </c>
      <c r="F613" s="181" t="str">
        <f t="array" ref="F613">IFERROR(INDEX('調査票 (記入例)'!$L$1:$L$718,SMALL(IF('調査票 (記入例)'!$AE$19:$AE$718="●",ROW('調査票 (記入例)'!$AE$19:$AE$718)),ROW(F593))),"")</f>
        <v/>
      </c>
      <c r="G613" s="182">
        <f t="shared" si="75"/>
        <v>0</v>
      </c>
      <c r="H613" s="181" t="str">
        <f t="array" ref="H613">IFERROR(INDEX('調査票 (記入例)'!$M$1:$M$718,SMALL(IF('調査票 (記入例)'!$AE$19:$AE$718="●",ROW('調査票 (記入例)'!$AE$19:$AE$718)),ROW(H593))),"")</f>
        <v/>
      </c>
      <c r="I613" s="182">
        <f t="shared" si="76"/>
        <v>0</v>
      </c>
      <c r="J613" s="181" t="str">
        <f t="array" ref="J613">IFERROR(INDEX('調査票 (記入例)'!$N$1:$N$718,SMALL(IF('調査票 (記入例)'!$AE$19:$AE$718="●",ROW('調査票 (記入例)'!$AE$19:$AE$718)),ROW(J593))),"")</f>
        <v/>
      </c>
      <c r="K613" s="182">
        <f t="shared" si="77"/>
        <v>0</v>
      </c>
      <c r="L613" s="155"/>
      <c r="M613" s="156"/>
      <c r="N613" s="157"/>
      <c r="O613" s="156"/>
      <c r="P613" s="155"/>
      <c r="Q613" s="156"/>
      <c r="R613" s="157"/>
      <c r="S613" s="156"/>
      <c r="T613" s="155"/>
      <c r="U613" s="156"/>
      <c r="V613" s="157"/>
      <c r="W613" s="156"/>
      <c r="X613" s="155"/>
      <c r="Y613" s="156"/>
      <c r="Z613" s="157"/>
      <c r="AA613" s="156"/>
      <c r="AB613" s="158"/>
      <c r="AC613" s="159" t="str">
        <f t="array" ref="AC613">IFERROR(INDEX('調査票 (記入例)'!$AD$1:$AD$718,SMALL(IF('調査票 (記入例)'!$AE$19:$AE$718="●",ROW('調査票 (記入例)'!$AE$19:$AE$718)),ROW(AC593)))&amp;"","")</f>
        <v/>
      </c>
      <c r="AD613" s="160" t="str">
        <f t="shared" si="78"/>
        <v/>
      </c>
      <c r="AE613" s="159" t="str">
        <f t="shared" si="80"/>
        <v/>
      </c>
      <c r="AF613" s="160" t="str">
        <f t="shared" si="79"/>
        <v/>
      </c>
    </row>
    <row r="614" spans="1:32" s="110" customFormat="1" ht="34.5" customHeight="1" x14ac:dyDescent="0.4">
      <c r="A614" s="42" t="str">
        <f t="shared" si="73"/>
        <v>○○学園</v>
      </c>
      <c r="B614" s="176" t="str">
        <f t="array" ref="B614">IFERROR(INDEX('調査票 (記入例)'!$B$1:$B$718,SMALL(IF('調査票 (記入例)'!$AE$19:$AE$718="●",ROW('調査票 (記入例)'!$AE$19:$AE$718)),ROW(B594))),"")</f>
        <v/>
      </c>
      <c r="C614" s="177" t="str">
        <f t="array" ref="C614">IFERROR(INDEX('調査票 (記入例)'!$C$1:$C$718,SMALL(IF('調査票 (記入例)'!$AE$19:$AE$718="●",ROW('調査票 (記入例)'!$AE$19:$AE$718)),ROW(C594))),"")</f>
        <v/>
      </c>
      <c r="D614" s="181" t="str">
        <f t="array" ref="D614">IFERROR(INDEX('調査票 (記入例)'!$K$1:$K$718,SMALL(IF('調査票 (記入例)'!$AE$19:$AE$718="●",ROW('調査票 (記入例)'!$AE$19:$AE$718)),ROW(D594))),"")</f>
        <v/>
      </c>
      <c r="E614" s="184">
        <f t="shared" si="74"/>
        <v>0</v>
      </c>
      <c r="F614" s="181" t="str">
        <f t="array" ref="F614">IFERROR(INDEX('調査票 (記入例)'!$L$1:$L$718,SMALL(IF('調査票 (記入例)'!$AE$19:$AE$718="●",ROW('調査票 (記入例)'!$AE$19:$AE$718)),ROW(F594))),"")</f>
        <v/>
      </c>
      <c r="G614" s="182">
        <f t="shared" si="75"/>
        <v>0</v>
      </c>
      <c r="H614" s="181" t="str">
        <f t="array" ref="H614">IFERROR(INDEX('調査票 (記入例)'!$M$1:$M$718,SMALL(IF('調査票 (記入例)'!$AE$19:$AE$718="●",ROW('調査票 (記入例)'!$AE$19:$AE$718)),ROW(H594))),"")</f>
        <v/>
      </c>
      <c r="I614" s="182">
        <f t="shared" si="76"/>
        <v>0</v>
      </c>
      <c r="J614" s="181" t="str">
        <f t="array" ref="J614">IFERROR(INDEX('調査票 (記入例)'!$N$1:$N$718,SMALL(IF('調査票 (記入例)'!$AE$19:$AE$718="●",ROW('調査票 (記入例)'!$AE$19:$AE$718)),ROW(J594))),"")</f>
        <v/>
      </c>
      <c r="K614" s="182">
        <f t="shared" si="77"/>
        <v>0</v>
      </c>
      <c r="L614" s="155"/>
      <c r="M614" s="156"/>
      <c r="N614" s="157"/>
      <c r="O614" s="156"/>
      <c r="P614" s="155"/>
      <c r="Q614" s="156"/>
      <c r="R614" s="157"/>
      <c r="S614" s="156"/>
      <c r="T614" s="155"/>
      <c r="U614" s="156"/>
      <c r="V614" s="157"/>
      <c r="W614" s="156"/>
      <c r="X614" s="155"/>
      <c r="Y614" s="156"/>
      <c r="Z614" s="157"/>
      <c r="AA614" s="156"/>
      <c r="AB614" s="158"/>
      <c r="AC614" s="159" t="str">
        <f t="array" ref="AC614">IFERROR(INDEX('調査票 (記入例)'!$AD$1:$AD$718,SMALL(IF('調査票 (記入例)'!$AE$19:$AE$718="●",ROW('調査票 (記入例)'!$AE$19:$AE$718)),ROW(AC594)))&amp;"","")</f>
        <v/>
      </c>
      <c r="AD614" s="160" t="str">
        <f t="shared" si="78"/>
        <v/>
      </c>
      <c r="AE614" s="159" t="str">
        <f t="shared" si="80"/>
        <v/>
      </c>
      <c r="AF614" s="160" t="str">
        <f t="shared" si="79"/>
        <v/>
      </c>
    </row>
    <row r="615" spans="1:32" s="110" customFormat="1" ht="34.5" customHeight="1" x14ac:dyDescent="0.4">
      <c r="A615" s="42" t="str">
        <f t="shared" si="73"/>
        <v>○○学園</v>
      </c>
      <c r="B615" s="176" t="str">
        <f t="array" ref="B615">IFERROR(INDEX('調査票 (記入例)'!$B$1:$B$718,SMALL(IF('調査票 (記入例)'!$AE$19:$AE$718="●",ROW('調査票 (記入例)'!$AE$19:$AE$718)),ROW(B595))),"")</f>
        <v/>
      </c>
      <c r="C615" s="177" t="str">
        <f t="array" ref="C615">IFERROR(INDEX('調査票 (記入例)'!$C$1:$C$718,SMALL(IF('調査票 (記入例)'!$AE$19:$AE$718="●",ROW('調査票 (記入例)'!$AE$19:$AE$718)),ROW(C595))),"")</f>
        <v/>
      </c>
      <c r="D615" s="181" t="str">
        <f t="array" ref="D615">IFERROR(INDEX('調査票 (記入例)'!$K$1:$K$718,SMALL(IF('調査票 (記入例)'!$AE$19:$AE$718="●",ROW('調査票 (記入例)'!$AE$19:$AE$718)),ROW(D595))),"")</f>
        <v/>
      </c>
      <c r="E615" s="184">
        <f t="shared" si="74"/>
        <v>0</v>
      </c>
      <c r="F615" s="181" t="str">
        <f t="array" ref="F615">IFERROR(INDEX('調査票 (記入例)'!$L$1:$L$718,SMALL(IF('調査票 (記入例)'!$AE$19:$AE$718="●",ROW('調査票 (記入例)'!$AE$19:$AE$718)),ROW(F595))),"")</f>
        <v/>
      </c>
      <c r="G615" s="182">
        <f t="shared" si="75"/>
        <v>0</v>
      </c>
      <c r="H615" s="181" t="str">
        <f t="array" ref="H615">IFERROR(INDEX('調査票 (記入例)'!$M$1:$M$718,SMALL(IF('調査票 (記入例)'!$AE$19:$AE$718="●",ROW('調査票 (記入例)'!$AE$19:$AE$718)),ROW(H595))),"")</f>
        <v/>
      </c>
      <c r="I615" s="182">
        <f t="shared" si="76"/>
        <v>0</v>
      </c>
      <c r="J615" s="181" t="str">
        <f t="array" ref="J615">IFERROR(INDEX('調査票 (記入例)'!$N$1:$N$718,SMALL(IF('調査票 (記入例)'!$AE$19:$AE$718="●",ROW('調査票 (記入例)'!$AE$19:$AE$718)),ROW(J595))),"")</f>
        <v/>
      </c>
      <c r="K615" s="182">
        <f t="shared" si="77"/>
        <v>0</v>
      </c>
      <c r="L615" s="155"/>
      <c r="M615" s="156"/>
      <c r="N615" s="157"/>
      <c r="O615" s="156"/>
      <c r="P615" s="155"/>
      <c r="Q615" s="156"/>
      <c r="R615" s="157"/>
      <c r="S615" s="156"/>
      <c r="T615" s="155"/>
      <c r="U615" s="156"/>
      <c r="V615" s="157"/>
      <c r="W615" s="156"/>
      <c r="X615" s="155"/>
      <c r="Y615" s="156"/>
      <c r="Z615" s="157"/>
      <c r="AA615" s="156"/>
      <c r="AB615" s="158"/>
      <c r="AC615" s="159" t="str">
        <f t="array" ref="AC615">IFERROR(INDEX('調査票 (記入例)'!$AD$1:$AD$718,SMALL(IF('調査票 (記入例)'!$AE$19:$AE$718="●",ROW('調査票 (記入例)'!$AE$19:$AE$718)),ROW(AC595)))&amp;"","")</f>
        <v/>
      </c>
      <c r="AD615" s="160" t="str">
        <f t="shared" si="78"/>
        <v/>
      </c>
      <c r="AE615" s="159" t="str">
        <f t="shared" si="80"/>
        <v/>
      </c>
      <c r="AF615" s="160" t="str">
        <f t="shared" si="79"/>
        <v/>
      </c>
    </row>
    <row r="616" spans="1:32" s="110" customFormat="1" ht="34.5" customHeight="1" x14ac:dyDescent="0.4">
      <c r="A616" s="42" t="str">
        <f t="shared" si="73"/>
        <v>○○学園</v>
      </c>
      <c r="B616" s="176" t="str">
        <f t="array" ref="B616">IFERROR(INDEX('調査票 (記入例)'!$B$1:$B$718,SMALL(IF('調査票 (記入例)'!$AE$19:$AE$718="●",ROW('調査票 (記入例)'!$AE$19:$AE$718)),ROW(B596))),"")</f>
        <v/>
      </c>
      <c r="C616" s="177" t="str">
        <f t="array" ref="C616">IFERROR(INDEX('調査票 (記入例)'!$C$1:$C$718,SMALL(IF('調査票 (記入例)'!$AE$19:$AE$718="●",ROW('調査票 (記入例)'!$AE$19:$AE$718)),ROW(C596))),"")</f>
        <v/>
      </c>
      <c r="D616" s="181" t="str">
        <f t="array" ref="D616">IFERROR(INDEX('調査票 (記入例)'!$K$1:$K$718,SMALL(IF('調査票 (記入例)'!$AE$19:$AE$718="●",ROW('調査票 (記入例)'!$AE$19:$AE$718)),ROW(D596))),"")</f>
        <v/>
      </c>
      <c r="E616" s="184">
        <f t="shared" si="74"/>
        <v>0</v>
      </c>
      <c r="F616" s="181" t="str">
        <f t="array" ref="F616">IFERROR(INDEX('調査票 (記入例)'!$L$1:$L$718,SMALL(IF('調査票 (記入例)'!$AE$19:$AE$718="●",ROW('調査票 (記入例)'!$AE$19:$AE$718)),ROW(F596))),"")</f>
        <v/>
      </c>
      <c r="G616" s="182">
        <f t="shared" si="75"/>
        <v>0</v>
      </c>
      <c r="H616" s="181" t="str">
        <f t="array" ref="H616">IFERROR(INDEX('調査票 (記入例)'!$M$1:$M$718,SMALL(IF('調査票 (記入例)'!$AE$19:$AE$718="●",ROW('調査票 (記入例)'!$AE$19:$AE$718)),ROW(H596))),"")</f>
        <v/>
      </c>
      <c r="I616" s="182">
        <f t="shared" si="76"/>
        <v>0</v>
      </c>
      <c r="J616" s="181" t="str">
        <f t="array" ref="J616">IFERROR(INDEX('調査票 (記入例)'!$N$1:$N$718,SMALL(IF('調査票 (記入例)'!$AE$19:$AE$718="●",ROW('調査票 (記入例)'!$AE$19:$AE$718)),ROW(J596))),"")</f>
        <v/>
      </c>
      <c r="K616" s="182">
        <f t="shared" si="77"/>
        <v>0</v>
      </c>
      <c r="L616" s="155"/>
      <c r="M616" s="156"/>
      <c r="N616" s="157"/>
      <c r="O616" s="156"/>
      <c r="P616" s="155"/>
      <c r="Q616" s="156"/>
      <c r="R616" s="157"/>
      <c r="S616" s="156"/>
      <c r="T616" s="155"/>
      <c r="U616" s="156"/>
      <c r="V616" s="157"/>
      <c r="W616" s="156"/>
      <c r="X616" s="155"/>
      <c r="Y616" s="156"/>
      <c r="Z616" s="157"/>
      <c r="AA616" s="156"/>
      <c r="AB616" s="158"/>
      <c r="AC616" s="159" t="str">
        <f t="array" ref="AC616">IFERROR(INDEX('調査票 (記入例)'!$AD$1:$AD$718,SMALL(IF('調査票 (記入例)'!$AE$19:$AE$718="●",ROW('調査票 (記入例)'!$AE$19:$AE$718)),ROW(AC596)))&amp;"","")</f>
        <v/>
      </c>
      <c r="AD616" s="160" t="str">
        <f t="shared" si="78"/>
        <v/>
      </c>
      <c r="AE616" s="159" t="str">
        <f t="shared" si="80"/>
        <v/>
      </c>
      <c r="AF616" s="160" t="str">
        <f t="shared" si="79"/>
        <v/>
      </c>
    </row>
    <row r="617" spans="1:32" s="110" customFormat="1" ht="34.5" customHeight="1" x14ac:dyDescent="0.4">
      <c r="A617" s="42" t="str">
        <f t="shared" si="73"/>
        <v>○○学園</v>
      </c>
      <c r="B617" s="176" t="str">
        <f t="array" ref="B617">IFERROR(INDEX('調査票 (記入例)'!$B$1:$B$718,SMALL(IF('調査票 (記入例)'!$AE$19:$AE$718="●",ROW('調査票 (記入例)'!$AE$19:$AE$718)),ROW(B597))),"")</f>
        <v/>
      </c>
      <c r="C617" s="177" t="str">
        <f t="array" ref="C617">IFERROR(INDEX('調査票 (記入例)'!$C$1:$C$718,SMALL(IF('調査票 (記入例)'!$AE$19:$AE$718="●",ROW('調査票 (記入例)'!$AE$19:$AE$718)),ROW(C597))),"")</f>
        <v/>
      </c>
      <c r="D617" s="181" t="str">
        <f t="array" ref="D617">IFERROR(INDEX('調査票 (記入例)'!$K$1:$K$718,SMALL(IF('調査票 (記入例)'!$AE$19:$AE$718="●",ROW('調査票 (記入例)'!$AE$19:$AE$718)),ROW(D597))),"")</f>
        <v/>
      </c>
      <c r="E617" s="184">
        <f t="shared" si="74"/>
        <v>0</v>
      </c>
      <c r="F617" s="181" t="str">
        <f t="array" ref="F617">IFERROR(INDEX('調査票 (記入例)'!$L$1:$L$718,SMALL(IF('調査票 (記入例)'!$AE$19:$AE$718="●",ROW('調査票 (記入例)'!$AE$19:$AE$718)),ROW(F597))),"")</f>
        <v/>
      </c>
      <c r="G617" s="182">
        <f t="shared" si="75"/>
        <v>0</v>
      </c>
      <c r="H617" s="181" t="str">
        <f t="array" ref="H617">IFERROR(INDEX('調査票 (記入例)'!$M$1:$M$718,SMALL(IF('調査票 (記入例)'!$AE$19:$AE$718="●",ROW('調査票 (記入例)'!$AE$19:$AE$718)),ROW(H597))),"")</f>
        <v/>
      </c>
      <c r="I617" s="182">
        <f t="shared" si="76"/>
        <v>0</v>
      </c>
      <c r="J617" s="181" t="str">
        <f t="array" ref="J617">IFERROR(INDEX('調査票 (記入例)'!$N$1:$N$718,SMALL(IF('調査票 (記入例)'!$AE$19:$AE$718="●",ROW('調査票 (記入例)'!$AE$19:$AE$718)),ROW(J597))),"")</f>
        <v/>
      </c>
      <c r="K617" s="182">
        <f t="shared" si="77"/>
        <v>0</v>
      </c>
      <c r="L617" s="155"/>
      <c r="M617" s="156"/>
      <c r="N617" s="157"/>
      <c r="O617" s="156"/>
      <c r="P617" s="155"/>
      <c r="Q617" s="156"/>
      <c r="R617" s="157"/>
      <c r="S617" s="156"/>
      <c r="T617" s="155"/>
      <c r="U617" s="156"/>
      <c r="V617" s="157"/>
      <c r="W617" s="156"/>
      <c r="X617" s="155"/>
      <c r="Y617" s="156"/>
      <c r="Z617" s="157"/>
      <c r="AA617" s="156"/>
      <c r="AB617" s="158"/>
      <c r="AC617" s="159" t="str">
        <f t="array" ref="AC617">IFERROR(INDEX('調査票 (記入例)'!$AD$1:$AD$718,SMALL(IF('調査票 (記入例)'!$AE$19:$AE$718="●",ROW('調査票 (記入例)'!$AE$19:$AE$718)),ROW(AC597)))&amp;"","")</f>
        <v/>
      </c>
      <c r="AD617" s="160" t="str">
        <f t="shared" si="78"/>
        <v/>
      </c>
      <c r="AE617" s="159" t="str">
        <f t="shared" si="80"/>
        <v/>
      </c>
      <c r="AF617" s="160" t="str">
        <f t="shared" si="79"/>
        <v/>
      </c>
    </row>
    <row r="618" spans="1:32" s="110" customFormat="1" ht="34.5" customHeight="1" x14ac:dyDescent="0.4">
      <c r="A618" s="42" t="str">
        <f t="shared" si="73"/>
        <v>○○学園</v>
      </c>
      <c r="B618" s="176" t="str">
        <f t="array" ref="B618">IFERROR(INDEX('調査票 (記入例)'!$B$1:$B$718,SMALL(IF('調査票 (記入例)'!$AE$19:$AE$718="●",ROW('調査票 (記入例)'!$AE$19:$AE$718)),ROW(B598))),"")</f>
        <v/>
      </c>
      <c r="C618" s="177" t="str">
        <f t="array" ref="C618">IFERROR(INDEX('調査票 (記入例)'!$C$1:$C$718,SMALL(IF('調査票 (記入例)'!$AE$19:$AE$718="●",ROW('調査票 (記入例)'!$AE$19:$AE$718)),ROW(C598))),"")</f>
        <v/>
      </c>
      <c r="D618" s="181" t="str">
        <f t="array" ref="D618">IFERROR(INDEX('調査票 (記入例)'!$K$1:$K$718,SMALL(IF('調査票 (記入例)'!$AE$19:$AE$718="●",ROW('調査票 (記入例)'!$AE$19:$AE$718)),ROW(D598))),"")</f>
        <v/>
      </c>
      <c r="E618" s="184">
        <f t="shared" si="74"/>
        <v>0</v>
      </c>
      <c r="F618" s="181" t="str">
        <f t="array" ref="F618">IFERROR(INDEX('調査票 (記入例)'!$L$1:$L$718,SMALL(IF('調査票 (記入例)'!$AE$19:$AE$718="●",ROW('調査票 (記入例)'!$AE$19:$AE$718)),ROW(F598))),"")</f>
        <v/>
      </c>
      <c r="G618" s="182">
        <f t="shared" si="75"/>
        <v>0</v>
      </c>
      <c r="H618" s="181" t="str">
        <f t="array" ref="H618">IFERROR(INDEX('調査票 (記入例)'!$M$1:$M$718,SMALL(IF('調査票 (記入例)'!$AE$19:$AE$718="●",ROW('調査票 (記入例)'!$AE$19:$AE$718)),ROW(H598))),"")</f>
        <v/>
      </c>
      <c r="I618" s="182">
        <f t="shared" si="76"/>
        <v>0</v>
      </c>
      <c r="J618" s="181" t="str">
        <f t="array" ref="J618">IFERROR(INDEX('調査票 (記入例)'!$N$1:$N$718,SMALL(IF('調査票 (記入例)'!$AE$19:$AE$718="●",ROW('調査票 (記入例)'!$AE$19:$AE$718)),ROW(J598))),"")</f>
        <v/>
      </c>
      <c r="K618" s="182">
        <f t="shared" si="77"/>
        <v>0</v>
      </c>
      <c r="L618" s="155"/>
      <c r="M618" s="156"/>
      <c r="N618" s="157"/>
      <c r="O618" s="156"/>
      <c r="P618" s="155"/>
      <c r="Q618" s="156"/>
      <c r="R618" s="157"/>
      <c r="S618" s="156"/>
      <c r="T618" s="155"/>
      <c r="U618" s="156"/>
      <c r="V618" s="157"/>
      <c r="W618" s="156"/>
      <c r="X618" s="155"/>
      <c r="Y618" s="156"/>
      <c r="Z618" s="157"/>
      <c r="AA618" s="156"/>
      <c r="AB618" s="158"/>
      <c r="AC618" s="159" t="str">
        <f t="array" ref="AC618">IFERROR(INDEX('調査票 (記入例)'!$AD$1:$AD$718,SMALL(IF('調査票 (記入例)'!$AE$19:$AE$718="●",ROW('調査票 (記入例)'!$AE$19:$AE$718)),ROW(AC598)))&amp;"","")</f>
        <v/>
      </c>
      <c r="AD618" s="160" t="str">
        <f t="shared" si="78"/>
        <v/>
      </c>
      <c r="AE618" s="159" t="str">
        <f t="shared" si="80"/>
        <v/>
      </c>
      <c r="AF618" s="160" t="str">
        <f t="shared" si="79"/>
        <v/>
      </c>
    </row>
    <row r="619" spans="1:32" s="110" customFormat="1" ht="34.5" customHeight="1" x14ac:dyDescent="0.4">
      <c r="A619" s="42" t="str">
        <f t="shared" si="73"/>
        <v>○○学園</v>
      </c>
      <c r="B619" s="176" t="str">
        <f t="array" ref="B619">IFERROR(INDEX('調査票 (記入例)'!$B$1:$B$718,SMALL(IF('調査票 (記入例)'!$AE$19:$AE$718="●",ROW('調査票 (記入例)'!$AE$19:$AE$718)),ROW(B599))),"")</f>
        <v/>
      </c>
      <c r="C619" s="177" t="str">
        <f t="array" ref="C619">IFERROR(INDEX('調査票 (記入例)'!$C$1:$C$718,SMALL(IF('調査票 (記入例)'!$AE$19:$AE$718="●",ROW('調査票 (記入例)'!$AE$19:$AE$718)),ROW(C599))),"")</f>
        <v/>
      </c>
      <c r="D619" s="181" t="str">
        <f t="array" ref="D619">IFERROR(INDEX('調査票 (記入例)'!$K$1:$K$718,SMALL(IF('調査票 (記入例)'!$AE$19:$AE$718="●",ROW('調査票 (記入例)'!$AE$19:$AE$718)),ROW(D599))),"")</f>
        <v/>
      </c>
      <c r="E619" s="184">
        <f t="shared" si="74"/>
        <v>0</v>
      </c>
      <c r="F619" s="181" t="str">
        <f t="array" ref="F619">IFERROR(INDEX('調査票 (記入例)'!$L$1:$L$718,SMALL(IF('調査票 (記入例)'!$AE$19:$AE$718="●",ROW('調査票 (記入例)'!$AE$19:$AE$718)),ROW(F599))),"")</f>
        <v/>
      </c>
      <c r="G619" s="182">
        <f t="shared" si="75"/>
        <v>0</v>
      </c>
      <c r="H619" s="181" t="str">
        <f t="array" ref="H619">IFERROR(INDEX('調査票 (記入例)'!$M$1:$M$718,SMALL(IF('調査票 (記入例)'!$AE$19:$AE$718="●",ROW('調査票 (記入例)'!$AE$19:$AE$718)),ROW(H599))),"")</f>
        <v/>
      </c>
      <c r="I619" s="182">
        <f t="shared" si="76"/>
        <v>0</v>
      </c>
      <c r="J619" s="181" t="str">
        <f t="array" ref="J619">IFERROR(INDEX('調査票 (記入例)'!$N$1:$N$718,SMALL(IF('調査票 (記入例)'!$AE$19:$AE$718="●",ROW('調査票 (記入例)'!$AE$19:$AE$718)),ROW(J599))),"")</f>
        <v/>
      </c>
      <c r="K619" s="182">
        <f t="shared" si="77"/>
        <v>0</v>
      </c>
      <c r="L619" s="155"/>
      <c r="M619" s="156"/>
      <c r="N619" s="157"/>
      <c r="O619" s="156"/>
      <c r="P619" s="155"/>
      <c r="Q619" s="156"/>
      <c r="R619" s="157"/>
      <c r="S619" s="156"/>
      <c r="T619" s="155"/>
      <c r="U619" s="156"/>
      <c r="V619" s="157"/>
      <c r="W619" s="156"/>
      <c r="X619" s="155"/>
      <c r="Y619" s="156"/>
      <c r="Z619" s="157"/>
      <c r="AA619" s="156"/>
      <c r="AB619" s="158"/>
      <c r="AC619" s="159" t="str">
        <f t="array" ref="AC619">IFERROR(INDEX('調査票 (記入例)'!$AD$1:$AD$718,SMALL(IF('調査票 (記入例)'!$AE$19:$AE$718="●",ROW('調査票 (記入例)'!$AE$19:$AE$718)),ROW(AC599)))&amp;"","")</f>
        <v/>
      </c>
      <c r="AD619" s="160" t="str">
        <f t="shared" si="78"/>
        <v/>
      </c>
      <c r="AE619" s="159" t="str">
        <f t="shared" si="80"/>
        <v/>
      </c>
      <c r="AF619" s="160" t="str">
        <f t="shared" si="79"/>
        <v/>
      </c>
    </row>
    <row r="620" spans="1:32" s="110" customFormat="1" ht="34.5" customHeight="1" x14ac:dyDescent="0.4">
      <c r="A620" s="42" t="str">
        <f t="shared" si="73"/>
        <v>○○学園</v>
      </c>
      <c r="B620" s="176" t="str">
        <f t="array" ref="B620">IFERROR(INDEX('調査票 (記入例)'!$B$1:$B$718,SMALL(IF('調査票 (記入例)'!$AE$19:$AE$718="●",ROW('調査票 (記入例)'!$AE$19:$AE$718)),ROW(B600))),"")</f>
        <v/>
      </c>
      <c r="C620" s="177" t="str">
        <f t="array" ref="C620">IFERROR(INDEX('調査票 (記入例)'!$C$1:$C$718,SMALL(IF('調査票 (記入例)'!$AE$19:$AE$718="●",ROW('調査票 (記入例)'!$AE$19:$AE$718)),ROW(C600))),"")</f>
        <v/>
      </c>
      <c r="D620" s="181" t="str">
        <f t="array" ref="D620">IFERROR(INDEX('調査票 (記入例)'!$K$1:$K$718,SMALL(IF('調査票 (記入例)'!$AE$19:$AE$718="●",ROW('調査票 (記入例)'!$AE$19:$AE$718)),ROW(D600))),"")</f>
        <v/>
      </c>
      <c r="E620" s="184">
        <f t="shared" si="74"/>
        <v>0</v>
      </c>
      <c r="F620" s="181" t="str">
        <f t="array" ref="F620">IFERROR(INDEX('調査票 (記入例)'!$L$1:$L$718,SMALL(IF('調査票 (記入例)'!$AE$19:$AE$718="●",ROW('調査票 (記入例)'!$AE$19:$AE$718)),ROW(F600))),"")</f>
        <v/>
      </c>
      <c r="G620" s="182">
        <f t="shared" si="75"/>
        <v>0</v>
      </c>
      <c r="H620" s="181" t="str">
        <f t="array" ref="H620">IFERROR(INDEX('調査票 (記入例)'!$M$1:$M$718,SMALL(IF('調査票 (記入例)'!$AE$19:$AE$718="●",ROW('調査票 (記入例)'!$AE$19:$AE$718)),ROW(H600))),"")</f>
        <v/>
      </c>
      <c r="I620" s="182">
        <f t="shared" si="76"/>
        <v>0</v>
      </c>
      <c r="J620" s="181" t="str">
        <f t="array" ref="J620">IFERROR(INDEX('調査票 (記入例)'!$N$1:$N$718,SMALL(IF('調査票 (記入例)'!$AE$19:$AE$718="●",ROW('調査票 (記入例)'!$AE$19:$AE$718)),ROW(J600))),"")</f>
        <v/>
      </c>
      <c r="K620" s="182">
        <f t="shared" si="77"/>
        <v>0</v>
      </c>
      <c r="L620" s="155"/>
      <c r="M620" s="156"/>
      <c r="N620" s="157"/>
      <c r="O620" s="156"/>
      <c r="P620" s="155"/>
      <c r="Q620" s="156"/>
      <c r="R620" s="157"/>
      <c r="S620" s="156"/>
      <c r="T620" s="155"/>
      <c r="U620" s="156"/>
      <c r="V620" s="157"/>
      <c r="W620" s="156"/>
      <c r="X620" s="155"/>
      <c r="Y620" s="156"/>
      <c r="Z620" s="157"/>
      <c r="AA620" s="156"/>
      <c r="AB620" s="158"/>
      <c r="AC620" s="159" t="str">
        <f t="array" ref="AC620">IFERROR(INDEX('調査票 (記入例)'!$AD$1:$AD$718,SMALL(IF('調査票 (記入例)'!$AE$19:$AE$718="●",ROW('調査票 (記入例)'!$AE$19:$AE$718)),ROW(AC600)))&amp;"","")</f>
        <v/>
      </c>
      <c r="AD620" s="160" t="str">
        <f t="shared" si="78"/>
        <v/>
      </c>
      <c r="AE620" s="159" t="str">
        <f t="shared" si="80"/>
        <v/>
      </c>
      <c r="AF620" s="160" t="str">
        <f t="shared" si="79"/>
        <v/>
      </c>
    </row>
    <row r="621" spans="1:32" s="110" customFormat="1" ht="34.5" customHeight="1" x14ac:dyDescent="0.4">
      <c r="A621" s="42" t="str">
        <f t="shared" si="73"/>
        <v>○○学園</v>
      </c>
      <c r="B621" s="176" t="str">
        <f t="array" ref="B621">IFERROR(INDEX('調査票 (記入例)'!$B$1:$B$718,SMALL(IF('調査票 (記入例)'!$AE$19:$AE$718="●",ROW('調査票 (記入例)'!$AE$19:$AE$718)),ROW(B601))),"")</f>
        <v/>
      </c>
      <c r="C621" s="177" t="str">
        <f t="array" ref="C621">IFERROR(INDEX('調査票 (記入例)'!$C$1:$C$718,SMALL(IF('調査票 (記入例)'!$AE$19:$AE$718="●",ROW('調査票 (記入例)'!$AE$19:$AE$718)),ROW(C601))),"")</f>
        <v/>
      </c>
      <c r="D621" s="181" t="str">
        <f t="array" ref="D621">IFERROR(INDEX('調査票 (記入例)'!$K$1:$K$718,SMALL(IF('調査票 (記入例)'!$AE$19:$AE$718="●",ROW('調査票 (記入例)'!$AE$19:$AE$718)),ROW(D601))),"")</f>
        <v/>
      </c>
      <c r="E621" s="184">
        <f t="shared" si="74"/>
        <v>0</v>
      </c>
      <c r="F621" s="181" t="str">
        <f t="array" ref="F621">IFERROR(INDEX('調査票 (記入例)'!$L$1:$L$718,SMALL(IF('調査票 (記入例)'!$AE$19:$AE$718="●",ROW('調査票 (記入例)'!$AE$19:$AE$718)),ROW(F601))),"")</f>
        <v/>
      </c>
      <c r="G621" s="182">
        <f t="shared" si="75"/>
        <v>0</v>
      </c>
      <c r="H621" s="181" t="str">
        <f t="array" ref="H621">IFERROR(INDEX('調査票 (記入例)'!$M$1:$M$718,SMALL(IF('調査票 (記入例)'!$AE$19:$AE$718="●",ROW('調査票 (記入例)'!$AE$19:$AE$718)),ROW(H601))),"")</f>
        <v/>
      </c>
      <c r="I621" s="182">
        <f t="shared" si="76"/>
        <v>0</v>
      </c>
      <c r="J621" s="181" t="str">
        <f t="array" ref="J621">IFERROR(INDEX('調査票 (記入例)'!$N$1:$N$718,SMALL(IF('調査票 (記入例)'!$AE$19:$AE$718="●",ROW('調査票 (記入例)'!$AE$19:$AE$718)),ROW(J601))),"")</f>
        <v/>
      </c>
      <c r="K621" s="182">
        <f t="shared" si="77"/>
        <v>0</v>
      </c>
      <c r="L621" s="155"/>
      <c r="M621" s="156"/>
      <c r="N621" s="157"/>
      <c r="O621" s="156"/>
      <c r="P621" s="155"/>
      <c r="Q621" s="156"/>
      <c r="R621" s="157"/>
      <c r="S621" s="156"/>
      <c r="T621" s="155"/>
      <c r="U621" s="156"/>
      <c r="V621" s="157"/>
      <c r="W621" s="156"/>
      <c r="X621" s="155"/>
      <c r="Y621" s="156"/>
      <c r="Z621" s="157"/>
      <c r="AA621" s="156"/>
      <c r="AB621" s="158"/>
      <c r="AC621" s="159" t="str">
        <f t="array" ref="AC621">IFERROR(INDEX('調査票 (記入例)'!$AD$1:$AD$718,SMALL(IF('調査票 (記入例)'!$AE$19:$AE$718="●",ROW('調査票 (記入例)'!$AE$19:$AE$718)),ROW(AC601)))&amp;"","")</f>
        <v/>
      </c>
      <c r="AD621" s="160" t="str">
        <f t="shared" si="78"/>
        <v/>
      </c>
      <c r="AE621" s="159" t="str">
        <f t="shared" si="80"/>
        <v/>
      </c>
      <c r="AF621" s="160" t="str">
        <f t="shared" si="79"/>
        <v/>
      </c>
    </row>
    <row r="622" spans="1:32" s="110" customFormat="1" ht="34.5" customHeight="1" x14ac:dyDescent="0.4">
      <c r="A622" s="42" t="str">
        <f t="shared" si="73"/>
        <v>○○学園</v>
      </c>
      <c r="B622" s="176" t="str">
        <f t="array" ref="B622">IFERROR(INDEX('調査票 (記入例)'!$B$1:$B$718,SMALL(IF('調査票 (記入例)'!$AE$19:$AE$718="●",ROW('調査票 (記入例)'!$AE$19:$AE$718)),ROW(B602))),"")</f>
        <v/>
      </c>
      <c r="C622" s="177" t="str">
        <f t="array" ref="C622">IFERROR(INDEX('調査票 (記入例)'!$C$1:$C$718,SMALL(IF('調査票 (記入例)'!$AE$19:$AE$718="●",ROW('調査票 (記入例)'!$AE$19:$AE$718)),ROW(C602))),"")</f>
        <v/>
      </c>
      <c r="D622" s="181" t="str">
        <f t="array" ref="D622">IFERROR(INDEX('調査票 (記入例)'!$K$1:$K$718,SMALL(IF('調査票 (記入例)'!$AE$19:$AE$718="●",ROW('調査票 (記入例)'!$AE$19:$AE$718)),ROW(D602))),"")</f>
        <v/>
      </c>
      <c r="E622" s="184">
        <f t="shared" si="74"/>
        <v>0</v>
      </c>
      <c r="F622" s="181" t="str">
        <f t="array" ref="F622">IFERROR(INDEX('調査票 (記入例)'!$L$1:$L$718,SMALL(IF('調査票 (記入例)'!$AE$19:$AE$718="●",ROW('調査票 (記入例)'!$AE$19:$AE$718)),ROW(F602))),"")</f>
        <v/>
      </c>
      <c r="G622" s="182">
        <f t="shared" si="75"/>
        <v>0</v>
      </c>
      <c r="H622" s="181" t="str">
        <f t="array" ref="H622">IFERROR(INDEX('調査票 (記入例)'!$M$1:$M$718,SMALL(IF('調査票 (記入例)'!$AE$19:$AE$718="●",ROW('調査票 (記入例)'!$AE$19:$AE$718)),ROW(H602))),"")</f>
        <v/>
      </c>
      <c r="I622" s="182">
        <f t="shared" si="76"/>
        <v>0</v>
      </c>
      <c r="J622" s="181" t="str">
        <f t="array" ref="J622">IFERROR(INDEX('調査票 (記入例)'!$N$1:$N$718,SMALL(IF('調査票 (記入例)'!$AE$19:$AE$718="●",ROW('調査票 (記入例)'!$AE$19:$AE$718)),ROW(J602))),"")</f>
        <v/>
      </c>
      <c r="K622" s="182">
        <f t="shared" si="77"/>
        <v>0</v>
      </c>
      <c r="L622" s="155"/>
      <c r="M622" s="156"/>
      <c r="N622" s="157"/>
      <c r="O622" s="156"/>
      <c r="P622" s="155"/>
      <c r="Q622" s="156"/>
      <c r="R622" s="157"/>
      <c r="S622" s="156"/>
      <c r="T622" s="155"/>
      <c r="U622" s="156"/>
      <c r="V622" s="157"/>
      <c r="W622" s="156"/>
      <c r="X622" s="155"/>
      <c r="Y622" s="156"/>
      <c r="Z622" s="157"/>
      <c r="AA622" s="156"/>
      <c r="AB622" s="158"/>
      <c r="AC622" s="159" t="str">
        <f t="array" ref="AC622">IFERROR(INDEX('調査票 (記入例)'!$AD$1:$AD$718,SMALL(IF('調査票 (記入例)'!$AE$19:$AE$718="●",ROW('調査票 (記入例)'!$AE$19:$AE$718)),ROW(AC602)))&amp;"","")</f>
        <v/>
      </c>
      <c r="AD622" s="160" t="str">
        <f t="shared" si="78"/>
        <v/>
      </c>
      <c r="AE622" s="159" t="str">
        <f t="shared" si="80"/>
        <v/>
      </c>
      <c r="AF622" s="160" t="str">
        <f t="shared" si="79"/>
        <v/>
      </c>
    </row>
    <row r="623" spans="1:32" s="110" customFormat="1" ht="34.5" customHeight="1" x14ac:dyDescent="0.4">
      <c r="A623" s="42" t="str">
        <f t="shared" si="73"/>
        <v>○○学園</v>
      </c>
      <c r="B623" s="176" t="str">
        <f t="array" ref="B623">IFERROR(INDEX('調査票 (記入例)'!$B$1:$B$718,SMALL(IF('調査票 (記入例)'!$AE$19:$AE$718="●",ROW('調査票 (記入例)'!$AE$19:$AE$718)),ROW(B603))),"")</f>
        <v/>
      </c>
      <c r="C623" s="177" t="str">
        <f t="array" ref="C623">IFERROR(INDEX('調査票 (記入例)'!$C$1:$C$718,SMALL(IF('調査票 (記入例)'!$AE$19:$AE$718="●",ROW('調査票 (記入例)'!$AE$19:$AE$718)),ROW(C603))),"")</f>
        <v/>
      </c>
      <c r="D623" s="181" t="str">
        <f t="array" ref="D623">IFERROR(INDEX('調査票 (記入例)'!$K$1:$K$718,SMALL(IF('調査票 (記入例)'!$AE$19:$AE$718="●",ROW('調査票 (記入例)'!$AE$19:$AE$718)),ROW(D603))),"")</f>
        <v/>
      </c>
      <c r="E623" s="184">
        <f t="shared" si="74"/>
        <v>0</v>
      </c>
      <c r="F623" s="181" t="str">
        <f t="array" ref="F623">IFERROR(INDEX('調査票 (記入例)'!$L$1:$L$718,SMALL(IF('調査票 (記入例)'!$AE$19:$AE$718="●",ROW('調査票 (記入例)'!$AE$19:$AE$718)),ROW(F603))),"")</f>
        <v/>
      </c>
      <c r="G623" s="182">
        <f t="shared" si="75"/>
        <v>0</v>
      </c>
      <c r="H623" s="181" t="str">
        <f t="array" ref="H623">IFERROR(INDEX('調査票 (記入例)'!$M$1:$M$718,SMALL(IF('調査票 (記入例)'!$AE$19:$AE$718="●",ROW('調査票 (記入例)'!$AE$19:$AE$718)),ROW(H603))),"")</f>
        <v/>
      </c>
      <c r="I623" s="182">
        <f t="shared" si="76"/>
        <v>0</v>
      </c>
      <c r="J623" s="181" t="str">
        <f t="array" ref="J623">IFERROR(INDEX('調査票 (記入例)'!$N$1:$N$718,SMALL(IF('調査票 (記入例)'!$AE$19:$AE$718="●",ROW('調査票 (記入例)'!$AE$19:$AE$718)),ROW(J603))),"")</f>
        <v/>
      </c>
      <c r="K623" s="182">
        <f t="shared" si="77"/>
        <v>0</v>
      </c>
      <c r="L623" s="155"/>
      <c r="M623" s="156"/>
      <c r="N623" s="157"/>
      <c r="O623" s="156"/>
      <c r="P623" s="155"/>
      <c r="Q623" s="156"/>
      <c r="R623" s="157"/>
      <c r="S623" s="156"/>
      <c r="T623" s="155"/>
      <c r="U623" s="156"/>
      <c r="V623" s="157"/>
      <c r="W623" s="156"/>
      <c r="X623" s="155"/>
      <c r="Y623" s="156"/>
      <c r="Z623" s="157"/>
      <c r="AA623" s="156"/>
      <c r="AB623" s="158"/>
      <c r="AC623" s="159" t="str">
        <f t="array" ref="AC623">IFERROR(INDEX('調査票 (記入例)'!$AD$1:$AD$718,SMALL(IF('調査票 (記入例)'!$AE$19:$AE$718="●",ROW('調査票 (記入例)'!$AE$19:$AE$718)),ROW(AC603)))&amp;"","")</f>
        <v/>
      </c>
      <c r="AD623" s="160" t="str">
        <f t="shared" si="78"/>
        <v/>
      </c>
      <c r="AE623" s="159" t="str">
        <f t="shared" si="80"/>
        <v/>
      </c>
      <c r="AF623" s="160" t="str">
        <f t="shared" si="79"/>
        <v/>
      </c>
    </row>
    <row r="624" spans="1:32" s="110" customFormat="1" ht="34.5" customHeight="1" x14ac:dyDescent="0.4">
      <c r="A624" s="42" t="str">
        <f t="shared" si="73"/>
        <v>○○学園</v>
      </c>
      <c r="B624" s="176" t="str">
        <f t="array" ref="B624">IFERROR(INDEX('調査票 (記入例)'!$B$1:$B$718,SMALL(IF('調査票 (記入例)'!$AE$19:$AE$718="●",ROW('調査票 (記入例)'!$AE$19:$AE$718)),ROW(B604))),"")</f>
        <v/>
      </c>
      <c r="C624" s="177" t="str">
        <f t="array" ref="C624">IFERROR(INDEX('調査票 (記入例)'!$C$1:$C$718,SMALL(IF('調査票 (記入例)'!$AE$19:$AE$718="●",ROW('調査票 (記入例)'!$AE$19:$AE$718)),ROW(C604))),"")</f>
        <v/>
      </c>
      <c r="D624" s="181" t="str">
        <f t="array" ref="D624">IFERROR(INDEX('調査票 (記入例)'!$K$1:$K$718,SMALL(IF('調査票 (記入例)'!$AE$19:$AE$718="●",ROW('調査票 (記入例)'!$AE$19:$AE$718)),ROW(D604))),"")</f>
        <v/>
      </c>
      <c r="E624" s="184">
        <f t="shared" si="74"/>
        <v>0</v>
      </c>
      <c r="F624" s="181" t="str">
        <f t="array" ref="F624">IFERROR(INDEX('調査票 (記入例)'!$L$1:$L$718,SMALL(IF('調査票 (記入例)'!$AE$19:$AE$718="●",ROW('調査票 (記入例)'!$AE$19:$AE$718)),ROW(F604))),"")</f>
        <v/>
      </c>
      <c r="G624" s="182">
        <f t="shared" si="75"/>
        <v>0</v>
      </c>
      <c r="H624" s="181" t="str">
        <f t="array" ref="H624">IFERROR(INDEX('調査票 (記入例)'!$M$1:$M$718,SMALL(IF('調査票 (記入例)'!$AE$19:$AE$718="●",ROW('調査票 (記入例)'!$AE$19:$AE$718)),ROW(H604))),"")</f>
        <v/>
      </c>
      <c r="I624" s="182">
        <f t="shared" si="76"/>
        <v>0</v>
      </c>
      <c r="J624" s="181" t="str">
        <f t="array" ref="J624">IFERROR(INDEX('調査票 (記入例)'!$N$1:$N$718,SMALL(IF('調査票 (記入例)'!$AE$19:$AE$718="●",ROW('調査票 (記入例)'!$AE$19:$AE$718)),ROW(J604))),"")</f>
        <v/>
      </c>
      <c r="K624" s="182">
        <f t="shared" si="77"/>
        <v>0</v>
      </c>
      <c r="L624" s="155"/>
      <c r="M624" s="156"/>
      <c r="N624" s="157"/>
      <c r="O624" s="156"/>
      <c r="P624" s="155"/>
      <c r="Q624" s="156"/>
      <c r="R624" s="157"/>
      <c r="S624" s="156"/>
      <c r="T624" s="155"/>
      <c r="U624" s="156"/>
      <c r="V624" s="157"/>
      <c r="W624" s="156"/>
      <c r="X624" s="155"/>
      <c r="Y624" s="156"/>
      <c r="Z624" s="157"/>
      <c r="AA624" s="156"/>
      <c r="AB624" s="158"/>
      <c r="AC624" s="159" t="str">
        <f t="array" ref="AC624">IFERROR(INDEX('調査票 (記入例)'!$AD$1:$AD$718,SMALL(IF('調査票 (記入例)'!$AE$19:$AE$718="●",ROW('調査票 (記入例)'!$AE$19:$AE$718)),ROW(AC604)))&amp;"","")</f>
        <v/>
      </c>
      <c r="AD624" s="160" t="str">
        <f t="shared" si="78"/>
        <v/>
      </c>
      <c r="AE624" s="159" t="str">
        <f t="shared" si="80"/>
        <v/>
      </c>
      <c r="AF624" s="160" t="str">
        <f t="shared" si="79"/>
        <v/>
      </c>
    </row>
    <row r="625" spans="1:32" s="110" customFormat="1" ht="34.5" customHeight="1" x14ac:dyDescent="0.4">
      <c r="A625" s="42" t="str">
        <f t="shared" si="73"/>
        <v>○○学園</v>
      </c>
      <c r="B625" s="176" t="str">
        <f t="array" ref="B625">IFERROR(INDEX('調査票 (記入例)'!$B$1:$B$718,SMALL(IF('調査票 (記入例)'!$AE$19:$AE$718="●",ROW('調査票 (記入例)'!$AE$19:$AE$718)),ROW(B605))),"")</f>
        <v/>
      </c>
      <c r="C625" s="177" t="str">
        <f t="array" ref="C625">IFERROR(INDEX('調査票 (記入例)'!$C$1:$C$718,SMALL(IF('調査票 (記入例)'!$AE$19:$AE$718="●",ROW('調査票 (記入例)'!$AE$19:$AE$718)),ROW(C605))),"")</f>
        <v/>
      </c>
      <c r="D625" s="181" t="str">
        <f t="array" ref="D625">IFERROR(INDEX('調査票 (記入例)'!$K$1:$K$718,SMALL(IF('調査票 (記入例)'!$AE$19:$AE$718="●",ROW('調査票 (記入例)'!$AE$19:$AE$718)),ROW(D605))),"")</f>
        <v/>
      </c>
      <c r="E625" s="184">
        <f t="shared" si="74"/>
        <v>0</v>
      </c>
      <c r="F625" s="181" t="str">
        <f t="array" ref="F625">IFERROR(INDEX('調査票 (記入例)'!$L$1:$L$718,SMALL(IF('調査票 (記入例)'!$AE$19:$AE$718="●",ROW('調査票 (記入例)'!$AE$19:$AE$718)),ROW(F605))),"")</f>
        <v/>
      </c>
      <c r="G625" s="182">
        <f t="shared" si="75"/>
        <v>0</v>
      </c>
      <c r="H625" s="181" t="str">
        <f t="array" ref="H625">IFERROR(INDEX('調査票 (記入例)'!$M$1:$M$718,SMALL(IF('調査票 (記入例)'!$AE$19:$AE$718="●",ROW('調査票 (記入例)'!$AE$19:$AE$718)),ROW(H605))),"")</f>
        <v/>
      </c>
      <c r="I625" s="182">
        <f t="shared" si="76"/>
        <v>0</v>
      </c>
      <c r="J625" s="181" t="str">
        <f t="array" ref="J625">IFERROR(INDEX('調査票 (記入例)'!$N$1:$N$718,SMALL(IF('調査票 (記入例)'!$AE$19:$AE$718="●",ROW('調査票 (記入例)'!$AE$19:$AE$718)),ROW(J605))),"")</f>
        <v/>
      </c>
      <c r="K625" s="182">
        <f t="shared" si="77"/>
        <v>0</v>
      </c>
      <c r="L625" s="155"/>
      <c r="M625" s="156"/>
      <c r="N625" s="157"/>
      <c r="O625" s="156"/>
      <c r="P625" s="155"/>
      <c r="Q625" s="156"/>
      <c r="R625" s="157"/>
      <c r="S625" s="156"/>
      <c r="T625" s="155"/>
      <c r="U625" s="156"/>
      <c r="V625" s="157"/>
      <c r="W625" s="156"/>
      <c r="X625" s="155"/>
      <c r="Y625" s="156"/>
      <c r="Z625" s="157"/>
      <c r="AA625" s="156"/>
      <c r="AB625" s="158"/>
      <c r="AC625" s="159" t="str">
        <f t="array" ref="AC625">IFERROR(INDEX('調査票 (記入例)'!$AD$1:$AD$718,SMALL(IF('調査票 (記入例)'!$AE$19:$AE$718="●",ROW('調査票 (記入例)'!$AE$19:$AE$718)),ROW(AC605)))&amp;"","")</f>
        <v/>
      </c>
      <c r="AD625" s="160" t="str">
        <f t="shared" si="78"/>
        <v/>
      </c>
      <c r="AE625" s="159" t="str">
        <f t="shared" si="80"/>
        <v/>
      </c>
      <c r="AF625" s="160" t="str">
        <f t="shared" si="79"/>
        <v/>
      </c>
    </row>
    <row r="626" spans="1:32" s="110" customFormat="1" ht="34.5" customHeight="1" x14ac:dyDescent="0.4">
      <c r="A626" s="42" t="str">
        <f t="shared" si="73"/>
        <v>○○学園</v>
      </c>
      <c r="B626" s="176" t="str">
        <f t="array" ref="B626">IFERROR(INDEX('調査票 (記入例)'!$B$1:$B$718,SMALL(IF('調査票 (記入例)'!$AE$19:$AE$718="●",ROW('調査票 (記入例)'!$AE$19:$AE$718)),ROW(B606))),"")</f>
        <v/>
      </c>
      <c r="C626" s="177" t="str">
        <f t="array" ref="C626">IFERROR(INDEX('調査票 (記入例)'!$C$1:$C$718,SMALL(IF('調査票 (記入例)'!$AE$19:$AE$718="●",ROW('調査票 (記入例)'!$AE$19:$AE$718)),ROW(C606))),"")</f>
        <v/>
      </c>
      <c r="D626" s="181" t="str">
        <f t="array" ref="D626">IFERROR(INDEX('調査票 (記入例)'!$K$1:$K$718,SMALL(IF('調査票 (記入例)'!$AE$19:$AE$718="●",ROW('調査票 (記入例)'!$AE$19:$AE$718)),ROW(D606))),"")</f>
        <v/>
      </c>
      <c r="E626" s="184">
        <f t="shared" si="74"/>
        <v>0</v>
      </c>
      <c r="F626" s="181" t="str">
        <f t="array" ref="F626">IFERROR(INDEX('調査票 (記入例)'!$L$1:$L$718,SMALL(IF('調査票 (記入例)'!$AE$19:$AE$718="●",ROW('調査票 (記入例)'!$AE$19:$AE$718)),ROW(F606))),"")</f>
        <v/>
      </c>
      <c r="G626" s="182">
        <f t="shared" si="75"/>
        <v>0</v>
      </c>
      <c r="H626" s="181" t="str">
        <f t="array" ref="H626">IFERROR(INDEX('調査票 (記入例)'!$M$1:$M$718,SMALL(IF('調査票 (記入例)'!$AE$19:$AE$718="●",ROW('調査票 (記入例)'!$AE$19:$AE$718)),ROW(H606))),"")</f>
        <v/>
      </c>
      <c r="I626" s="182">
        <f t="shared" si="76"/>
        <v>0</v>
      </c>
      <c r="J626" s="181" t="str">
        <f t="array" ref="J626">IFERROR(INDEX('調査票 (記入例)'!$N$1:$N$718,SMALL(IF('調査票 (記入例)'!$AE$19:$AE$718="●",ROW('調査票 (記入例)'!$AE$19:$AE$718)),ROW(J606))),"")</f>
        <v/>
      </c>
      <c r="K626" s="182">
        <f t="shared" si="77"/>
        <v>0</v>
      </c>
      <c r="L626" s="155"/>
      <c r="M626" s="156"/>
      <c r="N626" s="157"/>
      <c r="O626" s="156"/>
      <c r="P626" s="155"/>
      <c r="Q626" s="156"/>
      <c r="R626" s="157"/>
      <c r="S626" s="156"/>
      <c r="T626" s="155"/>
      <c r="U626" s="156"/>
      <c r="V626" s="157"/>
      <c r="W626" s="156"/>
      <c r="X626" s="155"/>
      <c r="Y626" s="156"/>
      <c r="Z626" s="157"/>
      <c r="AA626" s="156"/>
      <c r="AB626" s="158"/>
      <c r="AC626" s="159" t="str">
        <f t="array" ref="AC626">IFERROR(INDEX('調査票 (記入例)'!$AD$1:$AD$718,SMALL(IF('調査票 (記入例)'!$AE$19:$AE$718="●",ROW('調査票 (記入例)'!$AE$19:$AE$718)),ROW(AC606)))&amp;"","")</f>
        <v/>
      </c>
      <c r="AD626" s="160" t="str">
        <f t="shared" si="78"/>
        <v/>
      </c>
      <c r="AE626" s="159" t="str">
        <f t="shared" si="80"/>
        <v/>
      </c>
      <c r="AF626" s="160" t="str">
        <f t="shared" si="79"/>
        <v/>
      </c>
    </row>
    <row r="627" spans="1:32" s="110" customFormat="1" ht="34.5" customHeight="1" x14ac:dyDescent="0.4">
      <c r="A627" s="42" t="str">
        <f t="shared" si="73"/>
        <v>○○学園</v>
      </c>
      <c r="B627" s="176" t="str">
        <f t="array" ref="B627">IFERROR(INDEX('調査票 (記入例)'!$B$1:$B$718,SMALL(IF('調査票 (記入例)'!$AE$19:$AE$718="●",ROW('調査票 (記入例)'!$AE$19:$AE$718)),ROW(B607))),"")</f>
        <v/>
      </c>
      <c r="C627" s="177" t="str">
        <f t="array" ref="C627">IFERROR(INDEX('調査票 (記入例)'!$C$1:$C$718,SMALL(IF('調査票 (記入例)'!$AE$19:$AE$718="●",ROW('調査票 (記入例)'!$AE$19:$AE$718)),ROW(C607))),"")</f>
        <v/>
      </c>
      <c r="D627" s="181" t="str">
        <f t="array" ref="D627">IFERROR(INDEX('調査票 (記入例)'!$K$1:$K$718,SMALL(IF('調査票 (記入例)'!$AE$19:$AE$718="●",ROW('調査票 (記入例)'!$AE$19:$AE$718)),ROW(D607))),"")</f>
        <v/>
      </c>
      <c r="E627" s="184">
        <f t="shared" si="74"/>
        <v>0</v>
      </c>
      <c r="F627" s="181" t="str">
        <f t="array" ref="F627">IFERROR(INDEX('調査票 (記入例)'!$L$1:$L$718,SMALL(IF('調査票 (記入例)'!$AE$19:$AE$718="●",ROW('調査票 (記入例)'!$AE$19:$AE$718)),ROW(F607))),"")</f>
        <v/>
      </c>
      <c r="G627" s="182">
        <f t="shared" si="75"/>
        <v>0</v>
      </c>
      <c r="H627" s="181" t="str">
        <f t="array" ref="H627">IFERROR(INDEX('調査票 (記入例)'!$M$1:$M$718,SMALL(IF('調査票 (記入例)'!$AE$19:$AE$718="●",ROW('調査票 (記入例)'!$AE$19:$AE$718)),ROW(H607))),"")</f>
        <v/>
      </c>
      <c r="I627" s="182">
        <f t="shared" si="76"/>
        <v>0</v>
      </c>
      <c r="J627" s="181" t="str">
        <f t="array" ref="J627">IFERROR(INDEX('調査票 (記入例)'!$N$1:$N$718,SMALL(IF('調査票 (記入例)'!$AE$19:$AE$718="●",ROW('調査票 (記入例)'!$AE$19:$AE$718)),ROW(J607))),"")</f>
        <v/>
      </c>
      <c r="K627" s="182">
        <f t="shared" si="77"/>
        <v>0</v>
      </c>
      <c r="L627" s="155"/>
      <c r="M627" s="156"/>
      <c r="N627" s="157"/>
      <c r="O627" s="156"/>
      <c r="P627" s="155"/>
      <c r="Q627" s="156"/>
      <c r="R627" s="157"/>
      <c r="S627" s="156"/>
      <c r="T627" s="155"/>
      <c r="U627" s="156"/>
      <c r="V627" s="157"/>
      <c r="W627" s="156"/>
      <c r="X627" s="155"/>
      <c r="Y627" s="156"/>
      <c r="Z627" s="157"/>
      <c r="AA627" s="156"/>
      <c r="AB627" s="158"/>
      <c r="AC627" s="159" t="str">
        <f t="array" ref="AC627">IFERROR(INDEX('調査票 (記入例)'!$AD$1:$AD$718,SMALL(IF('調査票 (記入例)'!$AE$19:$AE$718="●",ROW('調査票 (記入例)'!$AE$19:$AE$718)),ROW(AC607)))&amp;"","")</f>
        <v/>
      </c>
      <c r="AD627" s="160" t="str">
        <f t="shared" si="78"/>
        <v/>
      </c>
      <c r="AE627" s="159" t="str">
        <f t="shared" si="80"/>
        <v/>
      </c>
      <c r="AF627" s="160" t="str">
        <f t="shared" si="79"/>
        <v/>
      </c>
    </row>
    <row r="628" spans="1:32" s="110" customFormat="1" ht="34.5" customHeight="1" x14ac:dyDescent="0.4">
      <c r="A628" s="42" t="str">
        <f t="shared" si="73"/>
        <v>○○学園</v>
      </c>
      <c r="B628" s="176" t="str">
        <f t="array" ref="B628">IFERROR(INDEX('調査票 (記入例)'!$B$1:$B$718,SMALL(IF('調査票 (記入例)'!$AE$19:$AE$718="●",ROW('調査票 (記入例)'!$AE$19:$AE$718)),ROW(B608))),"")</f>
        <v/>
      </c>
      <c r="C628" s="177" t="str">
        <f t="array" ref="C628">IFERROR(INDEX('調査票 (記入例)'!$C$1:$C$718,SMALL(IF('調査票 (記入例)'!$AE$19:$AE$718="●",ROW('調査票 (記入例)'!$AE$19:$AE$718)),ROW(C608))),"")</f>
        <v/>
      </c>
      <c r="D628" s="181" t="str">
        <f t="array" ref="D628">IFERROR(INDEX('調査票 (記入例)'!$K$1:$K$718,SMALL(IF('調査票 (記入例)'!$AE$19:$AE$718="●",ROW('調査票 (記入例)'!$AE$19:$AE$718)),ROW(D608))),"")</f>
        <v/>
      </c>
      <c r="E628" s="184">
        <f t="shared" si="74"/>
        <v>0</v>
      </c>
      <c r="F628" s="181" t="str">
        <f t="array" ref="F628">IFERROR(INDEX('調査票 (記入例)'!$L$1:$L$718,SMALL(IF('調査票 (記入例)'!$AE$19:$AE$718="●",ROW('調査票 (記入例)'!$AE$19:$AE$718)),ROW(F608))),"")</f>
        <v/>
      </c>
      <c r="G628" s="182">
        <f t="shared" si="75"/>
        <v>0</v>
      </c>
      <c r="H628" s="181" t="str">
        <f t="array" ref="H628">IFERROR(INDEX('調査票 (記入例)'!$M$1:$M$718,SMALL(IF('調査票 (記入例)'!$AE$19:$AE$718="●",ROW('調査票 (記入例)'!$AE$19:$AE$718)),ROW(H608))),"")</f>
        <v/>
      </c>
      <c r="I628" s="182">
        <f t="shared" si="76"/>
        <v>0</v>
      </c>
      <c r="J628" s="181" t="str">
        <f t="array" ref="J628">IFERROR(INDEX('調査票 (記入例)'!$N$1:$N$718,SMALL(IF('調査票 (記入例)'!$AE$19:$AE$718="●",ROW('調査票 (記入例)'!$AE$19:$AE$718)),ROW(J608))),"")</f>
        <v/>
      </c>
      <c r="K628" s="182">
        <f t="shared" si="77"/>
        <v>0</v>
      </c>
      <c r="L628" s="155"/>
      <c r="M628" s="156"/>
      <c r="N628" s="157"/>
      <c r="O628" s="156"/>
      <c r="P628" s="155"/>
      <c r="Q628" s="156"/>
      <c r="R628" s="157"/>
      <c r="S628" s="156"/>
      <c r="T628" s="155"/>
      <c r="U628" s="156"/>
      <c r="V628" s="157"/>
      <c r="W628" s="156"/>
      <c r="X628" s="155"/>
      <c r="Y628" s="156"/>
      <c r="Z628" s="157"/>
      <c r="AA628" s="156"/>
      <c r="AB628" s="158"/>
      <c r="AC628" s="159" t="str">
        <f t="array" ref="AC628">IFERROR(INDEX('調査票 (記入例)'!$AD$1:$AD$718,SMALL(IF('調査票 (記入例)'!$AE$19:$AE$718="●",ROW('調査票 (記入例)'!$AE$19:$AE$718)),ROW(AC608)))&amp;"","")</f>
        <v/>
      </c>
      <c r="AD628" s="160" t="str">
        <f t="shared" si="78"/>
        <v/>
      </c>
      <c r="AE628" s="159" t="str">
        <f t="shared" si="80"/>
        <v/>
      </c>
      <c r="AF628" s="160" t="str">
        <f t="shared" si="79"/>
        <v/>
      </c>
    </row>
    <row r="629" spans="1:32" s="110" customFormat="1" ht="34.5" customHeight="1" x14ac:dyDescent="0.4">
      <c r="A629" s="42" t="str">
        <f t="shared" si="73"/>
        <v>○○学園</v>
      </c>
      <c r="B629" s="176" t="str">
        <f t="array" ref="B629">IFERROR(INDEX('調査票 (記入例)'!$B$1:$B$718,SMALL(IF('調査票 (記入例)'!$AE$19:$AE$718="●",ROW('調査票 (記入例)'!$AE$19:$AE$718)),ROW(B609))),"")</f>
        <v/>
      </c>
      <c r="C629" s="177" t="str">
        <f t="array" ref="C629">IFERROR(INDEX('調査票 (記入例)'!$C$1:$C$718,SMALL(IF('調査票 (記入例)'!$AE$19:$AE$718="●",ROW('調査票 (記入例)'!$AE$19:$AE$718)),ROW(C609))),"")</f>
        <v/>
      </c>
      <c r="D629" s="181" t="str">
        <f t="array" ref="D629">IFERROR(INDEX('調査票 (記入例)'!$K$1:$K$718,SMALL(IF('調査票 (記入例)'!$AE$19:$AE$718="●",ROW('調査票 (記入例)'!$AE$19:$AE$718)),ROW(D609))),"")</f>
        <v/>
      </c>
      <c r="E629" s="184">
        <f t="shared" si="74"/>
        <v>0</v>
      </c>
      <c r="F629" s="181" t="str">
        <f t="array" ref="F629">IFERROR(INDEX('調査票 (記入例)'!$L$1:$L$718,SMALL(IF('調査票 (記入例)'!$AE$19:$AE$718="●",ROW('調査票 (記入例)'!$AE$19:$AE$718)),ROW(F609))),"")</f>
        <v/>
      </c>
      <c r="G629" s="182">
        <f t="shared" si="75"/>
        <v>0</v>
      </c>
      <c r="H629" s="181" t="str">
        <f t="array" ref="H629">IFERROR(INDEX('調査票 (記入例)'!$M$1:$M$718,SMALL(IF('調査票 (記入例)'!$AE$19:$AE$718="●",ROW('調査票 (記入例)'!$AE$19:$AE$718)),ROW(H609))),"")</f>
        <v/>
      </c>
      <c r="I629" s="182">
        <f t="shared" si="76"/>
        <v>0</v>
      </c>
      <c r="J629" s="181" t="str">
        <f t="array" ref="J629">IFERROR(INDEX('調査票 (記入例)'!$N$1:$N$718,SMALL(IF('調査票 (記入例)'!$AE$19:$AE$718="●",ROW('調査票 (記入例)'!$AE$19:$AE$718)),ROW(J609))),"")</f>
        <v/>
      </c>
      <c r="K629" s="182">
        <f t="shared" si="77"/>
        <v>0</v>
      </c>
      <c r="L629" s="155"/>
      <c r="M629" s="156"/>
      <c r="N629" s="157"/>
      <c r="O629" s="156"/>
      <c r="P629" s="155"/>
      <c r="Q629" s="156"/>
      <c r="R629" s="157"/>
      <c r="S629" s="156"/>
      <c r="T629" s="155"/>
      <c r="U629" s="156"/>
      <c r="V629" s="157"/>
      <c r="W629" s="156"/>
      <c r="X629" s="155"/>
      <c r="Y629" s="156"/>
      <c r="Z629" s="157"/>
      <c r="AA629" s="156"/>
      <c r="AB629" s="158"/>
      <c r="AC629" s="159" t="str">
        <f t="array" ref="AC629">IFERROR(INDEX('調査票 (記入例)'!$AD$1:$AD$718,SMALL(IF('調査票 (記入例)'!$AE$19:$AE$718="●",ROW('調査票 (記入例)'!$AE$19:$AE$718)),ROW(AC609)))&amp;"","")</f>
        <v/>
      </c>
      <c r="AD629" s="160" t="str">
        <f t="shared" si="78"/>
        <v/>
      </c>
      <c r="AE629" s="159" t="str">
        <f t="shared" si="80"/>
        <v/>
      </c>
      <c r="AF629" s="160" t="str">
        <f t="shared" si="79"/>
        <v/>
      </c>
    </row>
    <row r="630" spans="1:32" s="110" customFormat="1" ht="34.5" customHeight="1" x14ac:dyDescent="0.4">
      <c r="A630" s="42" t="str">
        <f t="shared" si="73"/>
        <v>○○学園</v>
      </c>
      <c r="B630" s="176" t="str">
        <f t="array" ref="B630">IFERROR(INDEX('調査票 (記入例)'!$B$1:$B$718,SMALL(IF('調査票 (記入例)'!$AE$19:$AE$718="●",ROW('調査票 (記入例)'!$AE$19:$AE$718)),ROW(B610))),"")</f>
        <v/>
      </c>
      <c r="C630" s="177" t="str">
        <f t="array" ref="C630">IFERROR(INDEX('調査票 (記入例)'!$C$1:$C$718,SMALL(IF('調査票 (記入例)'!$AE$19:$AE$718="●",ROW('調査票 (記入例)'!$AE$19:$AE$718)),ROW(C610))),"")</f>
        <v/>
      </c>
      <c r="D630" s="181" t="str">
        <f t="array" ref="D630">IFERROR(INDEX('調査票 (記入例)'!$K$1:$K$718,SMALL(IF('調査票 (記入例)'!$AE$19:$AE$718="●",ROW('調査票 (記入例)'!$AE$19:$AE$718)),ROW(D610))),"")</f>
        <v/>
      </c>
      <c r="E630" s="184">
        <f t="shared" si="74"/>
        <v>0</v>
      </c>
      <c r="F630" s="181" t="str">
        <f t="array" ref="F630">IFERROR(INDEX('調査票 (記入例)'!$L$1:$L$718,SMALL(IF('調査票 (記入例)'!$AE$19:$AE$718="●",ROW('調査票 (記入例)'!$AE$19:$AE$718)),ROW(F610))),"")</f>
        <v/>
      </c>
      <c r="G630" s="182">
        <f t="shared" si="75"/>
        <v>0</v>
      </c>
      <c r="H630" s="181" t="str">
        <f t="array" ref="H630">IFERROR(INDEX('調査票 (記入例)'!$M$1:$M$718,SMALL(IF('調査票 (記入例)'!$AE$19:$AE$718="●",ROW('調査票 (記入例)'!$AE$19:$AE$718)),ROW(H610))),"")</f>
        <v/>
      </c>
      <c r="I630" s="182">
        <f t="shared" si="76"/>
        <v>0</v>
      </c>
      <c r="J630" s="181" t="str">
        <f t="array" ref="J630">IFERROR(INDEX('調査票 (記入例)'!$N$1:$N$718,SMALL(IF('調査票 (記入例)'!$AE$19:$AE$718="●",ROW('調査票 (記入例)'!$AE$19:$AE$718)),ROW(J610))),"")</f>
        <v/>
      </c>
      <c r="K630" s="182">
        <f t="shared" si="77"/>
        <v>0</v>
      </c>
      <c r="L630" s="155"/>
      <c r="M630" s="156"/>
      <c r="N630" s="157"/>
      <c r="O630" s="156"/>
      <c r="P630" s="155"/>
      <c r="Q630" s="156"/>
      <c r="R630" s="157"/>
      <c r="S630" s="156"/>
      <c r="T630" s="155"/>
      <c r="U630" s="156"/>
      <c r="V630" s="157"/>
      <c r="W630" s="156"/>
      <c r="X630" s="155"/>
      <c r="Y630" s="156"/>
      <c r="Z630" s="157"/>
      <c r="AA630" s="156"/>
      <c r="AB630" s="158"/>
      <c r="AC630" s="159" t="str">
        <f t="array" ref="AC630">IFERROR(INDEX('調査票 (記入例)'!$AD$1:$AD$718,SMALL(IF('調査票 (記入例)'!$AE$19:$AE$718="●",ROW('調査票 (記入例)'!$AE$19:$AE$718)),ROW(AC610)))&amp;"","")</f>
        <v/>
      </c>
      <c r="AD630" s="160" t="str">
        <f t="shared" si="78"/>
        <v/>
      </c>
      <c r="AE630" s="159" t="str">
        <f t="shared" si="80"/>
        <v/>
      </c>
      <c r="AF630" s="160" t="str">
        <f t="shared" si="79"/>
        <v/>
      </c>
    </row>
    <row r="631" spans="1:32" s="110" customFormat="1" ht="34.5" customHeight="1" x14ac:dyDescent="0.4">
      <c r="A631" s="42" t="str">
        <f t="shared" si="73"/>
        <v>○○学園</v>
      </c>
      <c r="B631" s="176" t="str">
        <f t="array" ref="B631">IFERROR(INDEX('調査票 (記入例)'!$B$1:$B$718,SMALL(IF('調査票 (記入例)'!$AE$19:$AE$718="●",ROW('調査票 (記入例)'!$AE$19:$AE$718)),ROW(B611))),"")</f>
        <v/>
      </c>
      <c r="C631" s="177" t="str">
        <f t="array" ref="C631">IFERROR(INDEX('調査票 (記入例)'!$C$1:$C$718,SMALL(IF('調査票 (記入例)'!$AE$19:$AE$718="●",ROW('調査票 (記入例)'!$AE$19:$AE$718)),ROW(C611))),"")</f>
        <v/>
      </c>
      <c r="D631" s="181" t="str">
        <f t="array" ref="D631">IFERROR(INDEX('調査票 (記入例)'!$K$1:$K$718,SMALL(IF('調査票 (記入例)'!$AE$19:$AE$718="●",ROW('調査票 (記入例)'!$AE$19:$AE$718)),ROW(D611))),"")</f>
        <v/>
      </c>
      <c r="E631" s="184">
        <f t="shared" si="74"/>
        <v>0</v>
      </c>
      <c r="F631" s="181" t="str">
        <f t="array" ref="F631">IFERROR(INDEX('調査票 (記入例)'!$L$1:$L$718,SMALL(IF('調査票 (記入例)'!$AE$19:$AE$718="●",ROW('調査票 (記入例)'!$AE$19:$AE$718)),ROW(F611))),"")</f>
        <v/>
      </c>
      <c r="G631" s="182">
        <f t="shared" si="75"/>
        <v>0</v>
      </c>
      <c r="H631" s="181" t="str">
        <f t="array" ref="H631">IFERROR(INDEX('調査票 (記入例)'!$M$1:$M$718,SMALL(IF('調査票 (記入例)'!$AE$19:$AE$718="●",ROW('調査票 (記入例)'!$AE$19:$AE$718)),ROW(H611))),"")</f>
        <v/>
      </c>
      <c r="I631" s="182">
        <f t="shared" si="76"/>
        <v>0</v>
      </c>
      <c r="J631" s="181" t="str">
        <f t="array" ref="J631">IFERROR(INDEX('調査票 (記入例)'!$N$1:$N$718,SMALL(IF('調査票 (記入例)'!$AE$19:$AE$718="●",ROW('調査票 (記入例)'!$AE$19:$AE$718)),ROW(J611))),"")</f>
        <v/>
      </c>
      <c r="K631" s="182">
        <f t="shared" si="77"/>
        <v>0</v>
      </c>
      <c r="L631" s="155"/>
      <c r="M631" s="156"/>
      <c r="N631" s="157"/>
      <c r="O631" s="156"/>
      <c r="P631" s="155"/>
      <c r="Q631" s="156"/>
      <c r="R631" s="157"/>
      <c r="S631" s="156"/>
      <c r="T631" s="155"/>
      <c r="U631" s="156"/>
      <c r="V631" s="157"/>
      <c r="W631" s="156"/>
      <c r="X631" s="155"/>
      <c r="Y631" s="156"/>
      <c r="Z631" s="157"/>
      <c r="AA631" s="156"/>
      <c r="AB631" s="158"/>
      <c r="AC631" s="159" t="str">
        <f t="array" ref="AC631">IFERROR(INDEX('調査票 (記入例)'!$AD$1:$AD$718,SMALL(IF('調査票 (記入例)'!$AE$19:$AE$718="●",ROW('調査票 (記入例)'!$AE$19:$AE$718)),ROW(AC611)))&amp;"","")</f>
        <v/>
      </c>
      <c r="AD631" s="160" t="str">
        <f t="shared" si="78"/>
        <v/>
      </c>
      <c r="AE631" s="159" t="str">
        <f t="shared" si="80"/>
        <v/>
      </c>
      <c r="AF631" s="160" t="str">
        <f t="shared" si="79"/>
        <v/>
      </c>
    </row>
    <row r="632" spans="1:32" s="110" customFormat="1" ht="34.5" customHeight="1" x14ac:dyDescent="0.4">
      <c r="A632" s="42" t="str">
        <f t="shared" si="73"/>
        <v>○○学園</v>
      </c>
      <c r="B632" s="176" t="str">
        <f t="array" ref="B632">IFERROR(INDEX('調査票 (記入例)'!$B$1:$B$718,SMALL(IF('調査票 (記入例)'!$AE$19:$AE$718="●",ROW('調査票 (記入例)'!$AE$19:$AE$718)),ROW(B612))),"")</f>
        <v/>
      </c>
      <c r="C632" s="177" t="str">
        <f t="array" ref="C632">IFERROR(INDEX('調査票 (記入例)'!$C$1:$C$718,SMALL(IF('調査票 (記入例)'!$AE$19:$AE$718="●",ROW('調査票 (記入例)'!$AE$19:$AE$718)),ROW(C612))),"")</f>
        <v/>
      </c>
      <c r="D632" s="181" t="str">
        <f t="array" ref="D632">IFERROR(INDEX('調査票 (記入例)'!$K$1:$K$718,SMALL(IF('調査票 (記入例)'!$AE$19:$AE$718="●",ROW('調査票 (記入例)'!$AE$19:$AE$718)),ROW(D612))),"")</f>
        <v/>
      </c>
      <c r="E632" s="184">
        <f t="shared" si="74"/>
        <v>0</v>
      </c>
      <c r="F632" s="181" t="str">
        <f t="array" ref="F632">IFERROR(INDEX('調査票 (記入例)'!$L$1:$L$718,SMALL(IF('調査票 (記入例)'!$AE$19:$AE$718="●",ROW('調査票 (記入例)'!$AE$19:$AE$718)),ROW(F612))),"")</f>
        <v/>
      </c>
      <c r="G632" s="182">
        <f t="shared" si="75"/>
        <v>0</v>
      </c>
      <c r="H632" s="181" t="str">
        <f t="array" ref="H632">IFERROR(INDEX('調査票 (記入例)'!$M$1:$M$718,SMALL(IF('調査票 (記入例)'!$AE$19:$AE$718="●",ROW('調査票 (記入例)'!$AE$19:$AE$718)),ROW(H612))),"")</f>
        <v/>
      </c>
      <c r="I632" s="182">
        <f t="shared" si="76"/>
        <v>0</v>
      </c>
      <c r="J632" s="181" t="str">
        <f t="array" ref="J632">IFERROR(INDEX('調査票 (記入例)'!$N$1:$N$718,SMALL(IF('調査票 (記入例)'!$AE$19:$AE$718="●",ROW('調査票 (記入例)'!$AE$19:$AE$718)),ROW(J612))),"")</f>
        <v/>
      </c>
      <c r="K632" s="182">
        <f t="shared" si="77"/>
        <v>0</v>
      </c>
      <c r="L632" s="155"/>
      <c r="M632" s="156"/>
      <c r="N632" s="157"/>
      <c r="O632" s="156"/>
      <c r="P632" s="155"/>
      <c r="Q632" s="156"/>
      <c r="R632" s="157"/>
      <c r="S632" s="156"/>
      <c r="T632" s="155"/>
      <c r="U632" s="156"/>
      <c r="V632" s="157"/>
      <c r="W632" s="156"/>
      <c r="X632" s="155"/>
      <c r="Y632" s="156"/>
      <c r="Z632" s="157"/>
      <c r="AA632" s="156"/>
      <c r="AB632" s="158"/>
      <c r="AC632" s="159" t="str">
        <f t="array" ref="AC632">IFERROR(INDEX('調査票 (記入例)'!$AD$1:$AD$718,SMALL(IF('調査票 (記入例)'!$AE$19:$AE$718="●",ROW('調査票 (記入例)'!$AE$19:$AE$718)),ROW(AC612)))&amp;"","")</f>
        <v/>
      </c>
      <c r="AD632" s="160" t="str">
        <f t="shared" si="78"/>
        <v/>
      </c>
      <c r="AE632" s="159" t="str">
        <f t="shared" si="80"/>
        <v/>
      </c>
      <c r="AF632" s="160" t="str">
        <f t="shared" si="79"/>
        <v/>
      </c>
    </row>
    <row r="633" spans="1:32" s="110" customFormat="1" ht="34.5" customHeight="1" x14ac:dyDescent="0.4">
      <c r="A633" s="42" t="str">
        <f t="shared" si="73"/>
        <v>○○学園</v>
      </c>
      <c r="B633" s="176" t="str">
        <f t="array" ref="B633">IFERROR(INDEX('調査票 (記入例)'!$B$1:$B$718,SMALL(IF('調査票 (記入例)'!$AE$19:$AE$718="●",ROW('調査票 (記入例)'!$AE$19:$AE$718)),ROW(B613))),"")</f>
        <v/>
      </c>
      <c r="C633" s="177" t="str">
        <f t="array" ref="C633">IFERROR(INDEX('調査票 (記入例)'!$C$1:$C$718,SMALL(IF('調査票 (記入例)'!$AE$19:$AE$718="●",ROW('調査票 (記入例)'!$AE$19:$AE$718)),ROW(C613))),"")</f>
        <v/>
      </c>
      <c r="D633" s="181" t="str">
        <f t="array" ref="D633">IFERROR(INDEX('調査票 (記入例)'!$K$1:$K$718,SMALL(IF('調査票 (記入例)'!$AE$19:$AE$718="●",ROW('調査票 (記入例)'!$AE$19:$AE$718)),ROW(D613))),"")</f>
        <v/>
      </c>
      <c r="E633" s="184">
        <f t="shared" si="74"/>
        <v>0</v>
      </c>
      <c r="F633" s="181" t="str">
        <f t="array" ref="F633">IFERROR(INDEX('調査票 (記入例)'!$L$1:$L$718,SMALL(IF('調査票 (記入例)'!$AE$19:$AE$718="●",ROW('調査票 (記入例)'!$AE$19:$AE$718)),ROW(F613))),"")</f>
        <v/>
      </c>
      <c r="G633" s="182">
        <f t="shared" si="75"/>
        <v>0</v>
      </c>
      <c r="H633" s="181" t="str">
        <f t="array" ref="H633">IFERROR(INDEX('調査票 (記入例)'!$M$1:$M$718,SMALL(IF('調査票 (記入例)'!$AE$19:$AE$718="●",ROW('調査票 (記入例)'!$AE$19:$AE$718)),ROW(H613))),"")</f>
        <v/>
      </c>
      <c r="I633" s="182">
        <f t="shared" si="76"/>
        <v>0</v>
      </c>
      <c r="J633" s="181" t="str">
        <f t="array" ref="J633">IFERROR(INDEX('調査票 (記入例)'!$N$1:$N$718,SMALL(IF('調査票 (記入例)'!$AE$19:$AE$718="●",ROW('調査票 (記入例)'!$AE$19:$AE$718)),ROW(J613))),"")</f>
        <v/>
      </c>
      <c r="K633" s="182">
        <f t="shared" si="77"/>
        <v>0</v>
      </c>
      <c r="L633" s="155"/>
      <c r="M633" s="156"/>
      <c r="N633" s="157"/>
      <c r="O633" s="156"/>
      <c r="P633" s="155"/>
      <c r="Q633" s="156"/>
      <c r="R633" s="157"/>
      <c r="S633" s="156"/>
      <c r="T633" s="155"/>
      <c r="U633" s="156"/>
      <c r="V633" s="157"/>
      <c r="W633" s="156"/>
      <c r="X633" s="155"/>
      <c r="Y633" s="156"/>
      <c r="Z633" s="157"/>
      <c r="AA633" s="156"/>
      <c r="AB633" s="158"/>
      <c r="AC633" s="159" t="str">
        <f t="array" ref="AC633">IFERROR(INDEX('調査票 (記入例)'!$AD$1:$AD$718,SMALL(IF('調査票 (記入例)'!$AE$19:$AE$718="●",ROW('調査票 (記入例)'!$AE$19:$AE$718)),ROW(AC613)))&amp;"","")</f>
        <v/>
      </c>
      <c r="AD633" s="160" t="str">
        <f t="shared" si="78"/>
        <v/>
      </c>
      <c r="AE633" s="159" t="str">
        <f t="shared" si="80"/>
        <v/>
      </c>
      <c r="AF633" s="160" t="str">
        <f t="shared" si="79"/>
        <v/>
      </c>
    </row>
    <row r="634" spans="1:32" s="110" customFormat="1" ht="34.5" customHeight="1" x14ac:dyDescent="0.4">
      <c r="A634" s="42" t="str">
        <f t="shared" si="73"/>
        <v>○○学園</v>
      </c>
      <c r="B634" s="176" t="str">
        <f t="array" ref="B634">IFERROR(INDEX('調査票 (記入例)'!$B$1:$B$718,SMALL(IF('調査票 (記入例)'!$AE$19:$AE$718="●",ROW('調査票 (記入例)'!$AE$19:$AE$718)),ROW(B614))),"")</f>
        <v/>
      </c>
      <c r="C634" s="177" t="str">
        <f t="array" ref="C634">IFERROR(INDEX('調査票 (記入例)'!$C$1:$C$718,SMALL(IF('調査票 (記入例)'!$AE$19:$AE$718="●",ROW('調査票 (記入例)'!$AE$19:$AE$718)),ROW(C614))),"")</f>
        <v/>
      </c>
      <c r="D634" s="181" t="str">
        <f t="array" ref="D634">IFERROR(INDEX('調査票 (記入例)'!$K$1:$K$718,SMALL(IF('調査票 (記入例)'!$AE$19:$AE$718="●",ROW('調査票 (記入例)'!$AE$19:$AE$718)),ROW(D614))),"")</f>
        <v/>
      </c>
      <c r="E634" s="184">
        <f t="shared" si="74"/>
        <v>0</v>
      </c>
      <c r="F634" s="181" t="str">
        <f t="array" ref="F634">IFERROR(INDEX('調査票 (記入例)'!$L$1:$L$718,SMALL(IF('調査票 (記入例)'!$AE$19:$AE$718="●",ROW('調査票 (記入例)'!$AE$19:$AE$718)),ROW(F614))),"")</f>
        <v/>
      </c>
      <c r="G634" s="182">
        <f t="shared" si="75"/>
        <v>0</v>
      </c>
      <c r="H634" s="181" t="str">
        <f t="array" ref="H634">IFERROR(INDEX('調査票 (記入例)'!$M$1:$M$718,SMALL(IF('調査票 (記入例)'!$AE$19:$AE$718="●",ROW('調査票 (記入例)'!$AE$19:$AE$718)),ROW(H614))),"")</f>
        <v/>
      </c>
      <c r="I634" s="182">
        <f t="shared" si="76"/>
        <v>0</v>
      </c>
      <c r="J634" s="181" t="str">
        <f t="array" ref="J634">IFERROR(INDEX('調査票 (記入例)'!$N$1:$N$718,SMALL(IF('調査票 (記入例)'!$AE$19:$AE$718="●",ROW('調査票 (記入例)'!$AE$19:$AE$718)),ROW(J614))),"")</f>
        <v/>
      </c>
      <c r="K634" s="182">
        <f t="shared" si="77"/>
        <v>0</v>
      </c>
      <c r="L634" s="155"/>
      <c r="M634" s="156"/>
      <c r="N634" s="157"/>
      <c r="O634" s="156"/>
      <c r="P634" s="155"/>
      <c r="Q634" s="156"/>
      <c r="R634" s="157"/>
      <c r="S634" s="156"/>
      <c r="T634" s="155"/>
      <c r="U634" s="156"/>
      <c r="V634" s="157"/>
      <c r="W634" s="156"/>
      <c r="X634" s="155"/>
      <c r="Y634" s="156"/>
      <c r="Z634" s="157"/>
      <c r="AA634" s="156"/>
      <c r="AB634" s="158"/>
      <c r="AC634" s="159" t="str">
        <f t="array" ref="AC634">IFERROR(INDEX('調査票 (記入例)'!$AD$1:$AD$718,SMALL(IF('調査票 (記入例)'!$AE$19:$AE$718="●",ROW('調査票 (記入例)'!$AE$19:$AE$718)),ROW(AC614)))&amp;"","")</f>
        <v/>
      </c>
      <c r="AD634" s="160" t="str">
        <f t="shared" si="78"/>
        <v/>
      </c>
      <c r="AE634" s="159" t="str">
        <f t="shared" si="80"/>
        <v/>
      </c>
      <c r="AF634" s="160" t="str">
        <f t="shared" si="79"/>
        <v/>
      </c>
    </row>
    <row r="635" spans="1:32" s="110" customFormat="1" ht="34.5" customHeight="1" x14ac:dyDescent="0.4">
      <c r="A635" s="42" t="str">
        <f t="shared" si="73"/>
        <v>○○学園</v>
      </c>
      <c r="B635" s="176" t="str">
        <f t="array" ref="B635">IFERROR(INDEX('調査票 (記入例)'!$B$1:$B$718,SMALL(IF('調査票 (記入例)'!$AE$19:$AE$718="●",ROW('調査票 (記入例)'!$AE$19:$AE$718)),ROW(B615))),"")</f>
        <v/>
      </c>
      <c r="C635" s="177" t="str">
        <f t="array" ref="C635">IFERROR(INDEX('調査票 (記入例)'!$C$1:$C$718,SMALL(IF('調査票 (記入例)'!$AE$19:$AE$718="●",ROW('調査票 (記入例)'!$AE$19:$AE$718)),ROW(C615))),"")</f>
        <v/>
      </c>
      <c r="D635" s="181" t="str">
        <f t="array" ref="D635">IFERROR(INDEX('調査票 (記入例)'!$K$1:$K$718,SMALL(IF('調査票 (記入例)'!$AE$19:$AE$718="●",ROW('調査票 (記入例)'!$AE$19:$AE$718)),ROW(D615))),"")</f>
        <v/>
      </c>
      <c r="E635" s="184">
        <f t="shared" si="74"/>
        <v>0</v>
      </c>
      <c r="F635" s="181" t="str">
        <f t="array" ref="F635">IFERROR(INDEX('調査票 (記入例)'!$L$1:$L$718,SMALL(IF('調査票 (記入例)'!$AE$19:$AE$718="●",ROW('調査票 (記入例)'!$AE$19:$AE$718)),ROW(F615))),"")</f>
        <v/>
      </c>
      <c r="G635" s="182">
        <f t="shared" si="75"/>
        <v>0</v>
      </c>
      <c r="H635" s="181" t="str">
        <f t="array" ref="H635">IFERROR(INDEX('調査票 (記入例)'!$M$1:$M$718,SMALL(IF('調査票 (記入例)'!$AE$19:$AE$718="●",ROW('調査票 (記入例)'!$AE$19:$AE$718)),ROW(H615))),"")</f>
        <v/>
      </c>
      <c r="I635" s="182">
        <f t="shared" si="76"/>
        <v>0</v>
      </c>
      <c r="J635" s="181" t="str">
        <f t="array" ref="J635">IFERROR(INDEX('調査票 (記入例)'!$N$1:$N$718,SMALL(IF('調査票 (記入例)'!$AE$19:$AE$718="●",ROW('調査票 (記入例)'!$AE$19:$AE$718)),ROW(J615))),"")</f>
        <v/>
      </c>
      <c r="K635" s="182">
        <f t="shared" si="77"/>
        <v>0</v>
      </c>
      <c r="L635" s="155"/>
      <c r="M635" s="156"/>
      <c r="N635" s="157"/>
      <c r="O635" s="156"/>
      <c r="P635" s="155"/>
      <c r="Q635" s="156"/>
      <c r="R635" s="157"/>
      <c r="S635" s="156"/>
      <c r="T635" s="155"/>
      <c r="U635" s="156"/>
      <c r="V635" s="157"/>
      <c r="W635" s="156"/>
      <c r="X635" s="155"/>
      <c r="Y635" s="156"/>
      <c r="Z635" s="157"/>
      <c r="AA635" s="156"/>
      <c r="AB635" s="158"/>
      <c r="AC635" s="159" t="str">
        <f t="array" ref="AC635">IFERROR(INDEX('調査票 (記入例)'!$AD$1:$AD$718,SMALL(IF('調査票 (記入例)'!$AE$19:$AE$718="●",ROW('調査票 (記入例)'!$AE$19:$AE$718)),ROW(AC615)))&amp;"","")</f>
        <v/>
      </c>
      <c r="AD635" s="160" t="str">
        <f t="shared" si="78"/>
        <v/>
      </c>
      <c r="AE635" s="159" t="str">
        <f t="shared" si="80"/>
        <v/>
      </c>
      <c r="AF635" s="160" t="str">
        <f t="shared" si="79"/>
        <v/>
      </c>
    </row>
    <row r="636" spans="1:32" s="110" customFormat="1" ht="34.5" customHeight="1" x14ac:dyDescent="0.4">
      <c r="A636" s="42" t="str">
        <f t="shared" si="73"/>
        <v>○○学園</v>
      </c>
      <c r="B636" s="176" t="str">
        <f t="array" ref="B636">IFERROR(INDEX('調査票 (記入例)'!$B$1:$B$718,SMALL(IF('調査票 (記入例)'!$AE$19:$AE$718="●",ROW('調査票 (記入例)'!$AE$19:$AE$718)),ROW(B616))),"")</f>
        <v/>
      </c>
      <c r="C636" s="177" t="str">
        <f t="array" ref="C636">IFERROR(INDEX('調査票 (記入例)'!$C$1:$C$718,SMALL(IF('調査票 (記入例)'!$AE$19:$AE$718="●",ROW('調査票 (記入例)'!$AE$19:$AE$718)),ROW(C616))),"")</f>
        <v/>
      </c>
      <c r="D636" s="181" t="str">
        <f t="array" ref="D636">IFERROR(INDEX('調査票 (記入例)'!$K$1:$K$718,SMALL(IF('調査票 (記入例)'!$AE$19:$AE$718="●",ROW('調査票 (記入例)'!$AE$19:$AE$718)),ROW(D616))),"")</f>
        <v/>
      </c>
      <c r="E636" s="184">
        <f t="shared" si="74"/>
        <v>0</v>
      </c>
      <c r="F636" s="181" t="str">
        <f t="array" ref="F636">IFERROR(INDEX('調査票 (記入例)'!$L$1:$L$718,SMALL(IF('調査票 (記入例)'!$AE$19:$AE$718="●",ROW('調査票 (記入例)'!$AE$19:$AE$718)),ROW(F616))),"")</f>
        <v/>
      </c>
      <c r="G636" s="182">
        <f t="shared" si="75"/>
        <v>0</v>
      </c>
      <c r="H636" s="181" t="str">
        <f t="array" ref="H636">IFERROR(INDEX('調査票 (記入例)'!$M$1:$M$718,SMALL(IF('調査票 (記入例)'!$AE$19:$AE$718="●",ROW('調査票 (記入例)'!$AE$19:$AE$718)),ROW(H616))),"")</f>
        <v/>
      </c>
      <c r="I636" s="182">
        <f t="shared" si="76"/>
        <v>0</v>
      </c>
      <c r="J636" s="181" t="str">
        <f t="array" ref="J636">IFERROR(INDEX('調査票 (記入例)'!$N$1:$N$718,SMALL(IF('調査票 (記入例)'!$AE$19:$AE$718="●",ROW('調査票 (記入例)'!$AE$19:$AE$718)),ROW(J616))),"")</f>
        <v/>
      </c>
      <c r="K636" s="182">
        <f t="shared" si="77"/>
        <v>0</v>
      </c>
      <c r="L636" s="155"/>
      <c r="M636" s="156"/>
      <c r="N636" s="157"/>
      <c r="O636" s="156"/>
      <c r="P636" s="155"/>
      <c r="Q636" s="156"/>
      <c r="R636" s="157"/>
      <c r="S636" s="156"/>
      <c r="T636" s="155"/>
      <c r="U636" s="156"/>
      <c r="V636" s="157"/>
      <c r="W636" s="156"/>
      <c r="X636" s="155"/>
      <c r="Y636" s="156"/>
      <c r="Z636" s="157"/>
      <c r="AA636" s="156"/>
      <c r="AB636" s="158"/>
      <c r="AC636" s="159" t="str">
        <f t="array" ref="AC636">IFERROR(INDEX('調査票 (記入例)'!$AD$1:$AD$718,SMALL(IF('調査票 (記入例)'!$AE$19:$AE$718="●",ROW('調査票 (記入例)'!$AE$19:$AE$718)),ROW(AC616)))&amp;"","")</f>
        <v/>
      </c>
      <c r="AD636" s="160" t="str">
        <f t="shared" si="78"/>
        <v/>
      </c>
      <c r="AE636" s="159" t="str">
        <f t="shared" si="80"/>
        <v/>
      </c>
      <c r="AF636" s="160" t="str">
        <f t="shared" si="79"/>
        <v/>
      </c>
    </row>
    <row r="637" spans="1:32" s="110" customFormat="1" ht="34.5" customHeight="1" x14ac:dyDescent="0.4">
      <c r="A637" s="42" t="str">
        <f t="shared" si="73"/>
        <v>○○学園</v>
      </c>
      <c r="B637" s="176" t="str">
        <f t="array" ref="B637">IFERROR(INDEX('調査票 (記入例)'!$B$1:$B$718,SMALL(IF('調査票 (記入例)'!$AE$19:$AE$718="●",ROW('調査票 (記入例)'!$AE$19:$AE$718)),ROW(B617))),"")</f>
        <v/>
      </c>
      <c r="C637" s="177" t="str">
        <f t="array" ref="C637">IFERROR(INDEX('調査票 (記入例)'!$C$1:$C$718,SMALL(IF('調査票 (記入例)'!$AE$19:$AE$718="●",ROW('調査票 (記入例)'!$AE$19:$AE$718)),ROW(C617))),"")</f>
        <v/>
      </c>
      <c r="D637" s="181" t="str">
        <f t="array" ref="D637">IFERROR(INDEX('調査票 (記入例)'!$K$1:$K$718,SMALL(IF('調査票 (記入例)'!$AE$19:$AE$718="●",ROW('調査票 (記入例)'!$AE$19:$AE$718)),ROW(D617))),"")</f>
        <v/>
      </c>
      <c r="E637" s="184">
        <f t="shared" si="74"/>
        <v>0</v>
      </c>
      <c r="F637" s="181" t="str">
        <f t="array" ref="F637">IFERROR(INDEX('調査票 (記入例)'!$L$1:$L$718,SMALL(IF('調査票 (記入例)'!$AE$19:$AE$718="●",ROW('調査票 (記入例)'!$AE$19:$AE$718)),ROW(F617))),"")</f>
        <v/>
      </c>
      <c r="G637" s="182">
        <f t="shared" si="75"/>
        <v>0</v>
      </c>
      <c r="H637" s="181" t="str">
        <f t="array" ref="H637">IFERROR(INDEX('調査票 (記入例)'!$M$1:$M$718,SMALL(IF('調査票 (記入例)'!$AE$19:$AE$718="●",ROW('調査票 (記入例)'!$AE$19:$AE$718)),ROW(H617))),"")</f>
        <v/>
      </c>
      <c r="I637" s="182">
        <f t="shared" si="76"/>
        <v>0</v>
      </c>
      <c r="J637" s="181" t="str">
        <f t="array" ref="J637">IFERROR(INDEX('調査票 (記入例)'!$N$1:$N$718,SMALL(IF('調査票 (記入例)'!$AE$19:$AE$718="●",ROW('調査票 (記入例)'!$AE$19:$AE$718)),ROW(J617))),"")</f>
        <v/>
      </c>
      <c r="K637" s="182">
        <f t="shared" si="77"/>
        <v>0</v>
      </c>
      <c r="L637" s="155"/>
      <c r="M637" s="156"/>
      <c r="N637" s="157"/>
      <c r="O637" s="156"/>
      <c r="P637" s="155"/>
      <c r="Q637" s="156"/>
      <c r="R637" s="157"/>
      <c r="S637" s="156"/>
      <c r="T637" s="155"/>
      <c r="U637" s="156"/>
      <c r="V637" s="157"/>
      <c r="W637" s="156"/>
      <c r="X637" s="155"/>
      <c r="Y637" s="156"/>
      <c r="Z637" s="157"/>
      <c r="AA637" s="156"/>
      <c r="AB637" s="158"/>
      <c r="AC637" s="159" t="str">
        <f t="array" ref="AC637">IFERROR(INDEX('調査票 (記入例)'!$AD$1:$AD$718,SMALL(IF('調査票 (記入例)'!$AE$19:$AE$718="●",ROW('調査票 (記入例)'!$AE$19:$AE$718)),ROW(AC617)))&amp;"","")</f>
        <v/>
      </c>
      <c r="AD637" s="160" t="str">
        <f t="shared" si="78"/>
        <v/>
      </c>
      <c r="AE637" s="159" t="str">
        <f t="shared" si="80"/>
        <v/>
      </c>
      <c r="AF637" s="160" t="str">
        <f t="shared" si="79"/>
        <v/>
      </c>
    </row>
    <row r="638" spans="1:32" s="110" customFormat="1" ht="34.5" customHeight="1" x14ac:dyDescent="0.4">
      <c r="A638" s="42" t="str">
        <f t="shared" si="73"/>
        <v>○○学園</v>
      </c>
      <c r="B638" s="176" t="str">
        <f t="array" ref="B638">IFERROR(INDEX('調査票 (記入例)'!$B$1:$B$718,SMALL(IF('調査票 (記入例)'!$AE$19:$AE$718="●",ROW('調査票 (記入例)'!$AE$19:$AE$718)),ROW(B618))),"")</f>
        <v/>
      </c>
      <c r="C638" s="177" t="str">
        <f t="array" ref="C638">IFERROR(INDEX('調査票 (記入例)'!$C$1:$C$718,SMALL(IF('調査票 (記入例)'!$AE$19:$AE$718="●",ROW('調査票 (記入例)'!$AE$19:$AE$718)),ROW(C618))),"")</f>
        <v/>
      </c>
      <c r="D638" s="181" t="str">
        <f t="array" ref="D638">IFERROR(INDEX('調査票 (記入例)'!$K$1:$K$718,SMALL(IF('調査票 (記入例)'!$AE$19:$AE$718="●",ROW('調査票 (記入例)'!$AE$19:$AE$718)),ROW(D618))),"")</f>
        <v/>
      </c>
      <c r="E638" s="184">
        <f t="shared" si="74"/>
        <v>0</v>
      </c>
      <c r="F638" s="181" t="str">
        <f t="array" ref="F638">IFERROR(INDEX('調査票 (記入例)'!$L$1:$L$718,SMALL(IF('調査票 (記入例)'!$AE$19:$AE$718="●",ROW('調査票 (記入例)'!$AE$19:$AE$718)),ROW(F618))),"")</f>
        <v/>
      </c>
      <c r="G638" s="182">
        <f t="shared" si="75"/>
        <v>0</v>
      </c>
      <c r="H638" s="181" t="str">
        <f t="array" ref="H638">IFERROR(INDEX('調査票 (記入例)'!$M$1:$M$718,SMALL(IF('調査票 (記入例)'!$AE$19:$AE$718="●",ROW('調査票 (記入例)'!$AE$19:$AE$718)),ROW(H618))),"")</f>
        <v/>
      </c>
      <c r="I638" s="182">
        <f t="shared" si="76"/>
        <v>0</v>
      </c>
      <c r="J638" s="181" t="str">
        <f t="array" ref="J638">IFERROR(INDEX('調査票 (記入例)'!$N$1:$N$718,SMALL(IF('調査票 (記入例)'!$AE$19:$AE$718="●",ROW('調査票 (記入例)'!$AE$19:$AE$718)),ROW(J618))),"")</f>
        <v/>
      </c>
      <c r="K638" s="182">
        <f t="shared" si="77"/>
        <v>0</v>
      </c>
      <c r="L638" s="155"/>
      <c r="M638" s="156"/>
      <c r="N638" s="157"/>
      <c r="O638" s="156"/>
      <c r="P638" s="155"/>
      <c r="Q638" s="156"/>
      <c r="R638" s="157"/>
      <c r="S638" s="156"/>
      <c r="T638" s="155"/>
      <c r="U638" s="156"/>
      <c r="V638" s="157"/>
      <c r="W638" s="156"/>
      <c r="X638" s="155"/>
      <c r="Y638" s="156"/>
      <c r="Z638" s="157"/>
      <c r="AA638" s="156"/>
      <c r="AB638" s="158"/>
      <c r="AC638" s="159" t="str">
        <f t="array" ref="AC638">IFERROR(INDEX('調査票 (記入例)'!$AD$1:$AD$718,SMALL(IF('調査票 (記入例)'!$AE$19:$AE$718="●",ROW('調査票 (記入例)'!$AE$19:$AE$718)),ROW(AC618)))&amp;"","")</f>
        <v/>
      </c>
      <c r="AD638" s="160" t="str">
        <f t="shared" si="78"/>
        <v/>
      </c>
      <c r="AE638" s="159" t="str">
        <f t="shared" si="80"/>
        <v/>
      </c>
      <c r="AF638" s="160" t="str">
        <f t="shared" si="79"/>
        <v/>
      </c>
    </row>
    <row r="639" spans="1:32" s="110" customFormat="1" ht="34.5" customHeight="1" x14ac:dyDescent="0.4">
      <c r="A639" s="42" t="str">
        <f t="shared" si="73"/>
        <v>○○学園</v>
      </c>
      <c r="B639" s="176" t="str">
        <f t="array" ref="B639">IFERROR(INDEX('調査票 (記入例)'!$B$1:$B$718,SMALL(IF('調査票 (記入例)'!$AE$19:$AE$718="●",ROW('調査票 (記入例)'!$AE$19:$AE$718)),ROW(B619))),"")</f>
        <v/>
      </c>
      <c r="C639" s="177" t="str">
        <f t="array" ref="C639">IFERROR(INDEX('調査票 (記入例)'!$C$1:$C$718,SMALL(IF('調査票 (記入例)'!$AE$19:$AE$718="●",ROW('調査票 (記入例)'!$AE$19:$AE$718)),ROW(C619))),"")</f>
        <v/>
      </c>
      <c r="D639" s="181" t="str">
        <f t="array" ref="D639">IFERROR(INDEX('調査票 (記入例)'!$K$1:$K$718,SMALL(IF('調査票 (記入例)'!$AE$19:$AE$718="●",ROW('調査票 (記入例)'!$AE$19:$AE$718)),ROW(D619))),"")</f>
        <v/>
      </c>
      <c r="E639" s="184">
        <f t="shared" si="74"/>
        <v>0</v>
      </c>
      <c r="F639" s="181" t="str">
        <f t="array" ref="F639">IFERROR(INDEX('調査票 (記入例)'!$L$1:$L$718,SMALL(IF('調査票 (記入例)'!$AE$19:$AE$718="●",ROW('調査票 (記入例)'!$AE$19:$AE$718)),ROW(F619))),"")</f>
        <v/>
      </c>
      <c r="G639" s="182">
        <f t="shared" si="75"/>
        <v>0</v>
      </c>
      <c r="H639" s="181" t="str">
        <f t="array" ref="H639">IFERROR(INDEX('調査票 (記入例)'!$M$1:$M$718,SMALL(IF('調査票 (記入例)'!$AE$19:$AE$718="●",ROW('調査票 (記入例)'!$AE$19:$AE$718)),ROW(H619))),"")</f>
        <v/>
      </c>
      <c r="I639" s="182">
        <f t="shared" si="76"/>
        <v>0</v>
      </c>
      <c r="J639" s="181" t="str">
        <f t="array" ref="J639">IFERROR(INDEX('調査票 (記入例)'!$N$1:$N$718,SMALL(IF('調査票 (記入例)'!$AE$19:$AE$718="●",ROW('調査票 (記入例)'!$AE$19:$AE$718)),ROW(J619))),"")</f>
        <v/>
      </c>
      <c r="K639" s="182">
        <f t="shared" si="77"/>
        <v>0</v>
      </c>
      <c r="L639" s="155"/>
      <c r="M639" s="156"/>
      <c r="N639" s="157"/>
      <c r="O639" s="156"/>
      <c r="P639" s="155"/>
      <c r="Q639" s="156"/>
      <c r="R639" s="157"/>
      <c r="S639" s="156"/>
      <c r="T639" s="155"/>
      <c r="U639" s="156"/>
      <c r="V639" s="157"/>
      <c r="W639" s="156"/>
      <c r="X639" s="155"/>
      <c r="Y639" s="156"/>
      <c r="Z639" s="157"/>
      <c r="AA639" s="156"/>
      <c r="AB639" s="158"/>
      <c r="AC639" s="159" t="str">
        <f t="array" ref="AC639">IFERROR(INDEX('調査票 (記入例)'!$AD$1:$AD$718,SMALL(IF('調査票 (記入例)'!$AE$19:$AE$718="●",ROW('調査票 (記入例)'!$AE$19:$AE$718)),ROW(AC619)))&amp;"","")</f>
        <v/>
      </c>
      <c r="AD639" s="160" t="str">
        <f t="shared" si="78"/>
        <v/>
      </c>
      <c r="AE639" s="159" t="str">
        <f t="shared" si="80"/>
        <v/>
      </c>
      <c r="AF639" s="160" t="str">
        <f t="shared" si="79"/>
        <v/>
      </c>
    </row>
    <row r="640" spans="1:32" s="110" customFormat="1" ht="34.5" customHeight="1" x14ac:dyDescent="0.4">
      <c r="A640" s="42" t="str">
        <f t="shared" si="73"/>
        <v>○○学園</v>
      </c>
      <c r="B640" s="176" t="str">
        <f t="array" ref="B640">IFERROR(INDEX('調査票 (記入例)'!$B$1:$B$718,SMALL(IF('調査票 (記入例)'!$AE$19:$AE$718="●",ROW('調査票 (記入例)'!$AE$19:$AE$718)),ROW(B620))),"")</f>
        <v/>
      </c>
      <c r="C640" s="177" t="str">
        <f t="array" ref="C640">IFERROR(INDEX('調査票 (記入例)'!$C$1:$C$718,SMALL(IF('調査票 (記入例)'!$AE$19:$AE$718="●",ROW('調査票 (記入例)'!$AE$19:$AE$718)),ROW(C620))),"")</f>
        <v/>
      </c>
      <c r="D640" s="181" t="str">
        <f t="array" ref="D640">IFERROR(INDEX('調査票 (記入例)'!$K$1:$K$718,SMALL(IF('調査票 (記入例)'!$AE$19:$AE$718="●",ROW('調査票 (記入例)'!$AE$19:$AE$718)),ROW(D620))),"")</f>
        <v/>
      </c>
      <c r="E640" s="184">
        <f t="shared" si="74"/>
        <v>0</v>
      </c>
      <c r="F640" s="181" t="str">
        <f t="array" ref="F640">IFERROR(INDEX('調査票 (記入例)'!$L$1:$L$718,SMALL(IF('調査票 (記入例)'!$AE$19:$AE$718="●",ROW('調査票 (記入例)'!$AE$19:$AE$718)),ROW(F620))),"")</f>
        <v/>
      </c>
      <c r="G640" s="182">
        <f t="shared" si="75"/>
        <v>0</v>
      </c>
      <c r="H640" s="181" t="str">
        <f t="array" ref="H640">IFERROR(INDEX('調査票 (記入例)'!$M$1:$M$718,SMALL(IF('調査票 (記入例)'!$AE$19:$AE$718="●",ROW('調査票 (記入例)'!$AE$19:$AE$718)),ROW(H620))),"")</f>
        <v/>
      </c>
      <c r="I640" s="182">
        <f t="shared" si="76"/>
        <v>0</v>
      </c>
      <c r="J640" s="181" t="str">
        <f t="array" ref="J640">IFERROR(INDEX('調査票 (記入例)'!$N$1:$N$718,SMALL(IF('調査票 (記入例)'!$AE$19:$AE$718="●",ROW('調査票 (記入例)'!$AE$19:$AE$718)),ROW(J620))),"")</f>
        <v/>
      </c>
      <c r="K640" s="182">
        <f t="shared" si="77"/>
        <v>0</v>
      </c>
      <c r="L640" s="155"/>
      <c r="M640" s="156"/>
      <c r="N640" s="157"/>
      <c r="O640" s="156"/>
      <c r="P640" s="155"/>
      <c r="Q640" s="156"/>
      <c r="R640" s="157"/>
      <c r="S640" s="156"/>
      <c r="T640" s="155"/>
      <c r="U640" s="156"/>
      <c r="V640" s="157"/>
      <c r="W640" s="156"/>
      <c r="X640" s="155"/>
      <c r="Y640" s="156"/>
      <c r="Z640" s="157"/>
      <c r="AA640" s="156"/>
      <c r="AB640" s="158"/>
      <c r="AC640" s="159" t="str">
        <f t="array" ref="AC640">IFERROR(INDEX('調査票 (記入例)'!$AD$1:$AD$718,SMALL(IF('調査票 (記入例)'!$AE$19:$AE$718="●",ROW('調査票 (記入例)'!$AE$19:$AE$718)),ROW(AC620)))&amp;"","")</f>
        <v/>
      </c>
      <c r="AD640" s="160" t="str">
        <f t="shared" si="78"/>
        <v/>
      </c>
      <c r="AE640" s="159" t="str">
        <f t="shared" si="80"/>
        <v/>
      </c>
      <c r="AF640" s="160" t="str">
        <f t="shared" si="79"/>
        <v/>
      </c>
    </row>
    <row r="641" spans="1:32" s="110" customFormat="1" ht="34.5" customHeight="1" x14ac:dyDescent="0.4">
      <c r="A641" s="42" t="str">
        <f t="shared" si="73"/>
        <v>○○学園</v>
      </c>
      <c r="B641" s="176" t="str">
        <f t="array" ref="B641">IFERROR(INDEX('調査票 (記入例)'!$B$1:$B$718,SMALL(IF('調査票 (記入例)'!$AE$19:$AE$718="●",ROW('調査票 (記入例)'!$AE$19:$AE$718)),ROW(B621))),"")</f>
        <v/>
      </c>
      <c r="C641" s="177" t="str">
        <f t="array" ref="C641">IFERROR(INDEX('調査票 (記入例)'!$C$1:$C$718,SMALL(IF('調査票 (記入例)'!$AE$19:$AE$718="●",ROW('調査票 (記入例)'!$AE$19:$AE$718)),ROW(C621))),"")</f>
        <v/>
      </c>
      <c r="D641" s="181" t="str">
        <f t="array" ref="D641">IFERROR(INDEX('調査票 (記入例)'!$K$1:$K$718,SMALL(IF('調査票 (記入例)'!$AE$19:$AE$718="●",ROW('調査票 (記入例)'!$AE$19:$AE$718)),ROW(D621))),"")</f>
        <v/>
      </c>
      <c r="E641" s="184">
        <f t="shared" si="74"/>
        <v>0</v>
      </c>
      <c r="F641" s="181" t="str">
        <f t="array" ref="F641">IFERROR(INDEX('調査票 (記入例)'!$L$1:$L$718,SMALL(IF('調査票 (記入例)'!$AE$19:$AE$718="●",ROW('調査票 (記入例)'!$AE$19:$AE$718)),ROW(F621))),"")</f>
        <v/>
      </c>
      <c r="G641" s="182">
        <f t="shared" si="75"/>
        <v>0</v>
      </c>
      <c r="H641" s="181" t="str">
        <f t="array" ref="H641">IFERROR(INDEX('調査票 (記入例)'!$M$1:$M$718,SMALL(IF('調査票 (記入例)'!$AE$19:$AE$718="●",ROW('調査票 (記入例)'!$AE$19:$AE$718)),ROW(H621))),"")</f>
        <v/>
      </c>
      <c r="I641" s="182">
        <f t="shared" si="76"/>
        <v>0</v>
      </c>
      <c r="J641" s="181" t="str">
        <f t="array" ref="J641">IFERROR(INDEX('調査票 (記入例)'!$N$1:$N$718,SMALL(IF('調査票 (記入例)'!$AE$19:$AE$718="●",ROW('調査票 (記入例)'!$AE$19:$AE$718)),ROW(J621))),"")</f>
        <v/>
      </c>
      <c r="K641" s="182">
        <f t="shared" si="77"/>
        <v>0</v>
      </c>
      <c r="L641" s="155"/>
      <c r="M641" s="156"/>
      <c r="N641" s="157"/>
      <c r="O641" s="156"/>
      <c r="P641" s="155"/>
      <c r="Q641" s="156"/>
      <c r="R641" s="157"/>
      <c r="S641" s="156"/>
      <c r="T641" s="155"/>
      <c r="U641" s="156"/>
      <c r="V641" s="157"/>
      <c r="W641" s="156"/>
      <c r="X641" s="155"/>
      <c r="Y641" s="156"/>
      <c r="Z641" s="157"/>
      <c r="AA641" s="156"/>
      <c r="AB641" s="158"/>
      <c r="AC641" s="159" t="str">
        <f t="array" ref="AC641">IFERROR(INDEX('調査票 (記入例)'!$AD$1:$AD$718,SMALL(IF('調査票 (記入例)'!$AE$19:$AE$718="●",ROW('調査票 (記入例)'!$AE$19:$AE$718)),ROW(AC621)))&amp;"","")</f>
        <v/>
      </c>
      <c r="AD641" s="160" t="str">
        <f t="shared" si="78"/>
        <v/>
      </c>
      <c r="AE641" s="159" t="str">
        <f t="shared" si="80"/>
        <v/>
      </c>
      <c r="AF641" s="160" t="str">
        <f t="shared" si="79"/>
        <v/>
      </c>
    </row>
    <row r="642" spans="1:32" s="110" customFormat="1" ht="34.5" customHeight="1" x14ac:dyDescent="0.4">
      <c r="A642" s="42" t="str">
        <f t="shared" si="73"/>
        <v>○○学園</v>
      </c>
      <c r="B642" s="176" t="str">
        <f t="array" ref="B642">IFERROR(INDEX('調査票 (記入例)'!$B$1:$B$718,SMALL(IF('調査票 (記入例)'!$AE$19:$AE$718="●",ROW('調査票 (記入例)'!$AE$19:$AE$718)),ROW(B622))),"")</f>
        <v/>
      </c>
      <c r="C642" s="177" t="str">
        <f t="array" ref="C642">IFERROR(INDEX('調査票 (記入例)'!$C$1:$C$718,SMALL(IF('調査票 (記入例)'!$AE$19:$AE$718="●",ROW('調査票 (記入例)'!$AE$19:$AE$718)),ROW(C622))),"")</f>
        <v/>
      </c>
      <c r="D642" s="181" t="str">
        <f t="array" ref="D642">IFERROR(INDEX('調査票 (記入例)'!$K$1:$K$718,SMALL(IF('調査票 (記入例)'!$AE$19:$AE$718="●",ROW('調査票 (記入例)'!$AE$19:$AE$718)),ROW(D622))),"")</f>
        <v/>
      </c>
      <c r="E642" s="184">
        <f t="shared" si="74"/>
        <v>0</v>
      </c>
      <c r="F642" s="181" t="str">
        <f t="array" ref="F642">IFERROR(INDEX('調査票 (記入例)'!$L$1:$L$718,SMALL(IF('調査票 (記入例)'!$AE$19:$AE$718="●",ROW('調査票 (記入例)'!$AE$19:$AE$718)),ROW(F622))),"")</f>
        <v/>
      </c>
      <c r="G642" s="182">
        <f t="shared" si="75"/>
        <v>0</v>
      </c>
      <c r="H642" s="181" t="str">
        <f t="array" ref="H642">IFERROR(INDEX('調査票 (記入例)'!$M$1:$M$718,SMALL(IF('調査票 (記入例)'!$AE$19:$AE$718="●",ROW('調査票 (記入例)'!$AE$19:$AE$718)),ROW(H622))),"")</f>
        <v/>
      </c>
      <c r="I642" s="182">
        <f t="shared" si="76"/>
        <v>0</v>
      </c>
      <c r="J642" s="181" t="str">
        <f t="array" ref="J642">IFERROR(INDEX('調査票 (記入例)'!$N$1:$N$718,SMALL(IF('調査票 (記入例)'!$AE$19:$AE$718="●",ROW('調査票 (記入例)'!$AE$19:$AE$718)),ROW(J622))),"")</f>
        <v/>
      </c>
      <c r="K642" s="182">
        <f t="shared" si="77"/>
        <v>0</v>
      </c>
      <c r="L642" s="155"/>
      <c r="M642" s="156"/>
      <c r="N642" s="157"/>
      <c r="O642" s="156"/>
      <c r="P642" s="155"/>
      <c r="Q642" s="156"/>
      <c r="R642" s="157"/>
      <c r="S642" s="156"/>
      <c r="T642" s="155"/>
      <c r="U642" s="156"/>
      <c r="V642" s="157"/>
      <c r="W642" s="156"/>
      <c r="X642" s="155"/>
      <c r="Y642" s="156"/>
      <c r="Z642" s="157"/>
      <c r="AA642" s="156"/>
      <c r="AB642" s="158"/>
      <c r="AC642" s="159" t="str">
        <f t="array" ref="AC642">IFERROR(INDEX('調査票 (記入例)'!$AD$1:$AD$718,SMALL(IF('調査票 (記入例)'!$AE$19:$AE$718="●",ROW('調査票 (記入例)'!$AE$19:$AE$718)),ROW(AC622)))&amp;"","")</f>
        <v/>
      </c>
      <c r="AD642" s="160" t="str">
        <f t="shared" si="78"/>
        <v/>
      </c>
      <c r="AE642" s="159" t="str">
        <f t="shared" si="80"/>
        <v/>
      </c>
      <c r="AF642" s="160" t="str">
        <f t="shared" si="79"/>
        <v/>
      </c>
    </row>
    <row r="643" spans="1:32" s="110" customFormat="1" ht="34.5" customHeight="1" x14ac:dyDescent="0.4">
      <c r="A643" s="42" t="str">
        <f t="shared" si="73"/>
        <v>○○学園</v>
      </c>
      <c r="B643" s="176" t="str">
        <f t="array" ref="B643">IFERROR(INDEX('調査票 (記入例)'!$B$1:$B$718,SMALL(IF('調査票 (記入例)'!$AE$19:$AE$718="●",ROW('調査票 (記入例)'!$AE$19:$AE$718)),ROW(B623))),"")</f>
        <v/>
      </c>
      <c r="C643" s="177" t="str">
        <f t="array" ref="C643">IFERROR(INDEX('調査票 (記入例)'!$C$1:$C$718,SMALL(IF('調査票 (記入例)'!$AE$19:$AE$718="●",ROW('調査票 (記入例)'!$AE$19:$AE$718)),ROW(C623))),"")</f>
        <v/>
      </c>
      <c r="D643" s="181" t="str">
        <f t="array" ref="D643">IFERROR(INDEX('調査票 (記入例)'!$K$1:$K$718,SMALL(IF('調査票 (記入例)'!$AE$19:$AE$718="●",ROW('調査票 (記入例)'!$AE$19:$AE$718)),ROW(D623))),"")</f>
        <v/>
      </c>
      <c r="E643" s="184">
        <f t="shared" si="74"/>
        <v>0</v>
      </c>
      <c r="F643" s="181" t="str">
        <f t="array" ref="F643">IFERROR(INDEX('調査票 (記入例)'!$L$1:$L$718,SMALL(IF('調査票 (記入例)'!$AE$19:$AE$718="●",ROW('調査票 (記入例)'!$AE$19:$AE$718)),ROW(F623))),"")</f>
        <v/>
      </c>
      <c r="G643" s="182">
        <f t="shared" si="75"/>
        <v>0</v>
      </c>
      <c r="H643" s="181" t="str">
        <f t="array" ref="H643">IFERROR(INDEX('調査票 (記入例)'!$M$1:$M$718,SMALL(IF('調査票 (記入例)'!$AE$19:$AE$718="●",ROW('調査票 (記入例)'!$AE$19:$AE$718)),ROW(H623))),"")</f>
        <v/>
      </c>
      <c r="I643" s="182">
        <f t="shared" si="76"/>
        <v>0</v>
      </c>
      <c r="J643" s="181" t="str">
        <f t="array" ref="J643">IFERROR(INDEX('調査票 (記入例)'!$N$1:$N$718,SMALL(IF('調査票 (記入例)'!$AE$19:$AE$718="●",ROW('調査票 (記入例)'!$AE$19:$AE$718)),ROW(J623))),"")</f>
        <v/>
      </c>
      <c r="K643" s="182">
        <f t="shared" si="77"/>
        <v>0</v>
      </c>
      <c r="L643" s="155"/>
      <c r="M643" s="156"/>
      <c r="N643" s="157"/>
      <c r="O643" s="156"/>
      <c r="P643" s="155"/>
      <c r="Q643" s="156"/>
      <c r="R643" s="157"/>
      <c r="S643" s="156"/>
      <c r="T643" s="155"/>
      <c r="U643" s="156"/>
      <c r="V643" s="157"/>
      <c r="W643" s="156"/>
      <c r="X643" s="155"/>
      <c r="Y643" s="156"/>
      <c r="Z643" s="157"/>
      <c r="AA643" s="156"/>
      <c r="AB643" s="158"/>
      <c r="AC643" s="159" t="str">
        <f t="array" ref="AC643">IFERROR(INDEX('調査票 (記入例)'!$AD$1:$AD$718,SMALL(IF('調査票 (記入例)'!$AE$19:$AE$718="●",ROW('調査票 (記入例)'!$AE$19:$AE$718)),ROW(AC623)))&amp;"","")</f>
        <v/>
      </c>
      <c r="AD643" s="160" t="str">
        <f t="shared" si="78"/>
        <v/>
      </c>
      <c r="AE643" s="159" t="str">
        <f t="shared" si="80"/>
        <v/>
      </c>
      <c r="AF643" s="160" t="str">
        <f t="shared" si="79"/>
        <v/>
      </c>
    </row>
    <row r="644" spans="1:32" s="110" customFormat="1" ht="34.5" customHeight="1" x14ac:dyDescent="0.4">
      <c r="A644" s="42" t="str">
        <f t="shared" si="73"/>
        <v>○○学園</v>
      </c>
      <c r="B644" s="176" t="str">
        <f t="array" ref="B644">IFERROR(INDEX('調査票 (記入例)'!$B$1:$B$718,SMALL(IF('調査票 (記入例)'!$AE$19:$AE$718="●",ROW('調査票 (記入例)'!$AE$19:$AE$718)),ROW(B624))),"")</f>
        <v/>
      </c>
      <c r="C644" s="177" t="str">
        <f t="array" ref="C644">IFERROR(INDEX('調査票 (記入例)'!$C$1:$C$718,SMALL(IF('調査票 (記入例)'!$AE$19:$AE$718="●",ROW('調査票 (記入例)'!$AE$19:$AE$718)),ROW(C624))),"")</f>
        <v/>
      </c>
      <c r="D644" s="181" t="str">
        <f t="array" ref="D644">IFERROR(INDEX('調査票 (記入例)'!$K$1:$K$718,SMALL(IF('調査票 (記入例)'!$AE$19:$AE$718="●",ROW('調査票 (記入例)'!$AE$19:$AE$718)),ROW(D624))),"")</f>
        <v/>
      </c>
      <c r="E644" s="184">
        <f t="shared" si="74"/>
        <v>0</v>
      </c>
      <c r="F644" s="181" t="str">
        <f t="array" ref="F644">IFERROR(INDEX('調査票 (記入例)'!$L$1:$L$718,SMALL(IF('調査票 (記入例)'!$AE$19:$AE$718="●",ROW('調査票 (記入例)'!$AE$19:$AE$718)),ROW(F624))),"")</f>
        <v/>
      </c>
      <c r="G644" s="182">
        <f t="shared" si="75"/>
        <v>0</v>
      </c>
      <c r="H644" s="181" t="str">
        <f t="array" ref="H644">IFERROR(INDEX('調査票 (記入例)'!$M$1:$M$718,SMALL(IF('調査票 (記入例)'!$AE$19:$AE$718="●",ROW('調査票 (記入例)'!$AE$19:$AE$718)),ROW(H624))),"")</f>
        <v/>
      </c>
      <c r="I644" s="182">
        <f t="shared" si="76"/>
        <v>0</v>
      </c>
      <c r="J644" s="181" t="str">
        <f t="array" ref="J644">IFERROR(INDEX('調査票 (記入例)'!$N$1:$N$718,SMALL(IF('調査票 (記入例)'!$AE$19:$AE$718="●",ROW('調査票 (記入例)'!$AE$19:$AE$718)),ROW(J624))),"")</f>
        <v/>
      </c>
      <c r="K644" s="182">
        <f t="shared" si="77"/>
        <v>0</v>
      </c>
      <c r="L644" s="155"/>
      <c r="M644" s="156"/>
      <c r="N644" s="157"/>
      <c r="O644" s="156"/>
      <c r="P644" s="155"/>
      <c r="Q644" s="156"/>
      <c r="R644" s="157"/>
      <c r="S644" s="156"/>
      <c r="T644" s="155"/>
      <c r="U644" s="156"/>
      <c r="V644" s="157"/>
      <c r="W644" s="156"/>
      <c r="X644" s="155"/>
      <c r="Y644" s="156"/>
      <c r="Z644" s="157"/>
      <c r="AA644" s="156"/>
      <c r="AB644" s="158"/>
      <c r="AC644" s="159" t="str">
        <f t="array" ref="AC644">IFERROR(INDEX('調査票 (記入例)'!$AD$1:$AD$718,SMALL(IF('調査票 (記入例)'!$AE$19:$AE$718="●",ROW('調査票 (記入例)'!$AE$19:$AE$718)),ROW(AC624)))&amp;"","")</f>
        <v/>
      </c>
      <c r="AD644" s="160" t="str">
        <f t="shared" si="78"/>
        <v/>
      </c>
      <c r="AE644" s="159" t="str">
        <f t="shared" si="80"/>
        <v/>
      </c>
      <c r="AF644" s="160" t="str">
        <f t="shared" si="79"/>
        <v/>
      </c>
    </row>
    <row r="645" spans="1:32" s="110" customFormat="1" ht="34.5" customHeight="1" x14ac:dyDescent="0.4">
      <c r="A645" s="42" t="str">
        <f t="shared" si="73"/>
        <v>○○学園</v>
      </c>
      <c r="B645" s="176" t="str">
        <f t="array" ref="B645">IFERROR(INDEX('調査票 (記入例)'!$B$1:$B$718,SMALL(IF('調査票 (記入例)'!$AE$19:$AE$718="●",ROW('調査票 (記入例)'!$AE$19:$AE$718)),ROW(B625))),"")</f>
        <v/>
      </c>
      <c r="C645" s="177" t="str">
        <f t="array" ref="C645">IFERROR(INDEX('調査票 (記入例)'!$C$1:$C$718,SMALL(IF('調査票 (記入例)'!$AE$19:$AE$718="●",ROW('調査票 (記入例)'!$AE$19:$AE$718)),ROW(C625))),"")</f>
        <v/>
      </c>
      <c r="D645" s="181" t="str">
        <f t="array" ref="D645">IFERROR(INDEX('調査票 (記入例)'!$K$1:$K$718,SMALL(IF('調査票 (記入例)'!$AE$19:$AE$718="●",ROW('調査票 (記入例)'!$AE$19:$AE$718)),ROW(D625))),"")</f>
        <v/>
      </c>
      <c r="E645" s="184">
        <f t="shared" si="74"/>
        <v>0</v>
      </c>
      <c r="F645" s="181" t="str">
        <f t="array" ref="F645">IFERROR(INDEX('調査票 (記入例)'!$L$1:$L$718,SMALL(IF('調査票 (記入例)'!$AE$19:$AE$718="●",ROW('調査票 (記入例)'!$AE$19:$AE$718)),ROW(F625))),"")</f>
        <v/>
      </c>
      <c r="G645" s="182">
        <f t="shared" si="75"/>
        <v>0</v>
      </c>
      <c r="H645" s="181" t="str">
        <f t="array" ref="H645">IFERROR(INDEX('調査票 (記入例)'!$M$1:$M$718,SMALL(IF('調査票 (記入例)'!$AE$19:$AE$718="●",ROW('調査票 (記入例)'!$AE$19:$AE$718)),ROW(H625))),"")</f>
        <v/>
      </c>
      <c r="I645" s="182">
        <f t="shared" si="76"/>
        <v>0</v>
      </c>
      <c r="J645" s="181" t="str">
        <f t="array" ref="J645">IFERROR(INDEX('調査票 (記入例)'!$N$1:$N$718,SMALL(IF('調査票 (記入例)'!$AE$19:$AE$718="●",ROW('調査票 (記入例)'!$AE$19:$AE$718)),ROW(J625))),"")</f>
        <v/>
      </c>
      <c r="K645" s="182">
        <f t="shared" si="77"/>
        <v>0</v>
      </c>
      <c r="L645" s="155"/>
      <c r="M645" s="156"/>
      <c r="N645" s="157"/>
      <c r="O645" s="156"/>
      <c r="P645" s="155"/>
      <c r="Q645" s="156"/>
      <c r="R645" s="157"/>
      <c r="S645" s="156"/>
      <c r="T645" s="155"/>
      <c r="U645" s="156"/>
      <c r="V645" s="157"/>
      <c r="W645" s="156"/>
      <c r="X645" s="155"/>
      <c r="Y645" s="156"/>
      <c r="Z645" s="157"/>
      <c r="AA645" s="156"/>
      <c r="AB645" s="158"/>
      <c r="AC645" s="159" t="str">
        <f t="array" ref="AC645">IFERROR(INDEX('調査票 (記入例)'!$AD$1:$AD$718,SMALL(IF('調査票 (記入例)'!$AE$19:$AE$718="●",ROW('調査票 (記入例)'!$AE$19:$AE$718)),ROW(AC625)))&amp;"","")</f>
        <v/>
      </c>
      <c r="AD645" s="160" t="str">
        <f t="shared" si="78"/>
        <v/>
      </c>
      <c r="AE645" s="159" t="str">
        <f t="shared" si="80"/>
        <v/>
      </c>
      <c r="AF645" s="160" t="str">
        <f t="shared" si="79"/>
        <v/>
      </c>
    </row>
    <row r="646" spans="1:32" s="110" customFormat="1" ht="34.5" customHeight="1" x14ac:dyDescent="0.4">
      <c r="A646" s="42" t="str">
        <f t="shared" si="73"/>
        <v>○○学園</v>
      </c>
      <c r="B646" s="176" t="str">
        <f t="array" ref="B646">IFERROR(INDEX('調査票 (記入例)'!$B$1:$B$718,SMALL(IF('調査票 (記入例)'!$AE$19:$AE$718="●",ROW('調査票 (記入例)'!$AE$19:$AE$718)),ROW(B626))),"")</f>
        <v/>
      </c>
      <c r="C646" s="177" t="str">
        <f t="array" ref="C646">IFERROR(INDEX('調査票 (記入例)'!$C$1:$C$718,SMALL(IF('調査票 (記入例)'!$AE$19:$AE$718="●",ROW('調査票 (記入例)'!$AE$19:$AE$718)),ROW(C626))),"")</f>
        <v/>
      </c>
      <c r="D646" s="181" t="str">
        <f t="array" ref="D646">IFERROR(INDEX('調査票 (記入例)'!$K$1:$K$718,SMALL(IF('調査票 (記入例)'!$AE$19:$AE$718="●",ROW('調査票 (記入例)'!$AE$19:$AE$718)),ROW(D626))),"")</f>
        <v/>
      </c>
      <c r="E646" s="184">
        <f t="shared" si="74"/>
        <v>0</v>
      </c>
      <c r="F646" s="181" t="str">
        <f t="array" ref="F646">IFERROR(INDEX('調査票 (記入例)'!$L$1:$L$718,SMALL(IF('調査票 (記入例)'!$AE$19:$AE$718="●",ROW('調査票 (記入例)'!$AE$19:$AE$718)),ROW(F626))),"")</f>
        <v/>
      </c>
      <c r="G646" s="182">
        <f t="shared" si="75"/>
        <v>0</v>
      </c>
      <c r="H646" s="181" t="str">
        <f t="array" ref="H646">IFERROR(INDEX('調査票 (記入例)'!$M$1:$M$718,SMALL(IF('調査票 (記入例)'!$AE$19:$AE$718="●",ROW('調査票 (記入例)'!$AE$19:$AE$718)),ROW(H626))),"")</f>
        <v/>
      </c>
      <c r="I646" s="182">
        <f t="shared" si="76"/>
        <v>0</v>
      </c>
      <c r="J646" s="181" t="str">
        <f t="array" ref="J646">IFERROR(INDEX('調査票 (記入例)'!$N$1:$N$718,SMALL(IF('調査票 (記入例)'!$AE$19:$AE$718="●",ROW('調査票 (記入例)'!$AE$19:$AE$718)),ROW(J626))),"")</f>
        <v/>
      </c>
      <c r="K646" s="182">
        <f t="shared" si="77"/>
        <v>0</v>
      </c>
      <c r="L646" s="155"/>
      <c r="M646" s="156"/>
      <c r="N646" s="157"/>
      <c r="O646" s="156"/>
      <c r="P646" s="155"/>
      <c r="Q646" s="156"/>
      <c r="R646" s="157"/>
      <c r="S646" s="156"/>
      <c r="T646" s="155"/>
      <c r="U646" s="156"/>
      <c r="V646" s="157"/>
      <c r="W646" s="156"/>
      <c r="X646" s="155"/>
      <c r="Y646" s="156"/>
      <c r="Z646" s="157"/>
      <c r="AA646" s="156"/>
      <c r="AB646" s="158"/>
      <c r="AC646" s="159" t="str">
        <f t="array" ref="AC646">IFERROR(INDEX('調査票 (記入例)'!$AD$1:$AD$718,SMALL(IF('調査票 (記入例)'!$AE$19:$AE$718="●",ROW('調査票 (記入例)'!$AE$19:$AE$718)),ROW(AC626)))&amp;"","")</f>
        <v/>
      </c>
      <c r="AD646" s="160" t="str">
        <f t="shared" si="78"/>
        <v/>
      </c>
      <c r="AE646" s="159" t="str">
        <f t="shared" si="80"/>
        <v/>
      </c>
      <c r="AF646" s="160" t="str">
        <f t="shared" si="79"/>
        <v/>
      </c>
    </row>
    <row r="647" spans="1:32" s="110" customFormat="1" ht="34.5" customHeight="1" x14ac:dyDescent="0.4">
      <c r="A647" s="42" t="str">
        <f t="shared" si="73"/>
        <v>○○学園</v>
      </c>
      <c r="B647" s="176" t="str">
        <f t="array" ref="B647">IFERROR(INDEX('調査票 (記入例)'!$B$1:$B$718,SMALL(IF('調査票 (記入例)'!$AE$19:$AE$718="●",ROW('調査票 (記入例)'!$AE$19:$AE$718)),ROW(B627))),"")</f>
        <v/>
      </c>
      <c r="C647" s="177" t="str">
        <f t="array" ref="C647">IFERROR(INDEX('調査票 (記入例)'!$C$1:$C$718,SMALL(IF('調査票 (記入例)'!$AE$19:$AE$718="●",ROW('調査票 (記入例)'!$AE$19:$AE$718)),ROW(C627))),"")</f>
        <v/>
      </c>
      <c r="D647" s="181" t="str">
        <f t="array" ref="D647">IFERROR(INDEX('調査票 (記入例)'!$K$1:$K$718,SMALL(IF('調査票 (記入例)'!$AE$19:$AE$718="●",ROW('調査票 (記入例)'!$AE$19:$AE$718)),ROW(D627))),"")</f>
        <v/>
      </c>
      <c r="E647" s="184">
        <f t="shared" si="74"/>
        <v>0</v>
      </c>
      <c r="F647" s="181" t="str">
        <f t="array" ref="F647">IFERROR(INDEX('調査票 (記入例)'!$L$1:$L$718,SMALL(IF('調査票 (記入例)'!$AE$19:$AE$718="●",ROW('調査票 (記入例)'!$AE$19:$AE$718)),ROW(F627))),"")</f>
        <v/>
      </c>
      <c r="G647" s="182">
        <f t="shared" si="75"/>
        <v>0</v>
      </c>
      <c r="H647" s="181" t="str">
        <f t="array" ref="H647">IFERROR(INDEX('調査票 (記入例)'!$M$1:$M$718,SMALL(IF('調査票 (記入例)'!$AE$19:$AE$718="●",ROW('調査票 (記入例)'!$AE$19:$AE$718)),ROW(H627))),"")</f>
        <v/>
      </c>
      <c r="I647" s="182">
        <f t="shared" si="76"/>
        <v>0</v>
      </c>
      <c r="J647" s="181" t="str">
        <f t="array" ref="J647">IFERROR(INDEX('調査票 (記入例)'!$N$1:$N$718,SMALL(IF('調査票 (記入例)'!$AE$19:$AE$718="●",ROW('調査票 (記入例)'!$AE$19:$AE$718)),ROW(J627))),"")</f>
        <v/>
      </c>
      <c r="K647" s="182">
        <f t="shared" si="77"/>
        <v>0</v>
      </c>
      <c r="L647" s="155"/>
      <c r="M647" s="156"/>
      <c r="N647" s="157"/>
      <c r="O647" s="156"/>
      <c r="P647" s="155"/>
      <c r="Q647" s="156"/>
      <c r="R647" s="157"/>
      <c r="S647" s="156"/>
      <c r="T647" s="155"/>
      <c r="U647" s="156"/>
      <c r="V647" s="157"/>
      <c r="W647" s="156"/>
      <c r="X647" s="155"/>
      <c r="Y647" s="156"/>
      <c r="Z647" s="157"/>
      <c r="AA647" s="156"/>
      <c r="AB647" s="158"/>
      <c r="AC647" s="159" t="str">
        <f t="array" ref="AC647">IFERROR(INDEX('調査票 (記入例)'!$AD$1:$AD$718,SMALL(IF('調査票 (記入例)'!$AE$19:$AE$718="●",ROW('調査票 (記入例)'!$AE$19:$AE$718)),ROW(AC627)))&amp;"","")</f>
        <v/>
      </c>
      <c r="AD647" s="160" t="str">
        <f t="shared" si="78"/>
        <v/>
      </c>
      <c r="AE647" s="159" t="str">
        <f t="shared" si="80"/>
        <v/>
      </c>
      <c r="AF647" s="160" t="str">
        <f t="shared" si="79"/>
        <v/>
      </c>
    </row>
    <row r="648" spans="1:32" s="110" customFormat="1" ht="34.5" customHeight="1" x14ac:dyDescent="0.4">
      <c r="A648" s="42" t="str">
        <f t="shared" si="73"/>
        <v>○○学園</v>
      </c>
      <c r="B648" s="176" t="str">
        <f t="array" ref="B648">IFERROR(INDEX('調査票 (記入例)'!$B$1:$B$718,SMALL(IF('調査票 (記入例)'!$AE$19:$AE$718="●",ROW('調査票 (記入例)'!$AE$19:$AE$718)),ROW(B628))),"")</f>
        <v/>
      </c>
      <c r="C648" s="177" t="str">
        <f t="array" ref="C648">IFERROR(INDEX('調査票 (記入例)'!$C$1:$C$718,SMALL(IF('調査票 (記入例)'!$AE$19:$AE$718="●",ROW('調査票 (記入例)'!$AE$19:$AE$718)),ROW(C628))),"")</f>
        <v/>
      </c>
      <c r="D648" s="181" t="str">
        <f t="array" ref="D648">IFERROR(INDEX('調査票 (記入例)'!$K$1:$K$718,SMALL(IF('調査票 (記入例)'!$AE$19:$AE$718="●",ROW('調査票 (記入例)'!$AE$19:$AE$718)),ROW(D628))),"")</f>
        <v/>
      </c>
      <c r="E648" s="184">
        <f t="shared" si="74"/>
        <v>0</v>
      </c>
      <c r="F648" s="181" t="str">
        <f t="array" ref="F648">IFERROR(INDEX('調査票 (記入例)'!$L$1:$L$718,SMALL(IF('調査票 (記入例)'!$AE$19:$AE$718="●",ROW('調査票 (記入例)'!$AE$19:$AE$718)),ROW(F628))),"")</f>
        <v/>
      </c>
      <c r="G648" s="182">
        <f t="shared" si="75"/>
        <v>0</v>
      </c>
      <c r="H648" s="181" t="str">
        <f t="array" ref="H648">IFERROR(INDEX('調査票 (記入例)'!$M$1:$M$718,SMALL(IF('調査票 (記入例)'!$AE$19:$AE$718="●",ROW('調査票 (記入例)'!$AE$19:$AE$718)),ROW(H628))),"")</f>
        <v/>
      </c>
      <c r="I648" s="182">
        <f t="shared" si="76"/>
        <v>0</v>
      </c>
      <c r="J648" s="181" t="str">
        <f t="array" ref="J648">IFERROR(INDEX('調査票 (記入例)'!$N$1:$N$718,SMALL(IF('調査票 (記入例)'!$AE$19:$AE$718="●",ROW('調査票 (記入例)'!$AE$19:$AE$718)),ROW(J628))),"")</f>
        <v/>
      </c>
      <c r="K648" s="182">
        <f t="shared" si="77"/>
        <v>0</v>
      </c>
      <c r="L648" s="155"/>
      <c r="M648" s="156"/>
      <c r="N648" s="157"/>
      <c r="O648" s="156"/>
      <c r="P648" s="155"/>
      <c r="Q648" s="156"/>
      <c r="R648" s="157"/>
      <c r="S648" s="156"/>
      <c r="T648" s="155"/>
      <c r="U648" s="156"/>
      <c r="V648" s="157"/>
      <c r="W648" s="156"/>
      <c r="X648" s="155"/>
      <c r="Y648" s="156"/>
      <c r="Z648" s="157"/>
      <c r="AA648" s="156"/>
      <c r="AB648" s="158"/>
      <c r="AC648" s="159" t="str">
        <f t="array" ref="AC648">IFERROR(INDEX('調査票 (記入例)'!$AD$1:$AD$718,SMALL(IF('調査票 (記入例)'!$AE$19:$AE$718="●",ROW('調査票 (記入例)'!$AE$19:$AE$718)),ROW(AC628)))&amp;"","")</f>
        <v/>
      </c>
      <c r="AD648" s="160" t="str">
        <f t="shared" si="78"/>
        <v/>
      </c>
      <c r="AE648" s="159" t="str">
        <f t="shared" si="80"/>
        <v/>
      </c>
      <c r="AF648" s="160" t="str">
        <f t="shared" si="79"/>
        <v/>
      </c>
    </row>
    <row r="649" spans="1:32" s="110" customFormat="1" ht="34.5" customHeight="1" x14ac:dyDescent="0.4">
      <c r="A649" s="42" t="str">
        <f t="shared" si="73"/>
        <v>○○学園</v>
      </c>
      <c r="B649" s="176" t="str">
        <f t="array" ref="B649">IFERROR(INDEX('調査票 (記入例)'!$B$1:$B$718,SMALL(IF('調査票 (記入例)'!$AE$19:$AE$718="●",ROW('調査票 (記入例)'!$AE$19:$AE$718)),ROW(B629))),"")</f>
        <v/>
      </c>
      <c r="C649" s="177" t="str">
        <f t="array" ref="C649">IFERROR(INDEX('調査票 (記入例)'!$C$1:$C$718,SMALL(IF('調査票 (記入例)'!$AE$19:$AE$718="●",ROW('調査票 (記入例)'!$AE$19:$AE$718)),ROW(C629))),"")</f>
        <v/>
      </c>
      <c r="D649" s="181" t="str">
        <f t="array" ref="D649">IFERROR(INDEX('調査票 (記入例)'!$K$1:$K$718,SMALL(IF('調査票 (記入例)'!$AE$19:$AE$718="●",ROW('調査票 (記入例)'!$AE$19:$AE$718)),ROW(D629))),"")</f>
        <v/>
      </c>
      <c r="E649" s="184">
        <f t="shared" si="74"/>
        <v>0</v>
      </c>
      <c r="F649" s="181" t="str">
        <f t="array" ref="F649">IFERROR(INDEX('調査票 (記入例)'!$L$1:$L$718,SMALL(IF('調査票 (記入例)'!$AE$19:$AE$718="●",ROW('調査票 (記入例)'!$AE$19:$AE$718)),ROW(F629))),"")</f>
        <v/>
      </c>
      <c r="G649" s="182">
        <f t="shared" si="75"/>
        <v>0</v>
      </c>
      <c r="H649" s="181" t="str">
        <f t="array" ref="H649">IFERROR(INDEX('調査票 (記入例)'!$M$1:$M$718,SMALL(IF('調査票 (記入例)'!$AE$19:$AE$718="●",ROW('調査票 (記入例)'!$AE$19:$AE$718)),ROW(H629))),"")</f>
        <v/>
      </c>
      <c r="I649" s="182">
        <f t="shared" si="76"/>
        <v>0</v>
      </c>
      <c r="J649" s="181" t="str">
        <f t="array" ref="J649">IFERROR(INDEX('調査票 (記入例)'!$N$1:$N$718,SMALL(IF('調査票 (記入例)'!$AE$19:$AE$718="●",ROW('調査票 (記入例)'!$AE$19:$AE$718)),ROW(J629))),"")</f>
        <v/>
      </c>
      <c r="K649" s="182">
        <f t="shared" si="77"/>
        <v>0</v>
      </c>
      <c r="L649" s="155"/>
      <c r="M649" s="156"/>
      <c r="N649" s="157"/>
      <c r="O649" s="156"/>
      <c r="P649" s="155"/>
      <c r="Q649" s="156"/>
      <c r="R649" s="157"/>
      <c r="S649" s="156"/>
      <c r="T649" s="155"/>
      <c r="U649" s="156"/>
      <c r="V649" s="157"/>
      <c r="W649" s="156"/>
      <c r="X649" s="155"/>
      <c r="Y649" s="156"/>
      <c r="Z649" s="157"/>
      <c r="AA649" s="156"/>
      <c r="AB649" s="158"/>
      <c r="AC649" s="159" t="str">
        <f t="array" ref="AC649">IFERROR(INDEX('調査票 (記入例)'!$AD$1:$AD$718,SMALL(IF('調査票 (記入例)'!$AE$19:$AE$718="●",ROW('調査票 (記入例)'!$AE$19:$AE$718)),ROW(AC629)))&amp;"","")</f>
        <v/>
      </c>
      <c r="AD649" s="160" t="str">
        <f t="shared" si="78"/>
        <v/>
      </c>
      <c r="AE649" s="159" t="str">
        <f t="shared" si="80"/>
        <v/>
      </c>
      <c r="AF649" s="160" t="str">
        <f t="shared" si="79"/>
        <v/>
      </c>
    </row>
    <row r="650" spans="1:32" s="110" customFormat="1" ht="34.5" customHeight="1" x14ac:dyDescent="0.4">
      <c r="A650" s="42" t="str">
        <f t="shared" si="73"/>
        <v>○○学園</v>
      </c>
      <c r="B650" s="176" t="str">
        <f t="array" ref="B650">IFERROR(INDEX('調査票 (記入例)'!$B$1:$B$718,SMALL(IF('調査票 (記入例)'!$AE$19:$AE$718="●",ROW('調査票 (記入例)'!$AE$19:$AE$718)),ROW(B630))),"")</f>
        <v/>
      </c>
      <c r="C650" s="177" t="str">
        <f t="array" ref="C650">IFERROR(INDEX('調査票 (記入例)'!$C$1:$C$718,SMALL(IF('調査票 (記入例)'!$AE$19:$AE$718="●",ROW('調査票 (記入例)'!$AE$19:$AE$718)),ROW(C630))),"")</f>
        <v/>
      </c>
      <c r="D650" s="181" t="str">
        <f t="array" ref="D650">IFERROR(INDEX('調査票 (記入例)'!$K$1:$K$718,SMALL(IF('調査票 (記入例)'!$AE$19:$AE$718="●",ROW('調査票 (記入例)'!$AE$19:$AE$718)),ROW(D630))),"")</f>
        <v/>
      </c>
      <c r="E650" s="184">
        <f t="shared" si="74"/>
        <v>0</v>
      </c>
      <c r="F650" s="181" t="str">
        <f t="array" ref="F650">IFERROR(INDEX('調査票 (記入例)'!$L$1:$L$718,SMALL(IF('調査票 (記入例)'!$AE$19:$AE$718="●",ROW('調査票 (記入例)'!$AE$19:$AE$718)),ROW(F630))),"")</f>
        <v/>
      </c>
      <c r="G650" s="182">
        <f t="shared" si="75"/>
        <v>0</v>
      </c>
      <c r="H650" s="181" t="str">
        <f t="array" ref="H650">IFERROR(INDEX('調査票 (記入例)'!$M$1:$M$718,SMALL(IF('調査票 (記入例)'!$AE$19:$AE$718="●",ROW('調査票 (記入例)'!$AE$19:$AE$718)),ROW(H630))),"")</f>
        <v/>
      </c>
      <c r="I650" s="182">
        <f t="shared" si="76"/>
        <v>0</v>
      </c>
      <c r="J650" s="181" t="str">
        <f t="array" ref="J650">IFERROR(INDEX('調査票 (記入例)'!$N$1:$N$718,SMALL(IF('調査票 (記入例)'!$AE$19:$AE$718="●",ROW('調査票 (記入例)'!$AE$19:$AE$718)),ROW(J630))),"")</f>
        <v/>
      </c>
      <c r="K650" s="182">
        <f t="shared" si="77"/>
        <v>0</v>
      </c>
      <c r="L650" s="155"/>
      <c r="M650" s="156"/>
      <c r="N650" s="157"/>
      <c r="O650" s="156"/>
      <c r="P650" s="155"/>
      <c r="Q650" s="156"/>
      <c r="R650" s="157"/>
      <c r="S650" s="156"/>
      <c r="T650" s="155"/>
      <c r="U650" s="156"/>
      <c r="V650" s="157"/>
      <c r="W650" s="156"/>
      <c r="X650" s="155"/>
      <c r="Y650" s="156"/>
      <c r="Z650" s="157"/>
      <c r="AA650" s="156"/>
      <c r="AB650" s="158"/>
      <c r="AC650" s="159" t="str">
        <f t="array" ref="AC650">IFERROR(INDEX('調査票 (記入例)'!$AD$1:$AD$718,SMALL(IF('調査票 (記入例)'!$AE$19:$AE$718="●",ROW('調査票 (記入例)'!$AE$19:$AE$718)),ROW(AC630)))&amp;"","")</f>
        <v/>
      </c>
      <c r="AD650" s="160" t="str">
        <f t="shared" si="78"/>
        <v/>
      </c>
      <c r="AE650" s="159" t="str">
        <f t="shared" si="80"/>
        <v/>
      </c>
      <c r="AF650" s="160" t="str">
        <f t="shared" si="79"/>
        <v/>
      </c>
    </row>
    <row r="651" spans="1:32" s="110" customFormat="1" ht="34.5" customHeight="1" x14ac:dyDescent="0.4">
      <c r="A651" s="42" t="str">
        <f t="shared" si="73"/>
        <v>○○学園</v>
      </c>
      <c r="B651" s="176" t="str">
        <f t="array" ref="B651">IFERROR(INDEX('調査票 (記入例)'!$B$1:$B$718,SMALL(IF('調査票 (記入例)'!$AE$19:$AE$718="●",ROW('調査票 (記入例)'!$AE$19:$AE$718)),ROW(B631))),"")</f>
        <v/>
      </c>
      <c r="C651" s="177" t="str">
        <f t="array" ref="C651">IFERROR(INDEX('調査票 (記入例)'!$C$1:$C$718,SMALL(IF('調査票 (記入例)'!$AE$19:$AE$718="●",ROW('調査票 (記入例)'!$AE$19:$AE$718)),ROW(C631))),"")</f>
        <v/>
      </c>
      <c r="D651" s="181" t="str">
        <f t="array" ref="D651">IFERROR(INDEX('調査票 (記入例)'!$K$1:$K$718,SMALL(IF('調査票 (記入例)'!$AE$19:$AE$718="●",ROW('調査票 (記入例)'!$AE$19:$AE$718)),ROW(D631))),"")</f>
        <v/>
      </c>
      <c r="E651" s="184">
        <f t="shared" si="74"/>
        <v>0</v>
      </c>
      <c r="F651" s="181" t="str">
        <f t="array" ref="F651">IFERROR(INDEX('調査票 (記入例)'!$L$1:$L$718,SMALL(IF('調査票 (記入例)'!$AE$19:$AE$718="●",ROW('調査票 (記入例)'!$AE$19:$AE$718)),ROW(F631))),"")</f>
        <v/>
      </c>
      <c r="G651" s="182">
        <f t="shared" si="75"/>
        <v>0</v>
      </c>
      <c r="H651" s="181" t="str">
        <f t="array" ref="H651">IFERROR(INDEX('調査票 (記入例)'!$M$1:$M$718,SMALL(IF('調査票 (記入例)'!$AE$19:$AE$718="●",ROW('調査票 (記入例)'!$AE$19:$AE$718)),ROW(H631))),"")</f>
        <v/>
      </c>
      <c r="I651" s="182">
        <f t="shared" si="76"/>
        <v>0</v>
      </c>
      <c r="J651" s="181" t="str">
        <f t="array" ref="J651">IFERROR(INDEX('調査票 (記入例)'!$N$1:$N$718,SMALL(IF('調査票 (記入例)'!$AE$19:$AE$718="●",ROW('調査票 (記入例)'!$AE$19:$AE$718)),ROW(J631))),"")</f>
        <v/>
      </c>
      <c r="K651" s="182">
        <f t="shared" si="77"/>
        <v>0</v>
      </c>
      <c r="L651" s="155"/>
      <c r="M651" s="156"/>
      <c r="N651" s="157"/>
      <c r="O651" s="156"/>
      <c r="P651" s="155"/>
      <c r="Q651" s="156"/>
      <c r="R651" s="157"/>
      <c r="S651" s="156"/>
      <c r="T651" s="155"/>
      <c r="U651" s="156"/>
      <c r="V651" s="157"/>
      <c r="W651" s="156"/>
      <c r="X651" s="155"/>
      <c r="Y651" s="156"/>
      <c r="Z651" s="157"/>
      <c r="AA651" s="156"/>
      <c r="AB651" s="158"/>
      <c r="AC651" s="159" t="str">
        <f t="array" ref="AC651">IFERROR(INDEX('調査票 (記入例)'!$AD$1:$AD$718,SMALL(IF('調査票 (記入例)'!$AE$19:$AE$718="●",ROW('調査票 (記入例)'!$AE$19:$AE$718)),ROW(AC631)))&amp;"","")</f>
        <v/>
      </c>
      <c r="AD651" s="160" t="str">
        <f t="shared" si="78"/>
        <v/>
      </c>
      <c r="AE651" s="159" t="str">
        <f t="shared" si="80"/>
        <v/>
      </c>
      <c r="AF651" s="160" t="str">
        <f t="shared" si="79"/>
        <v/>
      </c>
    </row>
    <row r="652" spans="1:32" s="110" customFormat="1" ht="34.5" customHeight="1" x14ac:dyDescent="0.4">
      <c r="A652" s="42" t="str">
        <f t="shared" si="73"/>
        <v>○○学園</v>
      </c>
      <c r="B652" s="176" t="str">
        <f t="array" ref="B652">IFERROR(INDEX('調査票 (記入例)'!$B$1:$B$718,SMALL(IF('調査票 (記入例)'!$AE$19:$AE$718="●",ROW('調査票 (記入例)'!$AE$19:$AE$718)),ROW(B632))),"")</f>
        <v/>
      </c>
      <c r="C652" s="177" t="str">
        <f t="array" ref="C652">IFERROR(INDEX('調査票 (記入例)'!$C$1:$C$718,SMALL(IF('調査票 (記入例)'!$AE$19:$AE$718="●",ROW('調査票 (記入例)'!$AE$19:$AE$718)),ROW(C632))),"")</f>
        <v/>
      </c>
      <c r="D652" s="181" t="str">
        <f t="array" ref="D652">IFERROR(INDEX('調査票 (記入例)'!$K$1:$K$718,SMALL(IF('調査票 (記入例)'!$AE$19:$AE$718="●",ROW('調査票 (記入例)'!$AE$19:$AE$718)),ROW(D632))),"")</f>
        <v/>
      </c>
      <c r="E652" s="184">
        <f t="shared" si="74"/>
        <v>0</v>
      </c>
      <c r="F652" s="181" t="str">
        <f t="array" ref="F652">IFERROR(INDEX('調査票 (記入例)'!$L$1:$L$718,SMALL(IF('調査票 (記入例)'!$AE$19:$AE$718="●",ROW('調査票 (記入例)'!$AE$19:$AE$718)),ROW(F632))),"")</f>
        <v/>
      </c>
      <c r="G652" s="182">
        <f t="shared" si="75"/>
        <v>0</v>
      </c>
      <c r="H652" s="181" t="str">
        <f t="array" ref="H652">IFERROR(INDEX('調査票 (記入例)'!$M$1:$M$718,SMALL(IF('調査票 (記入例)'!$AE$19:$AE$718="●",ROW('調査票 (記入例)'!$AE$19:$AE$718)),ROW(H632))),"")</f>
        <v/>
      </c>
      <c r="I652" s="182">
        <f t="shared" si="76"/>
        <v>0</v>
      </c>
      <c r="J652" s="181" t="str">
        <f t="array" ref="J652">IFERROR(INDEX('調査票 (記入例)'!$N$1:$N$718,SMALL(IF('調査票 (記入例)'!$AE$19:$AE$718="●",ROW('調査票 (記入例)'!$AE$19:$AE$718)),ROW(J632))),"")</f>
        <v/>
      </c>
      <c r="K652" s="182">
        <f t="shared" si="77"/>
        <v>0</v>
      </c>
      <c r="L652" s="155"/>
      <c r="M652" s="156"/>
      <c r="N652" s="157"/>
      <c r="O652" s="156"/>
      <c r="P652" s="155"/>
      <c r="Q652" s="156"/>
      <c r="R652" s="157"/>
      <c r="S652" s="156"/>
      <c r="T652" s="155"/>
      <c r="U652" s="156"/>
      <c r="V652" s="157"/>
      <c r="W652" s="156"/>
      <c r="X652" s="155"/>
      <c r="Y652" s="156"/>
      <c r="Z652" s="157"/>
      <c r="AA652" s="156"/>
      <c r="AB652" s="158"/>
      <c r="AC652" s="159" t="str">
        <f t="array" ref="AC652">IFERROR(INDEX('調査票 (記入例)'!$AD$1:$AD$718,SMALL(IF('調査票 (記入例)'!$AE$19:$AE$718="●",ROW('調査票 (記入例)'!$AE$19:$AE$718)),ROW(AC632)))&amp;"","")</f>
        <v/>
      </c>
      <c r="AD652" s="160" t="str">
        <f t="shared" si="78"/>
        <v/>
      </c>
      <c r="AE652" s="159" t="str">
        <f t="shared" si="80"/>
        <v/>
      </c>
      <c r="AF652" s="160" t="str">
        <f t="shared" si="79"/>
        <v/>
      </c>
    </row>
    <row r="653" spans="1:32" s="110" customFormat="1" ht="34.5" customHeight="1" x14ac:dyDescent="0.4">
      <c r="A653" s="42" t="str">
        <f t="shared" si="73"/>
        <v>○○学園</v>
      </c>
      <c r="B653" s="176" t="str">
        <f t="array" ref="B653">IFERROR(INDEX('調査票 (記入例)'!$B$1:$B$718,SMALL(IF('調査票 (記入例)'!$AE$19:$AE$718="●",ROW('調査票 (記入例)'!$AE$19:$AE$718)),ROW(B633))),"")</f>
        <v/>
      </c>
      <c r="C653" s="177" t="str">
        <f t="array" ref="C653">IFERROR(INDEX('調査票 (記入例)'!$C$1:$C$718,SMALL(IF('調査票 (記入例)'!$AE$19:$AE$718="●",ROW('調査票 (記入例)'!$AE$19:$AE$718)),ROW(C633))),"")</f>
        <v/>
      </c>
      <c r="D653" s="181" t="str">
        <f t="array" ref="D653">IFERROR(INDEX('調査票 (記入例)'!$K$1:$K$718,SMALL(IF('調査票 (記入例)'!$AE$19:$AE$718="●",ROW('調査票 (記入例)'!$AE$19:$AE$718)),ROW(D633))),"")</f>
        <v/>
      </c>
      <c r="E653" s="184">
        <f t="shared" si="74"/>
        <v>0</v>
      </c>
      <c r="F653" s="181" t="str">
        <f t="array" ref="F653">IFERROR(INDEX('調査票 (記入例)'!$L$1:$L$718,SMALL(IF('調査票 (記入例)'!$AE$19:$AE$718="●",ROW('調査票 (記入例)'!$AE$19:$AE$718)),ROW(F633))),"")</f>
        <v/>
      </c>
      <c r="G653" s="182">
        <f t="shared" si="75"/>
        <v>0</v>
      </c>
      <c r="H653" s="181" t="str">
        <f t="array" ref="H653">IFERROR(INDEX('調査票 (記入例)'!$M$1:$M$718,SMALL(IF('調査票 (記入例)'!$AE$19:$AE$718="●",ROW('調査票 (記入例)'!$AE$19:$AE$718)),ROW(H633))),"")</f>
        <v/>
      </c>
      <c r="I653" s="182">
        <f t="shared" si="76"/>
        <v>0</v>
      </c>
      <c r="J653" s="181" t="str">
        <f t="array" ref="J653">IFERROR(INDEX('調査票 (記入例)'!$N$1:$N$718,SMALL(IF('調査票 (記入例)'!$AE$19:$AE$718="●",ROW('調査票 (記入例)'!$AE$19:$AE$718)),ROW(J633))),"")</f>
        <v/>
      </c>
      <c r="K653" s="182">
        <f t="shared" si="77"/>
        <v>0</v>
      </c>
      <c r="L653" s="155"/>
      <c r="M653" s="156"/>
      <c r="N653" s="157"/>
      <c r="O653" s="156"/>
      <c r="P653" s="155"/>
      <c r="Q653" s="156"/>
      <c r="R653" s="157"/>
      <c r="S653" s="156"/>
      <c r="T653" s="155"/>
      <c r="U653" s="156"/>
      <c r="V653" s="157"/>
      <c r="W653" s="156"/>
      <c r="X653" s="155"/>
      <c r="Y653" s="156"/>
      <c r="Z653" s="157"/>
      <c r="AA653" s="156"/>
      <c r="AB653" s="158"/>
      <c r="AC653" s="159" t="str">
        <f t="array" ref="AC653">IFERROR(INDEX('調査票 (記入例)'!$AD$1:$AD$718,SMALL(IF('調査票 (記入例)'!$AE$19:$AE$718="●",ROW('調査票 (記入例)'!$AE$19:$AE$718)),ROW(AC633)))&amp;"","")</f>
        <v/>
      </c>
      <c r="AD653" s="160" t="str">
        <f t="shared" si="78"/>
        <v/>
      </c>
      <c r="AE653" s="159" t="str">
        <f t="shared" si="80"/>
        <v/>
      </c>
      <c r="AF653" s="160" t="str">
        <f t="shared" si="79"/>
        <v/>
      </c>
    </row>
    <row r="654" spans="1:32" s="110" customFormat="1" ht="34.5" customHeight="1" x14ac:dyDescent="0.4">
      <c r="A654" s="42" t="str">
        <f t="shared" si="73"/>
        <v>○○学園</v>
      </c>
      <c r="B654" s="176" t="str">
        <f t="array" ref="B654">IFERROR(INDEX('調査票 (記入例)'!$B$1:$B$718,SMALL(IF('調査票 (記入例)'!$AE$19:$AE$718="●",ROW('調査票 (記入例)'!$AE$19:$AE$718)),ROW(B634))),"")</f>
        <v/>
      </c>
      <c r="C654" s="177" t="str">
        <f t="array" ref="C654">IFERROR(INDEX('調査票 (記入例)'!$C$1:$C$718,SMALL(IF('調査票 (記入例)'!$AE$19:$AE$718="●",ROW('調査票 (記入例)'!$AE$19:$AE$718)),ROW(C634))),"")</f>
        <v/>
      </c>
      <c r="D654" s="181" t="str">
        <f t="array" ref="D654">IFERROR(INDEX('調査票 (記入例)'!$K$1:$K$718,SMALL(IF('調査票 (記入例)'!$AE$19:$AE$718="●",ROW('調査票 (記入例)'!$AE$19:$AE$718)),ROW(D634))),"")</f>
        <v/>
      </c>
      <c r="E654" s="184">
        <f t="shared" si="74"/>
        <v>0</v>
      </c>
      <c r="F654" s="181" t="str">
        <f t="array" ref="F654">IFERROR(INDEX('調査票 (記入例)'!$L$1:$L$718,SMALL(IF('調査票 (記入例)'!$AE$19:$AE$718="●",ROW('調査票 (記入例)'!$AE$19:$AE$718)),ROW(F634))),"")</f>
        <v/>
      </c>
      <c r="G654" s="182">
        <f t="shared" si="75"/>
        <v>0</v>
      </c>
      <c r="H654" s="181" t="str">
        <f t="array" ref="H654">IFERROR(INDEX('調査票 (記入例)'!$M$1:$M$718,SMALL(IF('調査票 (記入例)'!$AE$19:$AE$718="●",ROW('調査票 (記入例)'!$AE$19:$AE$718)),ROW(H634))),"")</f>
        <v/>
      </c>
      <c r="I654" s="182">
        <f t="shared" si="76"/>
        <v>0</v>
      </c>
      <c r="J654" s="181" t="str">
        <f t="array" ref="J654">IFERROR(INDEX('調査票 (記入例)'!$N$1:$N$718,SMALL(IF('調査票 (記入例)'!$AE$19:$AE$718="●",ROW('調査票 (記入例)'!$AE$19:$AE$718)),ROW(J634))),"")</f>
        <v/>
      </c>
      <c r="K654" s="182">
        <f t="shared" si="77"/>
        <v>0</v>
      </c>
      <c r="L654" s="155"/>
      <c r="M654" s="156"/>
      <c r="N654" s="157"/>
      <c r="O654" s="156"/>
      <c r="P654" s="155"/>
      <c r="Q654" s="156"/>
      <c r="R654" s="157"/>
      <c r="S654" s="156"/>
      <c r="T654" s="155"/>
      <c r="U654" s="156"/>
      <c r="V654" s="157"/>
      <c r="W654" s="156"/>
      <c r="X654" s="155"/>
      <c r="Y654" s="156"/>
      <c r="Z654" s="157"/>
      <c r="AA654" s="156"/>
      <c r="AB654" s="158"/>
      <c r="AC654" s="159" t="str">
        <f t="array" ref="AC654">IFERROR(INDEX('調査票 (記入例)'!$AD$1:$AD$718,SMALL(IF('調査票 (記入例)'!$AE$19:$AE$718="●",ROW('調査票 (記入例)'!$AE$19:$AE$718)),ROW(AC634)))&amp;"","")</f>
        <v/>
      </c>
      <c r="AD654" s="160" t="str">
        <f t="shared" si="78"/>
        <v/>
      </c>
      <c r="AE654" s="159" t="str">
        <f t="shared" si="80"/>
        <v/>
      </c>
      <c r="AF654" s="160" t="str">
        <f t="shared" si="79"/>
        <v/>
      </c>
    </row>
    <row r="655" spans="1:32" s="110" customFormat="1" ht="34.5" customHeight="1" x14ac:dyDescent="0.4">
      <c r="A655" s="42" t="str">
        <f t="shared" si="73"/>
        <v>○○学園</v>
      </c>
      <c r="B655" s="176" t="str">
        <f t="array" ref="B655">IFERROR(INDEX('調査票 (記入例)'!$B$1:$B$718,SMALL(IF('調査票 (記入例)'!$AE$19:$AE$718="●",ROW('調査票 (記入例)'!$AE$19:$AE$718)),ROW(B635))),"")</f>
        <v/>
      </c>
      <c r="C655" s="177" t="str">
        <f t="array" ref="C655">IFERROR(INDEX('調査票 (記入例)'!$C$1:$C$718,SMALL(IF('調査票 (記入例)'!$AE$19:$AE$718="●",ROW('調査票 (記入例)'!$AE$19:$AE$718)),ROW(C635))),"")</f>
        <v/>
      </c>
      <c r="D655" s="181" t="str">
        <f t="array" ref="D655">IFERROR(INDEX('調査票 (記入例)'!$K$1:$K$718,SMALL(IF('調査票 (記入例)'!$AE$19:$AE$718="●",ROW('調査票 (記入例)'!$AE$19:$AE$718)),ROW(D635))),"")</f>
        <v/>
      </c>
      <c r="E655" s="184">
        <f t="shared" si="74"/>
        <v>0</v>
      </c>
      <c r="F655" s="181" t="str">
        <f t="array" ref="F655">IFERROR(INDEX('調査票 (記入例)'!$L$1:$L$718,SMALL(IF('調査票 (記入例)'!$AE$19:$AE$718="●",ROW('調査票 (記入例)'!$AE$19:$AE$718)),ROW(F635))),"")</f>
        <v/>
      </c>
      <c r="G655" s="182">
        <f t="shared" si="75"/>
        <v>0</v>
      </c>
      <c r="H655" s="181" t="str">
        <f t="array" ref="H655">IFERROR(INDEX('調査票 (記入例)'!$M$1:$M$718,SMALL(IF('調査票 (記入例)'!$AE$19:$AE$718="●",ROW('調査票 (記入例)'!$AE$19:$AE$718)),ROW(H635))),"")</f>
        <v/>
      </c>
      <c r="I655" s="182">
        <f t="shared" si="76"/>
        <v>0</v>
      </c>
      <c r="J655" s="181" t="str">
        <f t="array" ref="J655">IFERROR(INDEX('調査票 (記入例)'!$N$1:$N$718,SMALL(IF('調査票 (記入例)'!$AE$19:$AE$718="●",ROW('調査票 (記入例)'!$AE$19:$AE$718)),ROW(J635))),"")</f>
        <v/>
      </c>
      <c r="K655" s="182">
        <f t="shared" si="77"/>
        <v>0</v>
      </c>
      <c r="L655" s="155"/>
      <c r="M655" s="156"/>
      <c r="N655" s="157"/>
      <c r="O655" s="156"/>
      <c r="P655" s="155"/>
      <c r="Q655" s="156"/>
      <c r="R655" s="157"/>
      <c r="S655" s="156"/>
      <c r="T655" s="155"/>
      <c r="U655" s="156"/>
      <c r="V655" s="157"/>
      <c r="W655" s="156"/>
      <c r="X655" s="155"/>
      <c r="Y655" s="156"/>
      <c r="Z655" s="157"/>
      <c r="AA655" s="156"/>
      <c r="AB655" s="158"/>
      <c r="AC655" s="159" t="str">
        <f t="array" ref="AC655">IFERROR(INDEX('調査票 (記入例)'!$AD$1:$AD$718,SMALL(IF('調査票 (記入例)'!$AE$19:$AE$718="●",ROW('調査票 (記入例)'!$AE$19:$AE$718)),ROW(AC635)))&amp;"","")</f>
        <v/>
      </c>
      <c r="AD655" s="160" t="str">
        <f t="shared" si="78"/>
        <v/>
      </c>
      <c r="AE655" s="159" t="str">
        <f t="shared" si="80"/>
        <v/>
      </c>
      <c r="AF655" s="160" t="str">
        <f t="shared" si="79"/>
        <v/>
      </c>
    </row>
    <row r="656" spans="1:32" s="110" customFormat="1" ht="34.5" customHeight="1" x14ac:dyDescent="0.4">
      <c r="A656" s="42" t="str">
        <f t="shared" si="73"/>
        <v>○○学園</v>
      </c>
      <c r="B656" s="176" t="str">
        <f t="array" ref="B656">IFERROR(INDEX('調査票 (記入例)'!$B$1:$B$718,SMALL(IF('調査票 (記入例)'!$AE$19:$AE$718="●",ROW('調査票 (記入例)'!$AE$19:$AE$718)),ROW(B636))),"")</f>
        <v/>
      </c>
      <c r="C656" s="177" t="str">
        <f t="array" ref="C656">IFERROR(INDEX('調査票 (記入例)'!$C$1:$C$718,SMALL(IF('調査票 (記入例)'!$AE$19:$AE$718="●",ROW('調査票 (記入例)'!$AE$19:$AE$718)),ROW(C636))),"")</f>
        <v/>
      </c>
      <c r="D656" s="181" t="str">
        <f t="array" ref="D656">IFERROR(INDEX('調査票 (記入例)'!$K$1:$K$718,SMALL(IF('調査票 (記入例)'!$AE$19:$AE$718="●",ROW('調査票 (記入例)'!$AE$19:$AE$718)),ROW(D636))),"")</f>
        <v/>
      </c>
      <c r="E656" s="184">
        <f t="shared" si="74"/>
        <v>0</v>
      </c>
      <c r="F656" s="181" t="str">
        <f t="array" ref="F656">IFERROR(INDEX('調査票 (記入例)'!$L$1:$L$718,SMALL(IF('調査票 (記入例)'!$AE$19:$AE$718="●",ROW('調査票 (記入例)'!$AE$19:$AE$718)),ROW(F636))),"")</f>
        <v/>
      </c>
      <c r="G656" s="182">
        <f t="shared" si="75"/>
        <v>0</v>
      </c>
      <c r="H656" s="181" t="str">
        <f t="array" ref="H656">IFERROR(INDEX('調査票 (記入例)'!$M$1:$M$718,SMALL(IF('調査票 (記入例)'!$AE$19:$AE$718="●",ROW('調査票 (記入例)'!$AE$19:$AE$718)),ROW(H636))),"")</f>
        <v/>
      </c>
      <c r="I656" s="182">
        <f t="shared" si="76"/>
        <v>0</v>
      </c>
      <c r="J656" s="181" t="str">
        <f t="array" ref="J656">IFERROR(INDEX('調査票 (記入例)'!$N$1:$N$718,SMALL(IF('調査票 (記入例)'!$AE$19:$AE$718="●",ROW('調査票 (記入例)'!$AE$19:$AE$718)),ROW(J636))),"")</f>
        <v/>
      </c>
      <c r="K656" s="182">
        <f t="shared" si="77"/>
        <v>0</v>
      </c>
      <c r="L656" s="155"/>
      <c r="M656" s="156"/>
      <c r="N656" s="157"/>
      <c r="O656" s="156"/>
      <c r="P656" s="155"/>
      <c r="Q656" s="156"/>
      <c r="R656" s="157"/>
      <c r="S656" s="156"/>
      <c r="T656" s="155"/>
      <c r="U656" s="156"/>
      <c r="V656" s="157"/>
      <c r="W656" s="156"/>
      <c r="X656" s="155"/>
      <c r="Y656" s="156"/>
      <c r="Z656" s="157"/>
      <c r="AA656" s="156"/>
      <c r="AB656" s="158"/>
      <c r="AC656" s="159" t="str">
        <f t="array" ref="AC656">IFERROR(INDEX('調査票 (記入例)'!$AD$1:$AD$718,SMALL(IF('調査票 (記入例)'!$AE$19:$AE$718="●",ROW('調査票 (記入例)'!$AE$19:$AE$718)),ROW(AC636)))&amp;"","")</f>
        <v/>
      </c>
      <c r="AD656" s="160" t="str">
        <f t="shared" si="78"/>
        <v/>
      </c>
      <c r="AE656" s="159" t="str">
        <f t="shared" si="80"/>
        <v/>
      </c>
      <c r="AF656" s="160" t="str">
        <f t="shared" si="79"/>
        <v/>
      </c>
    </row>
    <row r="657" spans="1:32" s="110" customFormat="1" ht="34.5" customHeight="1" x14ac:dyDescent="0.4">
      <c r="A657" s="42" t="str">
        <f t="shared" si="73"/>
        <v>○○学園</v>
      </c>
      <c r="B657" s="176" t="str">
        <f t="array" ref="B657">IFERROR(INDEX('調査票 (記入例)'!$B$1:$B$718,SMALL(IF('調査票 (記入例)'!$AE$19:$AE$718="●",ROW('調査票 (記入例)'!$AE$19:$AE$718)),ROW(B637))),"")</f>
        <v/>
      </c>
      <c r="C657" s="177" t="str">
        <f t="array" ref="C657">IFERROR(INDEX('調査票 (記入例)'!$C$1:$C$718,SMALL(IF('調査票 (記入例)'!$AE$19:$AE$718="●",ROW('調査票 (記入例)'!$AE$19:$AE$718)),ROW(C637))),"")</f>
        <v/>
      </c>
      <c r="D657" s="181" t="str">
        <f t="array" ref="D657">IFERROR(INDEX('調査票 (記入例)'!$K$1:$K$718,SMALL(IF('調査票 (記入例)'!$AE$19:$AE$718="●",ROW('調査票 (記入例)'!$AE$19:$AE$718)),ROW(D637))),"")</f>
        <v/>
      </c>
      <c r="E657" s="184">
        <f t="shared" si="74"/>
        <v>0</v>
      </c>
      <c r="F657" s="181" t="str">
        <f t="array" ref="F657">IFERROR(INDEX('調査票 (記入例)'!$L$1:$L$718,SMALL(IF('調査票 (記入例)'!$AE$19:$AE$718="●",ROW('調査票 (記入例)'!$AE$19:$AE$718)),ROW(F637))),"")</f>
        <v/>
      </c>
      <c r="G657" s="182">
        <f t="shared" si="75"/>
        <v>0</v>
      </c>
      <c r="H657" s="181" t="str">
        <f t="array" ref="H657">IFERROR(INDEX('調査票 (記入例)'!$M$1:$M$718,SMALL(IF('調査票 (記入例)'!$AE$19:$AE$718="●",ROW('調査票 (記入例)'!$AE$19:$AE$718)),ROW(H637))),"")</f>
        <v/>
      </c>
      <c r="I657" s="182">
        <f t="shared" si="76"/>
        <v>0</v>
      </c>
      <c r="J657" s="181" t="str">
        <f t="array" ref="J657">IFERROR(INDEX('調査票 (記入例)'!$N$1:$N$718,SMALL(IF('調査票 (記入例)'!$AE$19:$AE$718="●",ROW('調査票 (記入例)'!$AE$19:$AE$718)),ROW(J637))),"")</f>
        <v/>
      </c>
      <c r="K657" s="182">
        <f t="shared" si="77"/>
        <v>0</v>
      </c>
      <c r="L657" s="155"/>
      <c r="M657" s="156"/>
      <c r="N657" s="157"/>
      <c r="O657" s="156"/>
      <c r="P657" s="155"/>
      <c r="Q657" s="156"/>
      <c r="R657" s="157"/>
      <c r="S657" s="156"/>
      <c r="T657" s="155"/>
      <c r="U657" s="156"/>
      <c r="V657" s="157"/>
      <c r="W657" s="156"/>
      <c r="X657" s="155"/>
      <c r="Y657" s="156"/>
      <c r="Z657" s="157"/>
      <c r="AA657" s="156"/>
      <c r="AB657" s="158"/>
      <c r="AC657" s="159" t="str">
        <f t="array" ref="AC657">IFERROR(INDEX('調査票 (記入例)'!$AD$1:$AD$718,SMALL(IF('調査票 (記入例)'!$AE$19:$AE$718="●",ROW('調査票 (記入例)'!$AE$19:$AE$718)),ROW(AC637)))&amp;"","")</f>
        <v/>
      </c>
      <c r="AD657" s="160" t="str">
        <f t="shared" si="78"/>
        <v/>
      </c>
      <c r="AE657" s="159" t="str">
        <f t="shared" si="80"/>
        <v/>
      </c>
      <c r="AF657" s="160" t="str">
        <f t="shared" si="79"/>
        <v/>
      </c>
    </row>
    <row r="658" spans="1:32" s="110" customFormat="1" ht="34.5" customHeight="1" x14ac:dyDescent="0.4">
      <c r="A658" s="42" t="str">
        <f t="shared" si="73"/>
        <v>○○学園</v>
      </c>
      <c r="B658" s="176" t="str">
        <f t="array" ref="B658">IFERROR(INDEX('調査票 (記入例)'!$B$1:$B$718,SMALL(IF('調査票 (記入例)'!$AE$19:$AE$718="●",ROW('調査票 (記入例)'!$AE$19:$AE$718)),ROW(B638))),"")</f>
        <v/>
      </c>
      <c r="C658" s="177" t="str">
        <f t="array" ref="C658">IFERROR(INDEX('調査票 (記入例)'!$C$1:$C$718,SMALL(IF('調査票 (記入例)'!$AE$19:$AE$718="●",ROW('調査票 (記入例)'!$AE$19:$AE$718)),ROW(C638))),"")</f>
        <v/>
      </c>
      <c r="D658" s="181" t="str">
        <f t="array" ref="D658">IFERROR(INDEX('調査票 (記入例)'!$K$1:$K$718,SMALL(IF('調査票 (記入例)'!$AE$19:$AE$718="●",ROW('調査票 (記入例)'!$AE$19:$AE$718)),ROW(D638))),"")</f>
        <v/>
      </c>
      <c r="E658" s="184">
        <f t="shared" si="74"/>
        <v>0</v>
      </c>
      <c r="F658" s="181" t="str">
        <f t="array" ref="F658">IFERROR(INDEX('調査票 (記入例)'!$L$1:$L$718,SMALL(IF('調査票 (記入例)'!$AE$19:$AE$718="●",ROW('調査票 (記入例)'!$AE$19:$AE$718)),ROW(F638))),"")</f>
        <v/>
      </c>
      <c r="G658" s="182">
        <f t="shared" si="75"/>
        <v>0</v>
      </c>
      <c r="H658" s="181" t="str">
        <f t="array" ref="H658">IFERROR(INDEX('調査票 (記入例)'!$M$1:$M$718,SMALL(IF('調査票 (記入例)'!$AE$19:$AE$718="●",ROW('調査票 (記入例)'!$AE$19:$AE$718)),ROW(H638))),"")</f>
        <v/>
      </c>
      <c r="I658" s="182">
        <f t="shared" si="76"/>
        <v>0</v>
      </c>
      <c r="J658" s="181" t="str">
        <f t="array" ref="J658">IFERROR(INDEX('調査票 (記入例)'!$N$1:$N$718,SMALL(IF('調査票 (記入例)'!$AE$19:$AE$718="●",ROW('調査票 (記入例)'!$AE$19:$AE$718)),ROW(J638))),"")</f>
        <v/>
      </c>
      <c r="K658" s="182">
        <f t="shared" si="77"/>
        <v>0</v>
      </c>
      <c r="L658" s="155"/>
      <c r="M658" s="156"/>
      <c r="N658" s="157"/>
      <c r="O658" s="156"/>
      <c r="P658" s="155"/>
      <c r="Q658" s="156"/>
      <c r="R658" s="157"/>
      <c r="S658" s="156"/>
      <c r="T658" s="155"/>
      <c r="U658" s="156"/>
      <c r="V658" s="157"/>
      <c r="W658" s="156"/>
      <c r="X658" s="155"/>
      <c r="Y658" s="156"/>
      <c r="Z658" s="157"/>
      <c r="AA658" s="156"/>
      <c r="AB658" s="158"/>
      <c r="AC658" s="159" t="str">
        <f t="array" ref="AC658">IFERROR(INDEX('調査票 (記入例)'!$AD$1:$AD$718,SMALL(IF('調査票 (記入例)'!$AE$19:$AE$718="●",ROW('調査票 (記入例)'!$AE$19:$AE$718)),ROW(AC638)))&amp;"","")</f>
        <v/>
      </c>
      <c r="AD658" s="160" t="str">
        <f t="shared" si="78"/>
        <v/>
      </c>
      <c r="AE658" s="159" t="str">
        <f t="shared" si="80"/>
        <v/>
      </c>
      <c r="AF658" s="160" t="str">
        <f t="shared" si="79"/>
        <v/>
      </c>
    </row>
    <row r="659" spans="1:32" s="110" customFormat="1" ht="34.5" customHeight="1" x14ac:dyDescent="0.4">
      <c r="A659" s="42" t="str">
        <f t="shared" si="73"/>
        <v>○○学園</v>
      </c>
      <c r="B659" s="176" t="str">
        <f t="array" ref="B659">IFERROR(INDEX('調査票 (記入例)'!$B$1:$B$718,SMALL(IF('調査票 (記入例)'!$AE$19:$AE$718="●",ROW('調査票 (記入例)'!$AE$19:$AE$718)),ROW(B639))),"")</f>
        <v/>
      </c>
      <c r="C659" s="177" t="str">
        <f t="array" ref="C659">IFERROR(INDEX('調査票 (記入例)'!$C$1:$C$718,SMALL(IF('調査票 (記入例)'!$AE$19:$AE$718="●",ROW('調査票 (記入例)'!$AE$19:$AE$718)),ROW(C639))),"")</f>
        <v/>
      </c>
      <c r="D659" s="181" t="str">
        <f t="array" ref="D659">IFERROR(INDEX('調査票 (記入例)'!$K$1:$K$718,SMALL(IF('調査票 (記入例)'!$AE$19:$AE$718="●",ROW('調査票 (記入例)'!$AE$19:$AE$718)),ROW(D639))),"")</f>
        <v/>
      </c>
      <c r="E659" s="184">
        <f t="shared" si="74"/>
        <v>0</v>
      </c>
      <c r="F659" s="181" t="str">
        <f t="array" ref="F659">IFERROR(INDEX('調査票 (記入例)'!$L$1:$L$718,SMALL(IF('調査票 (記入例)'!$AE$19:$AE$718="●",ROW('調査票 (記入例)'!$AE$19:$AE$718)),ROW(F639))),"")</f>
        <v/>
      </c>
      <c r="G659" s="182">
        <f t="shared" si="75"/>
        <v>0</v>
      </c>
      <c r="H659" s="181" t="str">
        <f t="array" ref="H659">IFERROR(INDEX('調査票 (記入例)'!$M$1:$M$718,SMALL(IF('調査票 (記入例)'!$AE$19:$AE$718="●",ROW('調査票 (記入例)'!$AE$19:$AE$718)),ROW(H639))),"")</f>
        <v/>
      </c>
      <c r="I659" s="182">
        <f t="shared" si="76"/>
        <v>0</v>
      </c>
      <c r="J659" s="181" t="str">
        <f t="array" ref="J659">IFERROR(INDEX('調査票 (記入例)'!$N$1:$N$718,SMALL(IF('調査票 (記入例)'!$AE$19:$AE$718="●",ROW('調査票 (記入例)'!$AE$19:$AE$718)),ROW(J639))),"")</f>
        <v/>
      </c>
      <c r="K659" s="182">
        <f t="shared" si="77"/>
        <v>0</v>
      </c>
      <c r="L659" s="155"/>
      <c r="M659" s="156"/>
      <c r="N659" s="157"/>
      <c r="O659" s="156"/>
      <c r="P659" s="155"/>
      <c r="Q659" s="156"/>
      <c r="R659" s="157"/>
      <c r="S659" s="156"/>
      <c r="T659" s="155"/>
      <c r="U659" s="156"/>
      <c r="V659" s="157"/>
      <c r="W659" s="156"/>
      <c r="X659" s="155"/>
      <c r="Y659" s="156"/>
      <c r="Z659" s="157"/>
      <c r="AA659" s="156"/>
      <c r="AB659" s="158"/>
      <c r="AC659" s="159" t="str">
        <f t="array" ref="AC659">IFERROR(INDEX('調査票 (記入例)'!$AD$1:$AD$718,SMALL(IF('調査票 (記入例)'!$AE$19:$AE$718="●",ROW('調査票 (記入例)'!$AE$19:$AE$718)),ROW(AC639)))&amp;"","")</f>
        <v/>
      </c>
      <c r="AD659" s="160" t="str">
        <f t="shared" si="78"/>
        <v/>
      </c>
      <c r="AE659" s="159" t="str">
        <f t="shared" si="80"/>
        <v/>
      </c>
      <c r="AF659" s="160" t="str">
        <f t="shared" si="79"/>
        <v/>
      </c>
    </row>
    <row r="660" spans="1:32" s="110" customFormat="1" ht="34.5" customHeight="1" x14ac:dyDescent="0.4">
      <c r="A660" s="42" t="str">
        <f t="shared" si="73"/>
        <v>○○学園</v>
      </c>
      <c r="B660" s="176" t="str">
        <f t="array" ref="B660">IFERROR(INDEX('調査票 (記入例)'!$B$1:$B$718,SMALL(IF('調査票 (記入例)'!$AE$19:$AE$718="●",ROW('調査票 (記入例)'!$AE$19:$AE$718)),ROW(B640))),"")</f>
        <v/>
      </c>
      <c r="C660" s="177" t="str">
        <f t="array" ref="C660">IFERROR(INDEX('調査票 (記入例)'!$C$1:$C$718,SMALL(IF('調査票 (記入例)'!$AE$19:$AE$718="●",ROW('調査票 (記入例)'!$AE$19:$AE$718)),ROW(C640))),"")</f>
        <v/>
      </c>
      <c r="D660" s="181" t="str">
        <f t="array" ref="D660">IFERROR(INDEX('調査票 (記入例)'!$K$1:$K$718,SMALL(IF('調査票 (記入例)'!$AE$19:$AE$718="●",ROW('調査票 (記入例)'!$AE$19:$AE$718)),ROW(D640))),"")</f>
        <v/>
      </c>
      <c r="E660" s="184">
        <f t="shared" si="74"/>
        <v>0</v>
      </c>
      <c r="F660" s="181" t="str">
        <f t="array" ref="F660">IFERROR(INDEX('調査票 (記入例)'!$L$1:$L$718,SMALL(IF('調査票 (記入例)'!$AE$19:$AE$718="●",ROW('調査票 (記入例)'!$AE$19:$AE$718)),ROW(F640))),"")</f>
        <v/>
      </c>
      <c r="G660" s="182">
        <f t="shared" si="75"/>
        <v>0</v>
      </c>
      <c r="H660" s="181" t="str">
        <f t="array" ref="H660">IFERROR(INDEX('調査票 (記入例)'!$M$1:$M$718,SMALL(IF('調査票 (記入例)'!$AE$19:$AE$718="●",ROW('調査票 (記入例)'!$AE$19:$AE$718)),ROW(H640))),"")</f>
        <v/>
      </c>
      <c r="I660" s="182">
        <f t="shared" si="76"/>
        <v>0</v>
      </c>
      <c r="J660" s="181" t="str">
        <f t="array" ref="J660">IFERROR(INDEX('調査票 (記入例)'!$N$1:$N$718,SMALL(IF('調査票 (記入例)'!$AE$19:$AE$718="●",ROW('調査票 (記入例)'!$AE$19:$AE$718)),ROW(J640))),"")</f>
        <v/>
      </c>
      <c r="K660" s="182">
        <f t="shared" si="77"/>
        <v>0</v>
      </c>
      <c r="L660" s="155"/>
      <c r="M660" s="156"/>
      <c r="N660" s="157"/>
      <c r="O660" s="156"/>
      <c r="P660" s="155"/>
      <c r="Q660" s="156"/>
      <c r="R660" s="157"/>
      <c r="S660" s="156"/>
      <c r="T660" s="155"/>
      <c r="U660" s="156"/>
      <c r="V660" s="157"/>
      <c r="W660" s="156"/>
      <c r="X660" s="155"/>
      <c r="Y660" s="156"/>
      <c r="Z660" s="157"/>
      <c r="AA660" s="156"/>
      <c r="AB660" s="158"/>
      <c r="AC660" s="159" t="str">
        <f t="array" ref="AC660">IFERROR(INDEX('調査票 (記入例)'!$AD$1:$AD$718,SMALL(IF('調査票 (記入例)'!$AE$19:$AE$718="●",ROW('調査票 (記入例)'!$AE$19:$AE$718)),ROW(AC640)))&amp;"","")</f>
        <v/>
      </c>
      <c r="AD660" s="160" t="str">
        <f t="shared" si="78"/>
        <v/>
      </c>
      <c r="AE660" s="159" t="str">
        <f t="shared" si="80"/>
        <v/>
      </c>
      <c r="AF660" s="160" t="str">
        <f t="shared" si="79"/>
        <v/>
      </c>
    </row>
    <row r="661" spans="1:32" s="110" customFormat="1" ht="34.5" customHeight="1" x14ac:dyDescent="0.4">
      <c r="A661" s="42" t="str">
        <f t="shared" ref="A661:A720" si="81">IF($A$13="","",$A$13)</f>
        <v>○○学園</v>
      </c>
      <c r="B661" s="176" t="str">
        <f t="array" ref="B661">IFERROR(INDEX('調査票 (記入例)'!$B$1:$B$718,SMALL(IF('調査票 (記入例)'!$AE$19:$AE$718="●",ROW('調査票 (記入例)'!$AE$19:$AE$718)),ROW(B641))),"")</f>
        <v/>
      </c>
      <c r="C661" s="177" t="str">
        <f t="array" ref="C661">IFERROR(INDEX('調査票 (記入例)'!$C$1:$C$718,SMALL(IF('調査票 (記入例)'!$AE$19:$AE$718="●",ROW('調査票 (記入例)'!$AE$19:$AE$718)),ROW(C641))),"")</f>
        <v/>
      </c>
      <c r="D661" s="181" t="str">
        <f t="array" ref="D661">IFERROR(INDEX('調査票 (記入例)'!$K$1:$K$718,SMALL(IF('調査票 (記入例)'!$AE$19:$AE$718="●",ROW('調査票 (記入例)'!$AE$19:$AE$718)),ROW(D641))),"")</f>
        <v/>
      </c>
      <c r="E661" s="184">
        <f t="shared" ref="E661:E720" si="82">M661+O661</f>
        <v>0</v>
      </c>
      <c r="F661" s="181" t="str">
        <f t="array" ref="F661">IFERROR(INDEX('調査票 (記入例)'!$L$1:$L$718,SMALL(IF('調査票 (記入例)'!$AE$19:$AE$718="●",ROW('調査票 (記入例)'!$AE$19:$AE$718)),ROW(F641))),"")</f>
        <v/>
      </c>
      <c r="G661" s="182">
        <f t="shared" ref="G661:G720" si="83">Q661+S661</f>
        <v>0</v>
      </c>
      <c r="H661" s="181" t="str">
        <f t="array" ref="H661">IFERROR(INDEX('調査票 (記入例)'!$M$1:$M$718,SMALL(IF('調査票 (記入例)'!$AE$19:$AE$718="●",ROW('調査票 (記入例)'!$AE$19:$AE$718)),ROW(H641))),"")</f>
        <v/>
      </c>
      <c r="I661" s="182">
        <f t="shared" ref="I661:I720" si="84">U661+W661</f>
        <v>0</v>
      </c>
      <c r="J661" s="181" t="str">
        <f t="array" ref="J661">IFERROR(INDEX('調査票 (記入例)'!$N$1:$N$718,SMALL(IF('調査票 (記入例)'!$AE$19:$AE$718="●",ROW('調査票 (記入例)'!$AE$19:$AE$718)),ROW(J641))),"")</f>
        <v/>
      </c>
      <c r="K661" s="182">
        <f t="shared" ref="K661:K720" si="85">Y661+AA661</f>
        <v>0</v>
      </c>
      <c r="L661" s="155"/>
      <c r="M661" s="156"/>
      <c r="N661" s="157"/>
      <c r="O661" s="156"/>
      <c r="P661" s="155"/>
      <c r="Q661" s="156"/>
      <c r="R661" s="157"/>
      <c r="S661" s="156"/>
      <c r="T661" s="155"/>
      <c r="U661" s="156"/>
      <c r="V661" s="157"/>
      <c r="W661" s="156"/>
      <c r="X661" s="155"/>
      <c r="Y661" s="156"/>
      <c r="Z661" s="157"/>
      <c r="AA661" s="156"/>
      <c r="AB661" s="158"/>
      <c r="AC661" s="159" t="str">
        <f t="array" ref="AC661">IFERROR(INDEX('調査票 (記入例)'!$AD$1:$AD$718,SMALL(IF('調査票 (記入例)'!$AE$19:$AE$718="●",ROW('調査票 (記入例)'!$AE$19:$AE$718)),ROW(AC641)))&amp;"","")</f>
        <v/>
      </c>
      <c r="AD661" s="160" t="str">
        <f t="shared" ref="AD661:AD720" si="86">IF(AC661&lt;&gt;"",IF(OR(L661&lt;&gt;"",P661&lt;&gt;"",T661&lt;&gt;"",X661&lt;&gt;""),"有","無"),"")</f>
        <v/>
      </c>
      <c r="AE661" s="159" t="str">
        <f t="shared" si="80"/>
        <v/>
      </c>
      <c r="AF661" s="160" t="str">
        <f t="shared" ref="AF661:AF720" si="87">IF(C661="","",IF(AND(NOT(AB661=""),AND($L661+$N661=$D661,$P661+$R661=$F661,$T661+$V661=$H661,$X661+$Z661=$J661)),"OK","NG"))</f>
        <v/>
      </c>
    </row>
    <row r="662" spans="1:32" s="110" customFormat="1" ht="34.5" customHeight="1" x14ac:dyDescent="0.4">
      <c r="A662" s="42" t="str">
        <f t="shared" si="81"/>
        <v>○○学園</v>
      </c>
      <c r="B662" s="176" t="str">
        <f t="array" ref="B662">IFERROR(INDEX('調査票 (記入例)'!$B$1:$B$718,SMALL(IF('調査票 (記入例)'!$AE$19:$AE$718="●",ROW('調査票 (記入例)'!$AE$19:$AE$718)),ROW(B642))),"")</f>
        <v/>
      </c>
      <c r="C662" s="177" t="str">
        <f t="array" ref="C662">IFERROR(INDEX('調査票 (記入例)'!$C$1:$C$718,SMALL(IF('調査票 (記入例)'!$AE$19:$AE$718="●",ROW('調査票 (記入例)'!$AE$19:$AE$718)),ROW(C642))),"")</f>
        <v/>
      </c>
      <c r="D662" s="181" t="str">
        <f t="array" ref="D662">IFERROR(INDEX('調査票 (記入例)'!$K$1:$K$718,SMALL(IF('調査票 (記入例)'!$AE$19:$AE$718="●",ROW('調査票 (記入例)'!$AE$19:$AE$718)),ROW(D642))),"")</f>
        <v/>
      </c>
      <c r="E662" s="184">
        <f t="shared" si="82"/>
        <v>0</v>
      </c>
      <c r="F662" s="181" t="str">
        <f t="array" ref="F662">IFERROR(INDEX('調査票 (記入例)'!$L$1:$L$718,SMALL(IF('調査票 (記入例)'!$AE$19:$AE$718="●",ROW('調査票 (記入例)'!$AE$19:$AE$718)),ROW(F642))),"")</f>
        <v/>
      </c>
      <c r="G662" s="182">
        <f t="shared" si="83"/>
        <v>0</v>
      </c>
      <c r="H662" s="181" t="str">
        <f t="array" ref="H662">IFERROR(INDEX('調査票 (記入例)'!$M$1:$M$718,SMALL(IF('調査票 (記入例)'!$AE$19:$AE$718="●",ROW('調査票 (記入例)'!$AE$19:$AE$718)),ROW(H642))),"")</f>
        <v/>
      </c>
      <c r="I662" s="182">
        <f t="shared" si="84"/>
        <v>0</v>
      </c>
      <c r="J662" s="181" t="str">
        <f t="array" ref="J662">IFERROR(INDEX('調査票 (記入例)'!$N$1:$N$718,SMALL(IF('調査票 (記入例)'!$AE$19:$AE$718="●",ROW('調査票 (記入例)'!$AE$19:$AE$718)),ROW(J642))),"")</f>
        <v/>
      </c>
      <c r="K662" s="182">
        <f t="shared" si="85"/>
        <v>0</v>
      </c>
      <c r="L662" s="155"/>
      <c r="M662" s="156"/>
      <c r="N662" s="157"/>
      <c r="O662" s="156"/>
      <c r="P662" s="155"/>
      <c r="Q662" s="156"/>
      <c r="R662" s="157"/>
      <c r="S662" s="156"/>
      <c r="T662" s="155"/>
      <c r="U662" s="156"/>
      <c r="V662" s="157"/>
      <c r="W662" s="156"/>
      <c r="X662" s="155"/>
      <c r="Y662" s="156"/>
      <c r="Z662" s="157"/>
      <c r="AA662" s="156"/>
      <c r="AB662" s="158"/>
      <c r="AC662" s="159" t="str">
        <f t="array" ref="AC662">IFERROR(INDEX('調査票 (記入例)'!$AD$1:$AD$718,SMALL(IF('調査票 (記入例)'!$AE$19:$AE$718="●",ROW('調査票 (記入例)'!$AE$19:$AE$718)),ROW(AC642)))&amp;"","")</f>
        <v/>
      </c>
      <c r="AD662" s="160" t="str">
        <f t="shared" si="86"/>
        <v/>
      </c>
      <c r="AE662" s="159" t="str">
        <f t="shared" si="80"/>
        <v/>
      </c>
      <c r="AF662" s="160" t="str">
        <f t="shared" si="87"/>
        <v/>
      </c>
    </row>
    <row r="663" spans="1:32" s="110" customFormat="1" ht="34.5" customHeight="1" x14ac:dyDescent="0.4">
      <c r="A663" s="42" t="str">
        <f t="shared" si="81"/>
        <v>○○学園</v>
      </c>
      <c r="B663" s="176" t="str">
        <f t="array" ref="B663">IFERROR(INDEX('調査票 (記入例)'!$B$1:$B$718,SMALL(IF('調査票 (記入例)'!$AE$19:$AE$718="●",ROW('調査票 (記入例)'!$AE$19:$AE$718)),ROW(B643))),"")</f>
        <v/>
      </c>
      <c r="C663" s="177" t="str">
        <f t="array" ref="C663">IFERROR(INDEX('調査票 (記入例)'!$C$1:$C$718,SMALL(IF('調査票 (記入例)'!$AE$19:$AE$718="●",ROW('調査票 (記入例)'!$AE$19:$AE$718)),ROW(C643))),"")</f>
        <v/>
      </c>
      <c r="D663" s="181" t="str">
        <f t="array" ref="D663">IFERROR(INDEX('調査票 (記入例)'!$K$1:$K$718,SMALL(IF('調査票 (記入例)'!$AE$19:$AE$718="●",ROW('調査票 (記入例)'!$AE$19:$AE$718)),ROW(D643))),"")</f>
        <v/>
      </c>
      <c r="E663" s="184">
        <f t="shared" si="82"/>
        <v>0</v>
      </c>
      <c r="F663" s="181" t="str">
        <f t="array" ref="F663">IFERROR(INDEX('調査票 (記入例)'!$L$1:$L$718,SMALL(IF('調査票 (記入例)'!$AE$19:$AE$718="●",ROW('調査票 (記入例)'!$AE$19:$AE$718)),ROW(F643))),"")</f>
        <v/>
      </c>
      <c r="G663" s="182">
        <f t="shared" si="83"/>
        <v>0</v>
      </c>
      <c r="H663" s="181" t="str">
        <f t="array" ref="H663">IFERROR(INDEX('調査票 (記入例)'!$M$1:$M$718,SMALL(IF('調査票 (記入例)'!$AE$19:$AE$718="●",ROW('調査票 (記入例)'!$AE$19:$AE$718)),ROW(H643))),"")</f>
        <v/>
      </c>
      <c r="I663" s="182">
        <f t="shared" si="84"/>
        <v>0</v>
      </c>
      <c r="J663" s="181" t="str">
        <f t="array" ref="J663">IFERROR(INDEX('調査票 (記入例)'!$N$1:$N$718,SMALL(IF('調査票 (記入例)'!$AE$19:$AE$718="●",ROW('調査票 (記入例)'!$AE$19:$AE$718)),ROW(J643))),"")</f>
        <v/>
      </c>
      <c r="K663" s="182">
        <f t="shared" si="85"/>
        <v>0</v>
      </c>
      <c r="L663" s="155"/>
      <c r="M663" s="156"/>
      <c r="N663" s="157"/>
      <c r="O663" s="156"/>
      <c r="P663" s="155"/>
      <c r="Q663" s="156"/>
      <c r="R663" s="157"/>
      <c r="S663" s="156"/>
      <c r="T663" s="155"/>
      <c r="U663" s="156"/>
      <c r="V663" s="157"/>
      <c r="W663" s="156"/>
      <c r="X663" s="155"/>
      <c r="Y663" s="156"/>
      <c r="Z663" s="157"/>
      <c r="AA663" s="156"/>
      <c r="AB663" s="158"/>
      <c r="AC663" s="159" t="str">
        <f t="array" ref="AC663">IFERROR(INDEX('調査票 (記入例)'!$AD$1:$AD$718,SMALL(IF('調査票 (記入例)'!$AE$19:$AE$718="●",ROW('調査票 (記入例)'!$AE$19:$AE$718)),ROW(AC643)))&amp;"","")</f>
        <v/>
      </c>
      <c r="AD663" s="160" t="str">
        <f t="shared" si="86"/>
        <v/>
      </c>
      <c r="AE663" s="159" t="str">
        <f t="shared" ref="AE663:AE720" si="88">IF(AC663&lt;&gt;"",IF(AND(D663=E663,F663=G663,H663=I663,J663=K663),"○",""),"")</f>
        <v/>
      </c>
      <c r="AF663" s="160" t="str">
        <f t="shared" si="87"/>
        <v/>
      </c>
    </row>
    <row r="664" spans="1:32" s="110" customFormat="1" ht="34.5" customHeight="1" x14ac:dyDescent="0.4">
      <c r="A664" s="42" t="str">
        <f t="shared" si="81"/>
        <v>○○学園</v>
      </c>
      <c r="B664" s="176" t="str">
        <f t="array" ref="B664">IFERROR(INDEX('調査票 (記入例)'!$B$1:$B$718,SMALL(IF('調査票 (記入例)'!$AE$19:$AE$718="●",ROW('調査票 (記入例)'!$AE$19:$AE$718)),ROW(B644))),"")</f>
        <v/>
      </c>
      <c r="C664" s="177" t="str">
        <f t="array" ref="C664">IFERROR(INDEX('調査票 (記入例)'!$C$1:$C$718,SMALL(IF('調査票 (記入例)'!$AE$19:$AE$718="●",ROW('調査票 (記入例)'!$AE$19:$AE$718)),ROW(C644))),"")</f>
        <v/>
      </c>
      <c r="D664" s="181" t="str">
        <f t="array" ref="D664">IFERROR(INDEX('調査票 (記入例)'!$K$1:$K$718,SMALL(IF('調査票 (記入例)'!$AE$19:$AE$718="●",ROW('調査票 (記入例)'!$AE$19:$AE$718)),ROW(D644))),"")</f>
        <v/>
      </c>
      <c r="E664" s="184">
        <f t="shared" si="82"/>
        <v>0</v>
      </c>
      <c r="F664" s="181" t="str">
        <f t="array" ref="F664">IFERROR(INDEX('調査票 (記入例)'!$L$1:$L$718,SMALL(IF('調査票 (記入例)'!$AE$19:$AE$718="●",ROW('調査票 (記入例)'!$AE$19:$AE$718)),ROW(F644))),"")</f>
        <v/>
      </c>
      <c r="G664" s="182">
        <f t="shared" si="83"/>
        <v>0</v>
      </c>
      <c r="H664" s="181" t="str">
        <f t="array" ref="H664">IFERROR(INDEX('調査票 (記入例)'!$M$1:$M$718,SMALL(IF('調査票 (記入例)'!$AE$19:$AE$718="●",ROW('調査票 (記入例)'!$AE$19:$AE$718)),ROW(H644))),"")</f>
        <v/>
      </c>
      <c r="I664" s="182">
        <f t="shared" si="84"/>
        <v>0</v>
      </c>
      <c r="J664" s="181" t="str">
        <f t="array" ref="J664">IFERROR(INDEX('調査票 (記入例)'!$N$1:$N$718,SMALL(IF('調査票 (記入例)'!$AE$19:$AE$718="●",ROW('調査票 (記入例)'!$AE$19:$AE$718)),ROW(J644))),"")</f>
        <v/>
      </c>
      <c r="K664" s="182">
        <f t="shared" si="85"/>
        <v>0</v>
      </c>
      <c r="L664" s="155"/>
      <c r="M664" s="156"/>
      <c r="N664" s="157"/>
      <c r="O664" s="156"/>
      <c r="P664" s="155"/>
      <c r="Q664" s="156"/>
      <c r="R664" s="157"/>
      <c r="S664" s="156"/>
      <c r="T664" s="155"/>
      <c r="U664" s="156"/>
      <c r="V664" s="157"/>
      <c r="W664" s="156"/>
      <c r="X664" s="155"/>
      <c r="Y664" s="156"/>
      <c r="Z664" s="157"/>
      <c r="AA664" s="156"/>
      <c r="AB664" s="158"/>
      <c r="AC664" s="159" t="str">
        <f t="array" ref="AC664">IFERROR(INDEX('調査票 (記入例)'!$AD$1:$AD$718,SMALL(IF('調査票 (記入例)'!$AE$19:$AE$718="●",ROW('調査票 (記入例)'!$AE$19:$AE$718)),ROW(AC644)))&amp;"","")</f>
        <v/>
      </c>
      <c r="AD664" s="160" t="str">
        <f t="shared" si="86"/>
        <v/>
      </c>
      <c r="AE664" s="159" t="str">
        <f t="shared" si="88"/>
        <v/>
      </c>
      <c r="AF664" s="160" t="str">
        <f t="shared" si="87"/>
        <v/>
      </c>
    </row>
    <row r="665" spans="1:32" s="110" customFormat="1" ht="34.5" customHeight="1" x14ac:dyDescent="0.4">
      <c r="A665" s="42" t="str">
        <f t="shared" si="81"/>
        <v>○○学園</v>
      </c>
      <c r="B665" s="176" t="str">
        <f t="array" ref="B665">IFERROR(INDEX('調査票 (記入例)'!$B$1:$B$718,SMALL(IF('調査票 (記入例)'!$AE$19:$AE$718="●",ROW('調査票 (記入例)'!$AE$19:$AE$718)),ROW(B645))),"")</f>
        <v/>
      </c>
      <c r="C665" s="177" t="str">
        <f t="array" ref="C665">IFERROR(INDEX('調査票 (記入例)'!$C$1:$C$718,SMALL(IF('調査票 (記入例)'!$AE$19:$AE$718="●",ROW('調査票 (記入例)'!$AE$19:$AE$718)),ROW(C645))),"")</f>
        <v/>
      </c>
      <c r="D665" s="181" t="str">
        <f t="array" ref="D665">IFERROR(INDEX('調査票 (記入例)'!$K$1:$K$718,SMALL(IF('調査票 (記入例)'!$AE$19:$AE$718="●",ROW('調査票 (記入例)'!$AE$19:$AE$718)),ROW(D645))),"")</f>
        <v/>
      </c>
      <c r="E665" s="184">
        <f t="shared" si="82"/>
        <v>0</v>
      </c>
      <c r="F665" s="181" t="str">
        <f t="array" ref="F665">IFERROR(INDEX('調査票 (記入例)'!$L$1:$L$718,SMALL(IF('調査票 (記入例)'!$AE$19:$AE$718="●",ROW('調査票 (記入例)'!$AE$19:$AE$718)),ROW(F645))),"")</f>
        <v/>
      </c>
      <c r="G665" s="182">
        <f t="shared" si="83"/>
        <v>0</v>
      </c>
      <c r="H665" s="181" t="str">
        <f t="array" ref="H665">IFERROR(INDEX('調査票 (記入例)'!$M$1:$M$718,SMALL(IF('調査票 (記入例)'!$AE$19:$AE$718="●",ROW('調査票 (記入例)'!$AE$19:$AE$718)),ROW(H645))),"")</f>
        <v/>
      </c>
      <c r="I665" s="182">
        <f t="shared" si="84"/>
        <v>0</v>
      </c>
      <c r="J665" s="181" t="str">
        <f t="array" ref="J665">IFERROR(INDEX('調査票 (記入例)'!$N$1:$N$718,SMALL(IF('調査票 (記入例)'!$AE$19:$AE$718="●",ROW('調査票 (記入例)'!$AE$19:$AE$718)),ROW(J645))),"")</f>
        <v/>
      </c>
      <c r="K665" s="182">
        <f t="shared" si="85"/>
        <v>0</v>
      </c>
      <c r="L665" s="155"/>
      <c r="M665" s="156"/>
      <c r="N665" s="157"/>
      <c r="O665" s="156"/>
      <c r="P665" s="155"/>
      <c r="Q665" s="156"/>
      <c r="R665" s="157"/>
      <c r="S665" s="156"/>
      <c r="T665" s="155"/>
      <c r="U665" s="156"/>
      <c r="V665" s="157"/>
      <c r="W665" s="156"/>
      <c r="X665" s="155"/>
      <c r="Y665" s="156"/>
      <c r="Z665" s="157"/>
      <c r="AA665" s="156"/>
      <c r="AB665" s="158"/>
      <c r="AC665" s="159" t="str">
        <f t="array" ref="AC665">IFERROR(INDEX('調査票 (記入例)'!$AD$1:$AD$718,SMALL(IF('調査票 (記入例)'!$AE$19:$AE$718="●",ROW('調査票 (記入例)'!$AE$19:$AE$718)),ROW(AC645)))&amp;"","")</f>
        <v/>
      </c>
      <c r="AD665" s="160" t="str">
        <f t="shared" si="86"/>
        <v/>
      </c>
      <c r="AE665" s="159" t="str">
        <f t="shared" si="88"/>
        <v/>
      </c>
      <c r="AF665" s="160" t="str">
        <f t="shared" si="87"/>
        <v/>
      </c>
    </row>
    <row r="666" spans="1:32" s="110" customFormat="1" ht="34.5" customHeight="1" x14ac:dyDescent="0.4">
      <c r="A666" s="42" t="str">
        <f t="shared" si="81"/>
        <v>○○学園</v>
      </c>
      <c r="B666" s="176" t="str">
        <f t="array" ref="B666">IFERROR(INDEX('調査票 (記入例)'!$B$1:$B$718,SMALL(IF('調査票 (記入例)'!$AE$19:$AE$718="●",ROW('調査票 (記入例)'!$AE$19:$AE$718)),ROW(B646))),"")</f>
        <v/>
      </c>
      <c r="C666" s="177" t="str">
        <f t="array" ref="C666">IFERROR(INDEX('調査票 (記入例)'!$C$1:$C$718,SMALL(IF('調査票 (記入例)'!$AE$19:$AE$718="●",ROW('調査票 (記入例)'!$AE$19:$AE$718)),ROW(C646))),"")</f>
        <v/>
      </c>
      <c r="D666" s="181" t="str">
        <f t="array" ref="D666">IFERROR(INDEX('調査票 (記入例)'!$K$1:$K$718,SMALL(IF('調査票 (記入例)'!$AE$19:$AE$718="●",ROW('調査票 (記入例)'!$AE$19:$AE$718)),ROW(D646))),"")</f>
        <v/>
      </c>
      <c r="E666" s="184">
        <f t="shared" si="82"/>
        <v>0</v>
      </c>
      <c r="F666" s="181" t="str">
        <f t="array" ref="F666">IFERROR(INDEX('調査票 (記入例)'!$L$1:$L$718,SMALL(IF('調査票 (記入例)'!$AE$19:$AE$718="●",ROW('調査票 (記入例)'!$AE$19:$AE$718)),ROW(F646))),"")</f>
        <v/>
      </c>
      <c r="G666" s="182">
        <f t="shared" si="83"/>
        <v>0</v>
      </c>
      <c r="H666" s="181" t="str">
        <f t="array" ref="H666">IFERROR(INDEX('調査票 (記入例)'!$M$1:$M$718,SMALL(IF('調査票 (記入例)'!$AE$19:$AE$718="●",ROW('調査票 (記入例)'!$AE$19:$AE$718)),ROW(H646))),"")</f>
        <v/>
      </c>
      <c r="I666" s="182">
        <f t="shared" si="84"/>
        <v>0</v>
      </c>
      <c r="J666" s="181" t="str">
        <f t="array" ref="J666">IFERROR(INDEX('調査票 (記入例)'!$N$1:$N$718,SMALL(IF('調査票 (記入例)'!$AE$19:$AE$718="●",ROW('調査票 (記入例)'!$AE$19:$AE$718)),ROW(J646))),"")</f>
        <v/>
      </c>
      <c r="K666" s="182">
        <f t="shared" si="85"/>
        <v>0</v>
      </c>
      <c r="L666" s="155"/>
      <c r="M666" s="156"/>
      <c r="N666" s="157"/>
      <c r="O666" s="156"/>
      <c r="P666" s="155"/>
      <c r="Q666" s="156"/>
      <c r="R666" s="157"/>
      <c r="S666" s="156"/>
      <c r="T666" s="155"/>
      <c r="U666" s="156"/>
      <c r="V666" s="157"/>
      <c r="W666" s="156"/>
      <c r="X666" s="155"/>
      <c r="Y666" s="156"/>
      <c r="Z666" s="157"/>
      <c r="AA666" s="156"/>
      <c r="AB666" s="158"/>
      <c r="AC666" s="159" t="str">
        <f t="array" ref="AC666">IFERROR(INDEX('調査票 (記入例)'!$AD$1:$AD$718,SMALL(IF('調査票 (記入例)'!$AE$19:$AE$718="●",ROW('調査票 (記入例)'!$AE$19:$AE$718)),ROW(AC646)))&amp;"","")</f>
        <v/>
      </c>
      <c r="AD666" s="160" t="str">
        <f t="shared" si="86"/>
        <v/>
      </c>
      <c r="AE666" s="159" t="str">
        <f t="shared" si="88"/>
        <v/>
      </c>
      <c r="AF666" s="160" t="str">
        <f t="shared" si="87"/>
        <v/>
      </c>
    </row>
    <row r="667" spans="1:32" s="110" customFormat="1" ht="34.5" customHeight="1" x14ac:dyDescent="0.4">
      <c r="A667" s="42" t="str">
        <f t="shared" si="81"/>
        <v>○○学園</v>
      </c>
      <c r="B667" s="176" t="str">
        <f t="array" ref="B667">IFERROR(INDEX('調査票 (記入例)'!$B$1:$B$718,SMALL(IF('調査票 (記入例)'!$AE$19:$AE$718="●",ROW('調査票 (記入例)'!$AE$19:$AE$718)),ROW(B647))),"")</f>
        <v/>
      </c>
      <c r="C667" s="177" t="str">
        <f t="array" ref="C667">IFERROR(INDEX('調査票 (記入例)'!$C$1:$C$718,SMALL(IF('調査票 (記入例)'!$AE$19:$AE$718="●",ROW('調査票 (記入例)'!$AE$19:$AE$718)),ROW(C647))),"")</f>
        <v/>
      </c>
      <c r="D667" s="181" t="str">
        <f t="array" ref="D667">IFERROR(INDEX('調査票 (記入例)'!$K$1:$K$718,SMALL(IF('調査票 (記入例)'!$AE$19:$AE$718="●",ROW('調査票 (記入例)'!$AE$19:$AE$718)),ROW(D647))),"")</f>
        <v/>
      </c>
      <c r="E667" s="184">
        <f t="shared" si="82"/>
        <v>0</v>
      </c>
      <c r="F667" s="181" t="str">
        <f t="array" ref="F667">IFERROR(INDEX('調査票 (記入例)'!$L$1:$L$718,SMALL(IF('調査票 (記入例)'!$AE$19:$AE$718="●",ROW('調査票 (記入例)'!$AE$19:$AE$718)),ROW(F647))),"")</f>
        <v/>
      </c>
      <c r="G667" s="182">
        <f t="shared" si="83"/>
        <v>0</v>
      </c>
      <c r="H667" s="181" t="str">
        <f t="array" ref="H667">IFERROR(INDEX('調査票 (記入例)'!$M$1:$M$718,SMALL(IF('調査票 (記入例)'!$AE$19:$AE$718="●",ROW('調査票 (記入例)'!$AE$19:$AE$718)),ROW(H647))),"")</f>
        <v/>
      </c>
      <c r="I667" s="182">
        <f t="shared" si="84"/>
        <v>0</v>
      </c>
      <c r="J667" s="181" t="str">
        <f t="array" ref="J667">IFERROR(INDEX('調査票 (記入例)'!$N$1:$N$718,SMALL(IF('調査票 (記入例)'!$AE$19:$AE$718="●",ROW('調査票 (記入例)'!$AE$19:$AE$718)),ROW(J647))),"")</f>
        <v/>
      </c>
      <c r="K667" s="182">
        <f t="shared" si="85"/>
        <v>0</v>
      </c>
      <c r="L667" s="155"/>
      <c r="M667" s="156"/>
      <c r="N667" s="157"/>
      <c r="O667" s="156"/>
      <c r="P667" s="155"/>
      <c r="Q667" s="156"/>
      <c r="R667" s="157"/>
      <c r="S667" s="156"/>
      <c r="T667" s="155"/>
      <c r="U667" s="156"/>
      <c r="V667" s="157"/>
      <c r="W667" s="156"/>
      <c r="X667" s="155"/>
      <c r="Y667" s="156"/>
      <c r="Z667" s="157"/>
      <c r="AA667" s="156"/>
      <c r="AB667" s="158"/>
      <c r="AC667" s="159" t="str">
        <f t="array" ref="AC667">IFERROR(INDEX('調査票 (記入例)'!$AD$1:$AD$718,SMALL(IF('調査票 (記入例)'!$AE$19:$AE$718="●",ROW('調査票 (記入例)'!$AE$19:$AE$718)),ROW(AC647)))&amp;"","")</f>
        <v/>
      </c>
      <c r="AD667" s="160" t="str">
        <f t="shared" si="86"/>
        <v/>
      </c>
      <c r="AE667" s="159" t="str">
        <f t="shared" si="88"/>
        <v/>
      </c>
      <c r="AF667" s="160" t="str">
        <f t="shared" si="87"/>
        <v/>
      </c>
    </row>
    <row r="668" spans="1:32" s="110" customFormat="1" ht="34.5" customHeight="1" x14ac:dyDescent="0.4">
      <c r="A668" s="42" t="str">
        <f t="shared" si="81"/>
        <v>○○学園</v>
      </c>
      <c r="B668" s="176" t="str">
        <f t="array" ref="B668">IFERROR(INDEX('調査票 (記入例)'!$B$1:$B$718,SMALL(IF('調査票 (記入例)'!$AE$19:$AE$718="●",ROW('調査票 (記入例)'!$AE$19:$AE$718)),ROW(B648))),"")</f>
        <v/>
      </c>
      <c r="C668" s="177" t="str">
        <f t="array" ref="C668">IFERROR(INDEX('調査票 (記入例)'!$C$1:$C$718,SMALL(IF('調査票 (記入例)'!$AE$19:$AE$718="●",ROW('調査票 (記入例)'!$AE$19:$AE$718)),ROW(C648))),"")</f>
        <v/>
      </c>
      <c r="D668" s="181" t="str">
        <f t="array" ref="D668">IFERROR(INDEX('調査票 (記入例)'!$K$1:$K$718,SMALL(IF('調査票 (記入例)'!$AE$19:$AE$718="●",ROW('調査票 (記入例)'!$AE$19:$AE$718)),ROW(D648))),"")</f>
        <v/>
      </c>
      <c r="E668" s="184">
        <f t="shared" si="82"/>
        <v>0</v>
      </c>
      <c r="F668" s="181" t="str">
        <f t="array" ref="F668">IFERROR(INDEX('調査票 (記入例)'!$L$1:$L$718,SMALL(IF('調査票 (記入例)'!$AE$19:$AE$718="●",ROW('調査票 (記入例)'!$AE$19:$AE$718)),ROW(F648))),"")</f>
        <v/>
      </c>
      <c r="G668" s="182">
        <f t="shared" si="83"/>
        <v>0</v>
      </c>
      <c r="H668" s="181" t="str">
        <f t="array" ref="H668">IFERROR(INDEX('調査票 (記入例)'!$M$1:$M$718,SMALL(IF('調査票 (記入例)'!$AE$19:$AE$718="●",ROW('調査票 (記入例)'!$AE$19:$AE$718)),ROW(H648))),"")</f>
        <v/>
      </c>
      <c r="I668" s="182">
        <f t="shared" si="84"/>
        <v>0</v>
      </c>
      <c r="J668" s="181" t="str">
        <f t="array" ref="J668">IFERROR(INDEX('調査票 (記入例)'!$N$1:$N$718,SMALL(IF('調査票 (記入例)'!$AE$19:$AE$718="●",ROW('調査票 (記入例)'!$AE$19:$AE$718)),ROW(J648))),"")</f>
        <v/>
      </c>
      <c r="K668" s="182">
        <f t="shared" si="85"/>
        <v>0</v>
      </c>
      <c r="L668" s="155"/>
      <c r="M668" s="156"/>
      <c r="N668" s="157"/>
      <c r="O668" s="156"/>
      <c r="P668" s="155"/>
      <c r="Q668" s="156"/>
      <c r="R668" s="157"/>
      <c r="S668" s="156"/>
      <c r="T668" s="155"/>
      <c r="U668" s="156"/>
      <c r="V668" s="157"/>
      <c r="W668" s="156"/>
      <c r="X668" s="155"/>
      <c r="Y668" s="156"/>
      <c r="Z668" s="157"/>
      <c r="AA668" s="156"/>
      <c r="AB668" s="158"/>
      <c r="AC668" s="159" t="str">
        <f t="array" ref="AC668">IFERROR(INDEX('調査票 (記入例)'!$AD$1:$AD$718,SMALL(IF('調査票 (記入例)'!$AE$19:$AE$718="●",ROW('調査票 (記入例)'!$AE$19:$AE$718)),ROW(AC648)))&amp;"","")</f>
        <v/>
      </c>
      <c r="AD668" s="160" t="str">
        <f t="shared" si="86"/>
        <v/>
      </c>
      <c r="AE668" s="159" t="str">
        <f t="shared" si="88"/>
        <v/>
      </c>
      <c r="AF668" s="160" t="str">
        <f t="shared" si="87"/>
        <v/>
      </c>
    </row>
    <row r="669" spans="1:32" s="110" customFormat="1" ht="34.5" customHeight="1" x14ac:dyDescent="0.4">
      <c r="A669" s="42" t="str">
        <f t="shared" si="81"/>
        <v>○○学園</v>
      </c>
      <c r="B669" s="176" t="str">
        <f t="array" ref="B669">IFERROR(INDEX('調査票 (記入例)'!$B$1:$B$718,SMALL(IF('調査票 (記入例)'!$AE$19:$AE$718="●",ROW('調査票 (記入例)'!$AE$19:$AE$718)),ROW(B649))),"")</f>
        <v/>
      </c>
      <c r="C669" s="177" t="str">
        <f t="array" ref="C669">IFERROR(INDEX('調査票 (記入例)'!$C$1:$C$718,SMALL(IF('調査票 (記入例)'!$AE$19:$AE$718="●",ROW('調査票 (記入例)'!$AE$19:$AE$718)),ROW(C649))),"")</f>
        <v/>
      </c>
      <c r="D669" s="181" t="str">
        <f t="array" ref="D669">IFERROR(INDEX('調査票 (記入例)'!$K$1:$K$718,SMALL(IF('調査票 (記入例)'!$AE$19:$AE$718="●",ROW('調査票 (記入例)'!$AE$19:$AE$718)),ROW(D649))),"")</f>
        <v/>
      </c>
      <c r="E669" s="184">
        <f t="shared" si="82"/>
        <v>0</v>
      </c>
      <c r="F669" s="181" t="str">
        <f t="array" ref="F669">IFERROR(INDEX('調査票 (記入例)'!$L$1:$L$718,SMALL(IF('調査票 (記入例)'!$AE$19:$AE$718="●",ROW('調査票 (記入例)'!$AE$19:$AE$718)),ROW(F649))),"")</f>
        <v/>
      </c>
      <c r="G669" s="182">
        <f t="shared" si="83"/>
        <v>0</v>
      </c>
      <c r="H669" s="181" t="str">
        <f t="array" ref="H669">IFERROR(INDEX('調査票 (記入例)'!$M$1:$M$718,SMALL(IF('調査票 (記入例)'!$AE$19:$AE$718="●",ROW('調査票 (記入例)'!$AE$19:$AE$718)),ROW(H649))),"")</f>
        <v/>
      </c>
      <c r="I669" s="182">
        <f t="shared" si="84"/>
        <v>0</v>
      </c>
      <c r="J669" s="181" t="str">
        <f t="array" ref="J669">IFERROR(INDEX('調査票 (記入例)'!$N$1:$N$718,SMALL(IF('調査票 (記入例)'!$AE$19:$AE$718="●",ROW('調査票 (記入例)'!$AE$19:$AE$718)),ROW(J649))),"")</f>
        <v/>
      </c>
      <c r="K669" s="182">
        <f t="shared" si="85"/>
        <v>0</v>
      </c>
      <c r="L669" s="155"/>
      <c r="M669" s="156"/>
      <c r="N669" s="157"/>
      <c r="O669" s="156"/>
      <c r="P669" s="155"/>
      <c r="Q669" s="156"/>
      <c r="R669" s="157"/>
      <c r="S669" s="156"/>
      <c r="T669" s="155"/>
      <c r="U669" s="156"/>
      <c r="V669" s="157"/>
      <c r="W669" s="156"/>
      <c r="X669" s="155"/>
      <c r="Y669" s="156"/>
      <c r="Z669" s="157"/>
      <c r="AA669" s="156"/>
      <c r="AB669" s="158"/>
      <c r="AC669" s="159" t="str">
        <f t="array" ref="AC669">IFERROR(INDEX('調査票 (記入例)'!$AD$1:$AD$718,SMALL(IF('調査票 (記入例)'!$AE$19:$AE$718="●",ROW('調査票 (記入例)'!$AE$19:$AE$718)),ROW(AC649)))&amp;"","")</f>
        <v/>
      </c>
      <c r="AD669" s="160" t="str">
        <f t="shared" si="86"/>
        <v/>
      </c>
      <c r="AE669" s="159" t="str">
        <f t="shared" si="88"/>
        <v/>
      </c>
      <c r="AF669" s="160" t="str">
        <f t="shared" si="87"/>
        <v/>
      </c>
    </row>
    <row r="670" spans="1:32" s="110" customFormat="1" ht="34.5" customHeight="1" x14ac:dyDescent="0.4">
      <c r="A670" s="42" t="str">
        <f t="shared" si="81"/>
        <v>○○学園</v>
      </c>
      <c r="B670" s="176" t="str">
        <f t="array" ref="B670">IFERROR(INDEX('調査票 (記入例)'!$B$1:$B$718,SMALL(IF('調査票 (記入例)'!$AE$19:$AE$718="●",ROW('調査票 (記入例)'!$AE$19:$AE$718)),ROW(B650))),"")</f>
        <v/>
      </c>
      <c r="C670" s="177" t="str">
        <f t="array" ref="C670">IFERROR(INDEX('調査票 (記入例)'!$C$1:$C$718,SMALL(IF('調査票 (記入例)'!$AE$19:$AE$718="●",ROW('調査票 (記入例)'!$AE$19:$AE$718)),ROW(C650))),"")</f>
        <v/>
      </c>
      <c r="D670" s="181" t="str">
        <f t="array" ref="D670">IFERROR(INDEX('調査票 (記入例)'!$K$1:$K$718,SMALL(IF('調査票 (記入例)'!$AE$19:$AE$718="●",ROW('調査票 (記入例)'!$AE$19:$AE$718)),ROW(D650))),"")</f>
        <v/>
      </c>
      <c r="E670" s="184">
        <f t="shared" si="82"/>
        <v>0</v>
      </c>
      <c r="F670" s="181" t="str">
        <f t="array" ref="F670">IFERROR(INDEX('調査票 (記入例)'!$L$1:$L$718,SMALL(IF('調査票 (記入例)'!$AE$19:$AE$718="●",ROW('調査票 (記入例)'!$AE$19:$AE$718)),ROW(F650))),"")</f>
        <v/>
      </c>
      <c r="G670" s="182">
        <f t="shared" si="83"/>
        <v>0</v>
      </c>
      <c r="H670" s="181" t="str">
        <f t="array" ref="H670">IFERROR(INDEX('調査票 (記入例)'!$M$1:$M$718,SMALL(IF('調査票 (記入例)'!$AE$19:$AE$718="●",ROW('調査票 (記入例)'!$AE$19:$AE$718)),ROW(H650))),"")</f>
        <v/>
      </c>
      <c r="I670" s="182">
        <f t="shared" si="84"/>
        <v>0</v>
      </c>
      <c r="J670" s="181" t="str">
        <f t="array" ref="J670">IFERROR(INDEX('調査票 (記入例)'!$N$1:$N$718,SMALL(IF('調査票 (記入例)'!$AE$19:$AE$718="●",ROW('調査票 (記入例)'!$AE$19:$AE$718)),ROW(J650))),"")</f>
        <v/>
      </c>
      <c r="K670" s="182">
        <f t="shared" si="85"/>
        <v>0</v>
      </c>
      <c r="L670" s="155"/>
      <c r="M670" s="156"/>
      <c r="N670" s="157"/>
      <c r="O670" s="156"/>
      <c r="P670" s="155"/>
      <c r="Q670" s="156"/>
      <c r="R670" s="157"/>
      <c r="S670" s="156"/>
      <c r="T670" s="155"/>
      <c r="U670" s="156"/>
      <c r="V670" s="157"/>
      <c r="W670" s="156"/>
      <c r="X670" s="155"/>
      <c r="Y670" s="156"/>
      <c r="Z670" s="157"/>
      <c r="AA670" s="156"/>
      <c r="AB670" s="158"/>
      <c r="AC670" s="159" t="str">
        <f t="array" ref="AC670">IFERROR(INDEX('調査票 (記入例)'!$AD$1:$AD$718,SMALL(IF('調査票 (記入例)'!$AE$19:$AE$718="●",ROW('調査票 (記入例)'!$AE$19:$AE$718)),ROW(AC650)))&amp;"","")</f>
        <v/>
      </c>
      <c r="AD670" s="160" t="str">
        <f t="shared" si="86"/>
        <v/>
      </c>
      <c r="AE670" s="159" t="str">
        <f t="shared" si="88"/>
        <v/>
      </c>
      <c r="AF670" s="160" t="str">
        <f t="shared" si="87"/>
        <v/>
      </c>
    </row>
    <row r="671" spans="1:32" s="110" customFormat="1" ht="34.5" customHeight="1" x14ac:dyDescent="0.4">
      <c r="A671" s="42" t="str">
        <f t="shared" si="81"/>
        <v>○○学園</v>
      </c>
      <c r="B671" s="176" t="str">
        <f t="array" ref="B671">IFERROR(INDEX('調査票 (記入例)'!$B$1:$B$718,SMALL(IF('調査票 (記入例)'!$AE$19:$AE$718="●",ROW('調査票 (記入例)'!$AE$19:$AE$718)),ROW(B651))),"")</f>
        <v/>
      </c>
      <c r="C671" s="177" t="str">
        <f t="array" ref="C671">IFERROR(INDEX('調査票 (記入例)'!$C$1:$C$718,SMALL(IF('調査票 (記入例)'!$AE$19:$AE$718="●",ROW('調査票 (記入例)'!$AE$19:$AE$718)),ROW(C651))),"")</f>
        <v/>
      </c>
      <c r="D671" s="181" t="str">
        <f t="array" ref="D671">IFERROR(INDEX('調査票 (記入例)'!$K$1:$K$718,SMALL(IF('調査票 (記入例)'!$AE$19:$AE$718="●",ROW('調査票 (記入例)'!$AE$19:$AE$718)),ROW(D651))),"")</f>
        <v/>
      </c>
      <c r="E671" s="184">
        <f t="shared" si="82"/>
        <v>0</v>
      </c>
      <c r="F671" s="181" t="str">
        <f t="array" ref="F671">IFERROR(INDEX('調査票 (記入例)'!$L$1:$L$718,SMALL(IF('調査票 (記入例)'!$AE$19:$AE$718="●",ROW('調査票 (記入例)'!$AE$19:$AE$718)),ROW(F651))),"")</f>
        <v/>
      </c>
      <c r="G671" s="182">
        <f t="shared" si="83"/>
        <v>0</v>
      </c>
      <c r="H671" s="181" t="str">
        <f t="array" ref="H671">IFERROR(INDEX('調査票 (記入例)'!$M$1:$M$718,SMALL(IF('調査票 (記入例)'!$AE$19:$AE$718="●",ROW('調査票 (記入例)'!$AE$19:$AE$718)),ROW(H651))),"")</f>
        <v/>
      </c>
      <c r="I671" s="182">
        <f t="shared" si="84"/>
        <v>0</v>
      </c>
      <c r="J671" s="181" t="str">
        <f t="array" ref="J671">IFERROR(INDEX('調査票 (記入例)'!$N$1:$N$718,SMALL(IF('調査票 (記入例)'!$AE$19:$AE$718="●",ROW('調査票 (記入例)'!$AE$19:$AE$718)),ROW(J651))),"")</f>
        <v/>
      </c>
      <c r="K671" s="182">
        <f t="shared" si="85"/>
        <v>0</v>
      </c>
      <c r="L671" s="155"/>
      <c r="M671" s="156"/>
      <c r="N671" s="157"/>
      <c r="O671" s="156"/>
      <c r="P671" s="155"/>
      <c r="Q671" s="156"/>
      <c r="R671" s="157"/>
      <c r="S671" s="156"/>
      <c r="T671" s="155"/>
      <c r="U671" s="156"/>
      <c r="V671" s="157"/>
      <c r="W671" s="156"/>
      <c r="X671" s="155"/>
      <c r="Y671" s="156"/>
      <c r="Z671" s="157"/>
      <c r="AA671" s="156"/>
      <c r="AB671" s="158"/>
      <c r="AC671" s="159" t="str">
        <f t="array" ref="AC671">IFERROR(INDEX('調査票 (記入例)'!$AD$1:$AD$718,SMALL(IF('調査票 (記入例)'!$AE$19:$AE$718="●",ROW('調査票 (記入例)'!$AE$19:$AE$718)),ROW(AC651)))&amp;"","")</f>
        <v/>
      </c>
      <c r="AD671" s="160" t="str">
        <f t="shared" si="86"/>
        <v/>
      </c>
      <c r="AE671" s="159" t="str">
        <f t="shared" si="88"/>
        <v/>
      </c>
      <c r="AF671" s="160" t="str">
        <f t="shared" si="87"/>
        <v/>
      </c>
    </row>
    <row r="672" spans="1:32" s="110" customFormat="1" ht="34.5" customHeight="1" x14ac:dyDescent="0.4">
      <c r="A672" s="42" t="str">
        <f t="shared" si="81"/>
        <v>○○学園</v>
      </c>
      <c r="B672" s="176" t="str">
        <f t="array" ref="B672">IFERROR(INDEX('調査票 (記入例)'!$B$1:$B$718,SMALL(IF('調査票 (記入例)'!$AE$19:$AE$718="●",ROW('調査票 (記入例)'!$AE$19:$AE$718)),ROW(B652))),"")</f>
        <v/>
      </c>
      <c r="C672" s="177" t="str">
        <f t="array" ref="C672">IFERROR(INDEX('調査票 (記入例)'!$C$1:$C$718,SMALL(IF('調査票 (記入例)'!$AE$19:$AE$718="●",ROW('調査票 (記入例)'!$AE$19:$AE$718)),ROW(C652))),"")</f>
        <v/>
      </c>
      <c r="D672" s="181" t="str">
        <f t="array" ref="D672">IFERROR(INDEX('調査票 (記入例)'!$K$1:$K$718,SMALL(IF('調査票 (記入例)'!$AE$19:$AE$718="●",ROW('調査票 (記入例)'!$AE$19:$AE$718)),ROW(D652))),"")</f>
        <v/>
      </c>
      <c r="E672" s="184">
        <f t="shared" si="82"/>
        <v>0</v>
      </c>
      <c r="F672" s="181" t="str">
        <f t="array" ref="F672">IFERROR(INDEX('調査票 (記入例)'!$L$1:$L$718,SMALL(IF('調査票 (記入例)'!$AE$19:$AE$718="●",ROW('調査票 (記入例)'!$AE$19:$AE$718)),ROW(F652))),"")</f>
        <v/>
      </c>
      <c r="G672" s="182">
        <f t="shared" si="83"/>
        <v>0</v>
      </c>
      <c r="H672" s="181" t="str">
        <f t="array" ref="H672">IFERROR(INDEX('調査票 (記入例)'!$M$1:$M$718,SMALL(IF('調査票 (記入例)'!$AE$19:$AE$718="●",ROW('調査票 (記入例)'!$AE$19:$AE$718)),ROW(H652))),"")</f>
        <v/>
      </c>
      <c r="I672" s="182">
        <f t="shared" si="84"/>
        <v>0</v>
      </c>
      <c r="J672" s="181" t="str">
        <f t="array" ref="J672">IFERROR(INDEX('調査票 (記入例)'!$N$1:$N$718,SMALL(IF('調査票 (記入例)'!$AE$19:$AE$718="●",ROW('調査票 (記入例)'!$AE$19:$AE$718)),ROW(J652))),"")</f>
        <v/>
      </c>
      <c r="K672" s="182">
        <f t="shared" si="85"/>
        <v>0</v>
      </c>
      <c r="L672" s="155"/>
      <c r="M672" s="156"/>
      <c r="N672" s="157"/>
      <c r="O672" s="156"/>
      <c r="P672" s="155"/>
      <c r="Q672" s="156"/>
      <c r="R672" s="157"/>
      <c r="S672" s="156"/>
      <c r="T672" s="155"/>
      <c r="U672" s="156"/>
      <c r="V672" s="157"/>
      <c r="W672" s="156"/>
      <c r="X672" s="155"/>
      <c r="Y672" s="156"/>
      <c r="Z672" s="157"/>
      <c r="AA672" s="156"/>
      <c r="AB672" s="158"/>
      <c r="AC672" s="159" t="str">
        <f t="array" ref="AC672">IFERROR(INDEX('調査票 (記入例)'!$AD$1:$AD$718,SMALL(IF('調査票 (記入例)'!$AE$19:$AE$718="●",ROW('調査票 (記入例)'!$AE$19:$AE$718)),ROW(AC652)))&amp;"","")</f>
        <v/>
      </c>
      <c r="AD672" s="160" t="str">
        <f t="shared" si="86"/>
        <v/>
      </c>
      <c r="AE672" s="159" t="str">
        <f t="shared" si="88"/>
        <v/>
      </c>
      <c r="AF672" s="160" t="str">
        <f t="shared" si="87"/>
        <v/>
      </c>
    </row>
    <row r="673" spans="1:32" s="110" customFormat="1" ht="34.5" customHeight="1" x14ac:dyDescent="0.4">
      <c r="A673" s="42" t="str">
        <f t="shared" si="81"/>
        <v>○○学園</v>
      </c>
      <c r="B673" s="176" t="str">
        <f t="array" ref="B673">IFERROR(INDEX('調査票 (記入例)'!$B$1:$B$718,SMALL(IF('調査票 (記入例)'!$AE$19:$AE$718="●",ROW('調査票 (記入例)'!$AE$19:$AE$718)),ROW(B653))),"")</f>
        <v/>
      </c>
      <c r="C673" s="177" t="str">
        <f t="array" ref="C673">IFERROR(INDEX('調査票 (記入例)'!$C$1:$C$718,SMALL(IF('調査票 (記入例)'!$AE$19:$AE$718="●",ROW('調査票 (記入例)'!$AE$19:$AE$718)),ROW(C653))),"")</f>
        <v/>
      </c>
      <c r="D673" s="181" t="str">
        <f t="array" ref="D673">IFERROR(INDEX('調査票 (記入例)'!$K$1:$K$718,SMALL(IF('調査票 (記入例)'!$AE$19:$AE$718="●",ROW('調査票 (記入例)'!$AE$19:$AE$718)),ROW(D653))),"")</f>
        <v/>
      </c>
      <c r="E673" s="184">
        <f t="shared" si="82"/>
        <v>0</v>
      </c>
      <c r="F673" s="181" t="str">
        <f t="array" ref="F673">IFERROR(INDEX('調査票 (記入例)'!$L$1:$L$718,SMALL(IF('調査票 (記入例)'!$AE$19:$AE$718="●",ROW('調査票 (記入例)'!$AE$19:$AE$718)),ROW(F653))),"")</f>
        <v/>
      </c>
      <c r="G673" s="182">
        <f t="shared" si="83"/>
        <v>0</v>
      </c>
      <c r="H673" s="181" t="str">
        <f t="array" ref="H673">IFERROR(INDEX('調査票 (記入例)'!$M$1:$M$718,SMALL(IF('調査票 (記入例)'!$AE$19:$AE$718="●",ROW('調査票 (記入例)'!$AE$19:$AE$718)),ROW(H653))),"")</f>
        <v/>
      </c>
      <c r="I673" s="182">
        <f t="shared" si="84"/>
        <v>0</v>
      </c>
      <c r="J673" s="181" t="str">
        <f t="array" ref="J673">IFERROR(INDEX('調査票 (記入例)'!$N$1:$N$718,SMALL(IF('調査票 (記入例)'!$AE$19:$AE$718="●",ROW('調査票 (記入例)'!$AE$19:$AE$718)),ROW(J653))),"")</f>
        <v/>
      </c>
      <c r="K673" s="182">
        <f t="shared" si="85"/>
        <v>0</v>
      </c>
      <c r="L673" s="155"/>
      <c r="M673" s="156"/>
      <c r="N673" s="157"/>
      <c r="O673" s="156"/>
      <c r="P673" s="155"/>
      <c r="Q673" s="156"/>
      <c r="R673" s="157"/>
      <c r="S673" s="156"/>
      <c r="T673" s="155"/>
      <c r="U673" s="156"/>
      <c r="V673" s="157"/>
      <c r="W673" s="156"/>
      <c r="X673" s="155"/>
      <c r="Y673" s="156"/>
      <c r="Z673" s="157"/>
      <c r="AA673" s="156"/>
      <c r="AB673" s="158"/>
      <c r="AC673" s="159" t="str">
        <f t="array" ref="AC673">IFERROR(INDEX('調査票 (記入例)'!$AD$1:$AD$718,SMALL(IF('調査票 (記入例)'!$AE$19:$AE$718="●",ROW('調査票 (記入例)'!$AE$19:$AE$718)),ROW(AC653)))&amp;"","")</f>
        <v/>
      </c>
      <c r="AD673" s="160" t="str">
        <f t="shared" si="86"/>
        <v/>
      </c>
      <c r="AE673" s="159" t="str">
        <f t="shared" si="88"/>
        <v/>
      </c>
      <c r="AF673" s="160" t="str">
        <f t="shared" si="87"/>
        <v/>
      </c>
    </row>
    <row r="674" spans="1:32" s="110" customFormat="1" ht="34.5" customHeight="1" x14ac:dyDescent="0.4">
      <c r="A674" s="42" t="str">
        <f t="shared" si="81"/>
        <v>○○学園</v>
      </c>
      <c r="B674" s="176" t="str">
        <f t="array" ref="B674">IFERROR(INDEX('調査票 (記入例)'!$B$1:$B$718,SMALL(IF('調査票 (記入例)'!$AE$19:$AE$718="●",ROW('調査票 (記入例)'!$AE$19:$AE$718)),ROW(B654))),"")</f>
        <v/>
      </c>
      <c r="C674" s="177" t="str">
        <f t="array" ref="C674">IFERROR(INDEX('調査票 (記入例)'!$C$1:$C$718,SMALL(IF('調査票 (記入例)'!$AE$19:$AE$718="●",ROW('調査票 (記入例)'!$AE$19:$AE$718)),ROW(C654))),"")</f>
        <v/>
      </c>
      <c r="D674" s="181" t="str">
        <f t="array" ref="D674">IFERROR(INDEX('調査票 (記入例)'!$K$1:$K$718,SMALL(IF('調査票 (記入例)'!$AE$19:$AE$718="●",ROW('調査票 (記入例)'!$AE$19:$AE$718)),ROW(D654))),"")</f>
        <v/>
      </c>
      <c r="E674" s="184">
        <f t="shared" si="82"/>
        <v>0</v>
      </c>
      <c r="F674" s="181" t="str">
        <f t="array" ref="F674">IFERROR(INDEX('調査票 (記入例)'!$L$1:$L$718,SMALL(IF('調査票 (記入例)'!$AE$19:$AE$718="●",ROW('調査票 (記入例)'!$AE$19:$AE$718)),ROW(F654))),"")</f>
        <v/>
      </c>
      <c r="G674" s="182">
        <f t="shared" si="83"/>
        <v>0</v>
      </c>
      <c r="H674" s="181" t="str">
        <f t="array" ref="H674">IFERROR(INDEX('調査票 (記入例)'!$M$1:$M$718,SMALL(IF('調査票 (記入例)'!$AE$19:$AE$718="●",ROW('調査票 (記入例)'!$AE$19:$AE$718)),ROW(H654))),"")</f>
        <v/>
      </c>
      <c r="I674" s="182">
        <f t="shared" si="84"/>
        <v>0</v>
      </c>
      <c r="J674" s="181" t="str">
        <f t="array" ref="J674">IFERROR(INDEX('調査票 (記入例)'!$N$1:$N$718,SMALL(IF('調査票 (記入例)'!$AE$19:$AE$718="●",ROW('調査票 (記入例)'!$AE$19:$AE$718)),ROW(J654))),"")</f>
        <v/>
      </c>
      <c r="K674" s="182">
        <f t="shared" si="85"/>
        <v>0</v>
      </c>
      <c r="L674" s="155"/>
      <c r="M674" s="156"/>
      <c r="N674" s="157"/>
      <c r="O674" s="156"/>
      <c r="P674" s="155"/>
      <c r="Q674" s="156"/>
      <c r="R674" s="157"/>
      <c r="S674" s="156"/>
      <c r="T674" s="155"/>
      <c r="U674" s="156"/>
      <c r="V674" s="157"/>
      <c r="W674" s="156"/>
      <c r="X674" s="155"/>
      <c r="Y674" s="156"/>
      <c r="Z674" s="157"/>
      <c r="AA674" s="156"/>
      <c r="AB674" s="158"/>
      <c r="AC674" s="159" t="str">
        <f t="array" ref="AC674">IFERROR(INDEX('調査票 (記入例)'!$AD$1:$AD$718,SMALL(IF('調査票 (記入例)'!$AE$19:$AE$718="●",ROW('調査票 (記入例)'!$AE$19:$AE$718)),ROW(AC654)))&amp;"","")</f>
        <v/>
      </c>
      <c r="AD674" s="160" t="str">
        <f t="shared" si="86"/>
        <v/>
      </c>
      <c r="AE674" s="159" t="str">
        <f t="shared" si="88"/>
        <v/>
      </c>
      <c r="AF674" s="160" t="str">
        <f t="shared" si="87"/>
        <v/>
      </c>
    </row>
    <row r="675" spans="1:32" s="110" customFormat="1" ht="34.5" customHeight="1" x14ac:dyDescent="0.4">
      <c r="A675" s="42" t="str">
        <f t="shared" si="81"/>
        <v>○○学園</v>
      </c>
      <c r="B675" s="176" t="str">
        <f t="array" ref="B675">IFERROR(INDEX('調査票 (記入例)'!$B$1:$B$718,SMALL(IF('調査票 (記入例)'!$AE$19:$AE$718="●",ROW('調査票 (記入例)'!$AE$19:$AE$718)),ROW(B655))),"")</f>
        <v/>
      </c>
      <c r="C675" s="177" t="str">
        <f t="array" ref="C675">IFERROR(INDEX('調査票 (記入例)'!$C$1:$C$718,SMALL(IF('調査票 (記入例)'!$AE$19:$AE$718="●",ROW('調査票 (記入例)'!$AE$19:$AE$718)),ROW(C655))),"")</f>
        <v/>
      </c>
      <c r="D675" s="181" t="str">
        <f t="array" ref="D675">IFERROR(INDEX('調査票 (記入例)'!$K$1:$K$718,SMALL(IF('調査票 (記入例)'!$AE$19:$AE$718="●",ROW('調査票 (記入例)'!$AE$19:$AE$718)),ROW(D655))),"")</f>
        <v/>
      </c>
      <c r="E675" s="184">
        <f t="shared" si="82"/>
        <v>0</v>
      </c>
      <c r="F675" s="181" t="str">
        <f t="array" ref="F675">IFERROR(INDEX('調査票 (記入例)'!$L$1:$L$718,SMALL(IF('調査票 (記入例)'!$AE$19:$AE$718="●",ROW('調査票 (記入例)'!$AE$19:$AE$718)),ROW(F655))),"")</f>
        <v/>
      </c>
      <c r="G675" s="182">
        <f t="shared" si="83"/>
        <v>0</v>
      </c>
      <c r="H675" s="181" t="str">
        <f t="array" ref="H675">IFERROR(INDEX('調査票 (記入例)'!$M$1:$M$718,SMALL(IF('調査票 (記入例)'!$AE$19:$AE$718="●",ROW('調査票 (記入例)'!$AE$19:$AE$718)),ROW(H655))),"")</f>
        <v/>
      </c>
      <c r="I675" s="182">
        <f t="shared" si="84"/>
        <v>0</v>
      </c>
      <c r="J675" s="181" t="str">
        <f t="array" ref="J675">IFERROR(INDEX('調査票 (記入例)'!$N$1:$N$718,SMALL(IF('調査票 (記入例)'!$AE$19:$AE$718="●",ROW('調査票 (記入例)'!$AE$19:$AE$718)),ROW(J655))),"")</f>
        <v/>
      </c>
      <c r="K675" s="182">
        <f t="shared" si="85"/>
        <v>0</v>
      </c>
      <c r="L675" s="155"/>
      <c r="M675" s="156"/>
      <c r="N675" s="157"/>
      <c r="O675" s="156"/>
      <c r="P675" s="155"/>
      <c r="Q675" s="156"/>
      <c r="R675" s="157"/>
      <c r="S675" s="156"/>
      <c r="T675" s="155"/>
      <c r="U675" s="156"/>
      <c r="V675" s="157"/>
      <c r="W675" s="156"/>
      <c r="X675" s="155"/>
      <c r="Y675" s="156"/>
      <c r="Z675" s="157"/>
      <c r="AA675" s="156"/>
      <c r="AB675" s="158"/>
      <c r="AC675" s="159" t="str">
        <f t="array" ref="AC675">IFERROR(INDEX('調査票 (記入例)'!$AD$1:$AD$718,SMALL(IF('調査票 (記入例)'!$AE$19:$AE$718="●",ROW('調査票 (記入例)'!$AE$19:$AE$718)),ROW(AC655)))&amp;"","")</f>
        <v/>
      </c>
      <c r="AD675" s="160" t="str">
        <f t="shared" si="86"/>
        <v/>
      </c>
      <c r="AE675" s="159" t="str">
        <f t="shared" si="88"/>
        <v/>
      </c>
      <c r="AF675" s="160" t="str">
        <f t="shared" si="87"/>
        <v/>
      </c>
    </row>
    <row r="676" spans="1:32" s="110" customFormat="1" ht="34.5" customHeight="1" x14ac:dyDescent="0.4">
      <c r="A676" s="42" t="str">
        <f t="shared" si="81"/>
        <v>○○学園</v>
      </c>
      <c r="B676" s="176" t="str">
        <f t="array" ref="B676">IFERROR(INDEX('調査票 (記入例)'!$B$1:$B$718,SMALL(IF('調査票 (記入例)'!$AE$19:$AE$718="●",ROW('調査票 (記入例)'!$AE$19:$AE$718)),ROW(B656))),"")</f>
        <v/>
      </c>
      <c r="C676" s="177" t="str">
        <f t="array" ref="C676">IFERROR(INDEX('調査票 (記入例)'!$C$1:$C$718,SMALL(IF('調査票 (記入例)'!$AE$19:$AE$718="●",ROW('調査票 (記入例)'!$AE$19:$AE$718)),ROW(C656))),"")</f>
        <v/>
      </c>
      <c r="D676" s="181" t="str">
        <f t="array" ref="D676">IFERROR(INDEX('調査票 (記入例)'!$K$1:$K$718,SMALL(IF('調査票 (記入例)'!$AE$19:$AE$718="●",ROW('調査票 (記入例)'!$AE$19:$AE$718)),ROW(D656))),"")</f>
        <v/>
      </c>
      <c r="E676" s="184">
        <f t="shared" si="82"/>
        <v>0</v>
      </c>
      <c r="F676" s="181" t="str">
        <f t="array" ref="F676">IFERROR(INDEX('調査票 (記入例)'!$L$1:$L$718,SMALL(IF('調査票 (記入例)'!$AE$19:$AE$718="●",ROW('調査票 (記入例)'!$AE$19:$AE$718)),ROW(F656))),"")</f>
        <v/>
      </c>
      <c r="G676" s="182">
        <f t="shared" si="83"/>
        <v>0</v>
      </c>
      <c r="H676" s="181" t="str">
        <f t="array" ref="H676">IFERROR(INDEX('調査票 (記入例)'!$M$1:$M$718,SMALL(IF('調査票 (記入例)'!$AE$19:$AE$718="●",ROW('調査票 (記入例)'!$AE$19:$AE$718)),ROW(H656))),"")</f>
        <v/>
      </c>
      <c r="I676" s="182">
        <f t="shared" si="84"/>
        <v>0</v>
      </c>
      <c r="J676" s="181" t="str">
        <f t="array" ref="J676">IFERROR(INDEX('調査票 (記入例)'!$N$1:$N$718,SMALL(IF('調査票 (記入例)'!$AE$19:$AE$718="●",ROW('調査票 (記入例)'!$AE$19:$AE$718)),ROW(J656))),"")</f>
        <v/>
      </c>
      <c r="K676" s="182">
        <f t="shared" si="85"/>
        <v>0</v>
      </c>
      <c r="L676" s="155"/>
      <c r="M676" s="156"/>
      <c r="N676" s="157"/>
      <c r="O676" s="156"/>
      <c r="P676" s="155"/>
      <c r="Q676" s="156"/>
      <c r="R676" s="157"/>
      <c r="S676" s="156"/>
      <c r="T676" s="155"/>
      <c r="U676" s="156"/>
      <c r="V676" s="157"/>
      <c r="W676" s="156"/>
      <c r="X676" s="155"/>
      <c r="Y676" s="156"/>
      <c r="Z676" s="157"/>
      <c r="AA676" s="156"/>
      <c r="AB676" s="158"/>
      <c r="AC676" s="159" t="str">
        <f t="array" ref="AC676">IFERROR(INDEX('調査票 (記入例)'!$AD$1:$AD$718,SMALL(IF('調査票 (記入例)'!$AE$19:$AE$718="●",ROW('調査票 (記入例)'!$AE$19:$AE$718)),ROW(AC656)))&amp;"","")</f>
        <v/>
      </c>
      <c r="AD676" s="160" t="str">
        <f t="shared" si="86"/>
        <v/>
      </c>
      <c r="AE676" s="159" t="str">
        <f t="shared" si="88"/>
        <v/>
      </c>
      <c r="AF676" s="160" t="str">
        <f t="shared" si="87"/>
        <v/>
      </c>
    </row>
    <row r="677" spans="1:32" s="110" customFormat="1" ht="34.5" customHeight="1" x14ac:dyDescent="0.4">
      <c r="A677" s="42" t="str">
        <f t="shared" si="81"/>
        <v>○○学園</v>
      </c>
      <c r="B677" s="176" t="str">
        <f t="array" ref="B677">IFERROR(INDEX('調査票 (記入例)'!$B$1:$B$718,SMALL(IF('調査票 (記入例)'!$AE$19:$AE$718="●",ROW('調査票 (記入例)'!$AE$19:$AE$718)),ROW(B657))),"")</f>
        <v/>
      </c>
      <c r="C677" s="177" t="str">
        <f t="array" ref="C677">IFERROR(INDEX('調査票 (記入例)'!$C$1:$C$718,SMALL(IF('調査票 (記入例)'!$AE$19:$AE$718="●",ROW('調査票 (記入例)'!$AE$19:$AE$718)),ROW(C657))),"")</f>
        <v/>
      </c>
      <c r="D677" s="181" t="str">
        <f t="array" ref="D677">IFERROR(INDEX('調査票 (記入例)'!$K$1:$K$718,SMALL(IF('調査票 (記入例)'!$AE$19:$AE$718="●",ROW('調査票 (記入例)'!$AE$19:$AE$718)),ROW(D657))),"")</f>
        <v/>
      </c>
      <c r="E677" s="184">
        <f t="shared" si="82"/>
        <v>0</v>
      </c>
      <c r="F677" s="181" t="str">
        <f t="array" ref="F677">IFERROR(INDEX('調査票 (記入例)'!$L$1:$L$718,SMALL(IF('調査票 (記入例)'!$AE$19:$AE$718="●",ROW('調査票 (記入例)'!$AE$19:$AE$718)),ROW(F657))),"")</f>
        <v/>
      </c>
      <c r="G677" s="182">
        <f t="shared" si="83"/>
        <v>0</v>
      </c>
      <c r="H677" s="181" t="str">
        <f t="array" ref="H677">IFERROR(INDEX('調査票 (記入例)'!$M$1:$M$718,SMALL(IF('調査票 (記入例)'!$AE$19:$AE$718="●",ROW('調査票 (記入例)'!$AE$19:$AE$718)),ROW(H657))),"")</f>
        <v/>
      </c>
      <c r="I677" s="182">
        <f t="shared" si="84"/>
        <v>0</v>
      </c>
      <c r="J677" s="181" t="str">
        <f t="array" ref="J677">IFERROR(INDEX('調査票 (記入例)'!$N$1:$N$718,SMALL(IF('調査票 (記入例)'!$AE$19:$AE$718="●",ROW('調査票 (記入例)'!$AE$19:$AE$718)),ROW(J657))),"")</f>
        <v/>
      </c>
      <c r="K677" s="182">
        <f t="shared" si="85"/>
        <v>0</v>
      </c>
      <c r="L677" s="155"/>
      <c r="M677" s="156"/>
      <c r="N677" s="157"/>
      <c r="O677" s="156"/>
      <c r="P677" s="155"/>
      <c r="Q677" s="156"/>
      <c r="R677" s="157"/>
      <c r="S677" s="156"/>
      <c r="T677" s="155"/>
      <c r="U677" s="156"/>
      <c r="V677" s="157"/>
      <c r="W677" s="156"/>
      <c r="X677" s="155"/>
      <c r="Y677" s="156"/>
      <c r="Z677" s="157"/>
      <c r="AA677" s="156"/>
      <c r="AB677" s="158"/>
      <c r="AC677" s="159" t="str">
        <f t="array" ref="AC677">IFERROR(INDEX('調査票 (記入例)'!$AD$1:$AD$718,SMALL(IF('調査票 (記入例)'!$AE$19:$AE$718="●",ROW('調査票 (記入例)'!$AE$19:$AE$718)),ROW(AC657)))&amp;"","")</f>
        <v/>
      </c>
      <c r="AD677" s="160" t="str">
        <f t="shared" si="86"/>
        <v/>
      </c>
      <c r="AE677" s="159" t="str">
        <f t="shared" si="88"/>
        <v/>
      </c>
      <c r="AF677" s="160" t="str">
        <f t="shared" si="87"/>
        <v/>
      </c>
    </row>
    <row r="678" spans="1:32" s="110" customFormat="1" ht="34.5" customHeight="1" x14ac:dyDescent="0.4">
      <c r="A678" s="42" t="str">
        <f t="shared" si="81"/>
        <v>○○学園</v>
      </c>
      <c r="B678" s="176" t="str">
        <f t="array" ref="B678">IFERROR(INDEX('調査票 (記入例)'!$B$1:$B$718,SMALL(IF('調査票 (記入例)'!$AE$19:$AE$718="●",ROW('調査票 (記入例)'!$AE$19:$AE$718)),ROW(B658))),"")</f>
        <v/>
      </c>
      <c r="C678" s="177" t="str">
        <f t="array" ref="C678">IFERROR(INDEX('調査票 (記入例)'!$C$1:$C$718,SMALL(IF('調査票 (記入例)'!$AE$19:$AE$718="●",ROW('調査票 (記入例)'!$AE$19:$AE$718)),ROW(C658))),"")</f>
        <v/>
      </c>
      <c r="D678" s="181" t="str">
        <f t="array" ref="D678">IFERROR(INDEX('調査票 (記入例)'!$K$1:$K$718,SMALL(IF('調査票 (記入例)'!$AE$19:$AE$718="●",ROW('調査票 (記入例)'!$AE$19:$AE$718)),ROW(D658))),"")</f>
        <v/>
      </c>
      <c r="E678" s="184">
        <f t="shared" si="82"/>
        <v>0</v>
      </c>
      <c r="F678" s="181" t="str">
        <f t="array" ref="F678">IFERROR(INDEX('調査票 (記入例)'!$L$1:$L$718,SMALL(IF('調査票 (記入例)'!$AE$19:$AE$718="●",ROW('調査票 (記入例)'!$AE$19:$AE$718)),ROW(F658))),"")</f>
        <v/>
      </c>
      <c r="G678" s="182">
        <f t="shared" si="83"/>
        <v>0</v>
      </c>
      <c r="H678" s="181" t="str">
        <f t="array" ref="H678">IFERROR(INDEX('調査票 (記入例)'!$M$1:$M$718,SMALL(IF('調査票 (記入例)'!$AE$19:$AE$718="●",ROW('調査票 (記入例)'!$AE$19:$AE$718)),ROW(H658))),"")</f>
        <v/>
      </c>
      <c r="I678" s="182">
        <f t="shared" si="84"/>
        <v>0</v>
      </c>
      <c r="J678" s="181" t="str">
        <f t="array" ref="J678">IFERROR(INDEX('調査票 (記入例)'!$N$1:$N$718,SMALL(IF('調査票 (記入例)'!$AE$19:$AE$718="●",ROW('調査票 (記入例)'!$AE$19:$AE$718)),ROW(J658))),"")</f>
        <v/>
      </c>
      <c r="K678" s="182">
        <f t="shared" si="85"/>
        <v>0</v>
      </c>
      <c r="L678" s="155"/>
      <c r="M678" s="156"/>
      <c r="N678" s="157"/>
      <c r="O678" s="156"/>
      <c r="P678" s="155"/>
      <c r="Q678" s="156"/>
      <c r="R678" s="157"/>
      <c r="S678" s="156"/>
      <c r="T678" s="155"/>
      <c r="U678" s="156"/>
      <c r="V678" s="157"/>
      <c r="W678" s="156"/>
      <c r="X678" s="155"/>
      <c r="Y678" s="156"/>
      <c r="Z678" s="157"/>
      <c r="AA678" s="156"/>
      <c r="AB678" s="158"/>
      <c r="AC678" s="159" t="str">
        <f t="array" ref="AC678">IFERROR(INDEX('調査票 (記入例)'!$AD$1:$AD$718,SMALL(IF('調査票 (記入例)'!$AE$19:$AE$718="●",ROW('調査票 (記入例)'!$AE$19:$AE$718)),ROW(AC658)))&amp;"","")</f>
        <v/>
      </c>
      <c r="AD678" s="160" t="str">
        <f t="shared" si="86"/>
        <v/>
      </c>
      <c r="AE678" s="159" t="str">
        <f t="shared" si="88"/>
        <v/>
      </c>
      <c r="AF678" s="160" t="str">
        <f t="shared" si="87"/>
        <v/>
      </c>
    </row>
    <row r="679" spans="1:32" s="110" customFormat="1" ht="34.5" customHeight="1" x14ac:dyDescent="0.4">
      <c r="A679" s="42" t="str">
        <f t="shared" si="81"/>
        <v>○○学園</v>
      </c>
      <c r="B679" s="176" t="str">
        <f t="array" ref="B679">IFERROR(INDEX('調査票 (記入例)'!$B$1:$B$718,SMALL(IF('調査票 (記入例)'!$AE$19:$AE$718="●",ROW('調査票 (記入例)'!$AE$19:$AE$718)),ROW(B659))),"")</f>
        <v/>
      </c>
      <c r="C679" s="177" t="str">
        <f t="array" ref="C679">IFERROR(INDEX('調査票 (記入例)'!$C$1:$C$718,SMALL(IF('調査票 (記入例)'!$AE$19:$AE$718="●",ROW('調査票 (記入例)'!$AE$19:$AE$718)),ROW(C659))),"")</f>
        <v/>
      </c>
      <c r="D679" s="181" t="str">
        <f t="array" ref="D679">IFERROR(INDEX('調査票 (記入例)'!$K$1:$K$718,SMALL(IF('調査票 (記入例)'!$AE$19:$AE$718="●",ROW('調査票 (記入例)'!$AE$19:$AE$718)),ROW(D659))),"")</f>
        <v/>
      </c>
      <c r="E679" s="184">
        <f t="shared" si="82"/>
        <v>0</v>
      </c>
      <c r="F679" s="181" t="str">
        <f t="array" ref="F679">IFERROR(INDEX('調査票 (記入例)'!$L$1:$L$718,SMALL(IF('調査票 (記入例)'!$AE$19:$AE$718="●",ROW('調査票 (記入例)'!$AE$19:$AE$718)),ROW(F659))),"")</f>
        <v/>
      </c>
      <c r="G679" s="182">
        <f t="shared" si="83"/>
        <v>0</v>
      </c>
      <c r="H679" s="181" t="str">
        <f t="array" ref="H679">IFERROR(INDEX('調査票 (記入例)'!$M$1:$M$718,SMALL(IF('調査票 (記入例)'!$AE$19:$AE$718="●",ROW('調査票 (記入例)'!$AE$19:$AE$718)),ROW(H659))),"")</f>
        <v/>
      </c>
      <c r="I679" s="182">
        <f t="shared" si="84"/>
        <v>0</v>
      </c>
      <c r="J679" s="181" t="str">
        <f t="array" ref="J679">IFERROR(INDEX('調査票 (記入例)'!$N$1:$N$718,SMALL(IF('調査票 (記入例)'!$AE$19:$AE$718="●",ROW('調査票 (記入例)'!$AE$19:$AE$718)),ROW(J659))),"")</f>
        <v/>
      </c>
      <c r="K679" s="182">
        <f t="shared" si="85"/>
        <v>0</v>
      </c>
      <c r="L679" s="155"/>
      <c r="M679" s="156"/>
      <c r="N679" s="157"/>
      <c r="O679" s="156"/>
      <c r="P679" s="155"/>
      <c r="Q679" s="156"/>
      <c r="R679" s="157"/>
      <c r="S679" s="156"/>
      <c r="T679" s="155"/>
      <c r="U679" s="156"/>
      <c r="V679" s="157"/>
      <c r="W679" s="156"/>
      <c r="X679" s="155"/>
      <c r="Y679" s="156"/>
      <c r="Z679" s="157"/>
      <c r="AA679" s="156"/>
      <c r="AB679" s="158"/>
      <c r="AC679" s="159" t="str">
        <f t="array" ref="AC679">IFERROR(INDEX('調査票 (記入例)'!$AD$1:$AD$718,SMALL(IF('調査票 (記入例)'!$AE$19:$AE$718="●",ROW('調査票 (記入例)'!$AE$19:$AE$718)),ROW(AC659)))&amp;"","")</f>
        <v/>
      </c>
      <c r="AD679" s="160" t="str">
        <f t="shared" si="86"/>
        <v/>
      </c>
      <c r="AE679" s="159" t="str">
        <f t="shared" si="88"/>
        <v/>
      </c>
      <c r="AF679" s="160" t="str">
        <f t="shared" si="87"/>
        <v/>
      </c>
    </row>
    <row r="680" spans="1:32" s="110" customFormat="1" ht="34.5" customHeight="1" x14ac:dyDescent="0.4">
      <c r="A680" s="42" t="str">
        <f t="shared" si="81"/>
        <v>○○学園</v>
      </c>
      <c r="B680" s="176" t="str">
        <f t="array" ref="B680">IFERROR(INDEX('調査票 (記入例)'!$B$1:$B$718,SMALL(IF('調査票 (記入例)'!$AE$19:$AE$718="●",ROW('調査票 (記入例)'!$AE$19:$AE$718)),ROW(B660))),"")</f>
        <v/>
      </c>
      <c r="C680" s="177" t="str">
        <f t="array" ref="C680">IFERROR(INDEX('調査票 (記入例)'!$C$1:$C$718,SMALL(IF('調査票 (記入例)'!$AE$19:$AE$718="●",ROW('調査票 (記入例)'!$AE$19:$AE$718)),ROW(C660))),"")</f>
        <v/>
      </c>
      <c r="D680" s="181" t="str">
        <f t="array" ref="D680">IFERROR(INDEX('調査票 (記入例)'!$K$1:$K$718,SMALL(IF('調査票 (記入例)'!$AE$19:$AE$718="●",ROW('調査票 (記入例)'!$AE$19:$AE$718)),ROW(D660))),"")</f>
        <v/>
      </c>
      <c r="E680" s="184">
        <f t="shared" si="82"/>
        <v>0</v>
      </c>
      <c r="F680" s="181" t="str">
        <f t="array" ref="F680">IFERROR(INDEX('調査票 (記入例)'!$L$1:$L$718,SMALL(IF('調査票 (記入例)'!$AE$19:$AE$718="●",ROW('調査票 (記入例)'!$AE$19:$AE$718)),ROW(F660))),"")</f>
        <v/>
      </c>
      <c r="G680" s="182">
        <f t="shared" si="83"/>
        <v>0</v>
      </c>
      <c r="H680" s="181" t="str">
        <f t="array" ref="H680">IFERROR(INDEX('調査票 (記入例)'!$M$1:$M$718,SMALL(IF('調査票 (記入例)'!$AE$19:$AE$718="●",ROW('調査票 (記入例)'!$AE$19:$AE$718)),ROW(H660))),"")</f>
        <v/>
      </c>
      <c r="I680" s="182">
        <f t="shared" si="84"/>
        <v>0</v>
      </c>
      <c r="J680" s="181" t="str">
        <f t="array" ref="J680">IFERROR(INDEX('調査票 (記入例)'!$N$1:$N$718,SMALL(IF('調査票 (記入例)'!$AE$19:$AE$718="●",ROW('調査票 (記入例)'!$AE$19:$AE$718)),ROW(J660))),"")</f>
        <v/>
      </c>
      <c r="K680" s="182">
        <f t="shared" si="85"/>
        <v>0</v>
      </c>
      <c r="L680" s="155"/>
      <c r="M680" s="156"/>
      <c r="N680" s="157"/>
      <c r="O680" s="156"/>
      <c r="P680" s="155"/>
      <c r="Q680" s="156"/>
      <c r="R680" s="157"/>
      <c r="S680" s="156"/>
      <c r="T680" s="155"/>
      <c r="U680" s="156"/>
      <c r="V680" s="157"/>
      <c r="W680" s="156"/>
      <c r="X680" s="155"/>
      <c r="Y680" s="156"/>
      <c r="Z680" s="157"/>
      <c r="AA680" s="156"/>
      <c r="AB680" s="158"/>
      <c r="AC680" s="159" t="str">
        <f t="array" ref="AC680">IFERROR(INDEX('調査票 (記入例)'!$AD$1:$AD$718,SMALL(IF('調査票 (記入例)'!$AE$19:$AE$718="●",ROW('調査票 (記入例)'!$AE$19:$AE$718)),ROW(AC660)))&amp;"","")</f>
        <v/>
      </c>
      <c r="AD680" s="160" t="str">
        <f t="shared" si="86"/>
        <v/>
      </c>
      <c r="AE680" s="159" t="str">
        <f t="shared" si="88"/>
        <v/>
      </c>
      <c r="AF680" s="160" t="str">
        <f t="shared" si="87"/>
        <v/>
      </c>
    </row>
    <row r="681" spans="1:32" s="110" customFormat="1" ht="34.5" customHeight="1" x14ac:dyDescent="0.4">
      <c r="A681" s="42" t="str">
        <f t="shared" si="81"/>
        <v>○○学園</v>
      </c>
      <c r="B681" s="176" t="str">
        <f t="array" ref="B681">IFERROR(INDEX('調査票 (記入例)'!$B$1:$B$718,SMALL(IF('調査票 (記入例)'!$AE$19:$AE$718="●",ROW('調査票 (記入例)'!$AE$19:$AE$718)),ROW(B661))),"")</f>
        <v/>
      </c>
      <c r="C681" s="177" t="str">
        <f t="array" ref="C681">IFERROR(INDEX('調査票 (記入例)'!$C$1:$C$718,SMALL(IF('調査票 (記入例)'!$AE$19:$AE$718="●",ROW('調査票 (記入例)'!$AE$19:$AE$718)),ROW(C661))),"")</f>
        <v/>
      </c>
      <c r="D681" s="181" t="str">
        <f t="array" ref="D681">IFERROR(INDEX('調査票 (記入例)'!$K$1:$K$718,SMALL(IF('調査票 (記入例)'!$AE$19:$AE$718="●",ROW('調査票 (記入例)'!$AE$19:$AE$718)),ROW(D661))),"")</f>
        <v/>
      </c>
      <c r="E681" s="184">
        <f t="shared" si="82"/>
        <v>0</v>
      </c>
      <c r="F681" s="181" t="str">
        <f t="array" ref="F681">IFERROR(INDEX('調査票 (記入例)'!$L$1:$L$718,SMALL(IF('調査票 (記入例)'!$AE$19:$AE$718="●",ROW('調査票 (記入例)'!$AE$19:$AE$718)),ROW(F661))),"")</f>
        <v/>
      </c>
      <c r="G681" s="182">
        <f t="shared" si="83"/>
        <v>0</v>
      </c>
      <c r="H681" s="181" t="str">
        <f t="array" ref="H681">IFERROR(INDEX('調査票 (記入例)'!$M$1:$M$718,SMALL(IF('調査票 (記入例)'!$AE$19:$AE$718="●",ROW('調査票 (記入例)'!$AE$19:$AE$718)),ROW(H661))),"")</f>
        <v/>
      </c>
      <c r="I681" s="182">
        <f t="shared" si="84"/>
        <v>0</v>
      </c>
      <c r="J681" s="181" t="str">
        <f t="array" ref="J681">IFERROR(INDEX('調査票 (記入例)'!$N$1:$N$718,SMALL(IF('調査票 (記入例)'!$AE$19:$AE$718="●",ROW('調査票 (記入例)'!$AE$19:$AE$718)),ROW(J661))),"")</f>
        <v/>
      </c>
      <c r="K681" s="182">
        <f t="shared" si="85"/>
        <v>0</v>
      </c>
      <c r="L681" s="155"/>
      <c r="M681" s="156"/>
      <c r="N681" s="157"/>
      <c r="O681" s="156"/>
      <c r="P681" s="155"/>
      <c r="Q681" s="156"/>
      <c r="R681" s="157"/>
      <c r="S681" s="156"/>
      <c r="T681" s="155"/>
      <c r="U681" s="156"/>
      <c r="V681" s="157"/>
      <c r="W681" s="156"/>
      <c r="X681" s="155"/>
      <c r="Y681" s="156"/>
      <c r="Z681" s="157"/>
      <c r="AA681" s="156"/>
      <c r="AB681" s="158"/>
      <c r="AC681" s="159" t="str">
        <f t="array" ref="AC681">IFERROR(INDEX('調査票 (記入例)'!$AD$1:$AD$718,SMALL(IF('調査票 (記入例)'!$AE$19:$AE$718="●",ROW('調査票 (記入例)'!$AE$19:$AE$718)),ROW(AC661)))&amp;"","")</f>
        <v/>
      </c>
      <c r="AD681" s="160" t="str">
        <f t="shared" si="86"/>
        <v/>
      </c>
      <c r="AE681" s="159" t="str">
        <f t="shared" si="88"/>
        <v/>
      </c>
      <c r="AF681" s="160" t="str">
        <f t="shared" si="87"/>
        <v/>
      </c>
    </row>
    <row r="682" spans="1:32" s="110" customFormat="1" ht="34.5" customHeight="1" x14ac:dyDescent="0.4">
      <c r="A682" s="42" t="str">
        <f t="shared" si="81"/>
        <v>○○学園</v>
      </c>
      <c r="B682" s="176" t="str">
        <f t="array" ref="B682">IFERROR(INDEX('調査票 (記入例)'!$B$1:$B$718,SMALL(IF('調査票 (記入例)'!$AE$19:$AE$718="●",ROW('調査票 (記入例)'!$AE$19:$AE$718)),ROW(B662))),"")</f>
        <v/>
      </c>
      <c r="C682" s="177" t="str">
        <f t="array" ref="C682">IFERROR(INDEX('調査票 (記入例)'!$C$1:$C$718,SMALL(IF('調査票 (記入例)'!$AE$19:$AE$718="●",ROW('調査票 (記入例)'!$AE$19:$AE$718)),ROW(C662))),"")</f>
        <v/>
      </c>
      <c r="D682" s="181" t="str">
        <f t="array" ref="D682">IFERROR(INDEX('調査票 (記入例)'!$K$1:$K$718,SMALL(IF('調査票 (記入例)'!$AE$19:$AE$718="●",ROW('調査票 (記入例)'!$AE$19:$AE$718)),ROW(D662))),"")</f>
        <v/>
      </c>
      <c r="E682" s="184">
        <f t="shared" si="82"/>
        <v>0</v>
      </c>
      <c r="F682" s="181" t="str">
        <f t="array" ref="F682">IFERROR(INDEX('調査票 (記入例)'!$L$1:$L$718,SMALL(IF('調査票 (記入例)'!$AE$19:$AE$718="●",ROW('調査票 (記入例)'!$AE$19:$AE$718)),ROW(F662))),"")</f>
        <v/>
      </c>
      <c r="G682" s="182">
        <f t="shared" si="83"/>
        <v>0</v>
      </c>
      <c r="H682" s="181" t="str">
        <f t="array" ref="H682">IFERROR(INDEX('調査票 (記入例)'!$M$1:$M$718,SMALL(IF('調査票 (記入例)'!$AE$19:$AE$718="●",ROW('調査票 (記入例)'!$AE$19:$AE$718)),ROW(H662))),"")</f>
        <v/>
      </c>
      <c r="I682" s="182">
        <f t="shared" si="84"/>
        <v>0</v>
      </c>
      <c r="J682" s="181" t="str">
        <f t="array" ref="J682">IFERROR(INDEX('調査票 (記入例)'!$N$1:$N$718,SMALL(IF('調査票 (記入例)'!$AE$19:$AE$718="●",ROW('調査票 (記入例)'!$AE$19:$AE$718)),ROW(J662))),"")</f>
        <v/>
      </c>
      <c r="K682" s="182">
        <f t="shared" si="85"/>
        <v>0</v>
      </c>
      <c r="L682" s="155"/>
      <c r="M682" s="156"/>
      <c r="N682" s="157"/>
      <c r="O682" s="156"/>
      <c r="P682" s="155"/>
      <c r="Q682" s="156"/>
      <c r="R682" s="157"/>
      <c r="S682" s="156"/>
      <c r="T682" s="155"/>
      <c r="U682" s="156"/>
      <c r="V682" s="157"/>
      <c r="W682" s="156"/>
      <c r="X682" s="155"/>
      <c r="Y682" s="156"/>
      <c r="Z682" s="157"/>
      <c r="AA682" s="156"/>
      <c r="AB682" s="158"/>
      <c r="AC682" s="159" t="str">
        <f t="array" ref="AC682">IFERROR(INDEX('調査票 (記入例)'!$AD$1:$AD$718,SMALL(IF('調査票 (記入例)'!$AE$19:$AE$718="●",ROW('調査票 (記入例)'!$AE$19:$AE$718)),ROW(AC662)))&amp;"","")</f>
        <v/>
      </c>
      <c r="AD682" s="160" t="str">
        <f t="shared" si="86"/>
        <v/>
      </c>
      <c r="AE682" s="159" t="str">
        <f t="shared" si="88"/>
        <v/>
      </c>
      <c r="AF682" s="160" t="str">
        <f t="shared" si="87"/>
        <v/>
      </c>
    </row>
    <row r="683" spans="1:32" s="110" customFormat="1" ht="34.5" customHeight="1" x14ac:dyDescent="0.4">
      <c r="A683" s="42" t="str">
        <f t="shared" si="81"/>
        <v>○○学園</v>
      </c>
      <c r="B683" s="176" t="str">
        <f t="array" ref="B683">IFERROR(INDEX('調査票 (記入例)'!$B$1:$B$718,SMALL(IF('調査票 (記入例)'!$AE$19:$AE$718="●",ROW('調査票 (記入例)'!$AE$19:$AE$718)),ROW(B663))),"")</f>
        <v/>
      </c>
      <c r="C683" s="177" t="str">
        <f t="array" ref="C683">IFERROR(INDEX('調査票 (記入例)'!$C$1:$C$718,SMALL(IF('調査票 (記入例)'!$AE$19:$AE$718="●",ROW('調査票 (記入例)'!$AE$19:$AE$718)),ROW(C663))),"")</f>
        <v/>
      </c>
      <c r="D683" s="181" t="str">
        <f t="array" ref="D683">IFERROR(INDEX('調査票 (記入例)'!$K$1:$K$718,SMALL(IF('調査票 (記入例)'!$AE$19:$AE$718="●",ROW('調査票 (記入例)'!$AE$19:$AE$718)),ROW(D663))),"")</f>
        <v/>
      </c>
      <c r="E683" s="184">
        <f t="shared" si="82"/>
        <v>0</v>
      </c>
      <c r="F683" s="181" t="str">
        <f t="array" ref="F683">IFERROR(INDEX('調査票 (記入例)'!$L$1:$L$718,SMALL(IF('調査票 (記入例)'!$AE$19:$AE$718="●",ROW('調査票 (記入例)'!$AE$19:$AE$718)),ROW(F663))),"")</f>
        <v/>
      </c>
      <c r="G683" s="182">
        <f t="shared" si="83"/>
        <v>0</v>
      </c>
      <c r="H683" s="181" t="str">
        <f t="array" ref="H683">IFERROR(INDEX('調査票 (記入例)'!$M$1:$M$718,SMALL(IF('調査票 (記入例)'!$AE$19:$AE$718="●",ROW('調査票 (記入例)'!$AE$19:$AE$718)),ROW(H663))),"")</f>
        <v/>
      </c>
      <c r="I683" s="182">
        <f t="shared" si="84"/>
        <v>0</v>
      </c>
      <c r="J683" s="181" t="str">
        <f t="array" ref="J683">IFERROR(INDEX('調査票 (記入例)'!$N$1:$N$718,SMALL(IF('調査票 (記入例)'!$AE$19:$AE$718="●",ROW('調査票 (記入例)'!$AE$19:$AE$718)),ROW(J663))),"")</f>
        <v/>
      </c>
      <c r="K683" s="182">
        <f t="shared" si="85"/>
        <v>0</v>
      </c>
      <c r="L683" s="155"/>
      <c r="M683" s="156"/>
      <c r="N683" s="157"/>
      <c r="O683" s="156"/>
      <c r="P683" s="155"/>
      <c r="Q683" s="156"/>
      <c r="R683" s="157"/>
      <c r="S683" s="156"/>
      <c r="T683" s="155"/>
      <c r="U683" s="156"/>
      <c r="V683" s="157"/>
      <c r="W683" s="156"/>
      <c r="X683" s="155"/>
      <c r="Y683" s="156"/>
      <c r="Z683" s="157"/>
      <c r="AA683" s="156"/>
      <c r="AB683" s="158"/>
      <c r="AC683" s="159" t="str">
        <f t="array" ref="AC683">IFERROR(INDEX('調査票 (記入例)'!$AD$1:$AD$718,SMALL(IF('調査票 (記入例)'!$AE$19:$AE$718="●",ROW('調査票 (記入例)'!$AE$19:$AE$718)),ROW(AC663)))&amp;"","")</f>
        <v/>
      </c>
      <c r="AD683" s="160" t="str">
        <f t="shared" si="86"/>
        <v/>
      </c>
      <c r="AE683" s="159" t="str">
        <f t="shared" si="88"/>
        <v/>
      </c>
      <c r="AF683" s="160" t="str">
        <f t="shared" si="87"/>
        <v/>
      </c>
    </row>
    <row r="684" spans="1:32" s="110" customFormat="1" ht="34.5" customHeight="1" x14ac:dyDescent="0.4">
      <c r="A684" s="42" t="str">
        <f t="shared" si="81"/>
        <v>○○学園</v>
      </c>
      <c r="B684" s="176" t="str">
        <f t="array" ref="B684">IFERROR(INDEX('調査票 (記入例)'!$B$1:$B$718,SMALL(IF('調査票 (記入例)'!$AE$19:$AE$718="●",ROW('調査票 (記入例)'!$AE$19:$AE$718)),ROW(B664))),"")</f>
        <v/>
      </c>
      <c r="C684" s="177" t="str">
        <f t="array" ref="C684">IFERROR(INDEX('調査票 (記入例)'!$C$1:$C$718,SMALL(IF('調査票 (記入例)'!$AE$19:$AE$718="●",ROW('調査票 (記入例)'!$AE$19:$AE$718)),ROW(C664))),"")</f>
        <v/>
      </c>
      <c r="D684" s="181" t="str">
        <f t="array" ref="D684">IFERROR(INDEX('調査票 (記入例)'!$K$1:$K$718,SMALL(IF('調査票 (記入例)'!$AE$19:$AE$718="●",ROW('調査票 (記入例)'!$AE$19:$AE$718)),ROW(D664))),"")</f>
        <v/>
      </c>
      <c r="E684" s="184">
        <f t="shared" si="82"/>
        <v>0</v>
      </c>
      <c r="F684" s="181" t="str">
        <f t="array" ref="F684">IFERROR(INDEX('調査票 (記入例)'!$L$1:$L$718,SMALL(IF('調査票 (記入例)'!$AE$19:$AE$718="●",ROW('調査票 (記入例)'!$AE$19:$AE$718)),ROW(F664))),"")</f>
        <v/>
      </c>
      <c r="G684" s="182">
        <f t="shared" si="83"/>
        <v>0</v>
      </c>
      <c r="H684" s="181" t="str">
        <f t="array" ref="H684">IFERROR(INDEX('調査票 (記入例)'!$M$1:$M$718,SMALL(IF('調査票 (記入例)'!$AE$19:$AE$718="●",ROW('調査票 (記入例)'!$AE$19:$AE$718)),ROW(H664))),"")</f>
        <v/>
      </c>
      <c r="I684" s="182">
        <f t="shared" si="84"/>
        <v>0</v>
      </c>
      <c r="J684" s="181" t="str">
        <f t="array" ref="J684">IFERROR(INDEX('調査票 (記入例)'!$N$1:$N$718,SMALL(IF('調査票 (記入例)'!$AE$19:$AE$718="●",ROW('調査票 (記入例)'!$AE$19:$AE$718)),ROW(J664))),"")</f>
        <v/>
      </c>
      <c r="K684" s="182">
        <f t="shared" si="85"/>
        <v>0</v>
      </c>
      <c r="L684" s="155"/>
      <c r="M684" s="156"/>
      <c r="N684" s="157"/>
      <c r="O684" s="156"/>
      <c r="P684" s="155"/>
      <c r="Q684" s="156"/>
      <c r="R684" s="157"/>
      <c r="S684" s="156"/>
      <c r="T684" s="155"/>
      <c r="U684" s="156"/>
      <c r="V684" s="157"/>
      <c r="W684" s="156"/>
      <c r="X684" s="155"/>
      <c r="Y684" s="156"/>
      <c r="Z684" s="157"/>
      <c r="AA684" s="156"/>
      <c r="AB684" s="158"/>
      <c r="AC684" s="159" t="str">
        <f t="array" ref="AC684">IFERROR(INDEX('調査票 (記入例)'!$AD$1:$AD$718,SMALL(IF('調査票 (記入例)'!$AE$19:$AE$718="●",ROW('調査票 (記入例)'!$AE$19:$AE$718)),ROW(AC664)))&amp;"","")</f>
        <v/>
      </c>
      <c r="AD684" s="160" t="str">
        <f t="shared" si="86"/>
        <v/>
      </c>
      <c r="AE684" s="159" t="str">
        <f t="shared" si="88"/>
        <v/>
      </c>
      <c r="AF684" s="160" t="str">
        <f t="shared" si="87"/>
        <v/>
      </c>
    </row>
    <row r="685" spans="1:32" s="110" customFormat="1" ht="34.5" customHeight="1" x14ac:dyDescent="0.4">
      <c r="A685" s="42" t="str">
        <f t="shared" si="81"/>
        <v>○○学園</v>
      </c>
      <c r="B685" s="176" t="str">
        <f t="array" ref="B685">IFERROR(INDEX('調査票 (記入例)'!$B$1:$B$718,SMALL(IF('調査票 (記入例)'!$AE$19:$AE$718="●",ROW('調査票 (記入例)'!$AE$19:$AE$718)),ROW(B665))),"")</f>
        <v/>
      </c>
      <c r="C685" s="177" t="str">
        <f t="array" ref="C685">IFERROR(INDEX('調査票 (記入例)'!$C$1:$C$718,SMALL(IF('調査票 (記入例)'!$AE$19:$AE$718="●",ROW('調査票 (記入例)'!$AE$19:$AE$718)),ROW(C665))),"")</f>
        <v/>
      </c>
      <c r="D685" s="181" t="str">
        <f t="array" ref="D685">IFERROR(INDEX('調査票 (記入例)'!$K$1:$K$718,SMALL(IF('調査票 (記入例)'!$AE$19:$AE$718="●",ROW('調査票 (記入例)'!$AE$19:$AE$718)),ROW(D665))),"")</f>
        <v/>
      </c>
      <c r="E685" s="184">
        <f t="shared" si="82"/>
        <v>0</v>
      </c>
      <c r="F685" s="181" t="str">
        <f t="array" ref="F685">IFERROR(INDEX('調査票 (記入例)'!$L$1:$L$718,SMALL(IF('調査票 (記入例)'!$AE$19:$AE$718="●",ROW('調査票 (記入例)'!$AE$19:$AE$718)),ROW(F665))),"")</f>
        <v/>
      </c>
      <c r="G685" s="182">
        <f t="shared" si="83"/>
        <v>0</v>
      </c>
      <c r="H685" s="181" t="str">
        <f t="array" ref="H685">IFERROR(INDEX('調査票 (記入例)'!$M$1:$M$718,SMALL(IF('調査票 (記入例)'!$AE$19:$AE$718="●",ROW('調査票 (記入例)'!$AE$19:$AE$718)),ROW(H665))),"")</f>
        <v/>
      </c>
      <c r="I685" s="182">
        <f t="shared" si="84"/>
        <v>0</v>
      </c>
      <c r="J685" s="181" t="str">
        <f t="array" ref="J685">IFERROR(INDEX('調査票 (記入例)'!$N$1:$N$718,SMALL(IF('調査票 (記入例)'!$AE$19:$AE$718="●",ROW('調査票 (記入例)'!$AE$19:$AE$718)),ROW(J665))),"")</f>
        <v/>
      </c>
      <c r="K685" s="182">
        <f t="shared" si="85"/>
        <v>0</v>
      </c>
      <c r="L685" s="155"/>
      <c r="M685" s="156"/>
      <c r="N685" s="157"/>
      <c r="O685" s="156"/>
      <c r="P685" s="155"/>
      <c r="Q685" s="156"/>
      <c r="R685" s="157"/>
      <c r="S685" s="156"/>
      <c r="T685" s="155"/>
      <c r="U685" s="156"/>
      <c r="V685" s="157"/>
      <c r="W685" s="156"/>
      <c r="X685" s="155"/>
      <c r="Y685" s="156"/>
      <c r="Z685" s="157"/>
      <c r="AA685" s="156"/>
      <c r="AB685" s="158"/>
      <c r="AC685" s="159" t="str">
        <f t="array" ref="AC685">IFERROR(INDEX('調査票 (記入例)'!$AD$1:$AD$718,SMALL(IF('調査票 (記入例)'!$AE$19:$AE$718="●",ROW('調査票 (記入例)'!$AE$19:$AE$718)),ROW(AC665)))&amp;"","")</f>
        <v/>
      </c>
      <c r="AD685" s="160" t="str">
        <f t="shared" si="86"/>
        <v/>
      </c>
      <c r="AE685" s="159" t="str">
        <f t="shared" si="88"/>
        <v/>
      </c>
      <c r="AF685" s="160" t="str">
        <f t="shared" si="87"/>
        <v/>
      </c>
    </row>
    <row r="686" spans="1:32" s="110" customFormat="1" ht="34.5" customHeight="1" x14ac:dyDescent="0.4">
      <c r="A686" s="42" t="str">
        <f t="shared" si="81"/>
        <v>○○学園</v>
      </c>
      <c r="B686" s="176" t="str">
        <f t="array" ref="B686">IFERROR(INDEX('調査票 (記入例)'!$B$1:$B$718,SMALL(IF('調査票 (記入例)'!$AE$19:$AE$718="●",ROW('調査票 (記入例)'!$AE$19:$AE$718)),ROW(B666))),"")</f>
        <v/>
      </c>
      <c r="C686" s="177" t="str">
        <f t="array" ref="C686">IFERROR(INDEX('調査票 (記入例)'!$C$1:$C$718,SMALL(IF('調査票 (記入例)'!$AE$19:$AE$718="●",ROW('調査票 (記入例)'!$AE$19:$AE$718)),ROW(C666))),"")</f>
        <v/>
      </c>
      <c r="D686" s="181" t="str">
        <f t="array" ref="D686">IFERROR(INDEX('調査票 (記入例)'!$K$1:$K$718,SMALL(IF('調査票 (記入例)'!$AE$19:$AE$718="●",ROW('調査票 (記入例)'!$AE$19:$AE$718)),ROW(D666))),"")</f>
        <v/>
      </c>
      <c r="E686" s="184">
        <f t="shared" si="82"/>
        <v>0</v>
      </c>
      <c r="F686" s="181" t="str">
        <f t="array" ref="F686">IFERROR(INDEX('調査票 (記入例)'!$L$1:$L$718,SMALL(IF('調査票 (記入例)'!$AE$19:$AE$718="●",ROW('調査票 (記入例)'!$AE$19:$AE$718)),ROW(F666))),"")</f>
        <v/>
      </c>
      <c r="G686" s="182">
        <f t="shared" si="83"/>
        <v>0</v>
      </c>
      <c r="H686" s="181" t="str">
        <f t="array" ref="H686">IFERROR(INDEX('調査票 (記入例)'!$M$1:$M$718,SMALL(IF('調査票 (記入例)'!$AE$19:$AE$718="●",ROW('調査票 (記入例)'!$AE$19:$AE$718)),ROW(H666))),"")</f>
        <v/>
      </c>
      <c r="I686" s="182">
        <f t="shared" si="84"/>
        <v>0</v>
      </c>
      <c r="J686" s="181" t="str">
        <f t="array" ref="J686">IFERROR(INDEX('調査票 (記入例)'!$N$1:$N$718,SMALL(IF('調査票 (記入例)'!$AE$19:$AE$718="●",ROW('調査票 (記入例)'!$AE$19:$AE$718)),ROW(J666))),"")</f>
        <v/>
      </c>
      <c r="K686" s="182">
        <f t="shared" si="85"/>
        <v>0</v>
      </c>
      <c r="L686" s="155"/>
      <c r="M686" s="156"/>
      <c r="N686" s="157"/>
      <c r="O686" s="156"/>
      <c r="P686" s="155"/>
      <c r="Q686" s="156"/>
      <c r="R686" s="157"/>
      <c r="S686" s="156"/>
      <c r="T686" s="155"/>
      <c r="U686" s="156"/>
      <c r="V686" s="157"/>
      <c r="W686" s="156"/>
      <c r="X686" s="155"/>
      <c r="Y686" s="156"/>
      <c r="Z686" s="157"/>
      <c r="AA686" s="156"/>
      <c r="AB686" s="158"/>
      <c r="AC686" s="159" t="str">
        <f t="array" ref="AC686">IFERROR(INDEX('調査票 (記入例)'!$AD$1:$AD$718,SMALL(IF('調査票 (記入例)'!$AE$19:$AE$718="●",ROW('調査票 (記入例)'!$AE$19:$AE$718)),ROW(AC666)))&amp;"","")</f>
        <v/>
      </c>
      <c r="AD686" s="160" t="str">
        <f t="shared" si="86"/>
        <v/>
      </c>
      <c r="AE686" s="159" t="str">
        <f t="shared" si="88"/>
        <v/>
      </c>
      <c r="AF686" s="160" t="str">
        <f t="shared" si="87"/>
        <v/>
      </c>
    </row>
    <row r="687" spans="1:32" s="110" customFormat="1" ht="34.5" customHeight="1" x14ac:dyDescent="0.4">
      <c r="A687" s="42" t="str">
        <f t="shared" si="81"/>
        <v>○○学園</v>
      </c>
      <c r="B687" s="176" t="str">
        <f t="array" ref="B687">IFERROR(INDEX('調査票 (記入例)'!$B$1:$B$718,SMALL(IF('調査票 (記入例)'!$AE$19:$AE$718="●",ROW('調査票 (記入例)'!$AE$19:$AE$718)),ROW(B667))),"")</f>
        <v/>
      </c>
      <c r="C687" s="177" t="str">
        <f t="array" ref="C687">IFERROR(INDEX('調査票 (記入例)'!$C$1:$C$718,SMALL(IF('調査票 (記入例)'!$AE$19:$AE$718="●",ROW('調査票 (記入例)'!$AE$19:$AE$718)),ROW(C667))),"")</f>
        <v/>
      </c>
      <c r="D687" s="181" t="str">
        <f t="array" ref="D687">IFERROR(INDEX('調査票 (記入例)'!$K$1:$K$718,SMALL(IF('調査票 (記入例)'!$AE$19:$AE$718="●",ROW('調査票 (記入例)'!$AE$19:$AE$718)),ROW(D667))),"")</f>
        <v/>
      </c>
      <c r="E687" s="184">
        <f t="shared" si="82"/>
        <v>0</v>
      </c>
      <c r="F687" s="181" t="str">
        <f t="array" ref="F687">IFERROR(INDEX('調査票 (記入例)'!$L$1:$L$718,SMALL(IF('調査票 (記入例)'!$AE$19:$AE$718="●",ROW('調査票 (記入例)'!$AE$19:$AE$718)),ROW(F667))),"")</f>
        <v/>
      </c>
      <c r="G687" s="182">
        <f t="shared" si="83"/>
        <v>0</v>
      </c>
      <c r="H687" s="181" t="str">
        <f t="array" ref="H687">IFERROR(INDEX('調査票 (記入例)'!$M$1:$M$718,SMALL(IF('調査票 (記入例)'!$AE$19:$AE$718="●",ROW('調査票 (記入例)'!$AE$19:$AE$718)),ROW(H667))),"")</f>
        <v/>
      </c>
      <c r="I687" s="182">
        <f t="shared" si="84"/>
        <v>0</v>
      </c>
      <c r="J687" s="181" t="str">
        <f t="array" ref="J687">IFERROR(INDEX('調査票 (記入例)'!$N$1:$N$718,SMALL(IF('調査票 (記入例)'!$AE$19:$AE$718="●",ROW('調査票 (記入例)'!$AE$19:$AE$718)),ROW(J667))),"")</f>
        <v/>
      </c>
      <c r="K687" s="182">
        <f t="shared" si="85"/>
        <v>0</v>
      </c>
      <c r="L687" s="155"/>
      <c r="M687" s="156"/>
      <c r="N687" s="157"/>
      <c r="O687" s="156"/>
      <c r="P687" s="155"/>
      <c r="Q687" s="156"/>
      <c r="R687" s="157"/>
      <c r="S687" s="156"/>
      <c r="T687" s="155"/>
      <c r="U687" s="156"/>
      <c r="V687" s="157"/>
      <c r="W687" s="156"/>
      <c r="X687" s="155"/>
      <c r="Y687" s="156"/>
      <c r="Z687" s="157"/>
      <c r="AA687" s="156"/>
      <c r="AB687" s="158"/>
      <c r="AC687" s="159" t="str">
        <f t="array" ref="AC687">IFERROR(INDEX('調査票 (記入例)'!$AD$1:$AD$718,SMALL(IF('調査票 (記入例)'!$AE$19:$AE$718="●",ROW('調査票 (記入例)'!$AE$19:$AE$718)),ROW(AC667)))&amp;"","")</f>
        <v/>
      </c>
      <c r="AD687" s="160" t="str">
        <f t="shared" si="86"/>
        <v/>
      </c>
      <c r="AE687" s="159" t="str">
        <f t="shared" si="88"/>
        <v/>
      </c>
      <c r="AF687" s="160" t="str">
        <f t="shared" si="87"/>
        <v/>
      </c>
    </row>
    <row r="688" spans="1:32" s="110" customFormat="1" ht="34.5" customHeight="1" x14ac:dyDescent="0.4">
      <c r="A688" s="42" t="str">
        <f t="shared" si="81"/>
        <v>○○学園</v>
      </c>
      <c r="B688" s="176" t="str">
        <f t="array" ref="B688">IFERROR(INDEX('調査票 (記入例)'!$B$1:$B$718,SMALL(IF('調査票 (記入例)'!$AE$19:$AE$718="●",ROW('調査票 (記入例)'!$AE$19:$AE$718)),ROW(B668))),"")</f>
        <v/>
      </c>
      <c r="C688" s="177" t="str">
        <f t="array" ref="C688">IFERROR(INDEX('調査票 (記入例)'!$C$1:$C$718,SMALL(IF('調査票 (記入例)'!$AE$19:$AE$718="●",ROW('調査票 (記入例)'!$AE$19:$AE$718)),ROW(C668))),"")</f>
        <v/>
      </c>
      <c r="D688" s="181" t="str">
        <f t="array" ref="D688">IFERROR(INDEX('調査票 (記入例)'!$K$1:$K$718,SMALL(IF('調査票 (記入例)'!$AE$19:$AE$718="●",ROW('調査票 (記入例)'!$AE$19:$AE$718)),ROW(D668))),"")</f>
        <v/>
      </c>
      <c r="E688" s="184">
        <f t="shared" si="82"/>
        <v>0</v>
      </c>
      <c r="F688" s="181" t="str">
        <f t="array" ref="F688">IFERROR(INDEX('調査票 (記入例)'!$L$1:$L$718,SMALL(IF('調査票 (記入例)'!$AE$19:$AE$718="●",ROW('調査票 (記入例)'!$AE$19:$AE$718)),ROW(F668))),"")</f>
        <v/>
      </c>
      <c r="G688" s="182">
        <f t="shared" si="83"/>
        <v>0</v>
      </c>
      <c r="H688" s="181" t="str">
        <f t="array" ref="H688">IFERROR(INDEX('調査票 (記入例)'!$M$1:$M$718,SMALL(IF('調査票 (記入例)'!$AE$19:$AE$718="●",ROW('調査票 (記入例)'!$AE$19:$AE$718)),ROW(H668))),"")</f>
        <v/>
      </c>
      <c r="I688" s="182">
        <f t="shared" si="84"/>
        <v>0</v>
      </c>
      <c r="J688" s="181" t="str">
        <f t="array" ref="J688">IFERROR(INDEX('調査票 (記入例)'!$N$1:$N$718,SMALL(IF('調査票 (記入例)'!$AE$19:$AE$718="●",ROW('調査票 (記入例)'!$AE$19:$AE$718)),ROW(J668))),"")</f>
        <v/>
      </c>
      <c r="K688" s="182">
        <f t="shared" si="85"/>
        <v>0</v>
      </c>
      <c r="L688" s="155"/>
      <c r="M688" s="156"/>
      <c r="N688" s="157"/>
      <c r="O688" s="156"/>
      <c r="P688" s="155"/>
      <c r="Q688" s="156"/>
      <c r="R688" s="157"/>
      <c r="S688" s="156"/>
      <c r="T688" s="155"/>
      <c r="U688" s="156"/>
      <c r="V688" s="157"/>
      <c r="W688" s="156"/>
      <c r="X688" s="155"/>
      <c r="Y688" s="156"/>
      <c r="Z688" s="157"/>
      <c r="AA688" s="156"/>
      <c r="AB688" s="158"/>
      <c r="AC688" s="159" t="str">
        <f t="array" ref="AC688">IFERROR(INDEX('調査票 (記入例)'!$AD$1:$AD$718,SMALL(IF('調査票 (記入例)'!$AE$19:$AE$718="●",ROW('調査票 (記入例)'!$AE$19:$AE$718)),ROW(AC668)))&amp;"","")</f>
        <v/>
      </c>
      <c r="AD688" s="160" t="str">
        <f t="shared" si="86"/>
        <v/>
      </c>
      <c r="AE688" s="159" t="str">
        <f t="shared" si="88"/>
        <v/>
      </c>
      <c r="AF688" s="160" t="str">
        <f t="shared" si="87"/>
        <v/>
      </c>
    </row>
    <row r="689" spans="1:32" s="110" customFormat="1" ht="34.5" customHeight="1" x14ac:dyDescent="0.4">
      <c r="A689" s="42" t="str">
        <f t="shared" si="81"/>
        <v>○○学園</v>
      </c>
      <c r="B689" s="176" t="str">
        <f t="array" ref="B689">IFERROR(INDEX('調査票 (記入例)'!$B$1:$B$718,SMALL(IF('調査票 (記入例)'!$AE$19:$AE$718="●",ROW('調査票 (記入例)'!$AE$19:$AE$718)),ROW(B669))),"")</f>
        <v/>
      </c>
      <c r="C689" s="177" t="str">
        <f t="array" ref="C689">IFERROR(INDEX('調査票 (記入例)'!$C$1:$C$718,SMALL(IF('調査票 (記入例)'!$AE$19:$AE$718="●",ROW('調査票 (記入例)'!$AE$19:$AE$718)),ROW(C669))),"")</f>
        <v/>
      </c>
      <c r="D689" s="181" t="str">
        <f t="array" ref="D689">IFERROR(INDEX('調査票 (記入例)'!$K$1:$K$718,SMALL(IF('調査票 (記入例)'!$AE$19:$AE$718="●",ROW('調査票 (記入例)'!$AE$19:$AE$718)),ROW(D669))),"")</f>
        <v/>
      </c>
      <c r="E689" s="184">
        <f t="shared" si="82"/>
        <v>0</v>
      </c>
      <c r="F689" s="181" t="str">
        <f t="array" ref="F689">IFERROR(INDEX('調査票 (記入例)'!$L$1:$L$718,SMALL(IF('調査票 (記入例)'!$AE$19:$AE$718="●",ROW('調査票 (記入例)'!$AE$19:$AE$718)),ROW(F669))),"")</f>
        <v/>
      </c>
      <c r="G689" s="182">
        <f t="shared" si="83"/>
        <v>0</v>
      </c>
      <c r="H689" s="181" t="str">
        <f t="array" ref="H689">IFERROR(INDEX('調査票 (記入例)'!$M$1:$M$718,SMALL(IF('調査票 (記入例)'!$AE$19:$AE$718="●",ROW('調査票 (記入例)'!$AE$19:$AE$718)),ROW(H669))),"")</f>
        <v/>
      </c>
      <c r="I689" s="182">
        <f t="shared" si="84"/>
        <v>0</v>
      </c>
      <c r="J689" s="181" t="str">
        <f t="array" ref="J689">IFERROR(INDEX('調査票 (記入例)'!$N$1:$N$718,SMALL(IF('調査票 (記入例)'!$AE$19:$AE$718="●",ROW('調査票 (記入例)'!$AE$19:$AE$718)),ROW(J669))),"")</f>
        <v/>
      </c>
      <c r="K689" s="182">
        <f t="shared" si="85"/>
        <v>0</v>
      </c>
      <c r="L689" s="155"/>
      <c r="M689" s="156"/>
      <c r="N689" s="157"/>
      <c r="O689" s="156"/>
      <c r="P689" s="155"/>
      <c r="Q689" s="156"/>
      <c r="R689" s="157"/>
      <c r="S689" s="156"/>
      <c r="T689" s="155"/>
      <c r="U689" s="156"/>
      <c r="V689" s="157"/>
      <c r="W689" s="156"/>
      <c r="X689" s="155"/>
      <c r="Y689" s="156"/>
      <c r="Z689" s="157"/>
      <c r="AA689" s="156"/>
      <c r="AB689" s="158"/>
      <c r="AC689" s="159" t="str">
        <f t="array" ref="AC689">IFERROR(INDEX('調査票 (記入例)'!$AD$1:$AD$718,SMALL(IF('調査票 (記入例)'!$AE$19:$AE$718="●",ROW('調査票 (記入例)'!$AE$19:$AE$718)),ROW(AC669)))&amp;"","")</f>
        <v/>
      </c>
      <c r="AD689" s="160" t="str">
        <f t="shared" si="86"/>
        <v/>
      </c>
      <c r="AE689" s="159" t="str">
        <f t="shared" si="88"/>
        <v/>
      </c>
      <c r="AF689" s="160" t="str">
        <f t="shared" si="87"/>
        <v/>
      </c>
    </row>
    <row r="690" spans="1:32" s="110" customFormat="1" ht="34.5" customHeight="1" x14ac:dyDescent="0.4">
      <c r="A690" s="42" t="str">
        <f t="shared" si="81"/>
        <v>○○学園</v>
      </c>
      <c r="B690" s="176" t="str">
        <f t="array" ref="B690">IFERROR(INDEX('調査票 (記入例)'!$B$1:$B$718,SMALL(IF('調査票 (記入例)'!$AE$19:$AE$718="●",ROW('調査票 (記入例)'!$AE$19:$AE$718)),ROW(B670))),"")</f>
        <v/>
      </c>
      <c r="C690" s="177" t="str">
        <f t="array" ref="C690">IFERROR(INDEX('調査票 (記入例)'!$C$1:$C$718,SMALL(IF('調査票 (記入例)'!$AE$19:$AE$718="●",ROW('調査票 (記入例)'!$AE$19:$AE$718)),ROW(C670))),"")</f>
        <v/>
      </c>
      <c r="D690" s="181" t="str">
        <f t="array" ref="D690">IFERROR(INDEX('調査票 (記入例)'!$K$1:$K$718,SMALL(IF('調査票 (記入例)'!$AE$19:$AE$718="●",ROW('調査票 (記入例)'!$AE$19:$AE$718)),ROW(D670))),"")</f>
        <v/>
      </c>
      <c r="E690" s="184">
        <f t="shared" si="82"/>
        <v>0</v>
      </c>
      <c r="F690" s="181" t="str">
        <f t="array" ref="F690">IFERROR(INDEX('調査票 (記入例)'!$L$1:$L$718,SMALL(IF('調査票 (記入例)'!$AE$19:$AE$718="●",ROW('調査票 (記入例)'!$AE$19:$AE$718)),ROW(F670))),"")</f>
        <v/>
      </c>
      <c r="G690" s="182">
        <f t="shared" si="83"/>
        <v>0</v>
      </c>
      <c r="H690" s="181" t="str">
        <f t="array" ref="H690">IFERROR(INDEX('調査票 (記入例)'!$M$1:$M$718,SMALL(IF('調査票 (記入例)'!$AE$19:$AE$718="●",ROW('調査票 (記入例)'!$AE$19:$AE$718)),ROW(H670))),"")</f>
        <v/>
      </c>
      <c r="I690" s="182">
        <f t="shared" si="84"/>
        <v>0</v>
      </c>
      <c r="J690" s="181" t="str">
        <f t="array" ref="J690">IFERROR(INDEX('調査票 (記入例)'!$N$1:$N$718,SMALL(IF('調査票 (記入例)'!$AE$19:$AE$718="●",ROW('調査票 (記入例)'!$AE$19:$AE$718)),ROW(J670))),"")</f>
        <v/>
      </c>
      <c r="K690" s="182">
        <f t="shared" si="85"/>
        <v>0</v>
      </c>
      <c r="L690" s="155"/>
      <c r="M690" s="156"/>
      <c r="N690" s="157"/>
      <c r="O690" s="156"/>
      <c r="P690" s="155"/>
      <c r="Q690" s="156"/>
      <c r="R690" s="157"/>
      <c r="S690" s="156"/>
      <c r="T690" s="155"/>
      <c r="U690" s="156"/>
      <c r="V690" s="157"/>
      <c r="W690" s="156"/>
      <c r="X690" s="155"/>
      <c r="Y690" s="156"/>
      <c r="Z690" s="157"/>
      <c r="AA690" s="156"/>
      <c r="AB690" s="158"/>
      <c r="AC690" s="159" t="str">
        <f t="array" ref="AC690">IFERROR(INDEX('調査票 (記入例)'!$AD$1:$AD$718,SMALL(IF('調査票 (記入例)'!$AE$19:$AE$718="●",ROW('調査票 (記入例)'!$AE$19:$AE$718)),ROW(AC670)))&amp;"","")</f>
        <v/>
      </c>
      <c r="AD690" s="160" t="str">
        <f t="shared" si="86"/>
        <v/>
      </c>
      <c r="AE690" s="159" t="str">
        <f t="shared" si="88"/>
        <v/>
      </c>
      <c r="AF690" s="160" t="str">
        <f t="shared" si="87"/>
        <v/>
      </c>
    </row>
    <row r="691" spans="1:32" s="110" customFormat="1" ht="34.5" customHeight="1" x14ac:dyDescent="0.4">
      <c r="A691" s="42" t="str">
        <f t="shared" si="81"/>
        <v>○○学園</v>
      </c>
      <c r="B691" s="176" t="str">
        <f t="array" ref="B691">IFERROR(INDEX('調査票 (記入例)'!$B$1:$B$718,SMALL(IF('調査票 (記入例)'!$AE$19:$AE$718="●",ROW('調査票 (記入例)'!$AE$19:$AE$718)),ROW(B671))),"")</f>
        <v/>
      </c>
      <c r="C691" s="177" t="str">
        <f t="array" ref="C691">IFERROR(INDEX('調査票 (記入例)'!$C$1:$C$718,SMALL(IF('調査票 (記入例)'!$AE$19:$AE$718="●",ROW('調査票 (記入例)'!$AE$19:$AE$718)),ROW(C671))),"")</f>
        <v/>
      </c>
      <c r="D691" s="181" t="str">
        <f t="array" ref="D691">IFERROR(INDEX('調査票 (記入例)'!$K$1:$K$718,SMALL(IF('調査票 (記入例)'!$AE$19:$AE$718="●",ROW('調査票 (記入例)'!$AE$19:$AE$718)),ROW(D671))),"")</f>
        <v/>
      </c>
      <c r="E691" s="184">
        <f t="shared" si="82"/>
        <v>0</v>
      </c>
      <c r="F691" s="181" t="str">
        <f t="array" ref="F691">IFERROR(INDEX('調査票 (記入例)'!$L$1:$L$718,SMALL(IF('調査票 (記入例)'!$AE$19:$AE$718="●",ROW('調査票 (記入例)'!$AE$19:$AE$718)),ROW(F671))),"")</f>
        <v/>
      </c>
      <c r="G691" s="182">
        <f t="shared" si="83"/>
        <v>0</v>
      </c>
      <c r="H691" s="181" t="str">
        <f t="array" ref="H691">IFERROR(INDEX('調査票 (記入例)'!$M$1:$M$718,SMALL(IF('調査票 (記入例)'!$AE$19:$AE$718="●",ROW('調査票 (記入例)'!$AE$19:$AE$718)),ROW(H671))),"")</f>
        <v/>
      </c>
      <c r="I691" s="182">
        <f t="shared" si="84"/>
        <v>0</v>
      </c>
      <c r="J691" s="181" t="str">
        <f t="array" ref="J691">IFERROR(INDEX('調査票 (記入例)'!$N$1:$N$718,SMALL(IF('調査票 (記入例)'!$AE$19:$AE$718="●",ROW('調査票 (記入例)'!$AE$19:$AE$718)),ROW(J671))),"")</f>
        <v/>
      </c>
      <c r="K691" s="182">
        <f t="shared" si="85"/>
        <v>0</v>
      </c>
      <c r="L691" s="155"/>
      <c r="M691" s="156"/>
      <c r="N691" s="157"/>
      <c r="O691" s="156"/>
      <c r="P691" s="155"/>
      <c r="Q691" s="156"/>
      <c r="R691" s="157"/>
      <c r="S691" s="156"/>
      <c r="T691" s="155"/>
      <c r="U691" s="156"/>
      <c r="V691" s="157"/>
      <c r="W691" s="156"/>
      <c r="X691" s="155"/>
      <c r="Y691" s="156"/>
      <c r="Z691" s="157"/>
      <c r="AA691" s="156"/>
      <c r="AB691" s="158"/>
      <c r="AC691" s="159" t="str">
        <f t="array" ref="AC691">IFERROR(INDEX('調査票 (記入例)'!$AD$1:$AD$718,SMALL(IF('調査票 (記入例)'!$AE$19:$AE$718="●",ROW('調査票 (記入例)'!$AE$19:$AE$718)),ROW(AC671)))&amp;"","")</f>
        <v/>
      </c>
      <c r="AD691" s="160" t="str">
        <f t="shared" si="86"/>
        <v/>
      </c>
      <c r="AE691" s="159" t="str">
        <f t="shared" si="88"/>
        <v/>
      </c>
      <c r="AF691" s="160" t="str">
        <f t="shared" si="87"/>
        <v/>
      </c>
    </row>
    <row r="692" spans="1:32" s="110" customFormat="1" ht="34.5" customHeight="1" x14ac:dyDescent="0.4">
      <c r="A692" s="42" t="str">
        <f t="shared" si="81"/>
        <v>○○学園</v>
      </c>
      <c r="B692" s="176" t="str">
        <f t="array" ref="B692">IFERROR(INDEX('調査票 (記入例)'!$B$1:$B$718,SMALL(IF('調査票 (記入例)'!$AE$19:$AE$718="●",ROW('調査票 (記入例)'!$AE$19:$AE$718)),ROW(B672))),"")</f>
        <v/>
      </c>
      <c r="C692" s="177" t="str">
        <f t="array" ref="C692">IFERROR(INDEX('調査票 (記入例)'!$C$1:$C$718,SMALL(IF('調査票 (記入例)'!$AE$19:$AE$718="●",ROW('調査票 (記入例)'!$AE$19:$AE$718)),ROW(C672))),"")</f>
        <v/>
      </c>
      <c r="D692" s="181" t="str">
        <f t="array" ref="D692">IFERROR(INDEX('調査票 (記入例)'!$K$1:$K$718,SMALL(IF('調査票 (記入例)'!$AE$19:$AE$718="●",ROW('調査票 (記入例)'!$AE$19:$AE$718)),ROW(D672))),"")</f>
        <v/>
      </c>
      <c r="E692" s="184">
        <f t="shared" si="82"/>
        <v>0</v>
      </c>
      <c r="F692" s="181" t="str">
        <f t="array" ref="F692">IFERROR(INDEX('調査票 (記入例)'!$L$1:$L$718,SMALL(IF('調査票 (記入例)'!$AE$19:$AE$718="●",ROW('調査票 (記入例)'!$AE$19:$AE$718)),ROW(F672))),"")</f>
        <v/>
      </c>
      <c r="G692" s="182">
        <f t="shared" si="83"/>
        <v>0</v>
      </c>
      <c r="H692" s="181" t="str">
        <f t="array" ref="H692">IFERROR(INDEX('調査票 (記入例)'!$M$1:$M$718,SMALL(IF('調査票 (記入例)'!$AE$19:$AE$718="●",ROW('調査票 (記入例)'!$AE$19:$AE$718)),ROW(H672))),"")</f>
        <v/>
      </c>
      <c r="I692" s="182">
        <f t="shared" si="84"/>
        <v>0</v>
      </c>
      <c r="J692" s="181" t="str">
        <f t="array" ref="J692">IFERROR(INDEX('調査票 (記入例)'!$N$1:$N$718,SMALL(IF('調査票 (記入例)'!$AE$19:$AE$718="●",ROW('調査票 (記入例)'!$AE$19:$AE$718)),ROW(J672))),"")</f>
        <v/>
      </c>
      <c r="K692" s="182">
        <f t="shared" si="85"/>
        <v>0</v>
      </c>
      <c r="L692" s="155"/>
      <c r="M692" s="156"/>
      <c r="N692" s="157"/>
      <c r="O692" s="156"/>
      <c r="P692" s="155"/>
      <c r="Q692" s="156"/>
      <c r="R692" s="157"/>
      <c r="S692" s="156"/>
      <c r="T692" s="155"/>
      <c r="U692" s="156"/>
      <c r="V692" s="157"/>
      <c r="W692" s="156"/>
      <c r="X692" s="155"/>
      <c r="Y692" s="156"/>
      <c r="Z692" s="157"/>
      <c r="AA692" s="156"/>
      <c r="AB692" s="158"/>
      <c r="AC692" s="159" t="str">
        <f t="array" ref="AC692">IFERROR(INDEX('調査票 (記入例)'!$AD$1:$AD$718,SMALL(IF('調査票 (記入例)'!$AE$19:$AE$718="●",ROW('調査票 (記入例)'!$AE$19:$AE$718)),ROW(AC672)))&amp;"","")</f>
        <v/>
      </c>
      <c r="AD692" s="160" t="str">
        <f t="shared" si="86"/>
        <v/>
      </c>
      <c r="AE692" s="159" t="str">
        <f t="shared" si="88"/>
        <v/>
      </c>
      <c r="AF692" s="160" t="str">
        <f t="shared" si="87"/>
        <v/>
      </c>
    </row>
    <row r="693" spans="1:32" s="110" customFormat="1" ht="34.5" customHeight="1" x14ac:dyDescent="0.4">
      <c r="A693" s="42" t="str">
        <f t="shared" si="81"/>
        <v>○○学園</v>
      </c>
      <c r="B693" s="176" t="str">
        <f t="array" ref="B693">IFERROR(INDEX('調査票 (記入例)'!$B$1:$B$718,SMALL(IF('調査票 (記入例)'!$AE$19:$AE$718="●",ROW('調査票 (記入例)'!$AE$19:$AE$718)),ROW(B673))),"")</f>
        <v/>
      </c>
      <c r="C693" s="177" t="str">
        <f t="array" ref="C693">IFERROR(INDEX('調査票 (記入例)'!$C$1:$C$718,SMALL(IF('調査票 (記入例)'!$AE$19:$AE$718="●",ROW('調査票 (記入例)'!$AE$19:$AE$718)),ROW(C673))),"")</f>
        <v/>
      </c>
      <c r="D693" s="181" t="str">
        <f t="array" ref="D693">IFERROR(INDEX('調査票 (記入例)'!$K$1:$K$718,SMALL(IF('調査票 (記入例)'!$AE$19:$AE$718="●",ROW('調査票 (記入例)'!$AE$19:$AE$718)),ROW(D673))),"")</f>
        <v/>
      </c>
      <c r="E693" s="184">
        <f t="shared" si="82"/>
        <v>0</v>
      </c>
      <c r="F693" s="181" t="str">
        <f t="array" ref="F693">IFERROR(INDEX('調査票 (記入例)'!$L$1:$L$718,SMALL(IF('調査票 (記入例)'!$AE$19:$AE$718="●",ROW('調査票 (記入例)'!$AE$19:$AE$718)),ROW(F673))),"")</f>
        <v/>
      </c>
      <c r="G693" s="182">
        <f t="shared" si="83"/>
        <v>0</v>
      </c>
      <c r="H693" s="181" t="str">
        <f t="array" ref="H693">IFERROR(INDEX('調査票 (記入例)'!$M$1:$M$718,SMALL(IF('調査票 (記入例)'!$AE$19:$AE$718="●",ROW('調査票 (記入例)'!$AE$19:$AE$718)),ROW(H673))),"")</f>
        <v/>
      </c>
      <c r="I693" s="182">
        <f t="shared" si="84"/>
        <v>0</v>
      </c>
      <c r="J693" s="181" t="str">
        <f t="array" ref="J693">IFERROR(INDEX('調査票 (記入例)'!$N$1:$N$718,SMALL(IF('調査票 (記入例)'!$AE$19:$AE$718="●",ROW('調査票 (記入例)'!$AE$19:$AE$718)),ROW(J673))),"")</f>
        <v/>
      </c>
      <c r="K693" s="182">
        <f t="shared" si="85"/>
        <v>0</v>
      </c>
      <c r="L693" s="155"/>
      <c r="M693" s="156"/>
      <c r="N693" s="157"/>
      <c r="O693" s="156"/>
      <c r="P693" s="155"/>
      <c r="Q693" s="156"/>
      <c r="R693" s="157"/>
      <c r="S693" s="156"/>
      <c r="T693" s="155"/>
      <c r="U693" s="156"/>
      <c r="V693" s="157"/>
      <c r="W693" s="156"/>
      <c r="X693" s="155"/>
      <c r="Y693" s="156"/>
      <c r="Z693" s="157"/>
      <c r="AA693" s="156"/>
      <c r="AB693" s="158"/>
      <c r="AC693" s="159" t="str">
        <f t="array" ref="AC693">IFERROR(INDEX('調査票 (記入例)'!$AD$1:$AD$718,SMALL(IF('調査票 (記入例)'!$AE$19:$AE$718="●",ROW('調査票 (記入例)'!$AE$19:$AE$718)),ROW(AC673)))&amp;"","")</f>
        <v/>
      </c>
      <c r="AD693" s="160" t="str">
        <f t="shared" si="86"/>
        <v/>
      </c>
      <c r="AE693" s="159" t="str">
        <f t="shared" si="88"/>
        <v/>
      </c>
      <c r="AF693" s="160" t="str">
        <f t="shared" si="87"/>
        <v/>
      </c>
    </row>
    <row r="694" spans="1:32" s="110" customFormat="1" ht="34.5" customHeight="1" x14ac:dyDescent="0.4">
      <c r="A694" s="42" t="str">
        <f t="shared" si="81"/>
        <v>○○学園</v>
      </c>
      <c r="B694" s="176" t="str">
        <f t="array" ref="B694">IFERROR(INDEX('調査票 (記入例)'!$B$1:$B$718,SMALL(IF('調査票 (記入例)'!$AE$19:$AE$718="●",ROW('調査票 (記入例)'!$AE$19:$AE$718)),ROW(B674))),"")</f>
        <v/>
      </c>
      <c r="C694" s="177" t="str">
        <f t="array" ref="C694">IFERROR(INDEX('調査票 (記入例)'!$C$1:$C$718,SMALL(IF('調査票 (記入例)'!$AE$19:$AE$718="●",ROW('調査票 (記入例)'!$AE$19:$AE$718)),ROW(C674))),"")</f>
        <v/>
      </c>
      <c r="D694" s="181" t="str">
        <f t="array" ref="D694">IFERROR(INDEX('調査票 (記入例)'!$K$1:$K$718,SMALL(IF('調査票 (記入例)'!$AE$19:$AE$718="●",ROW('調査票 (記入例)'!$AE$19:$AE$718)),ROW(D674))),"")</f>
        <v/>
      </c>
      <c r="E694" s="184">
        <f t="shared" si="82"/>
        <v>0</v>
      </c>
      <c r="F694" s="181" t="str">
        <f t="array" ref="F694">IFERROR(INDEX('調査票 (記入例)'!$L$1:$L$718,SMALL(IF('調査票 (記入例)'!$AE$19:$AE$718="●",ROW('調査票 (記入例)'!$AE$19:$AE$718)),ROW(F674))),"")</f>
        <v/>
      </c>
      <c r="G694" s="182">
        <f t="shared" si="83"/>
        <v>0</v>
      </c>
      <c r="H694" s="181" t="str">
        <f t="array" ref="H694">IFERROR(INDEX('調査票 (記入例)'!$M$1:$M$718,SMALL(IF('調査票 (記入例)'!$AE$19:$AE$718="●",ROW('調査票 (記入例)'!$AE$19:$AE$718)),ROW(H674))),"")</f>
        <v/>
      </c>
      <c r="I694" s="182">
        <f t="shared" si="84"/>
        <v>0</v>
      </c>
      <c r="J694" s="181" t="str">
        <f t="array" ref="J694">IFERROR(INDEX('調査票 (記入例)'!$N$1:$N$718,SMALL(IF('調査票 (記入例)'!$AE$19:$AE$718="●",ROW('調査票 (記入例)'!$AE$19:$AE$718)),ROW(J674))),"")</f>
        <v/>
      </c>
      <c r="K694" s="182">
        <f t="shared" si="85"/>
        <v>0</v>
      </c>
      <c r="L694" s="155"/>
      <c r="M694" s="156"/>
      <c r="N694" s="157"/>
      <c r="O694" s="156"/>
      <c r="P694" s="155"/>
      <c r="Q694" s="156"/>
      <c r="R694" s="157"/>
      <c r="S694" s="156"/>
      <c r="T694" s="155"/>
      <c r="U694" s="156"/>
      <c r="V694" s="157"/>
      <c r="W694" s="156"/>
      <c r="X694" s="155"/>
      <c r="Y694" s="156"/>
      <c r="Z694" s="157"/>
      <c r="AA694" s="156"/>
      <c r="AB694" s="158"/>
      <c r="AC694" s="159" t="str">
        <f t="array" ref="AC694">IFERROR(INDEX('調査票 (記入例)'!$AD$1:$AD$718,SMALL(IF('調査票 (記入例)'!$AE$19:$AE$718="●",ROW('調査票 (記入例)'!$AE$19:$AE$718)),ROW(AC674)))&amp;"","")</f>
        <v/>
      </c>
      <c r="AD694" s="160" t="str">
        <f t="shared" si="86"/>
        <v/>
      </c>
      <c r="AE694" s="159" t="str">
        <f t="shared" si="88"/>
        <v/>
      </c>
      <c r="AF694" s="160" t="str">
        <f t="shared" si="87"/>
        <v/>
      </c>
    </row>
    <row r="695" spans="1:32" s="110" customFormat="1" ht="34.5" customHeight="1" x14ac:dyDescent="0.4">
      <c r="A695" s="42" t="str">
        <f t="shared" si="81"/>
        <v>○○学園</v>
      </c>
      <c r="B695" s="176" t="str">
        <f t="array" ref="B695">IFERROR(INDEX('調査票 (記入例)'!$B$1:$B$718,SMALL(IF('調査票 (記入例)'!$AE$19:$AE$718="●",ROW('調査票 (記入例)'!$AE$19:$AE$718)),ROW(B675))),"")</f>
        <v/>
      </c>
      <c r="C695" s="177" t="str">
        <f t="array" ref="C695">IFERROR(INDEX('調査票 (記入例)'!$C$1:$C$718,SMALL(IF('調査票 (記入例)'!$AE$19:$AE$718="●",ROW('調査票 (記入例)'!$AE$19:$AE$718)),ROW(C675))),"")</f>
        <v/>
      </c>
      <c r="D695" s="181" t="str">
        <f t="array" ref="D695">IFERROR(INDEX('調査票 (記入例)'!$K$1:$K$718,SMALL(IF('調査票 (記入例)'!$AE$19:$AE$718="●",ROW('調査票 (記入例)'!$AE$19:$AE$718)),ROW(D675))),"")</f>
        <v/>
      </c>
      <c r="E695" s="184">
        <f t="shared" si="82"/>
        <v>0</v>
      </c>
      <c r="F695" s="181" t="str">
        <f t="array" ref="F695">IFERROR(INDEX('調査票 (記入例)'!$L$1:$L$718,SMALL(IF('調査票 (記入例)'!$AE$19:$AE$718="●",ROW('調査票 (記入例)'!$AE$19:$AE$718)),ROW(F675))),"")</f>
        <v/>
      </c>
      <c r="G695" s="182">
        <f t="shared" si="83"/>
        <v>0</v>
      </c>
      <c r="H695" s="181" t="str">
        <f t="array" ref="H695">IFERROR(INDEX('調査票 (記入例)'!$M$1:$M$718,SMALL(IF('調査票 (記入例)'!$AE$19:$AE$718="●",ROW('調査票 (記入例)'!$AE$19:$AE$718)),ROW(H675))),"")</f>
        <v/>
      </c>
      <c r="I695" s="182">
        <f t="shared" si="84"/>
        <v>0</v>
      </c>
      <c r="J695" s="181" t="str">
        <f t="array" ref="J695">IFERROR(INDEX('調査票 (記入例)'!$N$1:$N$718,SMALL(IF('調査票 (記入例)'!$AE$19:$AE$718="●",ROW('調査票 (記入例)'!$AE$19:$AE$718)),ROW(J675))),"")</f>
        <v/>
      </c>
      <c r="K695" s="182">
        <f t="shared" si="85"/>
        <v>0</v>
      </c>
      <c r="L695" s="155"/>
      <c r="M695" s="156"/>
      <c r="N695" s="157"/>
      <c r="O695" s="156"/>
      <c r="P695" s="155"/>
      <c r="Q695" s="156"/>
      <c r="R695" s="157"/>
      <c r="S695" s="156"/>
      <c r="T695" s="155"/>
      <c r="U695" s="156"/>
      <c r="V695" s="157"/>
      <c r="W695" s="156"/>
      <c r="X695" s="155"/>
      <c r="Y695" s="156"/>
      <c r="Z695" s="157"/>
      <c r="AA695" s="156"/>
      <c r="AB695" s="158"/>
      <c r="AC695" s="159" t="str">
        <f t="array" ref="AC695">IFERROR(INDEX('調査票 (記入例)'!$AD$1:$AD$718,SMALL(IF('調査票 (記入例)'!$AE$19:$AE$718="●",ROW('調査票 (記入例)'!$AE$19:$AE$718)),ROW(AC675)))&amp;"","")</f>
        <v/>
      </c>
      <c r="AD695" s="160" t="str">
        <f t="shared" si="86"/>
        <v/>
      </c>
      <c r="AE695" s="159" t="str">
        <f t="shared" si="88"/>
        <v/>
      </c>
      <c r="AF695" s="160" t="str">
        <f t="shared" si="87"/>
        <v/>
      </c>
    </row>
    <row r="696" spans="1:32" s="110" customFormat="1" ht="34.5" customHeight="1" x14ac:dyDescent="0.4">
      <c r="A696" s="42" t="str">
        <f t="shared" si="81"/>
        <v>○○学園</v>
      </c>
      <c r="B696" s="176" t="str">
        <f t="array" ref="B696">IFERROR(INDEX('調査票 (記入例)'!$B$1:$B$718,SMALL(IF('調査票 (記入例)'!$AE$19:$AE$718="●",ROW('調査票 (記入例)'!$AE$19:$AE$718)),ROW(B676))),"")</f>
        <v/>
      </c>
      <c r="C696" s="177" t="str">
        <f t="array" ref="C696">IFERROR(INDEX('調査票 (記入例)'!$C$1:$C$718,SMALL(IF('調査票 (記入例)'!$AE$19:$AE$718="●",ROW('調査票 (記入例)'!$AE$19:$AE$718)),ROW(C676))),"")</f>
        <v/>
      </c>
      <c r="D696" s="181" t="str">
        <f t="array" ref="D696">IFERROR(INDEX('調査票 (記入例)'!$K$1:$K$718,SMALL(IF('調査票 (記入例)'!$AE$19:$AE$718="●",ROW('調査票 (記入例)'!$AE$19:$AE$718)),ROW(D676))),"")</f>
        <v/>
      </c>
      <c r="E696" s="184">
        <f t="shared" si="82"/>
        <v>0</v>
      </c>
      <c r="F696" s="181" t="str">
        <f t="array" ref="F696">IFERROR(INDEX('調査票 (記入例)'!$L$1:$L$718,SMALL(IF('調査票 (記入例)'!$AE$19:$AE$718="●",ROW('調査票 (記入例)'!$AE$19:$AE$718)),ROW(F676))),"")</f>
        <v/>
      </c>
      <c r="G696" s="182">
        <f t="shared" si="83"/>
        <v>0</v>
      </c>
      <c r="H696" s="181" t="str">
        <f t="array" ref="H696">IFERROR(INDEX('調査票 (記入例)'!$M$1:$M$718,SMALL(IF('調査票 (記入例)'!$AE$19:$AE$718="●",ROW('調査票 (記入例)'!$AE$19:$AE$718)),ROW(H676))),"")</f>
        <v/>
      </c>
      <c r="I696" s="182">
        <f t="shared" si="84"/>
        <v>0</v>
      </c>
      <c r="J696" s="181" t="str">
        <f t="array" ref="J696">IFERROR(INDEX('調査票 (記入例)'!$N$1:$N$718,SMALL(IF('調査票 (記入例)'!$AE$19:$AE$718="●",ROW('調査票 (記入例)'!$AE$19:$AE$718)),ROW(J676))),"")</f>
        <v/>
      </c>
      <c r="K696" s="182">
        <f t="shared" si="85"/>
        <v>0</v>
      </c>
      <c r="L696" s="155"/>
      <c r="M696" s="156"/>
      <c r="N696" s="157"/>
      <c r="O696" s="156"/>
      <c r="P696" s="155"/>
      <c r="Q696" s="156"/>
      <c r="R696" s="157"/>
      <c r="S696" s="156"/>
      <c r="T696" s="155"/>
      <c r="U696" s="156"/>
      <c r="V696" s="157"/>
      <c r="W696" s="156"/>
      <c r="X696" s="155"/>
      <c r="Y696" s="156"/>
      <c r="Z696" s="157"/>
      <c r="AA696" s="156"/>
      <c r="AB696" s="158"/>
      <c r="AC696" s="159" t="str">
        <f t="array" ref="AC696">IFERROR(INDEX('調査票 (記入例)'!$AD$1:$AD$718,SMALL(IF('調査票 (記入例)'!$AE$19:$AE$718="●",ROW('調査票 (記入例)'!$AE$19:$AE$718)),ROW(AC676)))&amp;"","")</f>
        <v/>
      </c>
      <c r="AD696" s="160" t="str">
        <f t="shared" si="86"/>
        <v/>
      </c>
      <c r="AE696" s="159" t="str">
        <f t="shared" si="88"/>
        <v/>
      </c>
      <c r="AF696" s="160" t="str">
        <f t="shared" si="87"/>
        <v/>
      </c>
    </row>
    <row r="697" spans="1:32" s="110" customFormat="1" ht="34.5" customHeight="1" x14ac:dyDescent="0.4">
      <c r="A697" s="42" t="str">
        <f t="shared" si="81"/>
        <v>○○学園</v>
      </c>
      <c r="B697" s="176" t="str">
        <f t="array" ref="B697">IFERROR(INDEX('調査票 (記入例)'!$B$1:$B$718,SMALL(IF('調査票 (記入例)'!$AE$19:$AE$718="●",ROW('調査票 (記入例)'!$AE$19:$AE$718)),ROW(B677))),"")</f>
        <v/>
      </c>
      <c r="C697" s="177" t="str">
        <f t="array" ref="C697">IFERROR(INDEX('調査票 (記入例)'!$C$1:$C$718,SMALL(IF('調査票 (記入例)'!$AE$19:$AE$718="●",ROW('調査票 (記入例)'!$AE$19:$AE$718)),ROW(C677))),"")</f>
        <v/>
      </c>
      <c r="D697" s="181" t="str">
        <f t="array" ref="D697">IFERROR(INDEX('調査票 (記入例)'!$K$1:$K$718,SMALL(IF('調査票 (記入例)'!$AE$19:$AE$718="●",ROW('調査票 (記入例)'!$AE$19:$AE$718)),ROW(D677))),"")</f>
        <v/>
      </c>
      <c r="E697" s="184">
        <f t="shared" si="82"/>
        <v>0</v>
      </c>
      <c r="F697" s="181" t="str">
        <f t="array" ref="F697">IFERROR(INDEX('調査票 (記入例)'!$L$1:$L$718,SMALL(IF('調査票 (記入例)'!$AE$19:$AE$718="●",ROW('調査票 (記入例)'!$AE$19:$AE$718)),ROW(F677))),"")</f>
        <v/>
      </c>
      <c r="G697" s="182">
        <f t="shared" si="83"/>
        <v>0</v>
      </c>
      <c r="H697" s="181" t="str">
        <f t="array" ref="H697">IFERROR(INDEX('調査票 (記入例)'!$M$1:$M$718,SMALL(IF('調査票 (記入例)'!$AE$19:$AE$718="●",ROW('調査票 (記入例)'!$AE$19:$AE$718)),ROW(H677))),"")</f>
        <v/>
      </c>
      <c r="I697" s="182">
        <f t="shared" si="84"/>
        <v>0</v>
      </c>
      <c r="J697" s="181" t="str">
        <f t="array" ref="J697">IFERROR(INDEX('調査票 (記入例)'!$N$1:$N$718,SMALL(IF('調査票 (記入例)'!$AE$19:$AE$718="●",ROW('調査票 (記入例)'!$AE$19:$AE$718)),ROW(J677))),"")</f>
        <v/>
      </c>
      <c r="K697" s="182">
        <f t="shared" si="85"/>
        <v>0</v>
      </c>
      <c r="L697" s="155"/>
      <c r="M697" s="156"/>
      <c r="N697" s="157"/>
      <c r="O697" s="156"/>
      <c r="P697" s="155"/>
      <c r="Q697" s="156"/>
      <c r="R697" s="157"/>
      <c r="S697" s="156"/>
      <c r="T697" s="155"/>
      <c r="U697" s="156"/>
      <c r="V697" s="157"/>
      <c r="W697" s="156"/>
      <c r="X697" s="155"/>
      <c r="Y697" s="156"/>
      <c r="Z697" s="157"/>
      <c r="AA697" s="156"/>
      <c r="AB697" s="158"/>
      <c r="AC697" s="159" t="str">
        <f t="array" ref="AC697">IFERROR(INDEX('調査票 (記入例)'!$AD$1:$AD$718,SMALL(IF('調査票 (記入例)'!$AE$19:$AE$718="●",ROW('調査票 (記入例)'!$AE$19:$AE$718)),ROW(AC677)))&amp;"","")</f>
        <v/>
      </c>
      <c r="AD697" s="160" t="str">
        <f t="shared" si="86"/>
        <v/>
      </c>
      <c r="AE697" s="159" t="str">
        <f t="shared" si="88"/>
        <v/>
      </c>
      <c r="AF697" s="160" t="str">
        <f t="shared" si="87"/>
        <v/>
      </c>
    </row>
    <row r="698" spans="1:32" s="110" customFormat="1" ht="34.5" customHeight="1" x14ac:dyDescent="0.4">
      <c r="A698" s="42" t="str">
        <f t="shared" si="81"/>
        <v>○○学園</v>
      </c>
      <c r="B698" s="176" t="str">
        <f t="array" ref="B698">IFERROR(INDEX('調査票 (記入例)'!$B$1:$B$718,SMALL(IF('調査票 (記入例)'!$AE$19:$AE$718="●",ROW('調査票 (記入例)'!$AE$19:$AE$718)),ROW(B678))),"")</f>
        <v/>
      </c>
      <c r="C698" s="177" t="str">
        <f t="array" ref="C698">IFERROR(INDEX('調査票 (記入例)'!$C$1:$C$718,SMALL(IF('調査票 (記入例)'!$AE$19:$AE$718="●",ROW('調査票 (記入例)'!$AE$19:$AE$718)),ROW(C678))),"")</f>
        <v/>
      </c>
      <c r="D698" s="181" t="str">
        <f t="array" ref="D698">IFERROR(INDEX('調査票 (記入例)'!$K$1:$K$718,SMALL(IF('調査票 (記入例)'!$AE$19:$AE$718="●",ROW('調査票 (記入例)'!$AE$19:$AE$718)),ROW(D678))),"")</f>
        <v/>
      </c>
      <c r="E698" s="184">
        <f t="shared" si="82"/>
        <v>0</v>
      </c>
      <c r="F698" s="181" t="str">
        <f t="array" ref="F698">IFERROR(INDEX('調査票 (記入例)'!$L$1:$L$718,SMALL(IF('調査票 (記入例)'!$AE$19:$AE$718="●",ROW('調査票 (記入例)'!$AE$19:$AE$718)),ROW(F678))),"")</f>
        <v/>
      </c>
      <c r="G698" s="182">
        <f t="shared" si="83"/>
        <v>0</v>
      </c>
      <c r="H698" s="181" t="str">
        <f t="array" ref="H698">IFERROR(INDEX('調査票 (記入例)'!$M$1:$M$718,SMALL(IF('調査票 (記入例)'!$AE$19:$AE$718="●",ROW('調査票 (記入例)'!$AE$19:$AE$718)),ROW(H678))),"")</f>
        <v/>
      </c>
      <c r="I698" s="182">
        <f t="shared" si="84"/>
        <v>0</v>
      </c>
      <c r="J698" s="181" t="str">
        <f t="array" ref="J698">IFERROR(INDEX('調査票 (記入例)'!$N$1:$N$718,SMALL(IF('調査票 (記入例)'!$AE$19:$AE$718="●",ROW('調査票 (記入例)'!$AE$19:$AE$718)),ROW(J678))),"")</f>
        <v/>
      </c>
      <c r="K698" s="182">
        <f t="shared" si="85"/>
        <v>0</v>
      </c>
      <c r="L698" s="155"/>
      <c r="M698" s="156"/>
      <c r="N698" s="157"/>
      <c r="O698" s="156"/>
      <c r="P698" s="155"/>
      <c r="Q698" s="156"/>
      <c r="R698" s="157"/>
      <c r="S698" s="156"/>
      <c r="T698" s="155"/>
      <c r="U698" s="156"/>
      <c r="V698" s="157"/>
      <c r="W698" s="156"/>
      <c r="X698" s="155"/>
      <c r="Y698" s="156"/>
      <c r="Z698" s="157"/>
      <c r="AA698" s="156"/>
      <c r="AB698" s="158"/>
      <c r="AC698" s="159" t="str">
        <f t="array" ref="AC698">IFERROR(INDEX('調査票 (記入例)'!$AD$1:$AD$718,SMALL(IF('調査票 (記入例)'!$AE$19:$AE$718="●",ROW('調査票 (記入例)'!$AE$19:$AE$718)),ROW(AC678)))&amp;"","")</f>
        <v/>
      </c>
      <c r="AD698" s="160" t="str">
        <f t="shared" si="86"/>
        <v/>
      </c>
      <c r="AE698" s="159" t="str">
        <f t="shared" si="88"/>
        <v/>
      </c>
      <c r="AF698" s="160" t="str">
        <f t="shared" si="87"/>
        <v/>
      </c>
    </row>
    <row r="699" spans="1:32" s="110" customFormat="1" ht="34.5" customHeight="1" x14ac:dyDescent="0.4">
      <c r="A699" s="42" t="str">
        <f t="shared" si="81"/>
        <v>○○学園</v>
      </c>
      <c r="B699" s="176" t="str">
        <f t="array" ref="B699">IFERROR(INDEX('調査票 (記入例)'!$B$1:$B$718,SMALL(IF('調査票 (記入例)'!$AE$19:$AE$718="●",ROW('調査票 (記入例)'!$AE$19:$AE$718)),ROW(B679))),"")</f>
        <v/>
      </c>
      <c r="C699" s="177" t="str">
        <f t="array" ref="C699">IFERROR(INDEX('調査票 (記入例)'!$C$1:$C$718,SMALL(IF('調査票 (記入例)'!$AE$19:$AE$718="●",ROW('調査票 (記入例)'!$AE$19:$AE$718)),ROW(C679))),"")</f>
        <v/>
      </c>
      <c r="D699" s="181" t="str">
        <f t="array" ref="D699">IFERROR(INDEX('調査票 (記入例)'!$K$1:$K$718,SMALL(IF('調査票 (記入例)'!$AE$19:$AE$718="●",ROW('調査票 (記入例)'!$AE$19:$AE$718)),ROW(D679))),"")</f>
        <v/>
      </c>
      <c r="E699" s="184">
        <f t="shared" si="82"/>
        <v>0</v>
      </c>
      <c r="F699" s="181" t="str">
        <f t="array" ref="F699">IFERROR(INDEX('調査票 (記入例)'!$L$1:$L$718,SMALL(IF('調査票 (記入例)'!$AE$19:$AE$718="●",ROW('調査票 (記入例)'!$AE$19:$AE$718)),ROW(F679))),"")</f>
        <v/>
      </c>
      <c r="G699" s="182">
        <f t="shared" si="83"/>
        <v>0</v>
      </c>
      <c r="H699" s="181" t="str">
        <f t="array" ref="H699">IFERROR(INDEX('調査票 (記入例)'!$M$1:$M$718,SMALL(IF('調査票 (記入例)'!$AE$19:$AE$718="●",ROW('調査票 (記入例)'!$AE$19:$AE$718)),ROW(H679))),"")</f>
        <v/>
      </c>
      <c r="I699" s="182">
        <f t="shared" si="84"/>
        <v>0</v>
      </c>
      <c r="J699" s="181" t="str">
        <f t="array" ref="J699">IFERROR(INDEX('調査票 (記入例)'!$N$1:$N$718,SMALL(IF('調査票 (記入例)'!$AE$19:$AE$718="●",ROW('調査票 (記入例)'!$AE$19:$AE$718)),ROW(J679))),"")</f>
        <v/>
      </c>
      <c r="K699" s="182">
        <f t="shared" si="85"/>
        <v>0</v>
      </c>
      <c r="L699" s="155"/>
      <c r="M699" s="156"/>
      <c r="N699" s="157"/>
      <c r="O699" s="156"/>
      <c r="P699" s="155"/>
      <c r="Q699" s="156"/>
      <c r="R699" s="157"/>
      <c r="S699" s="156"/>
      <c r="T699" s="155"/>
      <c r="U699" s="156"/>
      <c r="V699" s="157"/>
      <c r="W699" s="156"/>
      <c r="X699" s="155"/>
      <c r="Y699" s="156"/>
      <c r="Z699" s="157"/>
      <c r="AA699" s="156"/>
      <c r="AB699" s="158"/>
      <c r="AC699" s="159" t="str">
        <f t="array" ref="AC699">IFERROR(INDEX('調査票 (記入例)'!$AD$1:$AD$718,SMALL(IF('調査票 (記入例)'!$AE$19:$AE$718="●",ROW('調査票 (記入例)'!$AE$19:$AE$718)),ROW(AC679)))&amp;"","")</f>
        <v/>
      </c>
      <c r="AD699" s="160" t="str">
        <f t="shared" si="86"/>
        <v/>
      </c>
      <c r="AE699" s="159" t="str">
        <f t="shared" si="88"/>
        <v/>
      </c>
      <c r="AF699" s="160" t="str">
        <f t="shared" si="87"/>
        <v/>
      </c>
    </row>
    <row r="700" spans="1:32" s="110" customFormat="1" ht="34.5" customHeight="1" x14ac:dyDescent="0.4">
      <c r="A700" s="42" t="str">
        <f t="shared" si="81"/>
        <v>○○学園</v>
      </c>
      <c r="B700" s="176" t="str">
        <f t="array" ref="B700">IFERROR(INDEX('調査票 (記入例)'!$B$1:$B$718,SMALL(IF('調査票 (記入例)'!$AE$19:$AE$718="●",ROW('調査票 (記入例)'!$AE$19:$AE$718)),ROW(B680))),"")</f>
        <v/>
      </c>
      <c r="C700" s="177" t="str">
        <f t="array" ref="C700">IFERROR(INDEX('調査票 (記入例)'!$C$1:$C$718,SMALL(IF('調査票 (記入例)'!$AE$19:$AE$718="●",ROW('調査票 (記入例)'!$AE$19:$AE$718)),ROW(C680))),"")</f>
        <v/>
      </c>
      <c r="D700" s="181" t="str">
        <f t="array" ref="D700">IFERROR(INDEX('調査票 (記入例)'!$K$1:$K$718,SMALL(IF('調査票 (記入例)'!$AE$19:$AE$718="●",ROW('調査票 (記入例)'!$AE$19:$AE$718)),ROW(D680))),"")</f>
        <v/>
      </c>
      <c r="E700" s="184">
        <f t="shared" si="82"/>
        <v>0</v>
      </c>
      <c r="F700" s="181" t="str">
        <f t="array" ref="F700">IFERROR(INDEX('調査票 (記入例)'!$L$1:$L$718,SMALL(IF('調査票 (記入例)'!$AE$19:$AE$718="●",ROW('調査票 (記入例)'!$AE$19:$AE$718)),ROW(F680))),"")</f>
        <v/>
      </c>
      <c r="G700" s="182">
        <f t="shared" si="83"/>
        <v>0</v>
      </c>
      <c r="H700" s="181" t="str">
        <f t="array" ref="H700">IFERROR(INDEX('調査票 (記入例)'!$M$1:$M$718,SMALL(IF('調査票 (記入例)'!$AE$19:$AE$718="●",ROW('調査票 (記入例)'!$AE$19:$AE$718)),ROW(H680))),"")</f>
        <v/>
      </c>
      <c r="I700" s="182">
        <f t="shared" si="84"/>
        <v>0</v>
      </c>
      <c r="J700" s="181" t="str">
        <f t="array" ref="J700">IFERROR(INDEX('調査票 (記入例)'!$N$1:$N$718,SMALL(IF('調査票 (記入例)'!$AE$19:$AE$718="●",ROW('調査票 (記入例)'!$AE$19:$AE$718)),ROW(J680))),"")</f>
        <v/>
      </c>
      <c r="K700" s="182">
        <f t="shared" si="85"/>
        <v>0</v>
      </c>
      <c r="L700" s="155"/>
      <c r="M700" s="156"/>
      <c r="N700" s="157"/>
      <c r="O700" s="156"/>
      <c r="P700" s="155"/>
      <c r="Q700" s="156"/>
      <c r="R700" s="157"/>
      <c r="S700" s="156"/>
      <c r="T700" s="155"/>
      <c r="U700" s="156"/>
      <c r="V700" s="157"/>
      <c r="W700" s="156"/>
      <c r="X700" s="155"/>
      <c r="Y700" s="156"/>
      <c r="Z700" s="157"/>
      <c r="AA700" s="156"/>
      <c r="AB700" s="158"/>
      <c r="AC700" s="159" t="str">
        <f t="array" ref="AC700">IFERROR(INDEX('調査票 (記入例)'!$AD$1:$AD$718,SMALL(IF('調査票 (記入例)'!$AE$19:$AE$718="●",ROW('調査票 (記入例)'!$AE$19:$AE$718)),ROW(AC680)))&amp;"","")</f>
        <v/>
      </c>
      <c r="AD700" s="160" t="str">
        <f t="shared" si="86"/>
        <v/>
      </c>
      <c r="AE700" s="159" t="str">
        <f t="shared" si="88"/>
        <v/>
      </c>
      <c r="AF700" s="160" t="str">
        <f t="shared" si="87"/>
        <v/>
      </c>
    </row>
    <row r="701" spans="1:32" s="110" customFormat="1" ht="34.5" customHeight="1" x14ac:dyDescent="0.4">
      <c r="A701" s="42" t="str">
        <f t="shared" si="81"/>
        <v>○○学園</v>
      </c>
      <c r="B701" s="176" t="str">
        <f t="array" ref="B701">IFERROR(INDEX('調査票 (記入例)'!$B$1:$B$718,SMALL(IF('調査票 (記入例)'!$AE$19:$AE$718="●",ROW('調査票 (記入例)'!$AE$19:$AE$718)),ROW(B681))),"")</f>
        <v/>
      </c>
      <c r="C701" s="177" t="str">
        <f t="array" ref="C701">IFERROR(INDEX('調査票 (記入例)'!$C$1:$C$718,SMALL(IF('調査票 (記入例)'!$AE$19:$AE$718="●",ROW('調査票 (記入例)'!$AE$19:$AE$718)),ROW(C681))),"")</f>
        <v/>
      </c>
      <c r="D701" s="181" t="str">
        <f t="array" ref="D701">IFERROR(INDEX('調査票 (記入例)'!$K$1:$K$718,SMALL(IF('調査票 (記入例)'!$AE$19:$AE$718="●",ROW('調査票 (記入例)'!$AE$19:$AE$718)),ROW(D681))),"")</f>
        <v/>
      </c>
      <c r="E701" s="184">
        <f t="shared" si="82"/>
        <v>0</v>
      </c>
      <c r="F701" s="181" t="str">
        <f t="array" ref="F701">IFERROR(INDEX('調査票 (記入例)'!$L$1:$L$718,SMALL(IF('調査票 (記入例)'!$AE$19:$AE$718="●",ROW('調査票 (記入例)'!$AE$19:$AE$718)),ROW(F681))),"")</f>
        <v/>
      </c>
      <c r="G701" s="182">
        <f t="shared" si="83"/>
        <v>0</v>
      </c>
      <c r="H701" s="181" t="str">
        <f t="array" ref="H701">IFERROR(INDEX('調査票 (記入例)'!$M$1:$M$718,SMALL(IF('調査票 (記入例)'!$AE$19:$AE$718="●",ROW('調査票 (記入例)'!$AE$19:$AE$718)),ROW(H681))),"")</f>
        <v/>
      </c>
      <c r="I701" s="182">
        <f t="shared" si="84"/>
        <v>0</v>
      </c>
      <c r="J701" s="181" t="str">
        <f t="array" ref="J701">IFERROR(INDEX('調査票 (記入例)'!$N$1:$N$718,SMALL(IF('調査票 (記入例)'!$AE$19:$AE$718="●",ROW('調査票 (記入例)'!$AE$19:$AE$718)),ROW(J681))),"")</f>
        <v/>
      </c>
      <c r="K701" s="182">
        <f t="shared" si="85"/>
        <v>0</v>
      </c>
      <c r="L701" s="155"/>
      <c r="M701" s="156"/>
      <c r="N701" s="157"/>
      <c r="O701" s="156"/>
      <c r="P701" s="155"/>
      <c r="Q701" s="156"/>
      <c r="R701" s="157"/>
      <c r="S701" s="156"/>
      <c r="T701" s="155"/>
      <c r="U701" s="156"/>
      <c r="V701" s="157"/>
      <c r="W701" s="156"/>
      <c r="X701" s="155"/>
      <c r="Y701" s="156"/>
      <c r="Z701" s="157"/>
      <c r="AA701" s="156"/>
      <c r="AB701" s="158"/>
      <c r="AC701" s="159" t="str">
        <f t="array" ref="AC701">IFERROR(INDEX('調査票 (記入例)'!$AD$1:$AD$718,SMALL(IF('調査票 (記入例)'!$AE$19:$AE$718="●",ROW('調査票 (記入例)'!$AE$19:$AE$718)),ROW(AC681)))&amp;"","")</f>
        <v/>
      </c>
      <c r="AD701" s="160" t="str">
        <f t="shared" si="86"/>
        <v/>
      </c>
      <c r="AE701" s="159" t="str">
        <f t="shared" si="88"/>
        <v/>
      </c>
      <c r="AF701" s="160" t="str">
        <f t="shared" si="87"/>
        <v/>
      </c>
    </row>
    <row r="702" spans="1:32" s="110" customFormat="1" ht="34.5" customHeight="1" x14ac:dyDescent="0.4">
      <c r="A702" s="42" t="str">
        <f t="shared" si="81"/>
        <v>○○学園</v>
      </c>
      <c r="B702" s="176" t="str">
        <f t="array" ref="B702">IFERROR(INDEX('調査票 (記入例)'!$B$1:$B$718,SMALL(IF('調査票 (記入例)'!$AE$19:$AE$718="●",ROW('調査票 (記入例)'!$AE$19:$AE$718)),ROW(B682))),"")</f>
        <v/>
      </c>
      <c r="C702" s="177" t="str">
        <f t="array" ref="C702">IFERROR(INDEX('調査票 (記入例)'!$C$1:$C$718,SMALL(IF('調査票 (記入例)'!$AE$19:$AE$718="●",ROW('調査票 (記入例)'!$AE$19:$AE$718)),ROW(C682))),"")</f>
        <v/>
      </c>
      <c r="D702" s="181" t="str">
        <f t="array" ref="D702">IFERROR(INDEX('調査票 (記入例)'!$K$1:$K$718,SMALL(IF('調査票 (記入例)'!$AE$19:$AE$718="●",ROW('調査票 (記入例)'!$AE$19:$AE$718)),ROW(D682))),"")</f>
        <v/>
      </c>
      <c r="E702" s="184">
        <f t="shared" si="82"/>
        <v>0</v>
      </c>
      <c r="F702" s="181" t="str">
        <f t="array" ref="F702">IFERROR(INDEX('調査票 (記入例)'!$L$1:$L$718,SMALL(IF('調査票 (記入例)'!$AE$19:$AE$718="●",ROW('調査票 (記入例)'!$AE$19:$AE$718)),ROW(F682))),"")</f>
        <v/>
      </c>
      <c r="G702" s="182">
        <f t="shared" si="83"/>
        <v>0</v>
      </c>
      <c r="H702" s="181" t="str">
        <f t="array" ref="H702">IFERROR(INDEX('調査票 (記入例)'!$M$1:$M$718,SMALL(IF('調査票 (記入例)'!$AE$19:$AE$718="●",ROW('調査票 (記入例)'!$AE$19:$AE$718)),ROW(H682))),"")</f>
        <v/>
      </c>
      <c r="I702" s="182">
        <f t="shared" si="84"/>
        <v>0</v>
      </c>
      <c r="J702" s="181" t="str">
        <f t="array" ref="J702">IFERROR(INDEX('調査票 (記入例)'!$N$1:$N$718,SMALL(IF('調査票 (記入例)'!$AE$19:$AE$718="●",ROW('調査票 (記入例)'!$AE$19:$AE$718)),ROW(J682))),"")</f>
        <v/>
      </c>
      <c r="K702" s="182">
        <f t="shared" si="85"/>
        <v>0</v>
      </c>
      <c r="L702" s="155"/>
      <c r="M702" s="156"/>
      <c r="N702" s="157"/>
      <c r="O702" s="156"/>
      <c r="P702" s="155"/>
      <c r="Q702" s="156"/>
      <c r="R702" s="157"/>
      <c r="S702" s="156"/>
      <c r="T702" s="155"/>
      <c r="U702" s="156"/>
      <c r="V702" s="157"/>
      <c r="W702" s="156"/>
      <c r="X702" s="155"/>
      <c r="Y702" s="156"/>
      <c r="Z702" s="157"/>
      <c r="AA702" s="156"/>
      <c r="AB702" s="158"/>
      <c r="AC702" s="159" t="str">
        <f t="array" ref="AC702">IFERROR(INDEX('調査票 (記入例)'!$AD$1:$AD$718,SMALL(IF('調査票 (記入例)'!$AE$19:$AE$718="●",ROW('調査票 (記入例)'!$AE$19:$AE$718)),ROW(AC682)))&amp;"","")</f>
        <v/>
      </c>
      <c r="AD702" s="160" t="str">
        <f t="shared" si="86"/>
        <v/>
      </c>
      <c r="AE702" s="159" t="str">
        <f t="shared" si="88"/>
        <v/>
      </c>
      <c r="AF702" s="160" t="str">
        <f t="shared" si="87"/>
        <v/>
      </c>
    </row>
    <row r="703" spans="1:32" s="110" customFormat="1" ht="34.5" customHeight="1" x14ac:dyDescent="0.4">
      <c r="A703" s="42" t="str">
        <f t="shared" si="81"/>
        <v>○○学園</v>
      </c>
      <c r="B703" s="176" t="str">
        <f t="array" ref="B703">IFERROR(INDEX('調査票 (記入例)'!$B$1:$B$718,SMALL(IF('調査票 (記入例)'!$AE$19:$AE$718="●",ROW('調査票 (記入例)'!$AE$19:$AE$718)),ROW(B683))),"")</f>
        <v/>
      </c>
      <c r="C703" s="177" t="str">
        <f t="array" ref="C703">IFERROR(INDEX('調査票 (記入例)'!$C$1:$C$718,SMALL(IF('調査票 (記入例)'!$AE$19:$AE$718="●",ROW('調査票 (記入例)'!$AE$19:$AE$718)),ROW(C683))),"")</f>
        <v/>
      </c>
      <c r="D703" s="181" t="str">
        <f t="array" ref="D703">IFERROR(INDEX('調査票 (記入例)'!$K$1:$K$718,SMALL(IF('調査票 (記入例)'!$AE$19:$AE$718="●",ROW('調査票 (記入例)'!$AE$19:$AE$718)),ROW(D683))),"")</f>
        <v/>
      </c>
      <c r="E703" s="184">
        <f t="shared" si="82"/>
        <v>0</v>
      </c>
      <c r="F703" s="181" t="str">
        <f t="array" ref="F703">IFERROR(INDEX('調査票 (記入例)'!$L$1:$L$718,SMALL(IF('調査票 (記入例)'!$AE$19:$AE$718="●",ROW('調査票 (記入例)'!$AE$19:$AE$718)),ROW(F683))),"")</f>
        <v/>
      </c>
      <c r="G703" s="182">
        <f t="shared" si="83"/>
        <v>0</v>
      </c>
      <c r="H703" s="181" t="str">
        <f t="array" ref="H703">IFERROR(INDEX('調査票 (記入例)'!$M$1:$M$718,SMALL(IF('調査票 (記入例)'!$AE$19:$AE$718="●",ROW('調査票 (記入例)'!$AE$19:$AE$718)),ROW(H683))),"")</f>
        <v/>
      </c>
      <c r="I703" s="182">
        <f t="shared" si="84"/>
        <v>0</v>
      </c>
      <c r="J703" s="181" t="str">
        <f t="array" ref="J703">IFERROR(INDEX('調査票 (記入例)'!$N$1:$N$718,SMALL(IF('調査票 (記入例)'!$AE$19:$AE$718="●",ROW('調査票 (記入例)'!$AE$19:$AE$718)),ROW(J683))),"")</f>
        <v/>
      </c>
      <c r="K703" s="182">
        <f t="shared" si="85"/>
        <v>0</v>
      </c>
      <c r="L703" s="155"/>
      <c r="M703" s="156"/>
      <c r="N703" s="157"/>
      <c r="O703" s="156"/>
      <c r="P703" s="155"/>
      <c r="Q703" s="156"/>
      <c r="R703" s="157"/>
      <c r="S703" s="156"/>
      <c r="T703" s="155"/>
      <c r="U703" s="156"/>
      <c r="V703" s="157"/>
      <c r="W703" s="156"/>
      <c r="X703" s="155"/>
      <c r="Y703" s="156"/>
      <c r="Z703" s="157"/>
      <c r="AA703" s="156"/>
      <c r="AB703" s="158"/>
      <c r="AC703" s="159" t="str">
        <f t="array" ref="AC703">IFERROR(INDEX('調査票 (記入例)'!$AD$1:$AD$718,SMALL(IF('調査票 (記入例)'!$AE$19:$AE$718="●",ROW('調査票 (記入例)'!$AE$19:$AE$718)),ROW(AC683)))&amp;"","")</f>
        <v/>
      </c>
      <c r="AD703" s="160" t="str">
        <f t="shared" si="86"/>
        <v/>
      </c>
      <c r="AE703" s="159" t="str">
        <f t="shared" si="88"/>
        <v/>
      </c>
      <c r="AF703" s="160" t="str">
        <f t="shared" si="87"/>
        <v/>
      </c>
    </row>
    <row r="704" spans="1:32" s="110" customFormat="1" ht="34.5" customHeight="1" x14ac:dyDescent="0.4">
      <c r="A704" s="42" t="str">
        <f t="shared" si="81"/>
        <v>○○学園</v>
      </c>
      <c r="B704" s="176" t="str">
        <f t="array" ref="B704">IFERROR(INDEX('調査票 (記入例)'!$B$1:$B$718,SMALL(IF('調査票 (記入例)'!$AE$19:$AE$718="●",ROW('調査票 (記入例)'!$AE$19:$AE$718)),ROW(B684))),"")</f>
        <v/>
      </c>
      <c r="C704" s="177" t="str">
        <f t="array" ref="C704">IFERROR(INDEX('調査票 (記入例)'!$C$1:$C$718,SMALL(IF('調査票 (記入例)'!$AE$19:$AE$718="●",ROW('調査票 (記入例)'!$AE$19:$AE$718)),ROW(C684))),"")</f>
        <v/>
      </c>
      <c r="D704" s="181" t="str">
        <f t="array" ref="D704">IFERROR(INDEX('調査票 (記入例)'!$K$1:$K$718,SMALL(IF('調査票 (記入例)'!$AE$19:$AE$718="●",ROW('調査票 (記入例)'!$AE$19:$AE$718)),ROW(D684))),"")</f>
        <v/>
      </c>
      <c r="E704" s="184">
        <f t="shared" si="82"/>
        <v>0</v>
      </c>
      <c r="F704" s="181" t="str">
        <f t="array" ref="F704">IFERROR(INDEX('調査票 (記入例)'!$L$1:$L$718,SMALL(IF('調査票 (記入例)'!$AE$19:$AE$718="●",ROW('調査票 (記入例)'!$AE$19:$AE$718)),ROW(F684))),"")</f>
        <v/>
      </c>
      <c r="G704" s="182">
        <f t="shared" si="83"/>
        <v>0</v>
      </c>
      <c r="H704" s="181" t="str">
        <f t="array" ref="H704">IFERROR(INDEX('調査票 (記入例)'!$M$1:$M$718,SMALL(IF('調査票 (記入例)'!$AE$19:$AE$718="●",ROW('調査票 (記入例)'!$AE$19:$AE$718)),ROW(H684))),"")</f>
        <v/>
      </c>
      <c r="I704" s="182">
        <f t="shared" si="84"/>
        <v>0</v>
      </c>
      <c r="J704" s="181" t="str">
        <f t="array" ref="J704">IFERROR(INDEX('調査票 (記入例)'!$N$1:$N$718,SMALL(IF('調査票 (記入例)'!$AE$19:$AE$718="●",ROW('調査票 (記入例)'!$AE$19:$AE$718)),ROW(J684))),"")</f>
        <v/>
      </c>
      <c r="K704" s="182">
        <f t="shared" si="85"/>
        <v>0</v>
      </c>
      <c r="L704" s="155"/>
      <c r="M704" s="156"/>
      <c r="N704" s="157"/>
      <c r="O704" s="156"/>
      <c r="P704" s="155"/>
      <c r="Q704" s="156"/>
      <c r="R704" s="157"/>
      <c r="S704" s="156"/>
      <c r="T704" s="155"/>
      <c r="U704" s="156"/>
      <c r="V704" s="157"/>
      <c r="W704" s="156"/>
      <c r="X704" s="155"/>
      <c r="Y704" s="156"/>
      <c r="Z704" s="157"/>
      <c r="AA704" s="156"/>
      <c r="AB704" s="158"/>
      <c r="AC704" s="159" t="str">
        <f t="array" ref="AC704">IFERROR(INDEX('調査票 (記入例)'!$AD$1:$AD$718,SMALL(IF('調査票 (記入例)'!$AE$19:$AE$718="●",ROW('調査票 (記入例)'!$AE$19:$AE$718)),ROW(AC684)))&amp;"","")</f>
        <v/>
      </c>
      <c r="AD704" s="160" t="str">
        <f t="shared" si="86"/>
        <v/>
      </c>
      <c r="AE704" s="159" t="str">
        <f t="shared" si="88"/>
        <v/>
      </c>
      <c r="AF704" s="160" t="str">
        <f t="shared" si="87"/>
        <v/>
      </c>
    </row>
    <row r="705" spans="1:32" s="110" customFormat="1" ht="34.5" customHeight="1" x14ac:dyDescent="0.4">
      <c r="A705" s="42" t="str">
        <f t="shared" si="81"/>
        <v>○○学園</v>
      </c>
      <c r="B705" s="176" t="str">
        <f t="array" ref="B705">IFERROR(INDEX('調査票 (記入例)'!$B$1:$B$718,SMALL(IF('調査票 (記入例)'!$AE$19:$AE$718="●",ROW('調査票 (記入例)'!$AE$19:$AE$718)),ROW(B685))),"")</f>
        <v/>
      </c>
      <c r="C705" s="177" t="str">
        <f t="array" ref="C705">IFERROR(INDEX('調査票 (記入例)'!$C$1:$C$718,SMALL(IF('調査票 (記入例)'!$AE$19:$AE$718="●",ROW('調査票 (記入例)'!$AE$19:$AE$718)),ROW(C685))),"")</f>
        <v/>
      </c>
      <c r="D705" s="181" t="str">
        <f t="array" ref="D705">IFERROR(INDEX('調査票 (記入例)'!$K$1:$K$718,SMALL(IF('調査票 (記入例)'!$AE$19:$AE$718="●",ROW('調査票 (記入例)'!$AE$19:$AE$718)),ROW(D685))),"")</f>
        <v/>
      </c>
      <c r="E705" s="184">
        <f t="shared" si="82"/>
        <v>0</v>
      </c>
      <c r="F705" s="181" t="str">
        <f t="array" ref="F705">IFERROR(INDEX('調査票 (記入例)'!$L$1:$L$718,SMALL(IF('調査票 (記入例)'!$AE$19:$AE$718="●",ROW('調査票 (記入例)'!$AE$19:$AE$718)),ROW(F685))),"")</f>
        <v/>
      </c>
      <c r="G705" s="182">
        <f t="shared" si="83"/>
        <v>0</v>
      </c>
      <c r="H705" s="181" t="str">
        <f t="array" ref="H705">IFERROR(INDEX('調査票 (記入例)'!$M$1:$M$718,SMALL(IF('調査票 (記入例)'!$AE$19:$AE$718="●",ROW('調査票 (記入例)'!$AE$19:$AE$718)),ROW(H685))),"")</f>
        <v/>
      </c>
      <c r="I705" s="182">
        <f t="shared" si="84"/>
        <v>0</v>
      </c>
      <c r="J705" s="181" t="str">
        <f t="array" ref="J705">IFERROR(INDEX('調査票 (記入例)'!$N$1:$N$718,SMALL(IF('調査票 (記入例)'!$AE$19:$AE$718="●",ROW('調査票 (記入例)'!$AE$19:$AE$718)),ROW(J685))),"")</f>
        <v/>
      </c>
      <c r="K705" s="182">
        <f t="shared" si="85"/>
        <v>0</v>
      </c>
      <c r="L705" s="155"/>
      <c r="M705" s="156"/>
      <c r="N705" s="157"/>
      <c r="O705" s="156"/>
      <c r="P705" s="155"/>
      <c r="Q705" s="156"/>
      <c r="R705" s="157"/>
      <c r="S705" s="156"/>
      <c r="T705" s="155"/>
      <c r="U705" s="156"/>
      <c r="V705" s="157"/>
      <c r="W705" s="156"/>
      <c r="X705" s="155"/>
      <c r="Y705" s="156"/>
      <c r="Z705" s="157"/>
      <c r="AA705" s="156"/>
      <c r="AB705" s="158"/>
      <c r="AC705" s="159" t="str">
        <f t="array" ref="AC705">IFERROR(INDEX('調査票 (記入例)'!$AD$1:$AD$718,SMALL(IF('調査票 (記入例)'!$AE$19:$AE$718="●",ROW('調査票 (記入例)'!$AE$19:$AE$718)),ROW(AC685)))&amp;"","")</f>
        <v/>
      </c>
      <c r="AD705" s="160" t="str">
        <f t="shared" si="86"/>
        <v/>
      </c>
      <c r="AE705" s="159" t="str">
        <f t="shared" si="88"/>
        <v/>
      </c>
      <c r="AF705" s="160" t="str">
        <f t="shared" si="87"/>
        <v/>
      </c>
    </row>
    <row r="706" spans="1:32" s="110" customFormat="1" ht="34.5" customHeight="1" x14ac:dyDescent="0.4">
      <c r="A706" s="42" t="str">
        <f t="shared" si="81"/>
        <v>○○学園</v>
      </c>
      <c r="B706" s="176" t="str">
        <f t="array" ref="B706">IFERROR(INDEX('調査票 (記入例)'!$B$1:$B$718,SMALL(IF('調査票 (記入例)'!$AE$19:$AE$718="●",ROW('調査票 (記入例)'!$AE$19:$AE$718)),ROW(B686))),"")</f>
        <v/>
      </c>
      <c r="C706" s="177" t="str">
        <f t="array" ref="C706">IFERROR(INDEX('調査票 (記入例)'!$C$1:$C$718,SMALL(IF('調査票 (記入例)'!$AE$19:$AE$718="●",ROW('調査票 (記入例)'!$AE$19:$AE$718)),ROW(C686))),"")</f>
        <v/>
      </c>
      <c r="D706" s="181" t="str">
        <f t="array" ref="D706">IFERROR(INDEX('調査票 (記入例)'!$K$1:$K$718,SMALL(IF('調査票 (記入例)'!$AE$19:$AE$718="●",ROW('調査票 (記入例)'!$AE$19:$AE$718)),ROW(D686))),"")</f>
        <v/>
      </c>
      <c r="E706" s="184">
        <f t="shared" si="82"/>
        <v>0</v>
      </c>
      <c r="F706" s="181" t="str">
        <f t="array" ref="F706">IFERROR(INDEX('調査票 (記入例)'!$L$1:$L$718,SMALL(IF('調査票 (記入例)'!$AE$19:$AE$718="●",ROW('調査票 (記入例)'!$AE$19:$AE$718)),ROW(F686))),"")</f>
        <v/>
      </c>
      <c r="G706" s="182">
        <f t="shared" si="83"/>
        <v>0</v>
      </c>
      <c r="H706" s="181" t="str">
        <f t="array" ref="H706">IFERROR(INDEX('調査票 (記入例)'!$M$1:$M$718,SMALL(IF('調査票 (記入例)'!$AE$19:$AE$718="●",ROW('調査票 (記入例)'!$AE$19:$AE$718)),ROW(H686))),"")</f>
        <v/>
      </c>
      <c r="I706" s="182">
        <f t="shared" si="84"/>
        <v>0</v>
      </c>
      <c r="J706" s="181" t="str">
        <f t="array" ref="J706">IFERROR(INDEX('調査票 (記入例)'!$N$1:$N$718,SMALL(IF('調査票 (記入例)'!$AE$19:$AE$718="●",ROW('調査票 (記入例)'!$AE$19:$AE$718)),ROW(J686))),"")</f>
        <v/>
      </c>
      <c r="K706" s="182">
        <f t="shared" si="85"/>
        <v>0</v>
      </c>
      <c r="L706" s="155"/>
      <c r="M706" s="156"/>
      <c r="N706" s="157"/>
      <c r="O706" s="156"/>
      <c r="P706" s="155"/>
      <c r="Q706" s="156"/>
      <c r="R706" s="157"/>
      <c r="S706" s="156"/>
      <c r="T706" s="155"/>
      <c r="U706" s="156"/>
      <c r="V706" s="157"/>
      <c r="W706" s="156"/>
      <c r="X706" s="155"/>
      <c r="Y706" s="156"/>
      <c r="Z706" s="157"/>
      <c r="AA706" s="156"/>
      <c r="AB706" s="158"/>
      <c r="AC706" s="159" t="str">
        <f t="array" ref="AC706">IFERROR(INDEX('調査票 (記入例)'!$AD$1:$AD$718,SMALL(IF('調査票 (記入例)'!$AE$19:$AE$718="●",ROW('調査票 (記入例)'!$AE$19:$AE$718)),ROW(AC686)))&amp;"","")</f>
        <v/>
      </c>
      <c r="AD706" s="160" t="str">
        <f t="shared" si="86"/>
        <v/>
      </c>
      <c r="AE706" s="159" t="str">
        <f t="shared" si="88"/>
        <v/>
      </c>
      <c r="AF706" s="160" t="str">
        <f t="shared" si="87"/>
        <v/>
      </c>
    </row>
    <row r="707" spans="1:32" s="110" customFormat="1" ht="34.5" customHeight="1" x14ac:dyDescent="0.4">
      <c r="A707" s="42" t="str">
        <f t="shared" si="81"/>
        <v>○○学園</v>
      </c>
      <c r="B707" s="176" t="str">
        <f t="array" ref="B707">IFERROR(INDEX('調査票 (記入例)'!$B$1:$B$718,SMALL(IF('調査票 (記入例)'!$AE$19:$AE$718="●",ROW('調査票 (記入例)'!$AE$19:$AE$718)),ROW(B687))),"")</f>
        <v/>
      </c>
      <c r="C707" s="177" t="str">
        <f t="array" ref="C707">IFERROR(INDEX('調査票 (記入例)'!$C$1:$C$718,SMALL(IF('調査票 (記入例)'!$AE$19:$AE$718="●",ROW('調査票 (記入例)'!$AE$19:$AE$718)),ROW(C687))),"")</f>
        <v/>
      </c>
      <c r="D707" s="181" t="str">
        <f t="array" ref="D707">IFERROR(INDEX('調査票 (記入例)'!$K$1:$K$718,SMALL(IF('調査票 (記入例)'!$AE$19:$AE$718="●",ROW('調査票 (記入例)'!$AE$19:$AE$718)),ROW(D687))),"")</f>
        <v/>
      </c>
      <c r="E707" s="184">
        <f t="shared" si="82"/>
        <v>0</v>
      </c>
      <c r="F707" s="181" t="str">
        <f t="array" ref="F707">IFERROR(INDEX('調査票 (記入例)'!$L$1:$L$718,SMALL(IF('調査票 (記入例)'!$AE$19:$AE$718="●",ROW('調査票 (記入例)'!$AE$19:$AE$718)),ROW(F687))),"")</f>
        <v/>
      </c>
      <c r="G707" s="182">
        <f t="shared" si="83"/>
        <v>0</v>
      </c>
      <c r="H707" s="181" t="str">
        <f t="array" ref="H707">IFERROR(INDEX('調査票 (記入例)'!$M$1:$M$718,SMALL(IF('調査票 (記入例)'!$AE$19:$AE$718="●",ROW('調査票 (記入例)'!$AE$19:$AE$718)),ROW(H687))),"")</f>
        <v/>
      </c>
      <c r="I707" s="182">
        <f t="shared" si="84"/>
        <v>0</v>
      </c>
      <c r="J707" s="181" t="str">
        <f t="array" ref="J707">IFERROR(INDEX('調査票 (記入例)'!$N$1:$N$718,SMALL(IF('調査票 (記入例)'!$AE$19:$AE$718="●",ROW('調査票 (記入例)'!$AE$19:$AE$718)),ROW(J687))),"")</f>
        <v/>
      </c>
      <c r="K707" s="182">
        <f t="shared" si="85"/>
        <v>0</v>
      </c>
      <c r="L707" s="155"/>
      <c r="M707" s="156"/>
      <c r="N707" s="157"/>
      <c r="O707" s="156"/>
      <c r="P707" s="155"/>
      <c r="Q707" s="156"/>
      <c r="R707" s="157"/>
      <c r="S707" s="156"/>
      <c r="T707" s="155"/>
      <c r="U707" s="156"/>
      <c r="V707" s="157"/>
      <c r="W707" s="156"/>
      <c r="X707" s="155"/>
      <c r="Y707" s="156"/>
      <c r="Z707" s="157"/>
      <c r="AA707" s="156"/>
      <c r="AB707" s="158"/>
      <c r="AC707" s="159" t="str">
        <f t="array" ref="AC707">IFERROR(INDEX('調査票 (記入例)'!$AD$1:$AD$718,SMALL(IF('調査票 (記入例)'!$AE$19:$AE$718="●",ROW('調査票 (記入例)'!$AE$19:$AE$718)),ROW(AC687)))&amp;"","")</f>
        <v/>
      </c>
      <c r="AD707" s="160" t="str">
        <f t="shared" si="86"/>
        <v/>
      </c>
      <c r="AE707" s="159" t="str">
        <f t="shared" si="88"/>
        <v/>
      </c>
      <c r="AF707" s="160" t="str">
        <f t="shared" si="87"/>
        <v/>
      </c>
    </row>
    <row r="708" spans="1:32" s="110" customFormat="1" ht="34.5" customHeight="1" x14ac:dyDescent="0.4">
      <c r="A708" s="42" t="str">
        <f t="shared" si="81"/>
        <v>○○学園</v>
      </c>
      <c r="B708" s="176" t="str">
        <f t="array" ref="B708">IFERROR(INDEX('調査票 (記入例)'!$B$1:$B$718,SMALL(IF('調査票 (記入例)'!$AE$19:$AE$718="●",ROW('調査票 (記入例)'!$AE$19:$AE$718)),ROW(B688))),"")</f>
        <v/>
      </c>
      <c r="C708" s="177" t="str">
        <f t="array" ref="C708">IFERROR(INDEX('調査票 (記入例)'!$C$1:$C$718,SMALL(IF('調査票 (記入例)'!$AE$19:$AE$718="●",ROW('調査票 (記入例)'!$AE$19:$AE$718)),ROW(C688))),"")</f>
        <v/>
      </c>
      <c r="D708" s="181" t="str">
        <f t="array" ref="D708">IFERROR(INDEX('調査票 (記入例)'!$K$1:$K$718,SMALL(IF('調査票 (記入例)'!$AE$19:$AE$718="●",ROW('調査票 (記入例)'!$AE$19:$AE$718)),ROW(D688))),"")</f>
        <v/>
      </c>
      <c r="E708" s="184">
        <f t="shared" si="82"/>
        <v>0</v>
      </c>
      <c r="F708" s="181" t="str">
        <f t="array" ref="F708">IFERROR(INDEX('調査票 (記入例)'!$L$1:$L$718,SMALL(IF('調査票 (記入例)'!$AE$19:$AE$718="●",ROW('調査票 (記入例)'!$AE$19:$AE$718)),ROW(F688))),"")</f>
        <v/>
      </c>
      <c r="G708" s="182">
        <f t="shared" si="83"/>
        <v>0</v>
      </c>
      <c r="H708" s="181" t="str">
        <f t="array" ref="H708">IFERROR(INDEX('調査票 (記入例)'!$M$1:$M$718,SMALL(IF('調査票 (記入例)'!$AE$19:$AE$718="●",ROW('調査票 (記入例)'!$AE$19:$AE$718)),ROW(H688))),"")</f>
        <v/>
      </c>
      <c r="I708" s="182">
        <f t="shared" si="84"/>
        <v>0</v>
      </c>
      <c r="J708" s="181" t="str">
        <f t="array" ref="J708">IFERROR(INDEX('調査票 (記入例)'!$N$1:$N$718,SMALL(IF('調査票 (記入例)'!$AE$19:$AE$718="●",ROW('調査票 (記入例)'!$AE$19:$AE$718)),ROW(J688))),"")</f>
        <v/>
      </c>
      <c r="K708" s="182">
        <f t="shared" si="85"/>
        <v>0</v>
      </c>
      <c r="L708" s="155"/>
      <c r="M708" s="156"/>
      <c r="N708" s="157"/>
      <c r="O708" s="156"/>
      <c r="P708" s="155"/>
      <c r="Q708" s="156"/>
      <c r="R708" s="157"/>
      <c r="S708" s="156"/>
      <c r="T708" s="155"/>
      <c r="U708" s="156"/>
      <c r="V708" s="157"/>
      <c r="W708" s="156"/>
      <c r="X708" s="155"/>
      <c r="Y708" s="156"/>
      <c r="Z708" s="157"/>
      <c r="AA708" s="156"/>
      <c r="AB708" s="158"/>
      <c r="AC708" s="159" t="str">
        <f t="array" ref="AC708">IFERROR(INDEX('調査票 (記入例)'!$AD$1:$AD$718,SMALL(IF('調査票 (記入例)'!$AE$19:$AE$718="●",ROW('調査票 (記入例)'!$AE$19:$AE$718)),ROW(AC688)))&amp;"","")</f>
        <v/>
      </c>
      <c r="AD708" s="160" t="str">
        <f t="shared" si="86"/>
        <v/>
      </c>
      <c r="AE708" s="159" t="str">
        <f t="shared" si="88"/>
        <v/>
      </c>
      <c r="AF708" s="160" t="str">
        <f t="shared" si="87"/>
        <v/>
      </c>
    </row>
    <row r="709" spans="1:32" s="110" customFormat="1" ht="34.5" customHeight="1" x14ac:dyDescent="0.4">
      <c r="A709" s="42" t="str">
        <f t="shared" si="81"/>
        <v>○○学園</v>
      </c>
      <c r="B709" s="176" t="str">
        <f t="array" ref="B709">IFERROR(INDEX('調査票 (記入例)'!$B$1:$B$718,SMALL(IF('調査票 (記入例)'!$AE$19:$AE$718="●",ROW('調査票 (記入例)'!$AE$19:$AE$718)),ROW(B689))),"")</f>
        <v/>
      </c>
      <c r="C709" s="177" t="str">
        <f t="array" ref="C709">IFERROR(INDEX('調査票 (記入例)'!$C$1:$C$718,SMALL(IF('調査票 (記入例)'!$AE$19:$AE$718="●",ROW('調査票 (記入例)'!$AE$19:$AE$718)),ROW(C689))),"")</f>
        <v/>
      </c>
      <c r="D709" s="181" t="str">
        <f t="array" ref="D709">IFERROR(INDEX('調査票 (記入例)'!$K$1:$K$718,SMALL(IF('調査票 (記入例)'!$AE$19:$AE$718="●",ROW('調査票 (記入例)'!$AE$19:$AE$718)),ROW(D689))),"")</f>
        <v/>
      </c>
      <c r="E709" s="184">
        <f t="shared" si="82"/>
        <v>0</v>
      </c>
      <c r="F709" s="181" t="str">
        <f t="array" ref="F709">IFERROR(INDEX('調査票 (記入例)'!$L$1:$L$718,SMALL(IF('調査票 (記入例)'!$AE$19:$AE$718="●",ROW('調査票 (記入例)'!$AE$19:$AE$718)),ROW(F689))),"")</f>
        <v/>
      </c>
      <c r="G709" s="182">
        <f t="shared" si="83"/>
        <v>0</v>
      </c>
      <c r="H709" s="181" t="str">
        <f t="array" ref="H709">IFERROR(INDEX('調査票 (記入例)'!$M$1:$M$718,SMALL(IF('調査票 (記入例)'!$AE$19:$AE$718="●",ROW('調査票 (記入例)'!$AE$19:$AE$718)),ROW(H689))),"")</f>
        <v/>
      </c>
      <c r="I709" s="182">
        <f t="shared" si="84"/>
        <v>0</v>
      </c>
      <c r="J709" s="181" t="str">
        <f t="array" ref="J709">IFERROR(INDEX('調査票 (記入例)'!$N$1:$N$718,SMALL(IF('調査票 (記入例)'!$AE$19:$AE$718="●",ROW('調査票 (記入例)'!$AE$19:$AE$718)),ROW(J689))),"")</f>
        <v/>
      </c>
      <c r="K709" s="182">
        <f t="shared" si="85"/>
        <v>0</v>
      </c>
      <c r="L709" s="155"/>
      <c r="M709" s="156"/>
      <c r="N709" s="157"/>
      <c r="O709" s="156"/>
      <c r="P709" s="155"/>
      <c r="Q709" s="156"/>
      <c r="R709" s="157"/>
      <c r="S709" s="156"/>
      <c r="T709" s="155"/>
      <c r="U709" s="156"/>
      <c r="V709" s="157"/>
      <c r="W709" s="156"/>
      <c r="X709" s="155"/>
      <c r="Y709" s="156"/>
      <c r="Z709" s="157"/>
      <c r="AA709" s="156"/>
      <c r="AB709" s="158"/>
      <c r="AC709" s="159" t="str">
        <f t="array" ref="AC709">IFERROR(INDEX('調査票 (記入例)'!$AD$1:$AD$718,SMALL(IF('調査票 (記入例)'!$AE$19:$AE$718="●",ROW('調査票 (記入例)'!$AE$19:$AE$718)),ROW(AC689)))&amp;"","")</f>
        <v/>
      </c>
      <c r="AD709" s="160" t="str">
        <f t="shared" si="86"/>
        <v/>
      </c>
      <c r="AE709" s="159" t="str">
        <f t="shared" si="88"/>
        <v/>
      </c>
      <c r="AF709" s="160" t="str">
        <f t="shared" si="87"/>
        <v/>
      </c>
    </row>
    <row r="710" spans="1:32" s="110" customFormat="1" ht="34.5" customHeight="1" x14ac:dyDescent="0.4">
      <c r="A710" s="42" t="str">
        <f t="shared" si="81"/>
        <v>○○学園</v>
      </c>
      <c r="B710" s="176" t="str">
        <f t="array" ref="B710">IFERROR(INDEX('調査票 (記入例)'!$B$1:$B$718,SMALL(IF('調査票 (記入例)'!$AE$19:$AE$718="●",ROW('調査票 (記入例)'!$AE$19:$AE$718)),ROW(B690))),"")</f>
        <v/>
      </c>
      <c r="C710" s="177" t="str">
        <f t="array" ref="C710">IFERROR(INDEX('調査票 (記入例)'!$C$1:$C$718,SMALL(IF('調査票 (記入例)'!$AE$19:$AE$718="●",ROW('調査票 (記入例)'!$AE$19:$AE$718)),ROW(C690))),"")</f>
        <v/>
      </c>
      <c r="D710" s="181" t="str">
        <f t="array" ref="D710">IFERROR(INDEX('調査票 (記入例)'!$K$1:$K$718,SMALL(IF('調査票 (記入例)'!$AE$19:$AE$718="●",ROW('調査票 (記入例)'!$AE$19:$AE$718)),ROW(D690))),"")</f>
        <v/>
      </c>
      <c r="E710" s="184">
        <f t="shared" si="82"/>
        <v>0</v>
      </c>
      <c r="F710" s="181" t="str">
        <f t="array" ref="F710">IFERROR(INDEX('調査票 (記入例)'!$L$1:$L$718,SMALL(IF('調査票 (記入例)'!$AE$19:$AE$718="●",ROW('調査票 (記入例)'!$AE$19:$AE$718)),ROW(F690))),"")</f>
        <v/>
      </c>
      <c r="G710" s="182">
        <f t="shared" si="83"/>
        <v>0</v>
      </c>
      <c r="H710" s="181" t="str">
        <f t="array" ref="H710">IFERROR(INDEX('調査票 (記入例)'!$M$1:$M$718,SMALL(IF('調査票 (記入例)'!$AE$19:$AE$718="●",ROW('調査票 (記入例)'!$AE$19:$AE$718)),ROW(H690))),"")</f>
        <v/>
      </c>
      <c r="I710" s="182">
        <f t="shared" si="84"/>
        <v>0</v>
      </c>
      <c r="J710" s="181" t="str">
        <f t="array" ref="J710">IFERROR(INDEX('調査票 (記入例)'!$N$1:$N$718,SMALL(IF('調査票 (記入例)'!$AE$19:$AE$718="●",ROW('調査票 (記入例)'!$AE$19:$AE$718)),ROW(J690))),"")</f>
        <v/>
      </c>
      <c r="K710" s="182">
        <f t="shared" si="85"/>
        <v>0</v>
      </c>
      <c r="L710" s="155"/>
      <c r="M710" s="156"/>
      <c r="N710" s="157"/>
      <c r="O710" s="156"/>
      <c r="P710" s="155"/>
      <c r="Q710" s="156"/>
      <c r="R710" s="157"/>
      <c r="S710" s="156"/>
      <c r="T710" s="155"/>
      <c r="U710" s="156"/>
      <c r="V710" s="157"/>
      <c r="W710" s="156"/>
      <c r="X710" s="155"/>
      <c r="Y710" s="156"/>
      <c r="Z710" s="157"/>
      <c r="AA710" s="156"/>
      <c r="AB710" s="158"/>
      <c r="AC710" s="159" t="str">
        <f t="array" ref="AC710">IFERROR(INDEX('調査票 (記入例)'!$AD$1:$AD$718,SMALL(IF('調査票 (記入例)'!$AE$19:$AE$718="●",ROW('調査票 (記入例)'!$AE$19:$AE$718)),ROW(AC690)))&amp;"","")</f>
        <v/>
      </c>
      <c r="AD710" s="160" t="str">
        <f t="shared" si="86"/>
        <v/>
      </c>
      <c r="AE710" s="159" t="str">
        <f t="shared" si="88"/>
        <v/>
      </c>
      <c r="AF710" s="160" t="str">
        <f t="shared" si="87"/>
        <v/>
      </c>
    </row>
    <row r="711" spans="1:32" s="110" customFormat="1" ht="34.5" customHeight="1" x14ac:dyDescent="0.4">
      <c r="A711" s="42" t="str">
        <f t="shared" si="81"/>
        <v>○○学園</v>
      </c>
      <c r="B711" s="176" t="str">
        <f t="array" ref="B711">IFERROR(INDEX('調査票 (記入例)'!$B$1:$B$718,SMALL(IF('調査票 (記入例)'!$AE$19:$AE$718="●",ROW('調査票 (記入例)'!$AE$19:$AE$718)),ROW(B691))),"")</f>
        <v/>
      </c>
      <c r="C711" s="177" t="str">
        <f t="array" ref="C711">IFERROR(INDEX('調査票 (記入例)'!$C$1:$C$718,SMALL(IF('調査票 (記入例)'!$AE$19:$AE$718="●",ROW('調査票 (記入例)'!$AE$19:$AE$718)),ROW(C691))),"")</f>
        <v/>
      </c>
      <c r="D711" s="181" t="str">
        <f t="array" ref="D711">IFERROR(INDEX('調査票 (記入例)'!$K$1:$K$718,SMALL(IF('調査票 (記入例)'!$AE$19:$AE$718="●",ROW('調査票 (記入例)'!$AE$19:$AE$718)),ROW(D691))),"")</f>
        <v/>
      </c>
      <c r="E711" s="184">
        <f t="shared" si="82"/>
        <v>0</v>
      </c>
      <c r="F711" s="181" t="str">
        <f t="array" ref="F711">IFERROR(INDEX('調査票 (記入例)'!$L$1:$L$718,SMALL(IF('調査票 (記入例)'!$AE$19:$AE$718="●",ROW('調査票 (記入例)'!$AE$19:$AE$718)),ROW(F691))),"")</f>
        <v/>
      </c>
      <c r="G711" s="182">
        <f t="shared" si="83"/>
        <v>0</v>
      </c>
      <c r="H711" s="181" t="str">
        <f t="array" ref="H711">IFERROR(INDEX('調査票 (記入例)'!$M$1:$M$718,SMALL(IF('調査票 (記入例)'!$AE$19:$AE$718="●",ROW('調査票 (記入例)'!$AE$19:$AE$718)),ROW(H691))),"")</f>
        <v/>
      </c>
      <c r="I711" s="182">
        <f t="shared" si="84"/>
        <v>0</v>
      </c>
      <c r="J711" s="181" t="str">
        <f t="array" ref="J711">IFERROR(INDEX('調査票 (記入例)'!$N$1:$N$718,SMALL(IF('調査票 (記入例)'!$AE$19:$AE$718="●",ROW('調査票 (記入例)'!$AE$19:$AE$718)),ROW(J691))),"")</f>
        <v/>
      </c>
      <c r="K711" s="182">
        <f t="shared" si="85"/>
        <v>0</v>
      </c>
      <c r="L711" s="155"/>
      <c r="M711" s="156"/>
      <c r="N711" s="157"/>
      <c r="O711" s="156"/>
      <c r="P711" s="155"/>
      <c r="Q711" s="156"/>
      <c r="R711" s="157"/>
      <c r="S711" s="156"/>
      <c r="T711" s="155"/>
      <c r="U711" s="156"/>
      <c r="V711" s="157"/>
      <c r="W711" s="156"/>
      <c r="X711" s="155"/>
      <c r="Y711" s="156"/>
      <c r="Z711" s="157"/>
      <c r="AA711" s="156"/>
      <c r="AB711" s="158"/>
      <c r="AC711" s="159" t="str">
        <f t="array" ref="AC711">IFERROR(INDEX('調査票 (記入例)'!$AD$1:$AD$718,SMALL(IF('調査票 (記入例)'!$AE$19:$AE$718="●",ROW('調査票 (記入例)'!$AE$19:$AE$718)),ROW(AC691)))&amp;"","")</f>
        <v/>
      </c>
      <c r="AD711" s="160" t="str">
        <f t="shared" si="86"/>
        <v/>
      </c>
      <c r="AE711" s="159" t="str">
        <f t="shared" si="88"/>
        <v/>
      </c>
      <c r="AF711" s="160" t="str">
        <f t="shared" si="87"/>
        <v/>
      </c>
    </row>
    <row r="712" spans="1:32" s="110" customFormat="1" ht="34.5" customHeight="1" x14ac:dyDescent="0.4">
      <c r="A712" s="42" t="str">
        <f t="shared" si="81"/>
        <v>○○学園</v>
      </c>
      <c r="B712" s="176" t="str">
        <f t="array" ref="B712">IFERROR(INDEX('調査票 (記入例)'!$B$1:$B$718,SMALL(IF('調査票 (記入例)'!$AE$19:$AE$718="●",ROW('調査票 (記入例)'!$AE$19:$AE$718)),ROW(B692))),"")</f>
        <v/>
      </c>
      <c r="C712" s="177" t="str">
        <f t="array" ref="C712">IFERROR(INDEX('調査票 (記入例)'!$C$1:$C$718,SMALL(IF('調査票 (記入例)'!$AE$19:$AE$718="●",ROW('調査票 (記入例)'!$AE$19:$AE$718)),ROW(C692))),"")</f>
        <v/>
      </c>
      <c r="D712" s="181" t="str">
        <f t="array" ref="D712">IFERROR(INDEX('調査票 (記入例)'!$K$1:$K$718,SMALL(IF('調査票 (記入例)'!$AE$19:$AE$718="●",ROW('調査票 (記入例)'!$AE$19:$AE$718)),ROW(D692))),"")</f>
        <v/>
      </c>
      <c r="E712" s="184">
        <f t="shared" si="82"/>
        <v>0</v>
      </c>
      <c r="F712" s="181" t="str">
        <f t="array" ref="F712">IFERROR(INDEX('調査票 (記入例)'!$L$1:$L$718,SMALL(IF('調査票 (記入例)'!$AE$19:$AE$718="●",ROW('調査票 (記入例)'!$AE$19:$AE$718)),ROW(F692))),"")</f>
        <v/>
      </c>
      <c r="G712" s="182">
        <f t="shared" si="83"/>
        <v>0</v>
      </c>
      <c r="H712" s="181" t="str">
        <f t="array" ref="H712">IFERROR(INDEX('調査票 (記入例)'!$M$1:$M$718,SMALL(IF('調査票 (記入例)'!$AE$19:$AE$718="●",ROW('調査票 (記入例)'!$AE$19:$AE$718)),ROW(H692))),"")</f>
        <v/>
      </c>
      <c r="I712" s="182">
        <f t="shared" si="84"/>
        <v>0</v>
      </c>
      <c r="J712" s="181" t="str">
        <f t="array" ref="J712">IFERROR(INDEX('調査票 (記入例)'!$N$1:$N$718,SMALL(IF('調査票 (記入例)'!$AE$19:$AE$718="●",ROW('調査票 (記入例)'!$AE$19:$AE$718)),ROW(J692))),"")</f>
        <v/>
      </c>
      <c r="K712" s="182">
        <f t="shared" si="85"/>
        <v>0</v>
      </c>
      <c r="L712" s="155"/>
      <c r="M712" s="156"/>
      <c r="N712" s="157"/>
      <c r="O712" s="156"/>
      <c r="P712" s="155"/>
      <c r="Q712" s="156"/>
      <c r="R712" s="157"/>
      <c r="S712" s="156"/>
      <c r="T712" s="155"/>
      <c r="U712" s="156"/>
      <c r="V712" s="157"/>
      <c r="W712" s="156"/>
      <c r="X712" s="155"/>
      <c r="Y712" s="156"/>
      <c r="Z712" s="157"/>
      <c r="AA712" s="156"/>
      <c r="AB712" s="158"/>
      <c r="AC712" s="159" t="str">
        <f t="array" ref="AC712">IFERROR(INDEX('調査票 (記入例)'!$AD$1:$AD$718,SMALL(IF('調査票 (記入例)'!$AE$19:$AE$718="●",ROW('調査票 (記入例)'!$AE$19:$AE$718)),ROW(AC692)))&amp;"","")</f>
        <v/>
      </c>
      <c r="AD712" s="160" t="str">
        <f t="shared" si="86"/>
        <v/>
      </c>
      <c r="AE712" s="159" t="str">
        <f t="shared" si="88"/>
        <v/>
      </c>
      <c r="AF712" s="160" t="str">
        <f t="shared" si="87"/>
        <v/>
      </c>
    </row>
    <row r="713" spans="1:32" s="110" customFormat="1" ht="34.5" customHeight="1" x14ac:dyDescent="0.4">
      <c r="A713" s="42" t="str">
        <f t="shared" si="81"/>
        <v>○○学園</v>
      </c>
      <c r="B713" s="176" t="str">
        <f t="array" ref="B713">IFERROR(INDEX('調査票 (記入例)'!$B$1:$B$718,SMALL(IF('調査票 (記入例)'!$AE$19:$AE$718="●",ROW('調査票 (記入例)'!$AE$19:$AE$718)),ROW(B693))),"")</f>
        <v/>
      </c>
      <c r="C713" s="177" t="str">
        <f t="array" ref="C713">IFERROR(INDEX('調査票 (記入例)'!$C$1:$C$718,SMALL(IF('調査票 (記入例)'!$AE$19:$AE$718="●",ROW('調査票 (記入例)'!$AE$19:$AE$718)),ROW(C693))),"")</f>
        <v/>
      </c>
      <c r="D713" s="181" t="str">
        <f t="array" ref="D713">IFERROR(INDEX('調査票 (記入例)'!$K$1:$K$718,SMALL(IF('調査票 (記入例)'!$AE$19:$AE$718="●",ROW('調査票 (記入例)'!$AE$19:$AE$718)),ROW(D693))),"")</f>
        <v/>
      </c>
      <c r="E713" s="184">
        <f t="shared" si="82"/>
        <v>0</v>
      </c>
      <c r="F713" s="181" t="str">
        <f t="array" ref="F713">IFERROR(INDEX('調査票 (記入例)'!$L$1:$L$718,SMALL(IF('調査票 (記入例)'!$AE$19:$AE$718="●",ROW('調査票 (記入例)'!$AE$19:$AE$718)),ROW(F693))),"")</f>
        <v/>
      </c>
      <c r="G713" s="182">
        <f t="shared" si="83"/>
        <v>0</v>
      </c>
      <c r="H713" s="181" t="str">
        <f t="array" ref="H713">IFERROR(INDEX('調査票 (記入例)'!$M$1:$M$718,SMALL(IF('調査票 (記入例)'!$AE$19:$AE$718="●",ROW('調査票 (記入例)'!$AE$19:$AE$718)),ROW(H693))),"")</f>
        <v/>
      </c>
      <c r="I713" s="182">
        <f t="shared" si="84"/>
        <v>0</v>
      </c>
      <c r="J713" s="181" t="str">
        <f t="array" ref="J713">IFERROR(INDEX('調査票 (記入例)'!$N$1:$N$718,SMALL(IF('調査票 (記入例)'!$AE$19:$AE$718="●",ROW('調査票 (記入例)'!$AE$19:$AE$718)),ROW(J693))),"")</f>
        <v/>
      </c>
      <c r="K713" s="182">
        <f t="shared" si="85"/>
        <v>0</v>
      </c>
      <c r="L713" s="155"/>
      <c r="M713" s="156"/>
      <c r="N713" s="157"/>
      <c r="O713" s="156"/>
      <c r="P713" s="155"/>
      <c r="Q713" s="156"/>
      <c r="R713" s="157"/>
      <c r="S713" s="156"/>
      <c r="T713" s="155"/>
      <c r="U713" s="156"/>
      <c r="V713" s="157"/>
      <c r="W713" s="156"/>
      <c r="X713" s="155"/>
      <c r="Y713" s="156"/>
      <c r="Z713" s="157"/>
      <c r="AA713" s="156"/>
      <c r="AB713" s="158"/>
      <c r="AC713" s="159" t="str">
        <f t="array" ref="AC713">IFERROR(INDEX('調査票 (記入例)'!$AD$1:$AD$718,SMALL(IF('調査票 (記入例)'!$AE$19:$AE$718="●",ROW('調査票 (記入例)'!$AE$19:$AE$718)),ROW(AC693)))&amp;"","")</f>
        <v/>
      </c>
      <c r="AD713" s="160" t="str">
        <f t="shared" si="86"/>
        <v/>
      </c>
      <c r="AE713" s="159" t="str">
        <f t="shared" si="88"/>
        <v/>
      </c>
      <c r="AF713" s="160" t="str">
        <f t="shared" si="87"/>
        <v/>
      </c>
    </row>
    <row r="714" spans="1:32" s="110" customFormat="1" ht="34.5" customHeight="1" x14ac:dyDescent="0.4">
      <c r="A714" s="42" t="str">
        <f t="shared" si="81"/>
        <v>○○学園</v>
      </c>
      <c r="B714" s="176" t="str">
        <f t="array" ref="B714">IFERROR(INDEX('調査票 (記入例)'!$B$1:$B$718,SMALL(IF('調査票 (記入例)'!$AE$19:$AE$718="●",ROW('調査票 (記入例)'!$AE$19:$AE$718)),ROW(B694))),"")</f>
        <v/>
      </c>
      <c r="C714" s="177" t="str">
        <f t="array" ref="C714">IFERROR(INDEX('調査票 (記入例)'!$C$1:$C$718,SMALL(IF('調査票 (記入例)'!$AE$19:$AE$718="●",ROW('調査票 (記入例)'!$AE$19:$AE$718)),ROW(C694))),"")</f>
        <v/>
      </c>
      <c r="D714" s="181" t="str">
        <f t="array" ref="D714">IFERROR(INDEX('調査票 (記入例)'!$K$1:$K$718,SMALL(IF('調査票 (記入例)'!$AE$19:$AE$718="●",ROW('調査票 (記入例)'!$AE$19:$AE$718)),ROW(D694))),"")</f>
        <v/>
      </c>
      <c r="E714" s="184">
        <f t="shared" si="82"/>
        <v>0</v>
      </c>
      <c r="F714" s="181" t="str">
        <f t="array" ref="F714">IFERROR(INDEX('調査票 (記入例)'!$L$1:$L$718,SMALL(IF('調査票 (記入例)'!$AE$19:$AE$718="●",ROW('調査票 (記入例)'!$AE$19:$AE$718)),ROW(F694))),"")</f>
        <v/>
      </c>
      <c r="G714" s="182">
        <f t="shared" si="83"/>
        <v>0</v>
      </c>
      <c r="H714" s="181" t="str">
        <f t="array" ref="H714">IFERROR(INDEX('調査票 (記入例)'!$M$1:$M$718,SMALL(IF('調査票 (記入例)'!$AE$19:$AE$718="●",ROW('調査票 (記入例)'!$AE$19:$AE$718)),ROW(H694))),"")</f>
        <v/>
      </c>
      <c r="I714" s="182">
        <f t="shared" si="84"/>
        <v>0</v>
      </c>
      <c r="J714" s="181" t="str">
        <f t="array" ref="J714">IFERROR(INDEX('調査票 (記入例)'!$N$1:$N$718,SMALL(IF('調査票 (記入例)'!$AE$19:$AE$718="●",ROW('調査票 (記入例)'!$AE$19:$AE$718)),ROW(J694))),"")</f>
        <v/>
      </c>
      <c r="K714" s="182">
        <f t="shared" si="85"/>
        <v>0</v>
      </c>
      <c r="L714" s="155"/>
      <c r="M714" s="156"/>
      <c r="N714" s="157"/>
      <c r="O714" s="156"/>
      <c r="P714" s="155"/>
      <c r="Q714" s="156"/>
      <c r="R714" s="157"/>
      <c r="S714" s="156"/>
      <c r="T714" s="155"/>
      <c r="U714" s="156"/>
      <c r="V714" s="157"/>
      <c r="W714" s="156"/>
      <c r="X714" s="155"/>
      <c r="Y714" s="156"/>
      <c r="Z714" s="157"/>
      <c r="AA714" s="156"/>
      <c r="AB714" s="158"/>
      <c r="AC714" s="159" t="str">
        <f t="array" ref="AC714">IFERROR(INDEX('調査票 (記入例)'!$AD$1:$AD$718,SMALL(IF('調査票 (記入例)'!$AE$19:$AE$718="●",ROW('調査票 (記入例)'!$AE$19:$AE$718)),ROW(AC694)))&amp;"","")</f>
        <v/>
      </c>
      <c r="AD714" s="160" t="str">
        <f t="shared" si="86"/>
        <v/>
      </c>
      <c r="AE714" s="159" t="str">
        <f t="shared" si="88"/>
        <v/>
      </c>
      <c r="AF714" s="160" t="str">
        <f t="shared" si="87"/>
        <v/>
      </c>
    </row>
    <row r="715" spans="1:32" s="110" customFormat="1" ht="34.5" customHeight="1" x14ac:dyDescent="0.4">
      <c r="A715" s="42" t="str">
        <f t="shared" si="81"/>
        <v>○○学園</v>
      </c>
      <c r="B715" s="176" t="str">
        <f t="array" ref="B715">IFERROR(INDEX('調査票 (記入例)'!$B$1:$B$718,SMALL(IF('調査票 (記入例)'!$AE$19:$AE$718="●",ROW('調査票 (記入例)'!$AE$19:$AE$718)),ROW(B695))),"")</f>
        <v/>
      </c>
      <c r="C715" s="177" t="str">
        <f t="array" ref="C715">IFERROR(INDEX('調査票 (記入例)'!$C$1:$C$718,SMALL(IF('調査票 (記入例)'!$AE$19:$AE$718="●",ROW('調査票 (記入例)'!$AE$19:$AE$718)),ROW(C695))),"")</f>
        <v/>
      </c>
      <c r="D715" s="181" t="str">
        <f t="array" ref="D715">IFERROR(INDEX('調査票 (記入例)'!$K$1:$K$718,SMALL(IF('調査票 (記入例)'!$AE$19:$AE$718="●",ROW('調査票 (記入例)'!$AE$19:$AE$718)),ROW(D695))),"")</f>
        <v/>
      </c>
      <c r="E715" s="184">
        <f t="shared" si="82"/>
        <v>0</v>
      </c>
      <c r="F715" s="181" t="str">
        <f t="array" ref="F715">IFERROR(INDEX('調査票 (記入例)'!$L$1:$L$718,SMALL(IF('調査票 (記入例)'!$AE$19:$AE$718="●",ROW('調査票 (記入例)'!$AE$19:$AE$718)),ROW(F695))),"")</f>
        <v/>
      </c>
      <c r="G715" s="182">
        <f t="shared" si="83"/>
        <v>0</v>
      </c>
      <c r="H715" s="181" t="str">
        <f t="array" ref="H715">IFERROR(INDEX('調査票 (記入例)'!$M$1:$M$718,SMALL(IF('調査票 (記入例)'!$AE$19:$AE$718="●",ROW('調査票 (記入例)'!$AE$19:$AE$718)),ROW(H695))),"")</f>
        <v/>
      </c>
      <c r="I715" s="182">
        <f t="shared" si="84"/>
        <v>0</v>
      </c>
      <c r="J715" s="181" t="str">
        <f t="array" ref="J715">IFERROR(INDEX('調査票 (記入例)'!$N$1:$N$718,SMALL(IF('調査票 (記入例)'!$AE$19:$AE$718="●",ROW('調査票 (記入例)'!$AE$19:$AE$718)),ROW(J695))),"")</f>
        <v/>
      </c>
      <c r="K715" s="182">
        <f t="shared" si="85"/>
        <v>0</v>
      </c>
      <c r="L715" s="155"/>
      <c r="M715" s="156"/>
      <c r="N715" s="157"/>
      <c r="O715" s="156"/>
      <c r="P715" s="155"/>
      <c r="Q715" s="156"/>
      <c r="R715" s="157"/>
      <c r="S715" s="156"/>
      <c r="T715" s="155"/>
      <c r="U715" s="156"/>
      <c r="V715" s="157"/>
      <c r="W715" s="156"/>
      <c r="X715" s="155"/>
      <c r="Y715" s="156"/>
      <c r="Z715" s="157"/>
      <c r="AA715" s="156"/>
      <c r="AB715" s="158"/>
      <c r="AC715" s="159" t="str">
        <f t="array" ref="AC715">IFERROR(INDEX('調査票 (記入例)'!$AD$1:$AD$718,SMALL(IF('調査票 (記入例)'!$AE$19:$AE$718="●",ROW('調査票 (記入例)'!$AE$19:$AE$718)),ROW(AC695)))&amp;"","")</f>
        <v/>
      </c>
      <c r="AD715" s="160" t="str">
        <f t="shared" si="86"/>
        <v/>
      </c>
      <c r="AE715" s="159" t="str">
        <f t="shared" si="88"/>
        <v/>
      </c>
      <c r="AF715" s="160" t="str">
        <f t="shared" si="87"/>
        <v/>
      </c>
    </row>
    <row r="716" spans="1:32" s="110" customFormat="1" ht="34.5" customHeight="1" x14ac:dyDescent="0.4">
      <c r="A716" s="42" t="str">
        <f t="shared" si="81"/>
        <v>○○学園</v>
      </c>
      <c r="B716" s="176" t="str">
        <f t="array" ref="B716">IFERROR(INDEX('調査票 (記入例)'!$B$1:$B$718,SMALL(IF('調査票 (記入例)'!$AE$19:$AE$718="●",ROW('調査票 (記入例)'!$AE$19:$AE$718)),ROW(B696))),"")</f>
        <v/>
      </c>
      <c r="C716" s="177" t="str">
        <f t="array" ref="C716">IFERROR(INDEX('調査票 (記入例)'!$C$1:$C$718,SMALL(IF('調査票 (記入例)'!$AE$19:$AE$718="●",ROW('調査票 (記入例)'!$AE$19:$AE$718)),ROW(C696))),"")</f>
        <v/>
      </c>
      <c r="D716" s="181" t="str">
        <f t="array" ref="D716">IFERROR(INDEX('調査票 (記入例)'!$K$1:$K$718,SMALL(IF('調査票 (記入例)'!$AE$19:$AE$718="●",ROW('調査票 (記入例)'!$AE$19:$AE$718)),ROW(D696))),"")</f>
        <v/>
      </c>
      <c r="E716" s="184">
        <f t="shared" si="82"/>
        <v>0</v>
      </c>
      <c r="F716" s="181" t="str">
        <f t="array" ref="F716">IFERROR(INDEX('調査票 (記入例)'!$L$1:$L$718,SMALL(IF('調査票 (記入例)'!$AE$19:$AE$718="●",ROW('調査票 (記入例)'!$AE$19:$AE$718)),ROW(F696))),"")</f>
        <v/>
      </c>
      <c r="G716" s="182">
        <f t="shared" si="83"/>
        <v>0</v>
      </c>
      <c r="H716" s="181" t="str">
        <f t="array" ref="H716">IFERROR(INDEX('調査票 (記入例)'!$M$1:$M$718,SMALL(IF('調査票 (記入例)'!$AE$19:$AE$718="●",ROW('調査票 (記入例)'!$AE$19:$AE$718)),ROW(H696))),"")</f>
        <v/>
      </c>
      <c r="I716" s="182">
        <f t="shared" si="84"/>
        <v>0</v>
      </c>
      <c r="J716" s="181" t="str">
        <f t="array" ref="J716">IFERROR(INDEX('調査票 (記入例)'!$N$1:$N$718,SMALL(IF('調査票 (記入例)'!$AE$19:$AE$718="●",ROW('調査票 (記入例)'!$AE$19:$AE$718)),ROW(J696))),"")</f>
        <v/>
      </c>
      <c r="K716" s="182">
        <f t="shared" si="85"/>
        <v>0</v>
      </c>
      <c r="L716" s="155"/>
      <c r="M716" s="156"/>
      <c r="N716" s="157"/>
      <c r="O716" s="156"/>
      <c r="P716" s="155"/>
      <c r="Q716" s="156"/>
      <c r="R716" s="157"/>
      <c r="S716" s="156"/>
      <c r="T716" s="155"/>
      <c r="U716" s="156"/>
      <c r="V716" s="157"/>
      <c r="W716" s="156"/>
      <c r="X716" s="155"/>
      <c r="Y716" s="156"/>
      <c r="Z716" s="157"/>
      <c r="AA716" s="156"/>
      <c r="AB716" s="158"/>
      <c r="AC716" s="159" t="str">
        <f t="array" ref="AC716">IFERROR(INDEX('調査票 (記入例)'!$AD$1:$AD$718,SMALL(IF('調査票 (記入例)'!$AE$19:$AE$718="●",ROW('調査票 (記入例)'!$AE$19:$AE$718)),ROW(AC696)))&amp;"","")</f>
        <v/>
      </c>
      <c r="AD716" s="160" t="str">
        <f t="shared" si="86"/>
        <v/>
      </c>
      <c r="AE716" s="159" t="str">
        <f t="shared" si="88"/>
        <v/>
      </c>
      <c r="AF716" s="160" t="str">
        <f t="shared" si="87"/>
        <v/>
      </c>
    </row>
    <row r="717" spans="1:32" s="110" customFormat="1" ht="34.5" customHeight="1" x14ac:dyDescent="0.4">
      <c r="A717" s="42" t="str">
        <f t="shared" si="81"/>
        <v>○○学園</v>
      </c>
      <c r="B717" s="176" t="str">
        <f t="array" ref="B717">IFERROR(INDEX('調査票 (記入例)'!$B$1:$B$718,SMALL(IF('調査票 (記入例)'!$AE$19:$AE$718="●",ROW('調査票 (記入例)'!$AE$19:$AE$718)),ROW(B697))),"")</f>
        <v/>
      </c>
      <c r="C717" s="177" t="str">
        <f t="array" ref="C717">IFERROR(INDEX('調査票 (記入例)'!$C$1:$C$718,SMALL(IF('調査票 (記入例)'!$AE$19:$AE$718="●",ROW('調査票 (記入例)'!$AE$19:$AE$718)),ROW(C697))),"")</f>
        <v/>
      </c>
      <c r="D717" s="181" t="str">
        <f t="array" ref="D717">IFERROR(INDEX('調査票 (記入例)'!$K$1:$K$718,SMALL(IF('調査票 (記入例)'!$AE$19:$AE$718="●",ROW('調査票 (記入例)'!$AE$19:$AE$718)),ROW(D697))),"")</f>
        <v/>
      </c>
      <c r="E717" s="184">
        <f t="shared" si="82"/>
        <v>0</v>
      </c>
      <c r="F717" s="181" t="str">
        <f t="array" ref="F717">IFERROR(INDEX('調査票 (記入例)'!$L$1:$L$718,SMALL(IF('調査票 (記入例)'!$AE$19:$AE$718="●",ROW('調査票 (記入例)'!$AE$19:$AE$718)),ROW(F697))),"")</f>
        <v/>
      </c>
      <c r="G717" s="182">
        <f t="shared" si="83"/>
        <v>0</v>
      </c>
      <c r="H717" s="181" t="str">
        <f t="array" ref="H717">IFERROR(INDEX('調査票 (記入例)'!$M$1:$M$718,SMALL(IF('調査票 (記入例)'!$AE$19:$AE$718="●",ROW('調査票 (記入例)'!$AE$19:$AE$718)),ROW(H697))),"")</f>
        <v/>
      </c>
      <c r="I717" s="182">
        <f t="shared" si="84"/>
        <v>0</v>
      </c>
      <c r="J717" s="181" t="str">
        <f t="array" ref="J717">IFERROR(INDEX('調査票 (記入例)'!$N$1:$N$718,SMALL(IF('調査票 (記入例)'!$AE$19:$AE$718="●",ROW('調査票 (記入例)'!$AE$19:$AE$718)),ROW(J697))),"")</f>
        <v/>
      </c>
      <c r="K717" s="182">
        <f t="shared" si="85"/>
        <v>0</v>
      </c>
      <c r="L717" s="155"/>
      <c r="M717" s="156"/>
      <c r="N717" s="157"/>
      <c r="O717" s="156"/>
      <c r="P717" s="155"/>
      <c r="Q717" s="156"/>
      <c r="R717" s="157"/>
      <c r="S717" s="156"/>
      <c r="T717" s="155"/>
      <c r="U717" s="156"/>
      <c r="V717" s="157"/>
      <c r="W717" s="156"/>
      <c r="X717" s="155"/>
      <c r="Y717" s="156"/>
      <c r="Z717" s="157"/>
      <c r="AA717" s="156"/>
      <c r="AB717" s="158"/>
      <c r="AC717" s="159" t="str">
        <f t="array" ref="AC717">IFERROR(INDEX('調査票 (記入例)'!$AD$1:$AD$718,SMALL(IF('調査票 (記入例)'!$AE$19:$AE$718="●",ROW('調査票 (記入例)'!$AE$19:$AE$718)),ROW(AC697)))&amp;"","")</f>
        <v/>
      </c>
      <c r="AD717" s="160" t="str">
        <f t="shared" si="86"/>
        <v/>
      </c>
      <c r="AE717" s="159" t="str">
        <f t="shared" si="88"/>
        <v/>
      </c>
      <c r="AF717" s="160" t="str">
        <f t="shared" si="87"/>
        <v/>
      </c>
    </row>
    <row r="718" spans="1:32" s="110" customFormat="1" ht="34.5" customHeight="1" x14ac:dyDescent="0.4">
      <c r="A718" s="42" t="str">
        <f t="shared" si="81"/>
        <v>○○学園</v>
      </c>
      <c r="B718" s="176" t="str">
        <f t="array" ref="B718">IFERROR(INDEX('調査票 (記入例)'!$B$1:$B$718,SMALL(IF('調査票 (記入例)'!$AE$19:$AE$718="●",ROW('調査票 (記入例)'!$AE$19:$AE$718)),ROW(B698))),"")</f>
        <v/>
      </c>
      <c r="C718" s="177" t="str">
        <f t="array" ref="C718">IFERROR(INDEX('調査票 (記入例)'!$C$1:$C$718,SMALL(IF('調査票 (記入例)'!$AE$19:$AE$718="●",ROW('調査票 (記入例)'!$AE$19:$AE$718)),ROW(C698))),"")</f>
        <v/>
      </c>
      <c r="D718" s="181" t="str">
        <f t="array" ref="D718">IFERROR(INDEX('調査票 (記入例)'!$K$1:$K$718,SMALL(IF('調査票 (記入例)'!$AE$19:$AE$718="●",ROW('調査票 (記入例)'!$AE$19:$AE$718)),ROW(D698))),"")</f>
        <v/>
      </c>
      <c r="E718" s="184">
        <f t="shared" si="82"/>
        <v>0</v>
      </c>
      <c r="F718" s="181" t="str">
        <f t="array" ref="F718">IFERROR(INDEX('調査票 (記入例)'!$L$1:$L$718,SMALL(IF('調査票 (記入例)'!$AE$19:$AE$718="●",ROW('調査票 (記入例)'!$AE$19:$AE$718)),ROW(F698))),"")</f>
        <v/>
      </c>
      <c r="G718" s="182">
        <f t="shared" si="83"/>
        <v>0</v>
      </c>
      <c r="H718" s="181" t="str">
        <f t="array" ref="H718">IFERROR(INDEX('調査票 (記入例)'!$M$1:$M$718,SMALL(IF('調査票 (記入例)'!$AE$19:$AE$718="●",ROW('調査票 (記入例)'!$AE$19:$AE$718)),ROW(H698))),"")</f>
        <v/>
      </c>
      <c r="I718" s="182">
        <f t="shared" si="84"/>
        <v>0</v>
      </c>
      <c r="J718" s="181" t="str">
        <f t="array" ref="J718">IFERROR(INDEX('調査票 (記入例)'!$N$1:$N$718,SMALL(IF('調査票 (記入例)'!$AE$19:$AE$718="●",ROW('調査票 (記入例)'!$AE$19:$AE$718)),ROW(J698))),"")</f>
        <v/>
      </c>
      <c r="K718" s="182">
        <f t="shared" si="85"/>
        <v>0</v>
      </c>
      <c r="L718" s="155"/>
      <c r="M718" s="156"/>
      <c r="N718" s="157"/>
      <c r="O718" s="156"/>
      <c r="P718" s="155"/>
      <c r="Q718" s="156"/>
      <c r="R718" s="157"/>
      <c r="S718" s="156"/>
      <c r="T718" s="155"/>
      <c r="U718" s="156"/>
      <c r="V718" s="157"/>
      <c r="W718" s="156"/>
      <c r="X718" s="155"/>
      <c r="Y718" s="156"/>
      <c r="Z718" s="157"/>
      <c r="AA718" s="156"/>
      <c r="AB718" s="158"/>
      <c r="AC718" s="159" t="str">
        <f t="array" ref="AC718">IFERROR(INDEX('調査票 (記入例)'!$AD$1:$AD$718,SMALL(IF('調査票 (記入例)'!$AE$19:$AE$718="●",ROW('調査票 (記入例)'!$AE$19:$AE$718)),ROW(AC698)))&amp;"","")</f>
        <v/>
      </c>
      <c r="AD718" s="160" t="str">
        <f t="shared" si="86"/>
        <v/>
      </c>
      <c r="AE718" s="159" t="str">
        <f t="shared" si="88"/>
        <v/>
      </c>
      <c r="AF718" s="160" t="str">
        <f t="shared" si="87"/>
        <v/>
      </c>
    </row>
    <row r="719" spans="1:32" s="110" customFormat="1" ht="34.5" customHeight="1" x14ac:dyDescent="0.4">
      <c r="A719" s="42" t="str">
        <f t="shared" si="81"/>
        <v>○○学園</v>
      </c>
      <c r="B719" s="176" t="str">
        <f t="array" ref="B719">IFERROR(INDEX('調査票 (記入例)'!$B$1:$B$718,SMALL(IF('調査票 (記入例)'!$AE$19:$AE$718="●",ROW('調査票 (記入例)'!$AE$19:$AE$718)),ROW(B699))),"")</f>
        <v/>
      </c>
      <c r="C719" s="177" t="str">
        <f t="array" ref="C719">IFERROR(INDEX('調査票 (記入例)'!$C$1:$C$718,SMALL(IF('調査票 (記入例)'!$AE$19:$AE$718="●",ROW('調査票 (記入例)'!$AE$19:$AE$718)),ROW(C699))),"")</f>
        <v/>
      </c>
      <c r="D719" s="181" t="str">
        <f t="array" ref="D719">IFERROR(INDEX('調査票 (記入例)'!$K$1:$K$718,SMALL(IF('調査票 (記入例)'!$AE$19:$AE$718="●",ROW('調査票 (記入例)'!$AE$19:$AE$718)),ROW(D699))),"")</f>
        <v/>
      </c>
      <c r="E719" s="184">
        <f t="shared" si="82"/>
        <v>0</v>
      </c>
      <c r="F719" s="181" t="str">
        <f t="array" ref="F719">IFERROR(INDEX('調査票 (記入例)'!$L$1:$L$718,SMALL(IF('調査票 (記入例)'!$AE$19:$AE$718="●",ROW('調査票 (記入例)'!$AE$19:$AE$718)),ROW(F699))),"")</f>
        <v/>
      </c>
      <c r="G719" s="182">
        <f t="shared" si="83"/>
        <v>0</v>
      </c>
      <c r="H719" s="181" t="str">
        <f t="array" ref="H719">IFERROR(INDEX('調査票 (記入例)'!$M$1:$M$718,SMALL(IF('調査票 (記入例)'!$AE$19:$AE$718="●",ROW('調査票 (記入例)'!$AE$19:$AE$718)),ROW(H699))),"")</f>
        <v/>
      </c>
      <c r="I719" s="182">
        <f t="shared" si="84"/>
        <v>0</v>
      </c>
      <c r="J719" s="181" t="str">
        <f t="array" ref="J719">IFERROR(INDEX('調査票 (記入例)'!$N$1:$N$718,SMALL(IF('調査票 (記入例)'!$AE$19:$AE$718="●",ROW('調査票 (記入例)'!$AE$19:$AE$718)),ROW(J699))),"")</f>
        <v/>
      </c>
      <c r="K719" s="182">
        <f t="shared" si="85"/>
        <v>0</v>
      </c>
      <c r="L719" s="155"/>
      <c r="M719" s="156"/>
      <c r="N719" s="157"/>
      <c r="O719" s="156"/>
      <c r="P719" s="155"/>
      <c r="Q719" s="156"/>
      <c r="R719" s="157"/>
      <c r="S719" s="156"/>
      <c r="T719" s="155"/>
      <c r="U719" s="156"/>
      <c r="V719" s="157"/>
      <c r="W719" s="156"/>
      <c r="X719" s="155"/>
      <c r="Y719" s="156"/>
      <c r="Z719" s="157"/>
      <c r="AA719" s="156"/>
      <c r="AB719" s="158"/>
      <c r="AC719" s="159" t="str">
        <f t="array" ref="AC719">IFERROR(INDEX('調査票 (記入例)'!$AD$1:$AD$718,SMALL(IF('調査票 (記入例)'!$AE$19:$AE$718="●",ROW('調査票 (記入例)'!$AE$19:$AE$718)),ROW(AC699)))&amp;"","")</f>
        <v/>
      </c>
      <c r="AD719" s="160" t="str">
        <f t="shared" si="86"/>
        <v/>
      </c>
      <c r="AE719" s="159" t="str">
        <f t="shared" si="88"/>
        <v/>
      </c>
      <c r="AF719" s="160" t="str">
        <f t="shared" si="87"/>
        <v/>
      </c>
    </row>
    <row r="720" spans="1:32" s="110" customFormat="1" ht="34.5" customHeight="1" x14ac:dyDescent="0.4">
      <c r="A720" s="310" t="str">
        <f t="shared" si="81"/>
        <v>○○学園</v>
      </c>
      <c r="B720" s="332" t="str">
        <f t="array" ref="B720">IFERROR(INDEX('調査票 (記入例)'!$B$1:$B$718,SMALL(IF('調査票 (記入例)'!$AE$19:$AE$718="●",ROW('調査票 (記入例)'!$AE$19:$AE$718)),ROW(B700))),"")</f>
        <v/>
      </c>
      <c r="C720" s="333" t="str">
        <f t="array" ref="C720">IFERROR(INDEX('調査票 (記入例)'!$C$1:$C$718,SMALL(IF('調査票 (記入例)'!$AE$19:$AE$718="●",ROW('調査票 (記入例)'!$AE$19:$AE$718)),ROW(C700))),"")</f>
        <v/>
      </c>
      <c r="D720" s="334" t="str">
        <f t="array" ref="D720">IFERROR(INDEX('調査票 (記入例)'!$K$1:$K$718,SMALL(IF('調査票 (記入例)'!$AE$19:$AE$718="●",ROW('調査票 (記入例)'!$AE$19:$AE$718)),ROW(D700))),"")</f>
        <v/>
      </c>
      <c r="E720" s="335">
        <f t="shared" si="82"/>
        <v>0</v>
      </c>
      <c r="F720" s="334" t="str">
        <f t="array" ref="F720">IFERROR(INDEX('調査票 (記入例)'!$L$1:$L$718,SMALL(IF('調査票 (記入例)'!$AE$19:$AE$718="●",ROW('調査票 (記入例)'!$AE$19:$AE$718)),ROW(F700))),"")</f>
        <v/>
      </c>
      <c r="G720" s="336">
        <f t="shared" si="83"/>
        <v>0</v>
      </c>
      <c r="H720" s="334" t="str">
        <f t="array" ref="H720">IFERROR(INDEX('調査票 (記入例)'!$M$1:$M$718,SMALL(IF('調査票 (記入例)'!$AE$19:$AE$718="●",ROW('調査票 (記入例)'!$AE$19:$AE$718)),ROW(H700))),"")</f>
        <v/>
      </c>
      <c r="I720" s="336">
        <f t="shared" si="84"/>
        <v>0</v>
      </c>
      <c r="J720" s="334" t="str">
        <f t="array" ref="J720">IFERROR(INDEX('調査票 (記入例)'!$N$1:$N$718,SMALL(IF('調査票 (記入例)'!$AE$19:$AE$718="●",ROW('調査票 (記入例)'!$AE$19:$AE$718)),ROW(J700))),"")</f>
        <v/>
      </c>
      <c r="K720" s="336">
        <f t="shared" si="85"/>
        <v>0</v>
      </c>
      <c r="L720" s="337"/>
      <c r="M720" s="338"/>
      <c r="N720" s="339"/>
      <c r="O720" s="338"/>
      <c r="P720" s="337"/>
      <c r="Q720" s="338"/>
      <c r="R720" s="339"/>
      <c r="S720" s="338"/>
      <c r="T720" s="337"/>
      <c r="U720" s="338"/>
      <c r="V720" s="339"/>
      <c r="W720" s="338"/>
      <c r="X720" s="337"/>
      <c r="Y720" s="338"/>
      <c r="Z720" s="339"/>
      <c r="AA720" s="338"/>
      <c r="AB720" s="340"/>
      <c r="AC720" s="328" t="str">
        <f t="array" ref="AC720">IFERROR(INDEX('調査票 (記入例)'!$AD$1:$AD$718,SMALL(IF('調査票 (記入例)'!$AE$19:$AE$718="●",ROW('調査票 (記入例)'!$AE$19:$AE$718)),ROW(AC700)))&amp;"","")</f>
        <v/>
      </c>
      <c r="AD720" s="323" t="str">
        <f t="shared" si="86"/>
        <v/>
      </c>
      <c r="AE720" s="328" t="str">
        <f t="shared" si="88"/>
        <v/>
      </c>
      <c r="AF720" s="323" t="str">
        <f t="shared" si="87"/>
        <v/>
      </c>
    </row>
    <row r="721" spans="1:32" ht="16.5" customHeight="1" x14ac:dyDescent="0.4">
      <c r="A721" s="341"/>
      <c r="B721" s="341"/>
      <c r="C721" s="341"/>
      <c r="D721" s="341"/>
      <c r="E721" s="341"/>
      <c r="F721" s="341"/>
      <c r="G721" s="341"/>
      <c r="H721" s="341"/>
      <c r="I721" s="341"/>
      <c r="J721" s="341"/>
      <c r="K721" s="341"/>
      <c r="L721" s="341"/>
      <c r="M721" s="341"/>
      <c r="N721" s="341"/>
      <c r="O721" s="341"/>
      <c r="P721" s="341"/>
      <c r="Q721" s="341"/>
      <c r="R721" s="341"/>
      <c r="S721" s="341"/>
      <c r="T721" s="341"/>
      <c r="U721" s="341"/>
      <c r="V721" s="341"/>
      <c r="W721" s="341"/>
      <c r="X721" s="341"/>
      <c r="Y721" s="341"/>
      <c r="Z721" s="341"/>
      <c r="AA721" s="341"/>
      <c r="AB721" s="341"/>
      <c r="AC721" s="341"/>
      <c r="AD721" s="341"/>
      <c r="AE721" s="341"/>
      <c r="AF721" s="341"/>
    </row>
    <row r="722" spans="1:32" ht="16.5" customHeight="1" x14ac:dyDescent="0.35">
      <c r="B722" s="84"/>
      <c r="C722" s="84"/>
    </row>
    <row r="723" spans="1:32" ht="16.5" customHeight="1" x14ac:dyDescent="0.35">
      <c r="B723" s="231"/>
    </row>
    <row r="724" spans="1:32" ht="16.5" customHeight="1" x14ac:dyDescent="0.35">
      <c r="B724" s="86"/>
      <c r="C724" s="86"/>
    </row>
    <row r="729" spans="1:32" ht="12" x14ac:dyDescent="0.15">
      <c r="B729" s="428"/>
      <c r="C729" s="428"/>
    </row>
    <row r="738" spans="4:27" x14ac:dyDescent="0.4">
      <c r="D738" s="87"/>
      <c r="E738" s="87"/>
      <c r="F738" s="87"/>
      <c r="G738" s="87"/>
      <c r="H738" s="87"/>
      <c r="I738" s="87"/>
      <c r="J738" s="87"/>
      <c r="K738" s="87"/>
      <c r="L738" s="87"/>
      <c r="M738" s="87"/>
      <c r="N738" s="87"/>
      <c r="O738" s="87"/>
      <c r="P738" s="87"/>
      <c r="Q738" s="87"/>
      <c r="R738" s="87"/>
      <c r="S738" s="87"/>
      <c r="T738" s="87"/>
      <c r="U738" s="87"/>
      <c r="V738" s="87"/>
      <c r="W738" s="87"/>
      <c r="X738" s="87"/>
      <c r="Y738" s="87"/>
      <c r="Z738" s="87"/>
      <c r="AA738" s="87"/>
    </row>
    <row r="739" spans="4:27" x14ac:dyDescent="0.4">
      <c r="D739" s="87"/>
      <c r="E739" s="87"/>
      <c r="F739" s="87"/>
      <c r="G739" s="87"/>
      <c r="H739" s="87"/>
      <c r="I739" s="87"/>
      <c r="J739" s="87"/>
      <c r="K739" s="87"/>
      <c r="L739" s="87"/>
      <c r="M739" s="87"/>
      <c r="N739" s="87"/>
      <c r="O739" s="87"/>
      <c r="P739" s="87"/>
      <c r="Q739" s="87"/>
      <c r="R739" s="87"/>
      <c r="S739" s="87"/>
      <c r="T739" s="87"/>
      <c r="U739" s="87"/>
      <c r="V739" s="87"/>
      <c r="W739" s="87"/>
      <c r="X739" s="87"/>
      <c r="Y739" s="87"/>
      <c r="Z739" s="87"/>
      <c r="AA739" s="87"/>
    </row>
    <row r="740" spans="4:27" x14ac:dyDescent="0.4">
      <c r="D740" s="87"/>
      <c r="E740" s="87"/>
      <c r="F740" s="87"/>
      <c r="G740" s="87"/>
      <c r="H740" s="87"/>
      <c r="I740" s="87"/>
      <c r="J740" s="87"/>
      <c r="K740" s="87"/>
      <c r="L740" s="87"/>
      <c r="M740" s="87"/>
      <c r="N740" s="87"/>
      <c r="O740" s="87"/>
      <c r="P740" s="87"/>
      <c r="Q740" s="87"/>
      <c r="R740" s="87"/>
      <c r="S740" s="87"/>
      <c r="T740" s="87"/>
      <c r="U740" s="87"/>
      <c r="V740" s="87"/>
      <c r="W740" s="87"/>
      <c r="X740" s="87"/>
      <c r="Y740" s="87"/>
      <c r="Z740" s="87"/>
      <c r="AA740" s="87"/>
    </row>
    <row r="741" spans="4:27" x14ac:dyDescent="0.4">
      <c r="D741" s="87"/>
      <c r="E741" s="87"/>
      <c r="F741" s="87"/>
      <c r="G741" s="87"/>
      <c r="H741" s="87"/>
      <c r="I741" s="87"/>
      <c r="J741" s="87"/>
      <c r="K741" s="87"/>
      <c r="L741" s="87"/>
      <c r="M741" s="87"/>
      <c r="N741" s="87"/>
      <c r="O741" s="87"/>
      <c r="P741" s="87"/>
      <c r="Q741" s="87"/>
      <c r="R741" s="87"/>
      <c r="S741" s="87"/>
      <c r="T741" s="87"/>
      <c r="U741" s="87"/>
      <c r="V741" s="87"/>
      <c r="W741" s="87"/>
      <c r="X741" s="87"/>
      <c r="Y741" s="87"/>
      <c r="Z741" s="87"/>
      <c r="AA741" s="87"/>
    </row>
    <row r="742" spans="4:27" x14ac:dyDescent="0.4">
      <c r="D742" s="87"/>
      <c r="E742" s="87"/>
      <c r="F742" s="87"/>
      <c r="G742" s="87"/>
      <c r="H742" s="87"/>
      <c r="I742" s="87"/>
      <c r="J742" s="87"/>
      <c r="K742" s="87"/>
      <c r="L742" s="87"/>
      <c r="M742" s="87"/>
      <c r="N742" s="87"/>
      <c r="O742" s="87"/>
      <c r="P742" s="87"/>
      <c r="Q742" s="87"/>
      <c r="R742" s="87"/>
      <c r="S742" s="87"/>
      <c r="T742" s="87"/>
      <c r="U742" s="87"/>
      <c r="V742" s="87"/>
      <c r="W742" s="87"/>
      <c r="X742" s="87"/>
      <c r="Y742" s="87"/>
      <c r="Z742" s="87"/>
      <c r="AA742" s="87"/>
    </row>
    <row r="743" spans="4:27" x14ac:dyDescent="0.4">
      <c r="D743" s="87"/>
      <c r="E743" s="87"/>
      <c r="F743" s="87"/>
      <c r="G743" s="87"/>
      <c r="H743" s="87"/>
      <c r="I743" s="87"/>
      <c r="J743" s="87"/>
      <c r="K743" s="87"/>
      <c r="L743" s="87"/>
      <c r="M743" s="87"/>
      <c r="N743" s="87"/>
      <c r="O743" s="87"/>
      <c r="P743" s="87"/>
      <c r="Q743" s="87"/>
      <c r="R743" s="87"/>
      <c r="S743" s="87"/>
      <c r="T743" s="87"/>
      <c r="U743" s="87"/>
      <c r="V743" s="87"/>
      <c r="W743" s="87"/>
      <c r="X743" s="87"/>
      <c r="Y743" s="87"/>
      <c r="Z743" s="87"/>
      <c r="AA743" s="87"/>
    </row>
    <row r="744" spans="4:27" x14ac:dyDescent="0.4">
      <c r="D744" s="87"/>
      <c r="E744" s="87"/>
      <c r="F744" s="87"/>
      <c r="G744" s="87"/>
      <c r="H744" s="87"/>
      <c r="I744" s="87"/>
      <c r="J744" s="87"/>
      <c r="K744" s="87"/>
      <c r="L744" s="87"/>
      <c r="M744" s="87"/>
      <c r="N744" s="87"/>
      <c r="O744" s="87"/>
      <c r="P744" s="87"/>
      <c r="Q744" s="87"/>
      <c r="R744" s="87"/>
      <c r="S744" s="87"/>
      <c r="T744" s="87"/>
      <c r="U744" s="87"/>
      <c r="V744" s="87"/>
      <c r="W744" s="87"/>
      <c r="X744" s="87"/>
      <c r="Y744" s="87"/>
      <c r="Z744" s="87"/>
      <c r="AA744" s="87"/>
    </row>
    <row r="745" spans="4:27" x14ac:dyDescent="0.4">
      <c r="D745" s="87"/>
      <c r="E745" s="87"/>
      <c r="F745" s="87"/>
      <c r="G745" s="87"/>
      <c r="H745" s="87"/>
      <c r="I745" s="87"/>
      <c r="J745" s="87"/>
      <c r="K745" s="87"/>
      <c r="L745" s="87"/>
      <c r="M745" s="87"/>
      <c r="N745" s="87"/>
      <c r="O745" s="87"/>
      <c r="P745" s="87"/>
      <c r="Q745" s="87"/>
      <c r="R745" s="87"/>
      <c r="S745" s="87"/>
      <c r="T745" s="87"/>
      <c r="U745" s="87"/>
      <c r="V745" s="87"/>
      <c r="W745" s="87"/>
      <c r="X745" s="87"/>
      <c r="Y745" s="87"/>
      <c r="Z745" s="87"/>
      <c r="AA745" s="87"/>
    </row>
    <row r="746" spans="4:27" x14ac:dyDescent="0.4">
      <c r="D746" s="87"/>
      <c r="E746" s="87"/>
      <c r="F746" s="87"/>
      <c r="G746" s="87"/>
      <c r="H746" s="87"/>
      <c r="I746" s="87"/>
      <c r="J746" s="87"/>
      <c r="K746" s="87"/>
      <c r="L746" s="87"/>
      <c r="M746" s="87"/>
      <c r="N746" s="87"/>
      <c r="O746" s="87"/>
      <c r="P746" s="87"/>
      <c r="Q746" s="87"/>
      <c r="R746" s="87"/>
      <c r="S746" s="87"/>
      <c r="T746" s="87"/>
      <c r="U746" s="87"/>
      <c r="V746" s="87"/>
      <c r="W746" s="87"/>
      <c r="X746" s="87"/>
      <c r="Y746" s="87"/>
      <c r="Z746" s="87"/>
      <c r="AA746" s="87"/>
    </row>
    <row r="747" spans="4:27" x14ac:dyDescent="0.4">
      <c r="D747" s="87"/>
      <c r="E747" s="87"/>
      <c r="F747" s="87"/>
      <c r="G747" s="87"/>
      <c r="H747" s="87"/>
      <c r="I747" s="87"/>
      <c r="J747" s="87"/>
      <c r="K747" s="87"/>
      <c r="L747" s="87"/>
      <c r="M747" s="87"/>
      <c r="N747" s="87"/>
      <c r="O747" s="87"/>
      <c r="P747" s="87"/>
      <c r="Q747" s="87"/>
      <c r="R747" s="87"/>
      <c r="S747" s="87"/>
      <c r="T747" s="87"/>
      <c r="U747" s="87"/>
      <c r="V747" s="87"/>
      <c r="W747" s="87"/>
      <c r="X747" s="87"/>
      <c r="Y747" s="87"/>
      <c r="Z747" s="87"/>
      <c r="AA747" s="87"/>
    </row>
    <row r="748" spans="4:27" x14ac:dyDescent="0.4">
      <c r="D748" s="87"/>
      <c r="E748" s="87"/>
      <c r="F748" s="87"/>
      <c r="G748" s="87"/>
      <c r="H748" s="87"/>
      <c r="I748" s="87"/>
      <c r="J748" s="87"/>
      <c r="K748" s="87"/>
      <c r="L748" s="87"/>
      <c r="M748" s="87"/>
      <c r="N748" s="87"/>
      <c r="O748" s="87"/>
      <c r="P748" s="87"/>
      <c r="Q748" s="87"/>
      <c r="R748" s="87"/>
      <c r="S748" s="87"/>
      <c r="T748" s="87"/>
      <c r="U748" s="87"/>
      <c r="V748" s="87"/>
      <c r="W748" s="87"/>
      <c r="X748" s="87"/>
      <c r="Y748" s="87"/>
      <c r="Z748" s="87"/>
      <c r="AA748" s="87"/>
    </row>
    <row r="749" spans="4:27" x14ac:dyDescent="0.4">
      <c r="D749" s="87"/>
      <c r="E749" s="87"/>
      <c r="F749" s="87"/>
      <c r="G749" s="87"/>
      <c r="H749" s="87"/>
      <c r="I749" s="87"/>
      <c r="J749" s="87"/>
      <c r="K749" s="87"/>
      <c r="L749" s="87"/>
      <c r="M749" s="87"/>
      <c r="N749" s="87"/>
      <c r="O749" s="87"/>
      <c r="P749" s="87"/>
      <c r="Q749" s="87"/>
      <c r="R749" s="87"/>
      <c r="S749" s="87"/>
      <c r="T749" s="87"/>
      <c r="U749" s="87"/>
      <c r="V749" s="87"/>
      <c r="W749" s="87"/>
      <c r="X749" s="87"/>
      <c r="Y749" s="87"/>
      <c r="Z749" s="87"/>
      <c r="AA749" s="87"/>
    </row>
    <row r="750" spans="4:27" x14ac:dyDescent="0.4">
      <c r="D750" s="87"/>
      <c r="E750" s="87"/>
      <c r="F750" s="87"/>
      <c r="G750" s="87"/>
      <c r="H750" s="87"/>
      <c r="I750" s="87"/>
      <c r="J750" s="87"/>
      <c r="K750" s="87"/>
      <c r="L750" s="87"/>
      <c r="M750" s="87"/>
      <c r="N750" s="87"/>
      <c r="O750" s="87"/>
      <c r="P750" s="87"/>
      <c r="Q750" s="87"/>
      <c r="R750" s="87"/>
      <c r="S750" s="87"/>
      <c r="T750" s="87"/>
      <c r="U750" s="87"/>
      <c r="V750" s="87"/>
      <c r="W750" s="87"/>
      <c r="X750" s="87"/>
      <c r="Y750" s="87"/>
      <c r="Z750" s="87"/>
      <c r="AA750" s="87"/>
    </row>
    <row r="751" spans="4:27" ht="15.75" customHeight="1" x14ac:dyDescent="0.4">
      <c r="D751" s="87"/>
      <c r="E751" s="87"/>
      <c r="F751" s="87"/>
      <c r="G751" s="87"/>
      <c r="H751" s="87"/>
      <c r="I751" s="87"/>
      <c r="J751" s="87"/>
      <c r="K751" s="87"/>
      <c r="L751" s="87"/>
      <c r="M751" s="87"/>
      <c r="N751" s="87"/>
      <c r="O751" s="87"/>
      <c r="P751" s="87"/>
      <c r="Q751" s="87"/>
      <c r="R751" s="87"/>
      <c r="S751" s="87"/>
      <c r="T751" s="87"/>
      <c r="U751" s="87"/>
      <c r="V751" s="87"/>
      <c r="W751" s="87"/>
      <c r="X751" s="87"/>
      <c r="Y751" s="87"/>
      <c r="Z751" s="87"/>
      <c r="AA751" s="87"/>
    </row>
    <row r="752" spans="4:27" x14ac:dyDescent="0.4">
      <c r="D752" s="87"/>
      <c r="E752" s="87"/>
      <c r="F752" s="87"/>
      <c r="G752" s="87"/>
      <c r="H752" s="87"/>
      <c r="I752" s="87"/>
      <c r="J752" s="87"/>
      <c r="K752" s="87"/>
      <c r="L752" s="87"/>
      <c r="M752" s="87"/>
      <c r="N752" s="87"/>
      <c r="O752" s="87"/>
      <c r="P752" s="87"/>
      <c r="Q752" s="87"/>
      <c r="R752" s="87"/>
      <c r="S752" s="87"/>
      <c r="T752" s="87"/>
      <c r="U752" s="87"/>
      <c r="V752" s="87"/>
      <c r="W752" s="87"/>
      <c r="X752" s="87"/>
      <c r="Y752" s="87"/>
      <c r="Z752" s="87"/>
      <c r="AA752" s="87"/>
    </row>
    <row r="753" spans="4:27" x14ac:dyDescent="0.4">
      <c r="D753" s="87"/>
      <c r="E753" s="87"/>
      <c r="F753" s="87"/>
      <c r="G753" s="87"/>
      <c r="H753" s="87"/>
      <c r="I753" s="87"/>
      <c r="J753" s="87"/>
      <c r="K753" s="87"/>
      <c r="L753" s="87"/>
      <c r="M753" s="87"/>
      <c r="N753" s="87"/>
      <c r="O753" s="87"/>
      <c r="P753" s="87"/>
      <c r="Q753" s="87"/>
      <c r="R753" s="87"/>
      <c r="S753" s="87"/>
      <c r="T753" s="87"/>
      <c r="U753" s="87"/>
      <c r="V753" s="87"/>
      <c r="W753" s="87"/>
      <c r="X753" s="87"/>
      <c r="Y753" s="87"/>
      <c r="Z753" s="87"/>
      <c r="AA753" s="87"/>
    </row>
    <row r="754" spans="4:27" x14ac:dyDescent="0.4">
      <c r="D754" s="87"/>
      <c r="E754" s="87"/>
      <c r="F754" s="87"/>
      <c r="G754" s="87"/>
      <c r="H754" s="87"/>
      <c r="I754" s="87"/>
      <c r="J754" s="87"/>
      <c r="K754" s="87"/>
      <c r="L754" s="87"/>
      <c r="M754" s="87"/>
      <c r="N754" s="87"/>
      <c r="O754" s="87"/>
      <c r="P754" s="87"/>
      <c r="Q754" s="87"/>
      <c r="R754" s="87"/>
      <c r="S754" s="87"/>
      <c r="T754" s="87"/>
      <c r="U754" s="87"/>
      <c r="V754" s="87"/>
      <c r="W754" s="87"/>
      <c r="X754" s="87"/>
      <c r="Y754" s="87"/>
      <c r="Z754" s="87"/>
      <c r="AA754" s="87"/>
    </row>
    <row r="755" spans="4:27" x14ac:dyDescent="0.4">
      <c r="D755" s="87"/>
      <c r="E755" s="87"/>
      <c r="F755" s="87"/>
      <c r="G755" s="87"/>
      <c r="H755" s="87"/>
      <c r="I755" s="87"/>
      <c r="J755" s="87"/>
      <c r="K755" s="87"/>
      <c r="L755" s="87"/>
      <c r="M755" s="87"/>
      <c r="N755" s="87"/>
      <c r="O755" s="87"/>
      <c r="P755" s="87"/>
      <c r="Q755" s="87"/>
      <c r="R755" s="87"/>
      <c r="S755" s="87"/>
      <c r="T755" s="87"/>
      <c r="U755" s="87"/>
      <c r="V755" s="87"/>
      <c r="W755" s="87"/>
      <c r="X755" s="87"/>
      <c r="Y755" s="87"/>
      <c r="Z755" s="87"/>
      <c r="AA755" s="87"/>
    </row>
    <row r="756" spans="4:27" x14ac:dyDescent="0.4">
      <c r="D756" s="87"/>
      <c r="E756" s="87"/>
      <c r="F756" s="87"/>
      <c r="G756" s="87"/>
      <c r="H756" s="87"/>
      <c r="I756" s="87"/>
      <c r="J756" s="87"/>
      <c r="K756" s="87"/>
      <c r="L756" s="87"/>
      <c r="M756" s="87"/>
      <c r="N756" s="87"/>
      <c r="O756" s="87"/>
      <c r="P756" s="87"/>
      <c r="Q756" s="87"/>
      <c r="R756" s="87"/>
      <c r="S756" s="87"/>
      <c r="T756" s="87"/>
      <c r="U756" s="87"/>
      <c r="V756" s="87"/>
      <c r="W756" s="87"/>
      <c r="X756" s="87"/>
      <c r="Y756" s="87"/>
      <c r="Z756" s="87"/>
      <c r="AA756" s="87"/>
    </row>
    <row r="757" spans="4:27" x14ac:dyDescent="0.4">
      <c r="D757" s="87"/>
      <c r="E757" s="87"/>
      <c r="F757" s="87"/>
      <c r="G757" s="87"/>
      <c r="H757" s="87"/>
      <c r="I757" s="87"/>
      <c r="J757" s="87"/>
      <c r="K757" s="87"/>
      <c r="L757" s="87"/>
      <c r="M757" s="87"/>
      <c r="N757" s="87"/>
      <c r="O757" s="87"/>
      <c r="P757" s="87"/>
      <c r="Q757" s="87"/>
      <c r="R757" s="87"/>
      <c r="S757" s="87"/>
      <c r="T757" s="87"/>
      <c r="U757" s="87"/>
      <c r="V757" s="87"/>
      <c r="W757" s="87"/>
      <c r="X757" s="87"/>
      <c r="Y757" s="87"/>
      <c r="Z757" s="87"/>
      <c r="AA757" s="87"/>
    </row>
    <row r="758" spans="4:27" x14ac:dyDescent="0.4">
      <c r="D758" s="87"/>
      <c r="E758" s="87"/>
      <c r="F758" s="87"/>
      <c r="G758" s="87"/>
      <c r="H758" s="87"/>
      <c r="I758" s="87"/>
      <c r="J758" s="87"/>
      <c r="K758" s="87"/>
      <c r="L758" s="87"/>
      <c r="M758" s="87"/>
      <c r="N758" s="87"/>
      <c r="O758" s="87"/>
      <c r="P758" s="87"/>
      <c r="Q758" s="87"/>
      <c r="R758" s="87"/>
      <c r="S758" s="87"/>
      <c r="T758" s="87"/>
      <c r="U758" s="87"/>
      <c r="V758" s="87"/>
      <c r="W758" s="87"/>
      <c r="X758" s="87"/>
      <c r="Y758" s="87"/>
      <c r="Z758" s="87"/>
      <c r="AA758" s="87"/>
    </row>
    <row r="759" spans="4:27" x14ac:dyDescent="0.4">
      <c r="D759" s="87"/>
      <c r="E759" s="87"/>
      <c r="F759" s="87"/>
      <c r="G759" s="87"/>
      <c r="H759" s="87"/>
      <c r="I759" s="87"/>
      <c r="J759" s="87"/>
      <c r="K759" s="87"/>
      <c r="L759" s="87"/>
      <c r="M759" s="87"/>
      <c r="N759" s="87"/>
      <c r="O759" s="87"/>
      <c r="P759" s="87"/>
      <c r="Q759" s="87"/>
      <c r="R759" s="87"/>
      <c r="S759" s="87"/>
      <c r="T759" s="87"/>
      <c r="U759" s="87"/>
      <c r="V759" s="87"/>
      <c r="W759" s="87"/>
      <c r="X759" s="87"/>
      <c r="Y759" s="87"/>
      <c r="Z759" s="87"/>
      <c r="AA759" s="87"/>
    </row>
  </sheetData>
  <sheetProtection sheet="1" selectLockedCells="1"/>
  <autoFilter ref="A20:AF720"/>
  <mergeCells count="40">
    <mergeCell ref="B729:C729"/>
    <mergeCell ref="V9:W9"/>
    <mergeCell ref="X9:Y9"/>
    <mergeCell ref="Z9:AA9"/>
    <mergeCell ref="J9:K9"/>
    <mergeCell ref="L9:M9"/>
    <mergeCell ref="N9:O9"/>
    <mergeCell ref="P9:Q9"/>
    <mergeCell ref="R9:S9"/>
    <mergeCell ref="T9:U9"/>
    <mergeCell ref="AC7:AC10"/>
    <mergeCell ref="T8:W8"/>
    <mergeCell ref="D7:G7"/>
    <mergeCell ref="H7:K7"/>
    <mergeCell ref="L7:S7"/>
    <mergeCell ref="T7:AA7"/>
    <mergeCell ref="F8:G8"/>
    <mergeCell ref="H8:I8"/>
    <mergeCell ref="J8:K8"/>
    <mergeCell ref="L8:O8"/>
    <mergeCell ref="P8:S8"/>
    <mergeCell ref="D9:E9"/>
    <mergeCell ref="F9:G9"/>
    <mergeCell ref="H9:I9"/>
    <mergeCell ref="AE1:AF1"/>
    <mergeCell ref="A2:AF2"/>
    <mergeCell ref="A4:A8"/>
    <mergeCell ref="B4:B8"/>
    <mergeCell ref="C4:C8"/>
    <mergeCell ref="D4:K6"/>
    <mergeCell ref="L4:AA4"/>
    <mergeCell ref="AB4:AB6"/>
    <mergeCell ref="AC4:AF6"/>
    <mergeCell ref="L5:AA6"/>
    <mergeCell ref="AE7:AE10"/>
    <mergeCell ref="AF7:AF10"/>
    <mergeCell ref="D8:E8"/>
    <mergeCell ref="X8:AA8"/>
    <mergeCell ref="AD7:AD10"/>
    <mergeCell ref="AB7:AB10"/>
  </mergeCells>
  <phoneticPr fontId="1"/>
  <conditionalFormatting sqref="AF21:AF720">
    <cfRule type="cellIs" dxfId="9" priority="7" operator="equal">
      <formula>"NG"</formula>
    </cfRule>
  </conditionalFormatting>
  <conditionalFormatting sqref="T21:W720">
    <cfRule type="expression" dxfId="8" priority="3">
      <formula>AND(OR($H21=0,$H21=""),COUNTA($T21:$W21)&lt;&gt;0)</formula>
    </cfRule>
    <cfRule type="expression" dxfId="7" priority="10">
      <formula>$T21&lt;&gt;$H21-$V21</formula>
    </cfRule>
  </conditionalFormatting>
  <conditionalFormatting sqref="X21:AA720">
    <cfRule type="expression" dxfId="6" priority="2">
      <formula>AND(OR($J21=0,$J21=""),COUNTA($X21:$AA21)&lt;&gt;0)</formula>
    </cfRule>
    <cfRule type="expression" dxfId="5" priority="11">
      <formula>$X21&lt;&gt;$J21-$Z21</formula>
    </cfRule>
  </conditionalFormatting>
  <conditionalFormatting sqref="AB21:AB720">
    <cfRule type="expression" dxfId="4" priority="6">
      <formula>AND($B21&lt;&gt;"",$AB21="")</formula>
    </cfRule>
  </conditionalFormatting>
  <conditionalFormatting sqref="L21:O720">
    <cfRule type="expression" dxfId="3" priority="5">
      <formula>AND(OR($D21=0,$D21=""),COUNTA($L21:$N21)&lt;&gt;0)</formula>
    </cfRule>
    <cfRule type="expression" dxfId="2" priority="8">
      <formula>$L21&lt;&gt;$D21-$N21</formula>
    </cfRule>
  </conditionalFormatting>
  <conditionalFormatting sqref="P21:S720">
    <cfRule type="expression" dxfId="1" priority="4">
      <formula>AND(OR($F21=0,$F21=""),COUNTA($P21:$S21)&lt;&gt;0)</formula>
    </cfRule>
    <cfRule type="expression" dxfId="0" priority="9">
      <formula>$P21&lt;&gt;$F21-$R21</formula>
    </cfRule>
  </conditionalFormatting>
  <dataValidations count="12">
    <dataValidation operator="greaterThanOrEqual" allowBlank="1" showInputMessage="1" showErrorMessage="1" sqref="D21:D720"/>
    <dataValidation type="whole" allowBlank="1" showInputMessage="1" showErrorMessage="1" error="「１」以上「左の数値」以下の整数を入力してください。" prompt="「１」以上「左の数値」以下の整数を入力してください。_x000a_小数点以下の数字は入力できません。_x000a_「０」は入力しないでください。" sqref="AA21:AA720">
      <formula1>1</formula1>
      <formula2>$Z21</formula2>
    </dataValidation>
    <dataValidation type="whole" allowBlank="1" showInputMessage="1" showErrorMessage="1" error="「１」以上「左の数値」以下の整数を入力してください。" prompt="「１」以上「左の数値」以下の整数を入力してください。_x000a_小数点以下の数字は入力できません。_x000a_「０」は入力しないでください。" sqref="Y21:Y720">
      <formula1>1</formula1>
      <formula2>$X21</formula2>
    </dataValidation>
    <dataValidation type="whole" allowBlank="1" showInputMessage="1" showErrorMessage="1" error="「１」以上「左の数値」以下の整数を入力してください。" prompt="「１」以上「左の数値」以下の整数を入力してください。_x000a_小数点以下の数字は入力できません。_x000a_「０」は入力しないでください。" sqref="W21:W720">
      <formula1>1</formula1>
      <formula2>$V21</formula2>
    </dataValidation>
    <dataValidation type="whole" allowBlank="1" showInputMessage="1" showErrorMessage="1" error="「１」以上「左の数値」以下の整数を入力してください。" prompt="「１」以上「左の数値」以下の整数を入力してください。_x000a_小数点以下の数字は入力できません。_x000a_「０」は入力しないでください。" sqref="U21:U720">
      <formula1>1</formula1>
      <formula2>$T21</formula2>
    </dataValidation>
    <dataValidation type="whole" allowBlank="1" showInputMessage="1" showErrorMessage="1" error="「１」以上「左の数値」以下の整数を入力してください。" prompt="「１」以上「左の数値」以下の整数を入力してください。_x000a_小数点以下の数字は入力できません。_x000a_「０」は入力しないでください。" sqref="S21:S720">
      <formula1>1</formula1>
      <formula2>$R21</formula2>
    </dataValidation>
    <dataValidation type="whole" allowBlank="1" showInputMessage="1" showErrorMessage="1" error="「１」以上「左の数値」以下の整数を入力してください。" prompt="「１」以上「左の数値」以下の整数を入力してください。_x000a_小数点以下の数字は入力できません。_x000a_「０」は入力しないでください。" sqref="Q21:Q720">
      <formula1>1</formula1>
      <formula2>$P21</formula2>
    </dataValidation>
    <dataValidation type="whole" allowBlank="1" showInputMessage="1" showErrorMessage="1" error="「１」以上「左の数値」以下の整数を入力してください。" prompt="「１」以上「左の数値」以下の整数を入力してください。_x000a_小数点以下の数字は入力できません。_x000a_「０」は入力しないでください。" sqref="O21:O720">
      <formula1>1</formula1>
      <formula2>$N21</formula2>
    </dataValidation>
    <dataValidation type="whole" allowBlank="1" showInputMessage="1" showErrorMessage="1" error="「１」以上「左の数値」以下の整数を入力してください。" prompt="「１」以上「左の数値」以下の整数を入力してください。_x000a_小数点以下の数字は入力できません。_x000a_「０」は入力しないでください。" sqref="M21:M720">
      <formula1>1</formula1>
      <formula2>$L21</formula2>
    </dataValidation>
    <dataValidation type="whole" allowBlank="1" showInputMessage="1" showErrorMessage="1" sqref="D13:AA13">
      <formula1>0</formula1>
      <formula2>10000000</formula2>
    </dataValidation>
    <dataValidation type="whole" operator="greaterThanOrEqual" allowBlank="1" showInputMessage="1" showErrorMessage="1" error="「１」以上の整数を入力してください。" prompt="「１」以上の整数を入力してください。_x000a_小数点以下の数字は入力できません。_x000a_「０」は入力しないでください。" sqref="L21:L720 N21:N720 P21:P720 R21:R720 T21:T720 V21:V720 X21:X720 Z21:Z720">
      <formula1>1</formula1>
    </dataValidation>
    <dataValidation operator="greaterThanOrEqual" allowBlank="1" sqref="E21:E720 G21:G720 K21:K720 I21:I720"/>
  </dataValidations>
  <printOptions horizontalCentered="1"/>
  <pageMargins left="0.39370078740157483" right="0.39370078740157483" top="0.23622047244094491" bottom="0.23622047244094491" header="0.31496062992125984" footer="0.31496062992125984"/>
  <pageSetup paperSize="8" scale="65" fitToHeight="0" orientation="landscape" cellComments="asDisplayed" r:id="rId1"/>
  <headerFooter>
    <oddHeader>&amp;L【調査票１】</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未完了の主な理由に該当する「Ⅰ～Ⅳ」のローマ数字を選択して入力">
          <x14:formula1>
            <xm:f>リスト!$C$3:$C$6</xm:f>
          </x14:formula1>
          <xm:sqref>AB21:AB720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4" sqref="A14:AF14"/>
    </sheetView>
  </sheetViews>
  <sheetFormatPr defaultRowHeight="18.75" x14ac:dyDescent="0.4"/>
  <cols>
    <col min="1" max="1" width="23.25" bestFit="1" customWidth="1"/>
  </cols>
  <sheetData>
    <row r="1" spans="1:3" x14ac:dyDescent="0.4">
      <c r="A1" t="s">
        <v>9</v>
      </c>
      <c r="B1" t="s">
        <v>20</v>
      </c>
      <c r="C1" t="s">
        <v>143</v>
      </c>
    </row>
    <row r="3" spans="1:3" x14ac:dyDescent="0.4">
      <c r="A3" t="s">
        <v>10</v>
      </c>
      <c r="B3" t="s">
        <v>19</v>
      </c>
      <c r="C3" t="s">
        <v>144</v>
      </c>
    </row>
    <row r="4" spans="1:3" x14ac:dyDescent="0.4">
      <c r="A4" t="s">
        <v>11</v>
      </c>
      <c r="C4" t="s">
        <v>146</v>
      </c>
    </row>
    <row r="5" spans="1:3" x14ac:dyDescent="0.4">
      <c r="A5" t="s">
        <v>12</v>
      </c>
      <c r="C5" t="s">
        <v>147</v>
      </c>
    </row>
    <row r="6" spans="1:3" x14ac:dyDescent="0.4">
      <c r="A6" t="s">
        <v>13</v>
      </c>
      <c r="C6" t="s">
        <v>149</v>
      </c>
    </row>
    <row r="7" spans="1:3" x14ac:dyDescent="0.4">
      <c r="A7" t="s">
        <v>14</v>
      </c>
    </row>
    <row r="8" spans="1:3" x14ac:dyDescent="0.4">
      <c r="A8" t="s">
        <v>15</v>
      </c>
    </row>
    <row r="9" spans="1:3" x14ac:dyDescent="0.4">
      <c r="A9" t="s">
        <v>16</v>
      </c>
    </row>
    <row r="10" spans="1:3" x14ac:dyDescent="0.4">
      <c r="A10" t="s">
        <v>17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6"/>
  <sheetViews>
    <sheetView topLeftCell="X1" zoomScaleNormal="100" workbookViewId="0">
      <selection activeCell="A14" sqref="A14:AF14"/>
    </sheetView>
  </sheetViews>
  <sheetFormatPr defaultRowHeight="18.75" x14ac:dyDescent="0.4"/>
  <cols>
    <col min="2" max="2" width="7.125" bestFit="1" customWidth="1"/>
    <col min="3" max="3" width="1.625" customWidth="1"/>
    <col min="5" max="5" width="4.875" customWidth="1"/>
    <col min="6" max="6" width="1.625" customWidth="1"/>
    <col min="8" max="8" width="4.125" customWidth="1"/>
    <col min="9" max="9" width="1.625" customWidth="1"/>
    <col min="11" max="11" width="4.875" bestFit="1" customWidth="1"/>
    <col min="12" max="12" width="1.625" customWidth="1"/>
    <col min="14" max="14" width="4.875" bestFit="1" customWidth="1"/>
    <col min="15" max="15" width="1.625" customWidth="1"/>
    <col min="17" max="17" width="4.875" bestFit="1" customWidth="1"/>
    <col min="18" max="18" width="1.625" customWidth="1"/>
    <col min="20" max="20" width="4.875" bestFit="1" customWidth="1"/>
    <col min="21" max="21" width="1.625" customWidth="1"/>
    <col min="23" max="23" width="4.875" bestFit="1" customWidth="1"/>
    <col min="24" max="24" width="1.625" customWidth="1"/>
    <col min="26" max="26" width="4.875" bestFit="1" customWidth="1"/>
    <col min="27" max="27" width="1.625" customWidth="1"/>
    <col min="29" max="29" width="4.875" bestFit="1" customWidth="1"/>
    <col min="30" max="30" width="1.625" customWidth="1"/>
    <col min="32" max="32" width="4.875" bestFit="1" customWidth="1"/>
    <col min="33" max="33" width="1.625" customWidth="1"/>
    <col min="35" max="35" width="4.875" bestFit="1" customWidth="1"/>
    <col min="36" max="36" width="1.625" customWidth="1"/>
    <col min="38" max="38" width="4.875" bestFit="1" customWidth="1"/>
    <col min="39" max="39" width="1.625" customWidth="1"/>
    <col min="41" max="41" width="4.875" bestFit="1" customWidth="1"/>
    <col min="42" max="42" width="1.625" customWidth="1"/>
    <col min="44" max="44" width="4.875" customWidth="1"/>
    <col min="45" max="45" width="1.625" customWidth="1"/>
    <col min="47" max="47" width="4.875" customWidth="1"/>
    <col min="48" max="48" width="1.625" customWidth="1"/>
    <col min="50" max="50" width="4.875" customWidth="1"/>
    <col min="51" max="51" width="1.625" customWidth="1"/>
    <col min="53" max="53" width="4.875" customWidth="1"/>
    <col min="54" max="54" width="1.625" customWidth="1"/>
    <col min="56" max="56" width="1.625" customWidth="1"/>
    <col min="58" max="58" width="4.875" customWidth="1"/>
    <col min="59" max="59" width="1.625" customWidth="1"/>
    <col min="61" max="61" width="4.875" customWidth="1"/>
  </cols>
  <sheetData>
    <row r="1" spans="1:63" x14ac:dyDescent="0.4">
      <c r="A1" s="14" t="s">
        <v>9</v>
      </c>
      <c r="B1" s="14" t="s">
        <v>26</v>
      </c>
      <c r="C1" s="14"/>
      <c r="D1" s="14" t="s">
        <v>9</v>
      </c>
      <c r="E1" s="14" t="s">
        <v>46</v>
      </c>
      <c r="G1" s="14" t="s">
        <v>9</v>
      </c>
      <c r="H1" s="14" t="s">
        <v>68</v>
      </c>
      <c r="I1" s="14"/>
      <c r="J1" s="14" t="s">
        <v>9</v>
      </c>
      <c r="K1" s="14" t="s">
        <v>83</v>
      </c>
      <c r="L1" s="14"/>
      <c r="M1" s="14" t="s">
        <v>9</v>
      </c>
      <c r="N1" s="14" t="s">
        <v>85</v>
      </c>
      <c r="O1" s="14"/>
      <c r="P1" s="14" t="s">
        <v>9</v>
      </c>
      <c r="Q1" s="14" t="s">
        <v>66</v>
      </c>
      <c r="R1" s="14"/>
      <c r="S1" s="14" t="s">
        <v>9</v>
      </c>
      <c r="T1" s="14" t="s">
        <v>93</v>
      </c>
      <c r="U1" s="14"/>
      <c r="V1" s="14" t="s">
        <v>9</v>
      </c>
      <c r="W1" s="14" t="s">
        <v>96</v>
      </c>
      <c r="X1" s="14"/>
      <c r="Y1" s="14" t="s">
        <v>9</v>
      </c>
      <c r="Z1" s="14" t="s">
        <v>100</v>
      </c>
      <c r="AA1" s="14"/>
      <c r="AB1" s="14" t="s">
        <v>9</v>
      </c>
      <c r="AC1" s="14" t="s">
        <v>104</v>
      </c>
      <c r="AD1" s="14"/>
      <c r="AE1" s="14" t="s">
        <v>9</v>
      </c>
      <c r="AF1" s="14" t="s">
        <v>107</v>
      </c>
      <c r="AG1" s="14"/>
      <c r="AH1" s="14" t="s">
        <v>9</v>
      </c>
      <c r="AI1" s="14" t="s">
        <v>28</v>
      </c>
      <c r="AJ1" s="14"/>
      <c r="AK1" s="14" t="s">
        <v>9</v>
      </c>
      <c r="AL1" s="14" t="s">
        <v>29</v>
      </c>
      <c r="AM1" s="14"/>
      <c r="AN1" s="14" t="s">
        <v>9</v>
      </c>
      <c r="AO1" s="14" t="s">
        <v>112</v>
      </c>
      <c r="AP1" s="14"/>
      <c r="AQ1" s="14" t="s">
        <v>9</v>
      </c>
      <c r="AR1" s="14" t="s">
        <v>114</v>
      </c>
      <c r="AS1" s="14"/>
      <c r="AT1" s="14" t="s">
        <v>9</v>
      </c>
      <c r="AU1" s="14" t="s">
        <v>52</v>
      </c>
      <c r="AV1" s="14"/>
      <c r="AW1" s="14" t="s">
        <v>9</v>
      </c>
      <c r="AX1" s="14" t="s">
        <v>55</v>
      </c>
      <c r="AY1" s="14"/>
      <c r="AZ1" s="14" t="s">
        <v>9</v>
      </c>
      <c r="BA1" s="14" t="s">
        <v>59</v>
      </c>
      <c r="BB1" s="14"/>
      <c r="BC1" s="14" t="s">
        <v>9</v>
      </c>
      <c r="BD1" s="14"/>
      <c r="BE1" s="14" t="s">
        <v>9</v>
      </c>
      <c r="BF1" s="14" t="s">
        <v>208</v>
      </c>
      <c r="BG1" s="14"/>
      <c r="BH1" s="14" t="s">
        <v>9</v>
      </c>
      <c r="BI1" s="211" t="s">
        <v>220</v>
      </c>
      <c r="BJ1" s="14"/>
      <c r="BK1" s="14"/>
    </row>
    <row r="2" spans="1:63" x14ac:dyDescent="0.4">
      <c r="A2" s="14" t="str">
        <f>"幼稚園"</f>
        <v>幼稚園</v>
      </c>
      <c r="B2" s="14" t="str">
        <f>"&lt;&gt;"</f>
        <v>&lt;&gt;</v>
      </c>
      <c r="C2" s="14"/>
      <c r="D2" s="14" t="str">
        <f>"幼稚園"</f>
        <v>幼稚園</v>
      </c>
      <c r="E2" s="14" t="str">
        <f>"○"</f>
        <v>○</v>
      </c>
      <c r="G2" s="14" t="str">
        <f>"幼稚園"</f>
        <v>幼稚園</v>
      </c>
      <c r="H2" s="14" t="str">
        <f>"○"</f>
        <v>○</v>
      </c>
      <c r="I2" s="14"/>
      <c r="J2" s="14" t="str">
        <f>"幼稚園"</f>
        <v>幼稚園</v>
      </c>
      <c r="K2" s="14" t="str">
        <f>"○"</f>
        <v>○</v>
      </c>
      <c r="L2" s="14"/>
      <c r="M2" s="14" t="str">
        <f>"幼稚園"</f>
        <v>幼稚園</v>
      </c>
      <c r="N2" s="14" t="str">
        <f>"○"</f>
        <v>○</v>
      </c>
      <c r="O2" s="14"/>
      <c r="P2" s="14" t="str">
        <f>"幼稚園"</f>
        <v>幼稚園</v>
      </c>
      <c r="Q2" s="14" t="str">
        <f>"○"</f>
        <v>○</v>
      </c>
      <c r="R2" s="14"/>
      <c r="S2" s="14" t="str">
        <f>"幼稚園"</f>
        <v>幼稚園</v>
      </c>
      <c r="T2" s="14" t="str">
        <f>"○"</f>
        <v>○</v>
      </c>
      <c r="U2" s="14"/>
      <c r="V2" s="14" t="str">
        <f>"幼稚園"</f>
        <v>幼稚園</v>
      </c>
      <c r="W2" s="14" t="str">
        <f>"○"</f>
        <v>○</v>
      </c>
      <c r="X2" s="14"/>
      <c r="Y2" s="14" t="str">
        <f>"幼稚園"</f>
        <v>幼稚園</v>
      </c>
      <c r="Z2" s="14" t="str">
        <f>"○"</f>
        <v>○</v>
      </c>
      <c r="AA2" s="14"/>
      <c r="AB2" s="14" t="str">
        <f>"幼稚園"</f>
        <v>幼稚園</v>
      </c>
      <c r="AC2" s="14" t="str">
        <f>"○"</f>
        <v>○</v>
      </c>
      <c r="AD2" s="14"/>
      <c r="AE2" s="14" t="str">
        <f>"幼稚園"</f>
        <v>幼稚園</v>
      </c>
      <c r="AF2" s="14" t="str">
        <f>"○"</f>
        <v>○</v>
      </c>
      <c r="AG2" s="14"/>
      <c r="AH2" s="14" t="str">
        <f>"幼稚園"</f>
        <v>幼稚園</v>
      </c>
      <c r="AI2" s="14" t="str">
        <f>"○"</f>
        <v>○</v>
      </c>
      <c r="AJ2" s="14"/>
      <c r="AK2" s="14" t="str">
        <f>"幼稚園"</f>
        <v>幼稚園</v>
      </c>
      <c r="AL2" s="14" t="str">
        <f>"○"</f>
        <v>○</v>
      </c>
      <c r="AM2" s="14"/>
      <c r="AN2" s="14" t="str">
        <f>"幼稚園"</f>
        <v>幼稚園</v>
      </c>
      <c r="AO2" s="14" t="str">
        <f>"○"</f>
        <v>○</v>
      </c>
      <c r="AP2" s="14"/>
      <c r="AQ2" s="14" t="str">
        <f>"幼稚園"</f>
        <v>幼稚園</v>
      </c>
      <c r="AR2" s="14" t="str">
        <f>"○"</f>
        <v>○</v>
      </c>
      <c r="AS2" s="14"/>
      <c r="AT2" s="14" t="str">
        <f>"幼稚園"</f>
        <v>幼稚園</v>
      </c>
      <c r="AU2" s="14" t="str">
        <f>"○"</f>
        <v>○</v>
      </c>
      <c r="AV2" s="14"/>
      <c r="AW2" s="14" t="str">
        <f>"幼稚園"</f>
        <v>幼稚園</v>
      </c>
      <c r="AX2" s="14" t="str">
        <f>"○"</f>
        <v>○</v>
      </c>
      <c r="AY2" s="14"/>
      <c r="AZ2" s="14" t="str">
        <f>"幼稚園"</f>
        <v>幼稚園</v>
      </c>
      <c r="BA2" s="14" t="str">
        <f>"○"</f>
        <v>○</v>
      </c>
      <c r="BB2" s="14"/>
      <c r="BC2" s="14" t="str">
        <f>"幼稚園"</f>
        <v>幼稚園</v>
      </c>
      <c r="BD2" s="14"/>
      <c r="BE2" s="14" t="str">
        <f>"幼稚園"</f>
        <v>幼稚園</v>
      </c>
      <c r="BF2" s="14" t="s">
        <v>242</v>
      </c>
      <c r="BG2" s="14"/>
      <c r="BH2" s="14" t="str">
        <f>"幼稚園"</f>
        <v>幼稚園</v>
      </c>
      <c r="BI2" s="14" t="s">
        <v>243</v>
      </c>
      <c r="BJ2" s="14"/>
      <c r="BK2" s="14"/>
    </row>
    <row r="4" spans="1:63" x14ac:dyDescent="0.4">
      <c r="A4" s="14" t="s">
        <v>9</v>
      </c>
      <c r="B4" s="14" t="s">
        <v>26</v>
      </c>
      <c r="C4" s="14"/>
      <c r="D4" s="14" t="s">
        <v>9</v>
      </c>
      <c r="E4" s="14" t="s">
        <v>46</v>
      </c>
      <c r="G4" s="14" t="s">
        <v>9</v>
      </c>
      <c r="H4" s="14" t="s">
        <v>68</v>
      </c>
      <c r="I4" s="14"/>
      <c r="J4" s="14" t="s">
        <v>9</v>
      </c>
      <c r="K4" s="14" t="s">
        <v>82</v>
      </c>
      <c r="L4" s="14"/>
      <c r="M4" s="14" t="s">
        <v>9</v>
      </c>
      <c r="N4" s="14" t="s">
        <v>86</v>
      </c>
      <c r="O4" s="14"/>
      <c r="P4" s="14" t="s">
        <v>9</v>
      </c>
      <c r="Q4" s="14" t="s">
        <v>66</v>
      </c>
      <c r="R4" s="14"/>
      <c r="S4" s="14" t="s">
        <v>9</v>
      </c>
      <c r="T4" s="14" t="s">
        <v>93</v>
      </c>
      <c r="U4" s="14"/>
      <c r="V4" s="14" t="s">
        <v>9</v>
      </c>
      <c r="W4" s="14" t="s">
        <v>96</v>
      </c>
      <c r="X4" s="14"/>
      <c r="Y4" s="14" t="s">
        <v>9</v>
      </c>
      <c r="Z4" s="14" t="s">
        <v>101</v>
      </c>
      <c r="AA4" s="14"/>
      <c r="AB4" s="14" t="s">
        <v>9</v>
      </c>
      <c r="AC4" s="14" t="s">
        <v>104</v>
      </c>
      <c r="AD4" s="14"/>
      <c r="AE4" s="14" t="s">
        <v>9</v>
      </c>
      <c r="AF4" s="14" t="s">
        <v>107</v>
      </c>
      <c r="AG4" s="14"/>
      <c r="AH4" s="14" t="s">
        <v>9</v>
      </c>
      <c r="AI4" s="14" t="s">
        <v>28</v>
      </c>
      <c r="AJ4" s="14"/>
      <c r="AK4" s="14" t="s">
        <v>9</v>
      </c>
      <c r="AL4" s="14" t="s">
        <v>29</v>
      </c>
      <c r="AM4" s="14"/>
      <c r="AN4" s="14" t="s">
        <v>9</v>
      </c>
      <c r="AO4" s="14" t="s">
        <v>73</v>
      </c>
      <c r="AP4" s="14"/>
      <c r="AQ4" s="14" t="s">
        <v>9</v>
      </c>
      <c r="AR4" s="14" t="s">
        <v>115</v>
      </c>
      <c r="AS4" s="14"/>
      <c r="AT4" s="14" t="s">
        <v>9</v>
      </c>
      <c r="AU4" s="14" t="s">
        <v>52</v>
      </c>
      <c r="AV4" s="14"/>
      <c r="AW4" s="14" t="s">
        <v>9</v>
      </c>
      <c r="AX4" s="14" t="s">
        <v>55</v>
      </c>
      <c r="AY4" s="14"/>
      <c r="AZ4" s="14" t="s">
        <v>9</v>
      </c>
      <c r="BA4" s="14" t="s">
        <v>121</v>
      </c>
      <c r="BB4" s="14"/>
      <c r="BC4" s="14" t="s">
        <v>9</v>
      </c>
      <c r="BD4" s="14"/>
      <c r="BE4" s="14" t="s">
        <v>9</v>
      </c>
      <c r="BF4" s="14" t="s">
        <v>208</v>
      </c>
      <c r="BG4" s="14"/>
      <c r="BH4" s="14" t="s">
        <v>9</v>
      </c>
      <c r="BI4" s="211" t="s">
        <v>220</v>
      </c>
      <c r="BJ4" s="14"/>
      <c r="BK4" s="14"/>
    </row>
    <row r="5" spans="1:63" x14ac:dyDescent="0.4">
      <c r="A5" s="14" t="str">
        <f>"幼保連携型認定こども園"</f>
        <v>幼保連携型認定こども園</v>
      </c>
      <c r="B5" s="14" t="str">
        <f>"&lt;&gt;"</f>
        <v>&lt;&gt;</v>
      </c>
      <c r="C5" s="14"/>
      <c r="D5" s="14" t="str">
        <f>"幼保連携型認定こども園"</f>
        <v>幼保連携型認定こども園</v>
      </c>
      <c r="E5" s="14" t="str">
        <f>"○"</f>
        <v>○</v>
      </c>
      <c r="G5" s="14" t="str">
        <f>"幼保連携型認定こども園"</f>
        <v>幼保連携型認定こども園</v>
      </c>
      <c r="H5" s="14" t="str">
        <f>"○"</f>
        <v>○</v>
      </c>
      <c r="I5" s="14"/>
      <c r="J5" s="14" t="str">
        <f>"幼保連携型認定こども園"</f>
        <v>幼保連携型認定こども園</v>
      </c>
      <c r="K5" s="14" t="str">
        <f>"○"</f>
        <v>○</v>
      </c>
      <c r="L5" s="14"/>
      <c r="M5" s="14" t="str">
        <f>"幼保連携型認定こども園"</f>
        <v>幼保連携型認定こども園</v>
      </c>
      <c r="N5" s="14" t="str">
        <f>"○"</f>
        <v>○</v>
      </c>
      <c r="O5" s="14"/>
      <c r="P5" s="14" t="str">
        <f>"幼保連携型認定こども園"</f>
        <v>幼保連携型認定こども園</v>
      </c>
      <c r="Q5" s="14" t="str">
        <f>"○"</f>
        <v>○</v>
      </c>
      <c r="R5" s="14"/>
      <c r="S5" s="14" t="str">
        <f>"幼保連携型認定こども園"</f>
        <v>幼保連携型認定こども園</v>
      </c>
      <c r="T5" s="14" t="str">
        <f>"○"</f>
        <v>○</v>
      </c>
      <c r="U5" s="14"/>
      <c r="V5" s="14" t="str">
        <f>"幼保連携型認定こども園"</f>
        <v>幼保連携型認定こども園</v>
      </c>
      <c r="W5" s="14" t="str">
        <f>"○"</f>
        <v>○</v>
      </c>
      <c r="X5" s="14"/>
      <c r="Y5" s="14" t="str">
        <f>"幼保連携型認定こども園"</f>
        <v>幼保連携型認定こども園</v>
      </c>
      <c r="Z5" s="14" t="str">
        <f>"○"</f>
        <v>○</v>
      </c>
      <c r="AA5" s="14"/>
      <c r="AB5" s="14" t="str">
        <f>"幼保連携型認定こども園"</f>
        <v>幼保連携型認定こども園</v>
      </c>
      <c r="AC5" s="14" t="str">
        <f>"○"</f>
        <v>○</v>
      </c>
      <c r="AD5" s="14"/>
      <c r="AE5" s="14" t="str">
        <f>"幼保連携型認定こども園"</f>
        <v>幼保連携型認定こども園</v>
      </c>
      <c r="AF5" s="14" t="str">
        <f>"○"</f>
        <v>○</v>
      </c>
      <c r="AG5" s="14"/>
      <c r="AH5" s="14" t="str">
        <f>"幼保連携型認定こども園"</f>
        <v>幼保連携型認定こども園</v>
      </c>
      <c r="AI5" s="14" t="str">
        <f>"○"</f>
        <v>○</v>
      </c>
      <c r="AJ5" s="14"/>
      <c r="AK5" s="14" t="str">
        <f>"幼保連携型認定こども園"</f>
        <v>幼保連携型認定こども園</v>
      </c>
      <c r="AL5" s="14" t="str">
        <f>"○"</f>
        <v>○</v>
      </c>
      <c r="AM5" s="14"/>
      <c r="AN5" s="14" t="str">
        <f>"幼保連携型認定こども園"</f>
        <v>幼保連携型認定こども園</v>
      </c>
      <c r="AO5" s="14" t="str">
        <f>"○"</f>
        <v>○</v>
      </c>
      <c r="AP5" s="14"/>
      <c r="AQ5" s="14" t="str">
        <f>"幼保連携型認定こども園"</f>
        <v>幼保連携型認定こども園</v>
      </c>
      <c r="AR5" s="14" t="str">
        <f>"○"</f>
        <v>○</v>
      </c>
      <c r="AS5" s="14"/>
      <c r="AT5" s="14" t="str">
        <f>"幼保連携型認定こども園"</f>
        <v>幼保連携型認定こども園</v>
      </c>
      <c r="AU5" s="14" t="str">
        <f>"○"</f>
        <v>○</v>
      </c>
      <c r="AV5" s="14"/>
      <c r="AW5" s="14" t="str">
        <f>"幼保連携型認定こども園"</f>
        <v>幼保連携型認定こども園</v>
      </c>
      <c r="AX5" s="14" t="str">
        <f>"○"</f>
        <v>○</v>
      </c>
      <c r="AY5" s="14"/>
      <c r="AZ5" s="14" t="str">
        <f>"幼保連携型認定こども園"</f>
        <v>幼保連携型認定こども園</v>
      </c>
      <c r="BA5" s="14" t="str">
        <f>"○"</f>
        <v>○</v>
      </c>
      <c r="BB5" s="14"/>
      <c r="BC5" s="14" t="str">
        <f>"幼保連携型認定こども園"</f>
        <v>幼保連携型認定こども園</v>
      </c>
      <c r="BD5" s="14"/>
      <c r="BE5" s="14" t="str">
        <f>"幼保連携型認定こども園"</f>
        <v>幼保連携型認定こども園</v>
      </c>
      <c r="BF5" s="14" t="s">
        <v>242</v>
      </c>
      <c r="BG5" s="14"/>
      <c r="BH5" s="14" t="str">
        <f>"幼保連携型認定こども園"</f>
        <v>幼保連携型認定こども園</v>
      </c>
      <c r="BI5" s="14" t="s">
        <v>243</v>
      </c>
      <c r="BJ5" s="14"/>
      <c r="BK5" s="14"/>
    </row>
    <row r="7" spans="1:63" x14ac:dyDescent="0.4">
      <c r="A7" s="14" t="s">
        <v>9</v>
      </c>
      <c r="B7" s="14" t="s">
        <v>26</v>
      </c>
      <c r="C7" s="14"/>
      <c r="D7" s="14" t="s">
        <v>9</v>
      </c>
      <c r="E7" s="14" t="s">
        <v>46</v>
      </c>
      <c r="G7" s="14" t="s">
        <v>9</v>
      </c>
      <c r="H7" s="14" t="s">
        <v>68</v>
      </c>
      <c r="I7" s="14"/>
      <c r="J7" s="14" t="s">
        <v>9</v>
      </c>
      <c r="K7" s="14" t="s">
        <v>82</v>
      </c>
      <c r="L7" s="14"/>
      <c r="M7" s="14" t="s">
        <v>9</v>
      </c>
      <c r="N7" s="14" t="s">
        <v>87</v>
      </c>
      <c r="O7" s="14"/>
      <c r="P7" s="14" t="s">
        <v>9</v>
      </c>
      <c r="Q7" s="14" t="s">
        <v>90</v>
      </c>
      <c r="R7" s="14"/>
      <c r="S7" s="14" t="s">
        <v>9</v>
      </c>
      <c r="T7" s="14" t="s">
        <v>94</v>
      </c>
      <c r="U7" s="14"/>
      <c r="V7" s="14" t="s">
        <v>9</v>
      </c>
      <c r="W7" s="14" t="s">
        <v>96</v>
      </c>
      <c r="X7" s="14"/>
      <c r="Y7" s="14" t="s">
        <v>9</v>
      </c>
      <c r="Z7" s="14" t="s">
        <v>100</v>
      </c>
      <c r="AA7" s="14"/>
      <c r="AB7" s="14" t="s">
        <v>9</v>
      </c>
      <c r="AC7" s="14" t="s">
        <v>104</v>
      </c>
      <c r="AD7" s="14"/>
      <c r="AE7" s="14" t="s">
        <v>9</v>
      </c>
      <c r="AF7" s="14" t="s">
        <v>108</v>
      </c>
      <c r="AG7" s="14"/>
      <c r="AH7" s="14" t="s">
        <v>9</v>
      </c>
      <c r="AI7" s="14" t="s">
        <v>28</v>
      </c>
      <c r="AJ7" s="14"/>
      <c r="AK7" s="14" t="s">
        <v>9</v>
      </c>
      <c r="AL7" s="14" t="s">
        <v>110</v>
      </c>
      <c r="AM7" s="14"/>
      <c r="AN7" s="14" t="s">
        <v>9</v>
      </c>
      <c r="AO7" s="14" t="s">
        <v>73</v>
      </c>
      <c r="AP7" s="14"/>
      <c r="AQ7" s="14" t="s">
        <v>9</v>
      </c>
      <c r="AR7" s="14" t="s">
        <v>54</v>
      </c>
      <c r="AS7" s="14"/>
      <c r="AT7" s="14" t="s">
        <v>9</v>
      </c>
      <c r="AU7" s="14" t="s">
        <v>52</v>
      </c>
      <c r="AV7" s="14"/>
      <c r="AW7" s="14" t="s">
        <v>9</v>
      </c>
      <c r="AX7" s="14" t="s">
        <v>55</v>
      </c>
      <c r="AY7" s="14"/>
      <c r="AZ7" s="14" t="s">
        <v>9</v>
      </c>
      <c r="BA7" s="14" t="s">
        <v>121</v>
      </c>
      <c r="BB7" s="14"/>
      <c r="BC7" s="14" t="s">
        <v>9</v>
      </c>
      <c r="BD7" s="14"/>
      <c r="BE7" s="14" t="s">
        <v>9</v>
      </c>
      <c r="BF7" s="14" t="s">
        <v>208</v>
      </c>
      <c r="BG7" s="14"/>
      <c r="BH7" s="14" t="s">
        <v>9</v>
      </c>
      <c r="BI7" s="211" t="s">
        <v>220</v>
      </c>
      <c r="BJ7" s="14"/>
      <c r="BK7" s="14"/>
    </row>
    <row r="8" spans="1:63" x14ac:dyDescent="0.4">
      <c r="A8" s="14" t="str">
        <f>"小学校"</f>
        <v>小学校</v>
      </c>
      <c r="B8" s="14" t="str">
        <f>"&lt;&gt;"</f>
        <v>&lt;&gt;</v>
      </c>
      <c r="C8" s="14"/>
      <c r="D8" s="14" t="str">
        <f>"小学校"</f>
        <v>小学校</v>
      </c>
      <c r="E8" s="14" t="str">
        <f>"○"</f>
        <v>○</v>
      </c>
      <c r="G8" s="14" t="str">
        <f>"小学校"</f>
        <v>小学校</v>
      </c>
      <c r="H8" s="14" t="str">
        <f>"○"</f>
        <v>○</v>
      </c>
      <c r="I8" s="14"/>
      <c r="J8" s="14" t="str">
        <f>"小学校"</f>
        <v>小学校</v>
      </c>
      <c r="K8" s="14" t="str">
        <f>"○"</f>
        <v>○</v>
      </c>
      <c r="L8" s="14"/>
      <c r="M8" s="14" t="str">
        <f>"小学校"</f>
        <v>小学校</v>
      </c>
      <c r="N8" s="14" t="str">
        <f>"○"</f>
        <v>○</v>
      </c>
      <c r="O8" s="14"/>
      <c r="P8" s="14" t="str">
        <f>"小学校"</f>
        <v>小学校</v>
      </c>
      <c r="Q8" s="14" t="str">
        <f>"○"</f>
        <v>○</v>
      </c>
      <c r="R8" s="14"/>
      <c r="S8" s="14" t="str">
        <f>"小学校"</f>
        <v>小学校</v>
      </c>
      <c r="T8" s="14" t="str">
        <f>"○"</f>
        <v>○</v>
      </c>
      <c r="U8" s="14"/>
      <c r="V8" s="14" t="str">
        <f>"小学校"</f>
        <v>小学校</v>
      </c>
      <c r="W8" s="14" t="str">
        <f>"○"</f>
        <v>○</v>
      </c>
      <c r="X8" s="14"/>
      <c r="Y8" s="14" t="str">
        <f>"小学校"</f>
        <v>小学校</v>
      </c>
      <c r="Z8" s="14" t="str">
        <f>"○"</f>
        <v>○</v>
      </c>
      <c r="AA8" s="14"/>
      <c r="AB8" s="14" t="str">
        <f>"小学校"</f>
        <v>小学校</v>
      </c>
      <c r="AC8" s="14" t="str">
        <f>"○"</f>
        <v>○</v>
      </c>
      <c r="AD8" s="14"/>
      <c r="AE8" s="14" t="str">
        <f>"小学校"</f>
        <v>小学校</v>
      </c>
      <c r="AF8" s="14" t="str">
        <f>"○"</f>
        <v>○</v>
      </c>
      <c r="AG8" s="14"/>
      <c r="AH8" s="14" t="str">
        <f>"小学校"</f>
        <v>小学校</v>
      </c>
      <c r="AI8" s="14" t="str">
        <f>"○"</f>
        <v>○</v>
      </c>
      <c r="AJ8" s="14"/>
      <c r="AK8" s="14" t="str">
        <f>"小学校"</f>
        <v>小学校</v>
      </c>
      <c r="AL8" s="14" t="str">
        <f>"○"</f>
        <v>○</v>
      </c>
      <c r="AM8" s="14"/>
      <c r="AN8" s="14" t="str">
        <f>"小学校"</f>
        <v>小学校</v>
      </c>
      <c r="AO8" s="14" t="str">
        <f>"○"</f>
        <v>○</v>
      </c>
      <c r="AP8" s="14"/>
      <c r="AQ8" s="14" t="str">
        <f>"小学校"</f>
        <v>小学校</v>
      </c>
      <c r="AR8" s="14" t="str">
        <f>"○"</f>
        <v>○</v>
      </c>
      <c r="AS8" s="14"/>
      <c r="AT8" s="14" t="str">
        <f>"小学校"</f>
        <v>小学校</v>
      </c>
      <c r="AU8" s="14" t="str">
        <f>"○"</f>
        <v>○</v>
      </c>
      <c r="AV8" s="14"/>
      <c r="AW8" s="14" t="str">
        <f>"小学校"</f>
        <v>小学校</v>
      </c>
      <c r="AX8" s="14" t="str">
        <f>"○"</f>
        <v>○</v>
      </c>
      <c r="AY8" s="14"/>
      <c r="AZ8" s="14" t="str">
        <f>"小学校"</f>
        <v>小学校</v>
      </c>
      <c r="BA8" s="14" t="str">
        <f>"○"</f>
        <v>○</v>
      </c>
      <c r="BB8" s="14"/>
      <c r="BC8" s="14" t="str">
        <f>"小学校"</f>
        <v>小学校</v>
      </c>
      <c r="BD8" s="14"/>
      <c r="BE8" s="14" t="str">
        <f>"小学校"</f>
        <v>小学校</v>
      </c>
      <c r="BF8" s="14" t="s">
        <v>242</v>
      </c>
      <c r="BG8" s="14"/>
      <c r="BH8" s="14" t="str">
        <f>"小学校"</f>
        <v>小学校</v>
      </c>
      <c r="BI8" s="14" t="s">
        <v>243</v>
      </c>
      <c r="BJ8" s="14"/>
      <c r="BK8" s="14"/>
    </row>
    <row r="10" spans="1:63" x14ac:dyDescent="0.4">
      <c r="A10" s="14" t="s">
        <v>9</v>
      </c>
      <c r="B10" s="14" t="s">
        <v>26</v>
      </c>
      <c r="C10" s="14"/>
      <c r="D10" s="14" t="s">
        <v>9</v>
      </c>
      <c r="E10" s="14" t="s">
        <v>46</v>
      </c>
      <c r="G10" s="14" t="s">
        <v>9</v>
      </c>
      <c r="H10" s="14" t="s">
        <v>68</v>
      </c>
      <c r="I10" s="14"/>
      <c r="J10" s="14" t="s">
        <v>9</v>
      </c>
      <c r="K10" s="14" t="s">
        <v>84</v>
      </c>
      <c r="L10" s="14"/>
      <c r="M10" s="14" t="s">
        <v>9</v>
      </c>
      <c r="N10" s="14" t="s">
        <v>87</v>
      </c>
      <c r="O10" s="14"/>
      <c r="P10" s="14" t="s">
        <v>9</v>
      </c>
      <c r="Q10" s="14" t="s">
        <v>91</v>
      </c>
      <c r="R10" s="14"/>
      <c r="S10" s="14" t="s">
        <v>9</v>
      </c>
      <c r="T10" s="14" t="s">
        <v>93</v>
      </c>
      <c r="U10" s="14"/>
      <c r="V10" s="14" t="s">
        <v>9</v>
      </c>
      <c r="W10" s="14" t="s">
        <v>96</v>
      </c>
      <c r="X10" s="14"/>
      <c r="Y10" s="14" t="s">
        <v>9</v>
      </c>
      <c r="Z10" s="14" t="s">
        <v>100</v>
      </c>
      <c r="AA10" s="14"/>
      <c r="AB10" s="14" t="s">
        <v>9</v>
      </c>
      <c r="AC10" s="14" t="s">
        <v>104</v>
      </c>
      <c r="AD10" s="14"/>
      <c r="AE10" s="14" t="s">
        <v>9</v>
      </c>
      <c r="AF10" s="14" t="s">
        <v>107</v>
      </c>
      <c r="AG10" s="14"/>
      <c r="AH10" s="14" t="s">
        <v>9</v>
      </c>
      <c r="AI10" s="14" t="s">
        <v>28</v>
      </c>
      <c r="AJ10" s="14"/>
      <c r="AK10" s="14" t="s">
        <v>9</v>
      </c>
      <c r="AL10" s="14" t="s">
        <v>111</v>
      </c>
      <c r="AM10" s="14"/>
      <c r="AN10" s="14" t="s">
        <v>9</v>
      </c>
      <c r="AO10" s="14" t="s">
        <v>73</v>
      </c>
      <c r="AP10" s="14"/>
      <c r="AQ10" s="14" t="s">
        <v>9</v>
      </c>
      <c r="AR10" s="14" t="s">
        <v>116</v>
      </c>
      <c r="AS10" s="14"/>
      <c r="AT10" s="14" t="s">
        <v>9</v>
      </c>
      <c r="AU10" s="14" t="s">
        <v>52</v>
      </c>
      <c r="AV10" s="14"/>
      <c r="AW10" s="14" t="s">
        <v>9</v>
      </c>
      <c r="AX10" s="14" t="s">
        <v>55</v>
      </c>
      <c r="AY10" s="14"/>
      <c r="AZ10" s="14" t="s">
        <v>9</v>
      </c>
      <c r="BA10" s="14" t="s">
        <v>121</v>
      </c>
      <c r="BB10" s="14"/>
      <c r="BC10" s="14" t="s">
        <v>9</v>
      </c>
      <c r="BD10" s="14"/>
      <c r="BE10" s="14" t="s">
        <v>9</v>
      </c>
      <c r="BF10" s="14" t="s">
        <v>208</v>
      </c>
      <c r="BG10" s="14"/>
      <c r="BH10" s="14" t="s">
        <v>9</v>
      </c>
      <c r="BI10" s="211" t="s">
        <v>220</v>
      </c>
      <c r="BJ10" s="14"/>
      <c r="BK10" s="14"/>
    </row>
    <row r="11" spans="1:63" x14ac:dyDescent="0.4">
      <c r="A11" s="14" t="str">
        <f>"中学校"</f>
        <v>中学校</v>
      </c>
      <c r="B11" s="14" t="str">
        <f>"&lt;&gt;"</f>
        <v>&lt;&gt;</v>
      </c>
      <c r="C11" s="14"/>
      <c r="D11" s="14" t="str">
        <f>"中学校"</f>
        <v>中学校</v>
      </c>
      <c r="E11" s="14" t="str">
        <f>"○"</f>
        <v>○</v>
      </c>
      <c r="G11" s="14" t="str">
        <f>"中学校"</f>
        <v>中学校</v>
      </c>
      <c r="H11" s="14" t="str">
        <f>"○"</f>
        <v>○</v>
      </c>
      <c r="I11" s="14"/>
      <c r="J11" s="14" t="str">
        <f>"中学校"</f>
        <v>中学校</v>
      </c>
      <c r="K11" s="14" t="str">
        <f>"○"</f>
        <v>○</v>
      </c>
      <c r="L11" s="14"/>
      <c r="M11" s="14" t="str">
        <f>"中学校"</f>
        <v>中学校</v>
      </c>
      <c r="N11" s="14" t="str">
        <f>"○"</f>
        <v>○</v>
      </c>
      <c r="O11" s="14"/>
      <c r="P11" s="14" t="str">
        <f>"中学校"</f>
        <v>中学校</v>
      </c>
      <c r="Q11" s="14" t="str">
        <f>"○"</f>
        <v>○</v>
      </c>
      <c r="R11" s="14"/>
      <c r="S11" s="14" t="str">
        <f>"中学校"</f>
        <v>中学校</v>
      </c>
      <c r="T11" s="14" t="str">
        <f>"○"</f>
        <v>○</v>
      </c>
      <c r="U11" s="14"/>
      <c r="V11" s="14" t="str">
        <f>"中学校"</f>
        <v>中学校</v>
      </c>
      <c r="W11" s="14" t="str">
        <f>"○"</f>
        <v>○</v>
      </c>
      <c r="X11" s="14"/>
      <c r="Y11" s="14" t="str">
        <f>"中学校"</f>
        <v>中学校</v>
      </c>
      <c r="Z11" s="14" t="str">
        <f>"○"</f>
        <v>○</v>
      </c>
      <c r="AA11" s="14"/>
      <c r="AB11" s="14" t="str">
        <f>"中学校"</f>
        <v>中学校</v>
      </c>
      <c r="AC11" s="14" t="str">
        <f>"○"</f>
        <v>○</v>
      </c>
      <c r="AD11" s="14"/>
      <c r="AE11" s="14" t="str">
        <f>"中学校"</f>
        <v>中学校</v>
      </c>
      <c r="AF11" s="14" t="str">
        <f>"○"</f>
        <v>○</v>
      </c>
      <c r="AG11" s="14"/>
      <c r="AH11" s="14" t="str">
        <f>"中学校"</f>
        <v>中学校</v>
      </c>
      <c r="AI11" s="14" t="str">
        <f>"○"</f>
        <v>○</v>
      </c>
      <c r="AJ11" s="14"/>
      <c r="AK11" s="14" t="str">
        <f>"中学校"</f>
        <v>中学校</v>
      </c>
      <c r="AL11" s="14" t="str">
        <f>"○"</f>
        <v>○</v>
      </c>
      <c r="AM11" s="14"/>
      <c r="AN11" s="14" t="str">
        <f>"中学校"</f>
        <v>中学校</v>
      </c>
      <c r="AO11" s="14" t="str">
        <f>"○"</f>
        <v>○</v>
      </c>
      <c r="AP11" s="14"/>
      <c r="AQ11" s="14" t="str">
        <f>"中学校"</f>
        <v>中学校</v>
      </c>
      <c r="AR11" s="14" t="str">
        <f>"○"</f>
        <v>○</v>
      </c>
      <c r="AS11" s="14"/>
      <c r="AT11" s="14" t="str">
        <f>"中学校"</f>
        <v>中学校</v>
      </c>
      <c r="AU11" s="14" t="str">
        <f>"○"</f>
        <v>○</v>
      </c>
      <c r="AV11" s="14"/>
      <c r="AW11" s="14" t="str">
        <f>"中学校"</f>
        <v>中学校</v>
      </c>
      <c r="AX11" s="14" t="str">
        <f>"○"</f>
        <v>○</v>
      </c>
      <c r="AY11" s="14"/>
      <c r="AZ11" s="14" t="str">
        <f>"中学校"</f>
        <v>中学校</v>
      </c>
      <c r="BA11" s="14" t="str">
        <f>"○"</f>
        <v>○</v>
      </c>
      <c r="BB11" s="14"/>
      <c r="BC11" s="14" t="str">
        <f>"中学校"</f>
        <v>中学校</v>
      </c>
      <c r="BD11" s="14"/>
      <c r="BE11" s="14" t="str">
        <f>"中学校"</f>
        <v>中学校</v>
      </c>
      <c r="BF11" s="14" t="s">
        <v>242</v>
      </c>
      <c r="BG11" s="14"/>
      <c r="BH11" s="14" t="str">
        <f>"中学校"</f>
        <v>中学校</v>
      </c>
      <c r="BI11" s="14" t="s">
        <v>243</v>
      </c>
      <c r="BJ11" s="14"/>
      <c r="BK11" s="14"/>
    </row>
    <row r="13" spans="1:63" x14ac:dyDescent="0.4">
      <c r="A13" s="14" t="s">
        <v>9</v>
      </c>
      <c r="B13" s="14" t="s">
        <v>26</v>
      </c>
      <c r="C13" s="14"/>
      <c r="D13" s="14" t="s">
        <v>9</v>
      </c>
      <c r="E13" s="14" t="s">
        <v>46</v>
      </c>
      <c r="G13" s="14" t="s">
        <v>9</v>
      </c>
      <c r="H13" s="14" t="s">
        <v>68</v>
      </c>
      <c r="I13" s="14"/>
      <c r="J13" s="14" t="s">
        <v>9</v>
      </c>
      <c r="K13" s="14" t="s">
        <v>83</v>
      </c>
      <c r="L13" s="14"/>
      <c r="M13" s="14" t="s">
        <v>9</v>
      </c>
      <c r="N13" s="14" t="s">
        <v>88</v>
      </c>
      <c r="O13" s="14"/>
      <c r="P13" s="14" t="s">
        <v>9</v>
      </c>
      <c r="Q13" s="14" t="s">
        <v>92</v>
      </c>
      <c r="R13" s="14"/>
      <c r="S13" s="14" t="s">
        <v>9</v>
      </c>
      <c r="T13" s="14" t="s">
        <v>95</v>
      </c>
      <c r="U13" s="14"/>
      <c r="V13" s="14" t="s">
        <v>9</v>
      </c>
      <c r="W13" s="14" t="s">
        <v>96</v>
      </c>
      <c r="X13" s="14"/>
      <c r="Y13" s="14" t="s">
        <v>9</v>
      </c>
      <c r="Z13" s="14" t="s">
        <v>102</v>
      </c>
      <c r="AA13" s="14"/>
      <c r="AB13" s="14" t="s">
        <v>9</v>
      </c>
      <c r="AC13" s="14" t="s">
        <v>104</v>
      </c>
      <c r="AD13" s="14"/>
      <c r="AE13" s="14" t="s">
        <v>9</v>
      </c>
      <c r="AF13" s="14" t="s">
        <v>107</v>
      </c>
      <c r="AG13" s="14"/>
      <c r="AH13" s="14" t="s">
        <v>9</v>
      </c>
      <c r="AI13" s="14" t="s">
        <v>28</v>
      </c>
      <c r="AJ13" s="14"/>
      <c r="AK13" s="14" t="s">
        <v>9</v>
      </c>
      <c r="AL13" s="14" t="s">
        <v>29</v>
      </c>
      <c r="AM13" s="14"/>
      <c r="AN13" s="14" t="s">
        <v>9</v>
      </c>
      <c r="AO13" s="14" t="s">
        <v>73</v>
      </c>
      <c r="AP13" s="14"/>
      <c r="AQ13" s="14" t="s">
        <v>9</v>
      </c>
      <c r="AR13" s="14" t="s">
        <v>117</v>
      </c>
      <c r="AS13" s="14"/>
      <c r="AT13" s="14" t="s">
        <v>9</v>
      </c>
      <c r="AU13" s="14" t="s">
        <v>52</v>
      </c>
      <c r="AV13" s="14"/>
      <c r="AW13" s="14" t="s">
        <v>9</v>
      </c>
      <c r="AX13" s="14" t="s">
        <v>55</v>
      </c>
      <c r="AY13" s="14"/>
      <c r="AZ13" s="14" t="s">
        <v>9</v>
      </c>
      <c r="BA13" s="14" t="s">
        <v>59</v>
      </c>
      <c r="BB13" s="14"/>
      <c r="BC13" s="14" t="s">
        <v>9</v>
      </c>
      <c r="BD13" s="14"/>
      <c r="BE13" s="14" t="s">
        <v>9</v>
      </c>
      <c r="BF13" s="14" t="s">
        <v>208</v>
      </c>
      <c r="BG13" s="14"/>
      <c r="BH13" s="14" t="s">
        <v>9</v>
      </c>
      <c r="BI13" s="211" t="s">
        <v>220</v>
      </c>
      <c r="BJ13" s="14"/>
      <c r="BK13" s="14"/>
    </row>
    <row r="14" spans="1:63" x14ac:dyDescent="0.4">
      <c r="A14" s="14" t="str">
        <f>"義務教育学校"</f>
        <v>義務教育学校</v>
      </c>
      <c r="B14" s="14" t="str">
        <f>"&lt;&gt;"</f>
        <v>&lt;&gt;</v>
      </c>
      <c r="C14" s="14"/>
      <c r="D14" s="14" t="str">
        <f>"義務教育学校"</f>
        <v>義務教育学校</v>
      </c>
      <c r="E14" s="14" t="str">
        <f>"○"</f>
        <v>○</v>
      </c>
      <c r="G14" s="14" t="str">
        <f>"義務教育学校"</f>
        <v>義務教育学校</v>
      </c>
      <c r="H14" s="14" t="str">
        <f>"○"</f>
        <v>○</v>
      </c>
      <c r="I14" s="14"/>
      <c r="J14" s="14" t="str">
        <f>"義務教育学校"</f>
        <v>義務教育学校</v>
      </c>
      <c r="K14" s="14" t="str">
        <f>"○"</f>
        <v>○</v>
      </c>
      <c r="L14" s="14"/>
      <c r="M14" s="14" t="str">
        <f>"義務教育学校"</f>
        <v>義務教育学校</v>
      </c>
      <c r="N14" s="14" t="str">
        <f>"○"</f>
        <v>○</v>
      </c>
      <c r="O14" s="14"/>
      <c r="P14" s="14" t="str">
        <f>"義務教育学校"</f>
        <v>義務教育学校</v>
      </c>
      <c r="Q14" s="14" t="str">
        <f>"○"</f>
        <v>○</v>
      </c>
      <c r="R14" s="14"/>
      <c r="S14" s="14" t="str">
        <f>"義務教育学校"</f>
        <v>義務教育学校</v>
      </c>
      <c r="T14" s="14" t="str">
        <f>"○"</f>
        <v>○</v>
      </c>
      <c r="U14" s="14"/>
      <c r="V14" s="14" t="str">
        <f>"義務教育学校"</f>
        <v>義務教育学校</v>
      </c>
      <c r="W14" s="14" t="str">
        <f>"○"</f>
        <v>○</v>
      </c>
      <c r="X14" s="14"/>
      <c r="Y14" s="14" t="str">
        <f>"義務教育学校"</f>
        <v>義務教育学校</v>
      </c>
      <c r="Z14" s="14" t="str">
        <f>"○"</f>
        <v>○</v>
      </c>
      <c r="AA14" s="14"/>
      <c r="AB14" s="14" t="str">
        <f>"義務教育学校"</f>
        <v>義務教育学校</v>
      </c>
      <c r="AC14" s="14" t="str">
        <f>"○"</f>
        <v>○</v>
      </c>
      <c r="AD14" s="14"/>
      <c r="AE14" s="14" t="str">
        <f>"義務教育学校"</f>
        <v>義務教育学校</v>
      </c>
      <c r="AF14" s="14" t="str">
        <f>"○"</f>
        <v>○</v>
      </c>
      <c r="AG14" s="14"/>
      <c r="AH14" s="14" t="str">
        <f>"義務教育学校"</f>
        <v>義務教育学校</v>
      </c>
      <c r="AI14" s="14" t="str">
        <f>"○"</f>
        <v>○</v>
      </c>
      <c r="AJ14" s="14"/>
      <c r="AK14" s="14" t="str">
        <f>"義務教育学校"</f>
        <v>義務教育学校</v>
      </c>
      <c r="AL14" s="14" t="str">
        <f>"○"</f>
        <v>○</v>
      </c>
      <c r="AM14" s="14"/>
      <c r="AN14" s="14" t="str">
        <f>"義務教育学校"</f>
        <v>義務教育学校</v>
      </c>
      <c r="AO14" s="14" t="str">
        <f>"○"</f>
        <v>○</v>
      </c>
      <c r="AP14" s="14"/>
      <c r="AQ14" s="14" t="str">
        <f>"義務教育学校"</f>
        <v>義務教育学校</v>
      </c>
      <c r="AR14" s="14" t="str">
        <f>"○"</f>
        <v>○</v>
      </c>
      <c r="AS14" s="14"/>
      <c r="AT14" s="14" t="str">
        <f>"義務教育学校"</f>
        <v>義務教育学校</v>
      </c>
      <c r="AU14" s="14" t="str">
        <f>"○"</f>
        <v>○</v>
      </c>
      <c r="AV14" s="14"/>
      <c r="AW14" s="14" t="str">
        <f>"義務教育学校"</f>
        <v>義務教育学校</v>
      </c>
      <c r="AX14" s="14" t="str">
        <f>"○"</f>
        <v>○</v>
      </c>
      <c r="AY14" s="14"/>
      <c r="AZ14" s="14" t="str">
        <f>"義務教育学校"</f>
        <v>義務教育学校</v>
      </c>
      <c r="BA14" s="14" t="str">
        <f>"○"</f>
        <v>○</v>
      </c>
      <c r="BB14" s="14"/>
      <c r="BC14" s="14" t="str">
        <f>"義務教育学校"</f>
        <v>義務教育学校</v>
      </c>
      <c r="BD14" s="14"/>
      <c r="BE14" s="14" t="str">
        <f>"義務教育学校"</f>
        <v>義務教育学校</v>
      </c>
      <c r="BF14" s="14" t="s">
        <v>242</v>
      </c>
      <c r="BG14" s="14"/>
      <c r="BH14" s="14" t="str">
        <f>"義務教育学校"</f>
        <v>義務教育学校</v>
      </c>
      <c r="BI14" s="14" t="s">
        <v>243</v>
      </c>
      <c r="BJ14" s="14"/>
      <c r="BK14" s="14"/>
    </row>
    <row r="16" spans="1:63" x14ac:dyDescent="0.4">
      <c r="A16" s="14" t="s">
        <v>9</v>
      </c>
      <c r="B16" s="14" t="s">
        <v>26</v>
      </c>
      <c r="C16" s="14"/>
      <c r="D16" s="14" t="s">
        <v>9</v>
      </c>
      <c r="E16" s="14" t="s">
        <v>46</v>
      </c>
      <c r="G16" s="14" t="s">
        <v>9</v>
      </c>
      <c r="H16" s="14" t="s">
        <v>68</v>
      </c>
      <c r="I16" s="14"/>
      <c r="J16" s="14" t="s">
        <v>9</v>
      </c>
      <c r="K16" s="14" t="s">
        <v>83</v>
      </c>
      <c r="L16" s="14"/>
      <c r="M16" s="14" t="s">
        <v>9</v>
      </c>
      <c r="N16" s="14" t="s">
        <v>89</v>
      </c>
      <c r="O16" s="14"/>
      <c r="P16" s="14" t="s">
        <v>9</v>
      </c>
      <c r="Q16" s="14" t="s">
        <v>66</v>
      </c>
      <c r="R16" s="14"/>
      <c r="S16" s="14" t="s">
        <v>9</v>
      </c>
      <c r="T16" s="14" t="s">
        <v>93</v>
      </c>
      <c r="U16" s="14"/>
      <c r="V16" s="14" t="s">
        <v>9</v>
      </c>
      <c r="W16" s="14" t="s">
        <v>97</v>
      </c>
      <c r="X16" s="14"/>
      <c r="Y16" s="14" t="s">
        <v>9</v>
      </c>
      <c r="Z16" s="14" t="s">
        <v>101</v>
      </c>
      <c r="AA16" s="14"/>
      <c r="AB16" s="14" t="s">
        <v>9</v>
      </c>
      <c r="AC16" s="14" t="s">
        <v>104</v>
      </c>
      <c r="AD16" s="14"/>
      <c r="AE16" s="14" t="s">
        <v>9</v>
      </c>
      <c r="AF16" s="14" t="s">
        <v>107</v>
      </c>
      <c r="AG16" s="14"/>
      <c r="AH16" s="14" t="s">
        <v>9</v>
      </c>
      <c r="AI16" s="14" t="s">
        <v>28</v>
      </c>
      <c r="AJ16" s="14"/>
      <c r="AK16" s="14" t="s">
        <v>9</v>
      </c>
      <c r="AL16" s="14" t="s">
        <v>29</v>
      </c>
      <c r="AM16" s="14"/>
      <c r="AN16" s="14" t="s">
        <v>9</v>
      </c>
      <c r="AO16" s="14" t="s">
        <v>113</v>
      </c>
      <c r="AP16" s="14"/>
      <c r="AQ16" s="14" t="s">
        <v>9</v>
      </c>
      <c r="AR16" s="14" t="s">
        <v>54</v>
      </c>
      <c r="AS16" s="14"/>
      <c r="AT16" s="14" t="s">
        <v>9</v>
      </c>
      <c r="AU16" s="14" t="s">
        <v>118</v>
      </c>
      <c r="AV16" s="14"/>
      <c r="AW16" s="14" t="s">
        <v>9</v>
      </c>
      <c r="AX16" s="14" t="s">
        <v>119</v>
      </c>
      <c r="AY16" s="14"/>
      <c r="AZ16" s="14" t="s">
        <v>9</v>
      </c>
      <c r="BA16" s="14" t="s">
        <v>122</v>
      </c>
      <c r="BB16" s="14"/>
      <c r="BC16" s="14" t="s">
        <v>9</v>
      </c>
      <c r="BD16" s="14"/>
      <c r="BE16" s="14" t="s">
        <v>9</v>
      </c>
      <c r="BF16" s="14" t="s">
        <v>208</v>
      </c>
      <c r="BG16" s="14"/>
      <c r="BH16" s="14" t="s">
        <v>9</v>
      </c>
      <c r="BI16" s="211" t="s">
        <v>220</v>
      </c>
      <c r="BJ16" s="14"/>
      <c r="BK16" s="14"/>
    </row>
    <row r="17" spans="1:63" x14ac:dyDescent="0.4">
      <c r="A17" s="14" t="str">
        <f>"高等学校"</f>
        <v>高等学校</v>
      </c>
      <c r="B17" s="14" t="str">
        <f>"&lt;&gt;"</f>
        <v>&lt;&gt;</v>
      </c>
      <c r="C17" s="14"/>
      <c r="D17" s="14" t="str">
        <f>"高等学校"</f>
        <v>高等学校</v>
      </c>
      <c r="E17" s="14" t="str">
        <f>"○"</f>
        <v>○</v>
      </c>
      <c r="G17" s="14" t="str">
        <f>"高等学校"</f>
        <v>高等学校</v>
      </c>
      <c r="H17" s="14" t="str">
        <f>"○"</f>
        <v>○</v>
      </c>
      <c r="I17" s="14"/>
      <c r="J17" s="14" t="str">
        <f>"高等学校"</f>
        <v>高等学校</v>
      </c>
      <c r="K17" s="14" t="str">
        <f>"○"</f>
        <v>○</v>
      </c>
      <c r="L17" s="14"/>
      <c r="M17" s="14" t="str">
        <f>"高等学校"</f>
        <v>高等学校</v>
      </c>
      <c r="N17" s="14" t="str">
        <f>"○"</f>
        <v>○</v>
      </c>
      <c r="O17" s="14"/>
      <c r="P17" s="14" t="str">
        <f>"高等学校"</f>
        <v>高等学校</v>
      </c>
      <c r="Q17" s="14" t="str">
        <f>"○"</f>
        <v>○</v>
      </c>
      <c r="R17" s="14"/>
      <c r="S17" s="14" t="str">
        <f>"高等学校"</f>
        <v>高等学校</v>
      </c>
      <c r="T17" s="14" t="str">
        <f>"○"</f>
        <v>○</v>
      </c>
      <c r="U17" s="14"/>
      <c r="V17" s="14" t="str">
        <f>"高等学校"</f>
        <v>高等学校</v>
      </c>
      <c r="W17" s="14" t="str">
        <f>"○"</f>
        <v>○</v>
      </c>
      <c r="X17" s="14"/>
      <c r="Y17" s="14" t="str">
        <f>"高等学校"</f>
        <v>高等学校</v>
      </c>
      <c r="Z17" s="14" t="str">
        <f>"○"</f>
        <v>○</v>
      </c>
      <c r="AA17" s="14"/>
      <c r="AB17" s="14" t="str">
        <f>"高等学校"</f>
        <v>高等学校</v>
      </c>
      <c r="AC17" s="14" t="str">
        <f>"○"</f>
        <v>○</v>
      </c>
      <c r="AD17" s="14"/>
      <c r="AE17" s="14" t="str">
        <f>"高等学校"</f>
        <v>高等学校</v>
      </c>
      <c r="AF17" s="14" t="str">
        <f>"○"</f>
        <v>○</v>
      </c>
      <c r="AG17" s="14"/>
      <c r="AH17" s="14" t="str">
        <f>"高等学校"</f>
        <v>高等学校</v>
      </c>
      <c r="AI17" s="14" t="str">
        <f>"○"</f>
        <v>○</v>
      </c>
      <c r="AJ17" s="14"/>
      <c r="AK17" s="14" t="str">
        <f>"高等学校"</f>
        <v>高等学校</v>
      </c>
      <c r="AL17" s="14" t="str">
        <f>"○"</f>
        <v>○</v>
      </c>
      <c r="AM17" s="14"/>
      <c r="AN17" s="14" t="str">
        <f>"高等学校"</f>
        <v>高等学校</v>
      </c>
      <c r="AO17" s="14" t="str">
        <f>"○"</f>
        <v>○</v>
      </c>
      <c r="AP17" s="14"/>
      <c r="AQ17" s="14" t="str">
        <f>"高等学校"</f>
        <v>高等学校</v>
      </c>
      <c r="AR17" s="14" t="str">
        <f>"○"</f>
        <v>○</v>
      </c>
      <c r="AS17" s="14"/>
      <c r="AT17" s="14" t="str">
        <f>"高等学校"</f>
        <v>高等学校</v>
      </c>
      <c r="AU17" s="14" t="str">
        <f>"○"</f>
        <v>○</v>
      </c>
      <c r="AV17" s="14"/>
      <c r="AW17" s="14" t="str">
        <f>"高等学校"</f>
        <v>高等学校</v>
      </c>
      <c r="AX17" s="14" t="str">
        <f>"○"</f>
        <v>○</v>
      </c>
      <c r="AY17" s="14"/>
      <c r="AZ17" s="14" t="str">
        <f>"高等学校"</f>
        <v>高等学校</v>
      </c>
      <c r="BA17" s="14" t="str">
        <f>"○"</f>
        <v>○</v>
      </c>
      <c r="BB17" s="14"/>
      <c r="BC17" s="14" t="str">
        <f>"高等学校"</f>
        <v>高等学校</v>
      </c>
      <c r="BD17" s="14"/>
      <c r="BE17" s="14" t="str">
        <f>"高等学校"</f>
        <v>高等学校</v>
      </c>
      <c r="BF17" s="14" t="s">
        <v>242</v>
      </c>
      <c r="BG17" s="14"/>
      <c r="BH17" s="14" t="str">
        <f>"高等学校"</f>
        <v>高等学校</v>
      </c>
      <c r="BI17" s="14" t="s">
        <v>243</v>
      </c>
      <c r="BJ17" s="14"/>
      <c r="BK17" s="14"/>
    </row>
    <row r="19" spans="1:63" x14ac:dyDescent="0.4">
      <c r="A19" s="14" t="s">
        <v>9</v>
      </c>
      <c r="B19" s="14" t="s">
        <v>26</v>
      </c>
      <c r="C19" s="14"/>
      <c r="D19" s="14" t="s">
        <v>9</v>
      </c>
      <c r="E19" s="14" t="s">
        <v>46</v>
      </c>
      <c r="G19" s="14" t="s">
        <v>9</v>
      </c>
      <c r="H19" s="14" t="s">
        <v>68</v>
      </c>
      <c r="I19" s="14"/>
      <c r="J19" s="14" t="s">
        <v>9</v>
      </c>
      <c r="K19" s="14" t="s">
        <v>30</v>
      </c>
      <c r="L19" s="14"/>
      <c r="M19" s="14" t="s">
        <v>9</v>
      </c>
      <c r="N19" s="14" t="s">
        <v>87</v>
      </c>
      <c r="O19" s="14"/>
      <c r="P19" s="14" t="s">
        <v>9</v>
      </c>
      <c r="Q19" s="14" t="s">
        <v>66</v>
      </c>
      <c r="R19" s="14"/>
      <c r="S19" s="14" t="s">
        <v>9</v>
      </c>
      <c r="T19" s="14" t="s">
        <v>93</v>
      </c>
      <c r="U19" s="14"/>
      <c r="V19" s="14" t="s">
        <v>9</v>
      </c>
      <c r="W19" s="14" t="s">
        <v>98</v>
      </c>
      <c r="X19" s="14"/>
      <c r="Y19" s="14" t="s">
        <v>9</v>
      </c>
      <c r="Z19" s="14" t="s">
        <v>103</v>
      </c>
      <c r="AA19" s="14"/>
      <c r="AB19" s="14" t="s">
        <v>9</v>
      </c>
      <c r="AC19" s="14" t="s">
        <v>105</v>
      </c>
      <c r="AD19" s="14"/>
      <c r="AE19" s="14" t="s">
        <v>9</v>
      </c>
      <c r="AF19" s="14" t="s">
        <v>107</v>
      </c>
      <c r="AG19" s="14"/>
      <c r="AH19" s="14" t="s">
        <v>9</v>
      </c>
      <c r="AI19" s="14" t="s">
        <v>28</v>
      </c>
      <c r="AJ19" s="14"/>
      <c r="AK19" s="14" t="s">
        <v>9</v>
      </c>
      <c r="AL19" s="14" t="s">
        <v>29</v>
      </c>
      <c r="AM19" s="14"/>
      <c r="AN19" s="14" t="s">
        <v>9</v>
      </c>
      <c r="AO19" s="14" t="s">
        <v>113</v>
      </c>
      <c r="AP19" s="14"/>
      <c r="AQ19" s="14" t="s">
        <v>9</v>
      </c>
      <c r="AR19" s="14" t="s">
        <v>117</v>
      </c>
      <c r="AS19" s="14"/>
      <c r="AT19" s="14" t="s">
        <v>9</v>
      </c>
      <c r="AU19" s="14" t="s">
        <v>52</v>
      </c>
      <c r="AV19" s="14"/>
      <c r="AW19" s="14" t="s">
        <v>9</v>
      </c>
      <c r="AX19" s="14" t="s">
        <v>55</v>
      </c>
      <c r="AY19" s="14"/>
      <c r="AZ19" s="14" t="s">
        <v>9</v>
      </c>
      <c r="BA19" s="14" t="s">
        <v>123</v>
      </c>
      <c r="BB19" s="14"/>
      <c r="BC19" s="14" t="s">
        <v>9</v>
      </c>
      <c r="BD19" s="14"/>
      <c r="BE19" s="14" t="s">
        <v>9</v>
      </c>
      <c r="BF19" s="14" t="s">
        <v>208</v>
      </c>
      <c r="BG19" s="14"/>
      <c r="BH19" s="14" t="s">
        <v>9</v>
      </c>
      <c r="BI19" s="211" t="s">
        <v>220</v>
      </c>
      <c r="BJ19" s="14"/>
      <c r="BK19" s="14"/>
    </row>
    <row r="20" spans="1:63" x14ac:dyDescent="0.4">
      <c r="A20" s="14" t="str">
        <f>"中等教育学校"</f>
        <v>中等教育学校</v>
      </c>
      <c r="B20" s="14" t="str">
        <f>"&lt;&gt;"</f>
        <v>&lt;&gt;</v>
      </c>
      <c r="C20" s="14"/>
      <c r="D20" s="14" t="str">
        <f>"中等教育学校"</f>
        <v>中等教育学校</v>
      </c>
      <c r="E20" s="14" t="str">
        <f>"○"</f>
        <v>○</v>
      </c>
      <c r="G20" s="14" t="str">
        <f>"中等教育学校"</f>
        <v>中等教育学校</v>
      </c>
      <c r="H20" s="14" t="str">
        <f>"○"</f>
        <v>○</v>
      </c>
      <c r="I20" s="14"/>
      <c r="J20" s="14" t="str">
        <f>"中等教育学校"</f>
        <v>中等教育学校</v>
      </c>
      <c r="K20" s="14" t="str">
        <f>"○"</f>
        <v>○</v>
      </c>
      <c r="L20" s="14"/>
      <c r="M20" s="14" t="str">
        <f>"中等教育学校"</f>
        <v>中等教育学校</v>
      </c>
      <c r="N20" s="14" t="str">
        <f>"○"</f>
        <v>○</v>
      </c>
      <c r="O20" s="14"/>
      <c r="P20" s="14" t="str">
        <f>"中等教育学校"</f>
        <v>中等教育学校</v>
      </c>
      <c r="Q20" s="14" t="str">
        <f>"○"</f>
        <v>○</v>
      </c>
      <c r="R20" s="14"/>
      <c r="S20" s="14" t="str">
        <f>"中等教育学校"</f>
        <v>中等教育学校</v>
      </c>
      <c r="T20" s="14" t="str">
        <f>"○"</f>
        <v>○</v>
      </c>
      <c r="U20" s="14"/>
      <c r="V20" s="14" t="str">
        <f>"中等教育学校"</f>
        <v>中等教育学校</v>
      </c>
      <c r="W20" s="14" t="str">
        <f>"○"</f>
        <v>○</v>
      </c>
      <c r="X20" s="14"/>
      <c r="Y20" s="14" t="str">
        <f>"中等教育学校"</f>
        <v>中等教育学校</v>
      </c>
      <c r="Z20" s="14" t="str">
        <f>"○"</f>
        <v>○</v>
      </c>
      <c r="AA20" s="14"/>
      <c r="AB20" s="14" t="str">
        <f>"中等教育学校"</f>
        <v>中等教育学校</v>
      </c>
      <c r="AC20" s="14" t="str">
        <f>"○"</f>
        <v>○</v>
      </c>
      <c r="AD20" s="14"/>
      <c r="AE20" s="14" t="str">
        <f>"中等教育学校"</f>
        <v>中等教育学校</v>
      </c>
      <c r="AF20" s="14" t="str">
        <f>"○"</f>
        <v>○</v>
      </c>
      <c r="AG20" s="14"/>
      <c r="AH20" s="14" t="str">
        <f>"中等教育学校"</f>
        <v>中等教育学校</v>
      </c>
      <c r="AI20" s="14" t="str">
        <f>"○"</f>
        <v>○</v>
      </c>
      <c r="AJ20" s="14"/>
      <c r="AK20" s="14" t="str">
        <f>"中等教育学校"</f>
        <v>中等教育学校</v>
      </c>
      <c r="AL20" s="14" t="str">
        <f>"○"</f>
        <v>○</v>
      </c>
      <c r="AM20" s="14"/>
      <c r="AN20" s="14" t="str">
        <f>"中等教育学校"</f>
        <v>中等教育学校</v>
      </c>
      <c r="AO20" s="14" t="str">
        <f>"○"</f>
        <v>○</v>
      </c>
      <c r="AP20" s="14"/>
      <c r="AQ20" s="14" t="str">
        <f>"中等教育学校"</f>
        <v>中等教育学校</v>
      </c>
      <c r="AR20" s="14" t="str">
        <f>"○"</f>
        <v>○</v>
      </c>
      <c r="AS20" s="14"/>
      <c r="AT20" s="14" t="str">
        <f>"中等教育学校"</f>
        <v>中等教育学校</v>
      </c>
      <c r="AU20" s="14" t="str">
        <f>"○"</f>
        <v>○</v>
      </c>
      <c r="AV20" s="14"/>
      <c r="AW20" s="14" t="str">
        <f>"中等教育学校"</f>
        <v>中等教育学校</v>
      </c>
      <c r="AX20" s="14" t="str">
        <f>"○"</f>
        <v>○</v>
      </c>
      <c r="AY20" s="14"/>
      <c r="AZ20" s="14" t="str">
        <f>"中等教育学校"</f>
        <v>中等教育学校</v>
      </c>
      <c r="BA20" s="14" t="str">
        <f>"○"</f>
        <v>○</v>
      </c>
      <c r="BB20" s="14"/>
      <c r="BC20" s="14" t="str">
        <f>"中等教育学校"</f>
        <v>中等教育学校</v>
      </c>
      <c r="BD20" s="14"/>
      <c r="BE20" s="14" t="str">
        <f>"中等教育学校"</f>
        <v>中等教育学校</v>
      </c>
      <c r="BF20" s="14" t="s">
        <v>242</v>
      </c>
      <c r="BG20" s="14"/>
      <c r="BH20" s="14" t="str">
        <f>"中等教育学校"</f>
        <v>中等教育学校</v>
      </c>
      <c r="BI20" s="14" t="s">
        <v>243</v>
      </c>
      <c r="BJ20" s="14"/>
      <c r="BK20" s="14"/>
    </row>
    <row r="22" spans="1:63" x14ac:dyDescent="0.4">
      <c r="A22" s="14" t="s">
        <v>9</v>
      </c>
      <c r="B22" s="14" t="s">
        <v>26</v>
      </c>
      <c r="C22" s="14"/>
      <c r="D22" s="14" t="s">
        <v>9</v>
      </c>
      <c r="E22" s="14" t="s">
        <v>46</v>
      </c>
      <c r="G22" s="14" t="s">
        <v>9</v>
      </c>
      <c r="H22" s="14" t="s">
        <v>68</v>
      </c>
      <c r="I22" s="14"/>
      <c r="J22" s="14" t="s">
        <v>9</v>
      </c>
      <c r="K22" s="14" t="s">
        <v>84</v>
      </c>
      <c r="L22" s="14"/>
      <c r="M22" s="14" t="s">
        <v>9</v>
      </c>
      <c r="N22" s="14" t="s">
        <v>87</v>
      </c>
      <c r="O22" s="14"/>
      <c r="P22" s="14" t="s">
        <v>9</v>
      </c>
      <c r="Q22" s="14" t="s">
        <v>66</v>
      </c>
      <c r="R22" s="14"/>
      <c r="S22" s="14" t="s">
        <v>9</v>
      </c>
      <c r="T22" s="14" t="s">
        <v>93</v>
      </c>
      <c r="U22" s="14"/>
      <c r="V22" s="14" t="s">
        <v>9</v>
      </c>
      <c r="W22" s="14" t="s">
        <v>99</v>
      </c>
      <c r="X22" s="14"/>
      <c r="Y22" s="14" t="s">
        <v>9</v>
      </c>
      <c r="Z22" s="14" t="s">
        <v>102</v>
      </c>
      <c r="AA22" s="14"/>
      <c r="AB22" s="14" t="s">
        <v>9</v>
      </c>
      <c r="AC22" s="14" t="s">
        <v>106</v>
      </c>
      <c r="AD22" s="14"/>
      <c r="AE22" s="14" t="s">
        <v>9</v>
      </c>
      <c r="AF22" s="14" t="s">
        <v>107</v>
      </c>
      <c r="AG22" s="14"/>
      <c r="AH22" s="14" t="s">
        <v>9</v>
      </c>
      <c r="AI22" s="14" t="s">
        <v>109</v>
      </c>
      <c r="AJ22" s="14"/>
      <c r="AK22" s="14" t="s">
        <v>9</v>
      </c>
      <c r="AL22" s="14" t="s">
        <v>111</v>
      </c>
      <c r="AM22" s="14"/>
      <c r="AN22" s="14" t="s">
        <v>9</v>
      </c>
      <c r="AO22" s="14" t="s">
        <v>73</v>
      </c>
      <c r="AP22" s="14"/>
      <c r="AQ22" s="14" t="s">
        <v>9</v>
      </c>
      <c r="AR22" s="14" t="s">
        <v>54</v>
      </c>
      <c r="AS22" s="14"/>
      <c r="AT22" s="14" t="s">
        <v>9</v>
      </c>
      <c r="AU22" s="14" t="s">
        <v>52</v>
      </c>
      <c r="AV22" s="14"/>
      <c r="AW22" s="14" t="s">
        <v>9</v>
      </c>
      <c r="AX22" s="14" t="s">
        <v>120</v>
      </c>
      <c r="AY22" s="14"/>
      <c r="AZ22" s="14" t="s">
        <v>9</v>
      </c>
      <c r="BA22" s="14" t="s">
        <v>59</v>
      </c>
      <c r="BB22" s="14"/>
      <c r="BC22" s="14" t="s">
        <v>9</v>
      </c>
      <c r="BD22" s="14"/>
      <c r="BE22" s="14" t="s">
        <v>9</v>
      </c>
      <c r="BF22" s="14" t="s">
        <v>208</v>
      </c>
      <c r="BG22" s="14"/>
      <c r="BH22" s="14" t="s">
        <v>9</v>
      </c>
      <c r="BI22" s="211" t="s">
        <v>220</v>
      </c>
      <c r="BJ22" s="14"/>
      <c r="BK22" s="14"/>
    </row>
    <row r="23" spans="1:63" x14ac:dyDescent="0.4">
      <c r="A23" s="14" t="str">
        <f>"特別支援学校"</f>
        <v>特別支援学校</v>
      </c>
      <c r="B23" s="14" t="str">
        <f>"&lt;&gt;"</f>
        <v>&lt;&gt;</v>
      </c>
      <c r="C23" s="14"/>
      <c r="D23" s="14" t="str">
        <f>"特別支援学校"</f>
        <v>特別支援学校</v>
      </c>
      <c r="E23" s="14" t="str">
        <f>"○"</f>
        <v>○</v>
      </c>
      <c r="G23" s="14" t="str">
        <f>"特別支援学校"</f>
        <v>特別支援学校</v>
      </c>
      <c r="H23" s="14" t="str">
        <f>"○"</f>
        <v>○</v>
      </c>
      <c r="I23" s="14"/>
      <c r="J23" s="14" t="str">
        <f>"特別支援学校"</f>
        <v>特別支援学校</v>
      </c>
      <c r="K23" s="14" t="str">
        <f>"○"</f>
        <v>○</v>
      </c>
      <c r="L23" s="14"/>
      <c r="M23" s="14" t="str">
        <f>"特別支援学校"</f>
        <v>特別支援学校</v>
      </c>
      <c r="N23" s="14" t="str">
        <f>"○"</f>
        <v>○</v>
      </c>
      <c r="O23" s="14"/>
      <c r="P23" s="14" t="str">
        <f>"特別支援学校"</f>
        <v>特別支援学校</v>
      </c>
      <c r="Q23" s="14" t="str">
        <f>"○"</f>
        <v>○</v>
      </c>
      <c r="R23" s="14"/>
      <c r="S23" s="14" t="str">
        <f>"特別支援学校"</f>
        <v>特別支援学校</v>
      </c>
      <c r="T23" s="14" t="str">
        <f>"○"</f>
        <v>○</v>
      </c>
      <c r="U23" s="14"/>
      <c r="V23" s="14" t="str">
        <f>"特別支援学校"</f>
        <v>特別支援学校</v>
      </c>
      <c r="W23" s="14" t="str">
        <f>"○"</f>
        <v>○</v>
      </c>
      <c r="X23" s="14"/>
      <c r="Y23" s="14" t="str">
        <f>"特別支援学校"</f>
        <v>特別支援学校</v>
      </c>
      <c r="Z23" s="14" t="str">
        <f>"○"</f>
        <v>○</v>
      </c>
      <c r="AA23" s="14"/>
      <c r="AB23" s="14" t="str">
        <f>"特別支援学校"</f>
        <v>特別支援学校</v>
      </c>
      <c r="AC23" s="14" t="str">
        <f>"○"</f>
        <v>○</v>
      </c>
      <c r="AD23" s="14"/>
      <c r="AE23" s="14" t="str">
        <f>"特別支援学校"</f>
        <v>特別支援学校</v>
      </c>
      <c r="AF23" s="14" t="str">
        <f>"○"</f>
        <v>○</v>
      </c>
      <c r="AG23" s="14"/>
      <c r="AH23" s="14" t="str">
        <f>"特別支援学校"</f>
        <v>特別支援学校</v>
      </c>
      <c r="AI23" s="14" t="str">
        <f>"○"</f>
        <v>○</v>
      </c>
      <c r="AJ23" s="14"/>
      <c r="AK23" s="14" t="str">
        <f>"特別支援学校"</f>
        <v>特別支援学校</v>
      </c>
      <c r="AL23" s="14" t="str">
        <f>"○"</f>
        <v>○</v>
      </c>
      <c r="AM23" s="14"/>
      <c r="AN23" s="14" t="str">
        <f>"特別支援学校"</f>
        <v>特別支援学校</v>
      </c>
      <c r="AO23" s="14" t="str">
        <f>"○"</f>
        <v>○</v>
      </c>
      <c r="AP23" s="14"/>
      <c r="AQ23" s="14" t="str">
        <f>"特別支援学校"</f>
        <v>特別支援学校</v>
      </c>
      <c r="AR23" s="14" t="str">
        <f>"○"</f>
        <v>○</v>
      </c>
      <c r="AS23" s="14"/>
      <c r="AT23" s="14" t="str">
        <f>"特別支援学校"</f>
        <v>特別支援学校</v>
      </c>
      <c r="AU23" s="14" t="str">
        <f>"○"</f>
        <v>○</v>
      </c>
      <c r="AV23" s="14"/>
      <c r="AW23" s="14" t="str">
        <f>"特別支援学校"</f>
        <v>特別支援学校</v>
      </c>
      <c r="AX23" s="14" t="str">
        <f>"○"</f>
        <v>○</v>
      </c>
      <c r="AY23" s="14"/>
      <c r="AZ23" s="14" t="str">
        <f>"特別支援学校"</f>
        <v>特別支援学校</v>
      </c>
      <c r="BA23" s="14" t="str">
        <f>"○"</f>
        <v>○</v>
      </c>
      <c r="BB23" s="14"/>
      <c r="BC23" s="14" t="str">
        <f>"特別支援学校"</f>
        <v>特別支援学校</v>
      </c>
      <c r="BD23" s="14"/>
      <c r="BE23" s="14" t="str">
        <f>"特別支援学校"</f>
        <v>特別支援学校</v>
      </c>
      <c r="BF23" s="14" t="s">
        <v>242</v>
      </c>
      <c r="BG23" s="14"/>
      <c r="BH23" s="14" t="str">
        <f>"特別支援学校"</f>
        <v>特別支援学校</v>
      </c>
      <c r="BI23" s="14" t="s">
        <v>243</v>
      </c>
      <c r="BJ23" s="14"/>
      <c r="BK23" s="14"/>
    </row>
    <row r="25" spans="1:63" x14ac:dyDescent="0.4">
      <c r="A25" s="14"/>
      <c r="B25" s="14"/>
      <c r="C25" s="14"/>
      <c r="D25" s="14"/>
      <c r="E25" s="14"/>
      <c r="G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row>
    <row r="26" spans="1:63" x14ac:dyDescent="0.4">
      <c r="A26" s="14"/>
      <c r="B26" s="14"/>
      <c r="C26" s="14"/>
      <c r="D26" s="14"/>
      <c r="E26" s="14"/>
      <c r="G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sheetData>
  <phoneticPr fontId="1"/>
  <printOptions headings="1"/>
  <pageMargins left="0.70866141732283472" right="0.70866141732283472" top="0.74803149606299213" bottom="0.74803149606299213" header="0.31496062992125984" footer="0.31496062992125984"/>
  <pageSetup paperSize="9" scale="3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6"/>
  <sheetViews>
    <sheetView workbookViewId="0">
      <selection activeCell="A14" sqref="A14:AF14"/>
    </sheetView>
  </sheetViews>
  <sheetFormatPr defaultRowHeight="18.75" x14ac:dyDescent="0.4"/>
  <cols>
    <col min="2" max="2" width="7.125" bestFit="1" customWidth="1"/>
    <col min="4" max="4" width="2.5" customWidth="1"/>
    <col min="6" max="6" width="7.125" bestFit="1" customWidth="1"/>
    <col min="8" max="8" width="2.5" customWidth="1"/>
    <col min="10" max="10" width="7.125" bestFit="1" customWidth="1"/>
    <col min="12" max="12" width="2.5" customWidth="1"/>
    <col min="14" max="14" width="7.125" bestFit="1" customWidth="1"/>
    <col min="16" max="16" width="2.5" style="138" customWidth="1"/>
    <col min="18" max="18" width="7.125" bestFit="1" customWidth="1"/>
    <col min="20" max="20" width="2.5" customWidth="1"/>
    <col min="22" max="22" width="7.125" bestFit="1" customWidth="1"/>
    <col min="24" max="24" width="2.5" customWidth="1"/>
    <col min="26" max="26" width="7.125" bestFit="1" customWidth="1"/>
    <col min="28" max="28" width="2.5" customWidth="1"/>
    <col min="30" max="30" width="7.125" bestFit="1" customWidth="1"/>
    <col min="32" max="32" width="2.5" style="138" customWidth="1"/>
    <col min="34" max="34" width="7.125" bestFit="1" customWidth="1"/>
    <col min="36" max="36" width="2.5" customWidth="1"/>
    <col min="38" max="38" width="7.125" bestFit="1" customWidth="1"/>
    <col min="40" max="40" width="2.5" customWidth="1"/>
    <col min="42" max="42" width="7.125" bestFit="1" customWidth="1"/>
    <col min="44" max="44" width="2.5" customWidth="1"/>
    <col min="46" max="46" width="7.125" bestFit="1" customWidth="1"/>
    <col min="48" max="48" width="2.5" style="138" customWidth="1"/>
    <col min="50" max="50" width="7.125" bestFit="1" customWidth="1"/>
    <col min="52" max="52" width="2.5" customWidth="1"/>
    <col min="54" max="54" width="7.125" bestFit="1" customWidth="1"/>
    <col min="56" max="56" width="2.5" customWidth="1"/>
    <col min="58" max="58" width="7.125" bestFit="1" customWidth="1"/>
    <col min="60" max="60" width="2.5" customWidth="1"/>
    <col min="62" max="62" width="7.125" bestFit="1" customWidth="1"/>
    <col min="64" max="64" width="2.5" customWidth="1"/>
  </cols>
  <sheetData>
    <row r="1" spans="1:63" x14ac:dyDescent="0.4">
      <c r="A1" s="14" t="s">
        <v>9</v>
      </c>
      <c r="B1" s="14" t="s">
        <v>142</v>
      </c>
      <c r="C1" s="14" t="s">
        <v>23</v>
      </c>
      <c r="E1" s="14" t="s">
        <v>9</v>
      </c>
      <c r="F1" s="14" t="s">
        <v>142</v>
      </c>
      <c r="G1" s="14" t="s">
        <v>23</v>
      </c>
      <c r="I1" s="14" t="s">
        <v>9</v>
      </c>
      <c r="J1" s="14" t="s">
        <v>142</v>
      </c>
      <c r="K1" s="14" t="s">
        <v>23</v>
      </c>
      <c r="M1" s="14" t="s">
        <v>9</v>
      </c>
      <c r="N1" s="14" t="s">
        <v>142</v>
      </c>
      <c r="O1" s="14" t="s">
        <v>23</v>
      </c>
      <c r="Q1" s="14" t="s">
        <v>9</v>
      </c>
      <c r="R1" s="14" t="s">
        <v>142</v>
      </c>
      <c r="S1" s="14" t="s">
        <v>23</v>
      </c>
      <c r="U1" s="14" t="s">
        <v>9</v>
      </c>
      <c r="V1" s="14" t="s">
        <v>142</v>
      </c>
      <c r="W1" s="14" t="s">
        <v>23</v>
      </c>
      <c r="Y1" s="14" t="s">
        <v>9</v>
      </c>
      <c r="Z1" s="14" t="s">
        <v>142</v>
      </c>
      <c r="AA1" s="14" t="s">
        <v>23</v>
      </c>
      <c r="AC1" s="14" t="s">
        <v>9</v>
      </c>
      <c r="AD1" s="14" t="s">
        <v>142</v>
      </c>
      <c r="AE1" s="14" t="s">
        <v>23</v>
      </c>
      <c r="AG1" s="14" t="s">
        <v>9</v>
      </c>
      <c r="AH1" s="14" t="s">
        <v>142</v>
      </c>
      <c r="AI1" s="14" t="s">
        <v>23</v>
      </c>
      <c r="AK1" s="14" t="s">
        <v>9</v>
      </c>
      <c r="AL1" s="14" t="s">
        <v>142</v>
      </c>
      <c r="AM1" s="14" t="s">
        <v>23</v>
      </c>
      <c r="AO1" s="14" t="s">
        <v>9</v>
      </c>
      <c r="AP1" s="14" t="s">
        <v>142</v>
      </c>
      <c r="AQ1" s="14" t="s">
        <v>23</v>
      </c>
      <c r="AS1" s="14" t="s">
        <v>9</v>
      </c>
      <c r="AT1" s="14" t="s">
        <v>142</v>
      </c>
      <c r="AU1" s="14" t="s">
        <v>23</v>
      </c>
      <c r="AW1" s="14" t="s">
        <v>9</v>
      </c>
      <c r="AX1" s="14" t="s">
        <v>142</v>
      </c>
      <c r="AY1" s="14" t="s">
        <v>23</v>
      </c>
      <c r="BA1" s="14" t="s">
        <v>9</v>
      </c>
      <c r="BB1" s="14" t="s">
        <v>142</v>
      </c>
      <c r="BC1" s="14" t="s">
        <v>23</v>
      </c>
      <c r="BE1" s="14" t="s">
        <v>9</v>
      </c>
      <c r="BF1" s="14" t="s">
        <v>142</v>
      </c>
      <c r="BG1" s="14" t="s">
        <v>23</v>
      </c>
      <c r="BI1" s="14" t="s">
        <v>9</v>
      </c>
      <c r="BJ1" s="14" t="s">
        <v>142</v>
      </c>
      <c r="BK1" s="14" t="s">
        <v>23</v>
      </c>
    </row>
    <row r="2" spans="1:63" x14ac:dyDescent="0.4">
      <c r="A2" s="14" t="str">
        <f>"幼稚園"</f>
        <v>幼稚園</v>
      </c>
      <c r="B2" s="14" t="str">
        <f>"Ⅰ"</f>
        <v>Ⅰ</v>
      </c>
      <c r="C2" s="14" t="str">
        <f>"H"</f>
        <v>H</v>
      </c>
      <c r="E2" s="14" t="str">
        <f>"幼稚園"</f>
        <v>幼稚園</v>
      </c>
      <c r="F2" s="14" t="str">
        <f>"Ⅱ"</f>
        <v>Ⅱ</v>
      </c>
      <c r="G2" s="14" t="str">
        <f>"H"</f>
        <v>H</v>
      </c>
      <c r="I2" s="14" t="str">
        <f>"幼稚園"</f>
        <v>幼稚園</v>
      </c>
      <c r="J2" s="14" t="str">
        <f>"Ⅲ"</f>
        <v>Ⅲ</v>
      </c>
      <c r="K2" s="14" t="str">
        <f>"H"</f>
        <v>H</v>
      </c>
      <c r="M2" s="14" t="str">
        <f>"幼稚園"</f>
        <v>幼稚園</v>
      </c>
      <c r="N2" s="14" t="str">
        <f>"Ⅳ"</f>
        <v>Ⅳ</v>
      </c>
      <c r="O2" s="14" t="str">
        <f>"H"</f>
        <v>H</v>
      </c>
      <c r="Q2" s="14" t="str">
        <f>"幼稚園"</f>
        <v>幼稚園</v>
      </c>
      <c r="R2" s="14" t="str">
        <f>"Ⅰ"</f>
        <v>Ⅰ</v>
      </c>
      <c r="S2" s="14" t="str">
        <f>"I"</f>
        <v>I</v>
      </c>
      <c r="U2" s="14" t="str">
        <f>"幼稚園"</f>
        <v>幼稚園</v>
      </c>
      <c r="V2" s="14" t="str">
        <f>"Ⅱ"</f>
        <v>Ⅱ</v>
      </c>
      <c r="W2" s="14" t="str">
        <f>"I"</f>
        <v>I</v>
      </c>
      <c r="Y2" s="14" t="str">
        <f>"幼稚園"</f>
        <v>幼稚園</v>
      </c>
      <c r="Z2" s="14" t="str">
        <f>"Ⅲ"</f>
        <v>Ⅲ</v>
      </c>
      <c r="AA2" s="14" t="str">
        <f>"I"</f>
        <v>I</v>
      </c>
      <c r="AC2" s="14" t="str">
        <f>"幼稚園"</f>
        <v>幼稚園</v>
      </c>
      <c r="AD2" s="14" t="str">
        <f>"Ⅳ"</f>
        <v>Ⅳ</v>
      </c>
      <c r="AE2" s="14" t="str">
        <f>"I"</f>
        <v>I</v>
      </c>
      <c r="AG2" s="14" t="str">
        <f>"幼稚園"</f>
        <v>幼稚園</v>
      </c>
      <c r="AH2" s="14" t="str">
        <f>"Ⅰ"</f>
        <v>Ⅰ</v>
      </c>
      <c r="AI2" s="14" t="str">
        <f>"K"</f>
        <v>K</v>
      </c>
      <c r="AK2" s="14" t="str">
        <f>"幼稚園"</f>
        <v>幼稚園</v>
      </c>
      <c r="AL2" s="14" t="str">
        <f>"Ⅱ"</f>
        <v>Ⅱ</v>
      </c>
      <c r="AM2" s="14" t="str">
        <f>"K"</f>
        <v>K</v>
      </c>
      <c r="AO2" s="14" t="str">
        <f>"幼稚園"</f>
        <v>幼稚園</v>
      </c>
      <c r="AP2" s="14" t="str">
        <f>"Ⅲ"</f>
        <v>Ⅲ</v>
      </c>
      <c r="AQ2" s="14" t="str">
        <f>"K"</f>
        <v>K</v>
      </c>
      <c r="AS2" s="14" t="str">
        <f>"幼稚園"</f>
        <v>幼稚園</v>
      </c>
      <c r="AT2" s="14" t="str">
        <f>"Ⅳ"</f>
        <v>Ⅳ</v>
      </c>
      <c r="AU2" s="14" t="str">
        <f>"K"</f>
        <v>K</v>
      </c>
      <c r="AW2" s="14" t="str">
        <f>"幼稚園"</f>
        <v>幼稚園</v>
      </c>
      <c r="AX2" s="14" t="str">
        <f>"Ⅰ"</f>
        <v>Ⅰ</v>
      </c>
      <c r="AY2" s="14" t="str">
        <f>"L"</f>
        <v>L</v>
      </c>
      <c r="BA2" s="14" t="str">
        <f>"幼稚園"</f>
        <v>幼稚園</v>
      </c>
      <c r="BB2" s="14" t="str">
        <f>"Ⅱ"</f>
        <v>Ⅱ</v>
      </c>
      <c r="BC2" s="14" t="str">
        <f>"L"</f>
        <v>L</v>
      </c>
      <c r="BE2" s="14" t="str">
        <f>"幼稚園"</f>
        <v>幼稚園</v>
      </c>
      <c r="BF2" s="14" t="str">
        <f>"Ⅲ"</f>
        <v>Ⅲ</v>
      </c>
      <c r="BG2" s="14" t="str">
        <f>"L"</f>
        <v>L</v>
      </c>
      <c r="BI2" s="14" t="str">
        <f>"幼稚園"</f>
        <v>幼稚園</v>
      </c>
      <c r="BJ2" s="14" t="str">
        <f>"Ⅳ"</f>
        <v>Ⅳ</v>
      </c>
      <c r="BK2" s="14" t="str">
        <f>"L"</f>
        <v>L</v>
      </c>
    </row>
    <row r="4" spans="1:63" x14ac:dyDescent="0.4">
      <c r="A4" s="14" t="s">
        <v>9</v>
      </c>
      <c r="B4" s="14" t="s">
        <v>142</v>
      </c>
      <c r="C4" s="14" t="s">
        <v>23</v>
      </c>
      <c r="E4" s="14" t="s">
        <v>9</v>
      </c>
      <c r="F4" s="14" t="s">
        <v>142</v>
      </c>
      <c r="G4" s="14" t="s">
        <v>23</v>
      </c>
      <c r="I4" s="14" t="s">
        <v>9</v>
      </c>
      <c r="J4" s="14" t="s">
        <v>142</v>
      </c>
      <c r="K4" s="14" t="s">
        <v>23</v>
      </c>
      <c r="M4" s="14" t="s">
        <v>9</v>
      </c>
      <c r="N4" s="14" t="s">
        <v>142</v>
      </c>
      <c r="O4" s="14" t="s">
        <v>23</v>
      </c>
      <c r="Q4" s="14" t="s">
        <v>9</v>
      </c>
      <c r="R4" s="14" t="s">
        <v>142</v>
      </c>
      <c r="S4" s="14" t="s">
        <v>23</v>
      </c>
      <c r="U4" s="14" t="s">
        <v>9</v>
      </c>
      <c r="V4" s="14" t="s">
        <v>142</v>
      </c>
      <c r="W4" s="14" t="s">
        <v>23</v>
      </c>
      <c r="Y4" s="14" t="s">
        <v>9</v>
      </c>
      <c r="Z4" s="14" t="s">
        <v>142</v>
      </c>
      <c r="AA4" s="14" t="s">
        <v>23</v>
      </c>
      <c r="AC4" s="14" t="s">
        <v>9</v>
      </c>
      <c r="AD4" s="14" t="s">
        <v>142</v>
      </c>
      <c r="AE4" s="14" t="s">
        <v>23</v>
      </c>
      <c r="AG4" s="14" t="s">
        <v>9</v>
      </c>
      <c r="AH4" s="14" t="s">
        <v>142</v>
      </c>
      <c r="AI4" s="14" t="s">
        <v>23</v>
      </c>
      <c r="AK4" s="14" t="s">
        <v>9</v>
      </c>
      <c r="AL4" s="14" t="s">
        <v>142</v>
      </c>
      <c r="AM4" s="14" t="s">
        <v>23</v>
      </c>
      <c r="AO4" s="14" t="s">
        <v>9</v>
      </c>
      <c r="AP4" s="14" t="s">
        <v>142</v>
      </c>
      <c r="AQ4" s="14" t="s">
        <v>23</v>
      </c>
      <c r="AS4" s="14" t="s">
        <v>9</v>
      </c>
      <c r="AT4" s="14" t="s">
        <v>142</v>
      </c>
      <c r="AU4" s="14" t="s">
        <v>23</v>
      </c>
      <c r="AW4" s="14" t="s">
        <v>9</v>
      </c>
      <c r="AX4" s="14" t="s">
        <v>142</v>
      </c>
      <c r="AY4" s="14" t="s">
        <v>23</v>
      </c>
      <c r="BA4" s="14" t="s">
        <v>9</v>
      </c>
      <c r="BB4" s="14" t="s">
        <v>142</v>
      </c>
      <c r="BC4" s="14" t="s">
        <v>23</v>
      </c>
      <c r="BE4" s="14" t="s">
        <v>9</v>
      </c>
      <c r="BF4" s="14" t="s">
        <v>142</v>
      </c>
      <c r="BG4" s="14" t="s">
        <v>23</v>
      </c>
      <c r="BI4" s="14" t="s">
        <v>9</v>
      </c>
      <c r="BJ4" s="14" t="s">
        <v>142</v>
      </c>
      <c r="BK4" s="14" t="s">
        <v>23</v>
      </c>
    </row>
    <row r="5" spans="1:63" x14ac:dyDescent="0.4">
      <c r="A5" s="14" t="str">
        <f>"幼保連携型認定こども園"</f>
        <v>幼保連携型認定こども園</v>
      </c>
      <c r="B5" s="14" t="str">
        <f>"Ⅰ"</f>
        <v>Ⅰ</v>
      </c>
      <c r="C5" s="14" t="str">
        <f>"H"</f>
        <v>H</v>
      </c>
      <c r="E5" s="14" t="str">
        <f>"幼保連携型認定こども園"</f>
        <v>幼保連携型認定こども園</v>
      </c>
      <c r="F5" s="14" t="str">
        <f>"Ⅱ"</f>
        <v>Ⅱ</v>
      </c>
      <c r="G5" s="14" t="str">
        <f>"H"</f>
        <v>H</v>
      </c>
      <c r="I5" s="14" t="str">
        <f>"幼保連携型認定こども園"</f>
        <v>幼保連携型認定こども園</v>
      </c>
      <c r="J5" s="14" t="str">
        <f>"Ⅲ"</f>
        <v>Ⅲ</v>
      </c>
      <c r="K5" s="14" t="str">
        <f>"H"</f>
        <v>H</v>
      </c>
      <c r="M5" s="14" t="str">
        <f>"幼保連携型認定こども園"</f>
        <v>幼保連携型認定こども園</v>
      </c>
      <c r="N5" s="14" t="str">
        <f>"Ⅳ"</f>
        <v>Ⅳ</v>
      </c>
      <c r="O5" s="14" t="str">
        <f>"H"</f>
        <v>H</v>
      </c>
      <c r="Q5" s="14" t="str">
        <f>"幼保連携型認定こども園"</f>
        <v>幼保連携型認定こども園</v>
      </c>
      <c r="R5" s="14" t="str">
        <f>"Ⅰ"</f>
        <v>Ⅰ</v>
      </c>
      <c r="S5" s="14" t="str">
        <f>"I"</f>
        <v>I</v>
      </c>
      <c r="U5" s="14" t="str">
        <f>"幼保連携型認定こども園"</f>
        <v>幼保連携型認定こども園</v>
      </c>
      <c r="V5" s="14" t="str">
        <f>"Ⅱ"</f>
        <v>Ⅱ</v>
      </c>
      <c r="W5" s="14" t="str">
        <f>"I"</f>
        <v>I</v>
      </c>
      <c r="Y5" s="14" t="str">
        <f>"幼保連携型認定こども園"</f>
        <v>幼保連携型認定こども園</v>
      </c>
      <c r="Z5" s="14" t="str">
        <f>"Ⅲ"</f>
        <v>Ⅲ</v>
      </c>
      <c r="AA5" s="14" t="str">
        <f>"I"</f>
        <v>I</v>
      </c>
      <c r="AC5" s="14" t="str">
        <f>"幼保連携型認定こども園"</f>
        <v>幼保連携型認定こども園</v>
      </c>
      <c r="AD5" s="14" t="str">
        <f>"Ⅳ"</f>
        <v>Ⅳ</v>
      </c>
      <c r="AE5" s="14" t="str">
        <f>"I"</f>
        <v>I</v>
      </c>
      <c r="AG5" s="14" t="str">
        <f>"幼保連携型認定こども園"</f>
        <v>幼保連携型認定こども園</v>
      </c>
      <c r="AH5" s="14" t="str">
        <f>"Ⅰ"</f>
        <v>Ⅰ</v>
      </c>
      <c r="AI5" s="14" t="str">
        <f>"K"</f>
        <v>K</v>
      </c>
      <c r="AK5" s="14" t="str">
        <f>"幼保連携型認定こども園"</f>
        <v>幼保連携型認定こども園</v>
      </c>
      <c r="AL5" s="14" t="str">
        <f>"Ⅱ"</f>
        <v>Ⅱ</v>
      </c>
      <c r="AM5" s="14" t="str">
        <f>"K"</f>
        <v>K</v>
      </c>
      <c r="AO5" s="14" t="str">
        <f>"幼保連携型認定こども園"</f>
        <v>幼保連携型認定こども園</v>
      </c>
      <c r="AP5" s="14" t="str">
        <f>"Ⅲ"</f>
        <v>Ⅲ</v>
      </c>
      <c r="AQ5" s="14" t="str">
        <f>"K"</f>
        <v>K</v>
      </c>
      <c r="AS5" s="14" t="str">
        <f>"幼保連携型認定こども園"</f>
        <v>幼保連携型認定こども園</v>
      </c>
      <c r="AT5" s="14" t="str">
        <f>"Ⅳ"</f>
        <v>Ⅳ</v>
      </c>
      <c r="AU5" s="14" t="str">
        <f>"K"</f>
        <v>K</v>
      </c>
      <c r="AW5" s="14" t="str">
        <f>"幼保連携型認定こども園"</f>
        <v>幼保連携型認定こども園</v>
      </c>
      <c r="AX5" s="14" t="str">
        <f>"Ⅰ"</f>
        <v>Ⅰ</v>
      </c>
      <c r="AY5" s="14" t="str">
        <f>"L"</f>
        <v>L</v>
      </c>
      <c r="BA5" s="14" t="str">
        <f>"幼保連携型認定こども園"</f>
        <v>幼保連携型認定こども園</v>
      </c>
      <c r="BB5" s="14" t="str">
        <f>"Ⅱ"</f>
        <v>Ⅱ</v>
      </c>
      <c r="BC5" s="14" t="str">
        <f>"L"</f>
        <v>L</v>
      </c>
      <c r="BE5" s="14" t="str">
        <f>"幼保連携型認定こども園"</f>
        <v>幼保連携型認定こども園</v>
      </c>
      <c r="BF5" s="14" t="str">
        <f>"Ⅲ"</f>
        <v>Ⅲ</v>
      </c>
      <c r="BG5" s="14" t="str">
        <f>"L"</f>
        <v>L</v>
      </c>
      <c r="BI5" s="14" t="str">
        <f>"幼保連携型認定こども園"</f>
        <v>幼保連携型認定こども園</v>
      </c>
      <c r="BJ5" s="14" t="str">
        <f>"Ⅳ"</f>
        <v>Ⅳ</v>
      </c>
      <c r="BK5" s="14" t="str">
        <f>"L"</f>
        <v>L</v>
      </c>
    </row>
    <row r="7" spans="1:63" x14ac:dyDescent="0.4">
      <c r="A7" s="14" t="s">
        <v>9</v>
      </c>
      <c r="B7" s="14" t="s">
        <v>142</v>
      </c>
      <c r="C7" s="14" t="s">
        <v>23</v>
      </c>
      <c r="E7" s="14" t="s">
        <v>9</v>
      </c>
      <c r="F7" s="14" t="s">
        <v>142</v>
      </c>
      <c r="G7" s="14" t="s">
        <v>23</v>
      </c>
      <c r="I7" s="14" t="s">
        <v>9</v>
      </c>
      <c r="J7" s="14" t="s">
        <v>142</v>
      </c>
      <c r="K7" s="14" t="s">
        <v>23</v>
      </c>
      <c r="M7" s="14" t="s">
        <v>9</v>
      </c>
      <c r="N7" s="14" t="s">
        <v>142</v>
      </c>
      <c r="O7" s="14" t="s">
        <v>23</v>
      </c>
      <c r="Q7" s="14" t="s">
        <v>9</v>
      </c>
      <c r="R7" s="14" t="s">
        <v>142</v>
      </c>
      <c r="S7" s="14" t="s">
        <v>23</v>
      </c>
      <c r="U7" s="14" t="s">
        <v>9</v>
      </c>
      <c r="V7" s="14" t="s">
        <v>142</v>
      </c>
      <c r="W7" s="14" t="s">
        <v>23</v>
      </c>
      <c r="Y7" s="14" t="s">
        <v>9</v>
      </c>
      <c r="Z7" s="14" t="s">
        <v>142</v>
      </c>
      <c r="AA7" s="14" t="s">
        <v>23</v>
      </c>
      <c r="AC7" s="14" t="s">
        <v>9</v>
      </c>
      <c r="AD7" s="14" t="s">
        <v>142</v>
      </c>
      <c r="AE7" s="14" t="s">
        <v>23</v>
      </c>
      <c r="AG7" s="14" t="s">
        <v>9</v>
      </c>
      <c r="AH7" s="14" t="s">
        <v>142</v>
      </c>
      <c r="AI7" s="14" t="s">
        <v>23</v>
      </c>
      <c r="AK7" s="14" t="s">
        <v>9</v>
      </c>
      <c r="AL7" s="14" t="s">
        <v>142</v>
      </c>
      <c r="AM7" s="14" t="s">
        <v>23</v>
      </c>
      <c r="AO7" s="14" t="s">
        <v>9</v>
      </c>
      <c r="AP7" s="14" t="s">
        <v>142</v>
      </c>
      <c r="AQ7" s="14" t="s">
        <v>23</v>
      </c>
      <c r="AS7" s="14" t="s">
        <v>9</v>
      </c>
      <c r="AT7" s="14" t="s">
        <v>142</v>
      </c>
      <c r="AU7" s="14" t="s">
        <v>23</v>
      </c>
      <c r="AW7" s="14" t="s">
        <v>9</v>
      </c>
      <c r="AX7" s="14" t="s">
        <v>142</v>
      </c>
      <c r="AY7" s="14" t="s">
        <v>23</v>
      </c>
      <c r="BA7" s="14" t="s">
        <v>9</v>
      </c>
      <c r="BB7" s="14" t="s">
        <v>142</v>
      </c>
      <c r="BC7" s="14" t="s">
        <v>23</v>
      </c>
      <c r="BE7" s="14" t="s">
        <v>9</v>
      </c>
      <c r="BF7" s="14" t="s">
        <v>142</v>
      </c>
      <c r="BG7" s="14" t="s">
        <v>23</v>
      </c>
      <c r="BI7" s="14" t="s">
        <v>9</v>
      </c>
      <c r="BJ7" s="14" t="s">
        <v>142</v>
      </c>
      <c r="BK7" s="14" t="s">
        <v>23</v>
      </c>
    </row>
    <row r="8" spans="1:63" x14ac:dyDescent="0.4">
      <c r="A8" s="14" t="str">
        <f>"小学校"</f>
        <v>小学校</v>
      </c>
      <c r="B8" s="14" t="str">
        <f>"Ⅰ"</f>
        <v>Ⅰ</v>
      </c>
      <c r="C8" s="14" t="str">
        <f>"H"</f>
        <v>H</v>
      </c>
      <c r="E8" s="14" t="str">
        <f>"小学校"</f>
        <v>小学校</v>
      </c>
      <c r="F8" s="14" t="str">
        <f>"Ⅱ"</f>
        <v>Ⅱ</v>
      </c>
      <c r="G8" s="14" t="str">
        <f>"H"</f>
        <v>H</v>
      </c>
      <c r="I8" s="14" t="str">
        <f>"小学校"</f>
        <v>小学校</v>
      </c>
      <c r="J8" s="14" t="str">
        <f>"Ⅲ"</f>
        <v>Ⅲ</v>
      </c>
      <c r="K8" s="14" t="str">
        <f>"H"</f>
        <v>H</v>
      </c>
      <c r="M8" s="14" t="str">
        <f>"小学校"</f>
        <v>小学校</v>
      </c>
      <c r="N8" s="14" t="str">
        <f>"Ⅳ"</f>
        <v>Ⅳ</v>
      </c>
      <c r="O8" s="14" t="str">
        <f>"H"</f>
        <v>H</v>
      </c>
      <c r="Q8" s="14" t="str">
        <f>"小学校"</f>
        <v>小学校</v>
      </c>
      <c r="R8" s="14" t="str">
        <f>"Ⅰ"</f>
        <v>Ⅰ</v>
      </c>
      <c r="S8" s="14" t="str">
        <f>"I"</f>
        <v>I</v>
      </c>
      <c r="U8" s="14" t="str">
        <f>"小学校"</f>
        <v>小学校</v>
      </c>
      <c r="V8" s="14" t="str">
        <f>"Ⅱ"</f>
        <v>Ⅱ</v>
      </c>
      <c r="W8" s="14" t="str">
        <f>"I"</f>
        <v>I</v>
      </c>
      <c r="Y8" s="14" t="str">
        <f>"小学校"</f>
        <v>小学校</v>
      </c>
      <c r="Z8" s="14" t="str">
        <f>"Ⅲ"</f>
        <v>Ⅲ</v>
      </c>
      <c r="AA8" s="14" t="str">
        <f>"I"</f>
        <v>I</v>
      </c>
      <c r="AC8" s="14" t="str">
        <f>"小学校"</f>
        <v>小学校</v>
      </c>
      <c r="AD8" s="14" t="str">
        <f>"Ⅳ"</f>
        <v>Ⅳ</v>
      </c>
      <c r="AE8" s="14" t="str">
        <f>"I"</f>
        <v>I</v>
      </c>
      <c r="AG8" s="14" t="str">
        <f>"小学校"</f>
        <v>小学校</v>
      </c>
      <c r="AH8" s="14" t="str">
        <f>"Ⅰ"</f>
        <v>Ⅰ</v>
      </c>
      <c r="AI8" s="14" t="str">
        <f>"K"</f>
        <v>K</v>
      </c>
      <c r="AK8" s="14" t="str">
        <f>"小学校"</f>
        <v>小学校</v>
      </c>
      <c r="AL8" s="14" t="str">
        <f>"Ⅱ"</f>
        <v>Ⅱ</v>
      </c>
      <c r="AM8" s="14" t="str">
        <f>"K"</f>
        <v>K</v>
      </c>
      <c r="AO8" s="14" t="str">
        <f>"小学校"</f>
        <v>小学校</v>
      </c>
      <c r="AP8" s="14" t="str">
        <f>"Ⅲ"</f>
        <v>Ⅲ</v>
      </c>
      <c r="AQ8" s="14" t="str">
        <f>"K"</f>
        <v>K</v>
      </c>
      <c r="AS8" s="14" t="str">
        <f>"小学校"</f>
        <v>小学校</v>
      </c>
      <c r="AT8" s="14" t="str">
        <f>"Ⅳ"</f>
        <v>Ⅳ</v>
      </c>
      <c r="AU8" s="14" t="str">
        <f>"K"</f>
        <v>K</v>
      </c>
      <c r="AW8" s="14" t="str">
        <f>"小学校"</f>
        <v>小学校</v>
      </c>
      <c r="AX8" s="14" t="str">
        <f>"Ⅰ"</f>
        <v>Ⅰ</v>
      </c>
      <c r="AY8" s="14" t="str">
        <f>"L"</f>
        <v>L</v>
      </c>
      <c r="BA8" s="14" t="str">
        <f>"小学校"</f>
        <v>小学校</v>
      </c>
      <c r="BB8" s="14" t="str">
        <f>"Ⅱ"</f>
        <v>Ⅱ</v>
      </c>
      <c r="BC8" s="14" t="str">
        <f>"L"</f>
        <v>L</v>
      </c>
      <c r="BE8" s="14" t="str">
        <f>"小学校"</f>
        <v>小学校</v>
      </c>
      <c r="BF8" s="14" t="str">
        <f>"Ⅲ"</f>
        <v>Ⅲ</v>
      </c>
      <c r="BG8" s="14" t="str">
        <f>"L"</f>
        <v>L</v>
      </c>
      <c r="BI8" s="14" t="str">
        <f>"小学校"</f>
        <v>小学校</v>
      </c>
      <c r="BJ8" s="14" t="str">
        <f>"Ⅳ"</f>
        <v>Ⅳ</v>
      </c>
      <c r="BK8" s="14" t="str">
        <f>"L"</f>
        <v>L</v>
      </c>
    </row>
    <row r="10" spans="1:63" x14ac:dyDescent="0.4">
      <c r="A10" s="14" t="s">
        <v>9</v>
      </c>
      <c r="B10" s="14" t="s">
        <v>142</v>
      </c>
      <c r="C10" s="14" t="s">
        <v>23</v>
      </c>
      <c r="E10" s="14" t="s">
        <v>9</v>
      </c>
      <c r="F10" s="14" t="s">
        <v>142</v>
      </c>
      <c r="G10" s="14" t="s">
        <v>23</v>
      </c>
      <c r="I10" s="14" t="s">
        <v>9</v>
      </c>
      <c r="J10" s="14" t="s">
        <v>142</v>
      </c>
      <c r="K10" s="14" t="s">
        <v>23</v>
      </c>
      <c r="M10" s="14" t="s">
        <v>9</v>
      </c>
      <c r="N10" s="14" t="s">
        <v>142</v>
      </c>
      <c r="O10" s="14" t="s">
        <v>23</v>
      </c>
      <c r="Q10" s="14" t="s">
        <v>9</v>
      </c>
      <c r="R10" s="14" t="s">
        <v>142</v>
      </c>
      <c r="S10" s="14" t="s">
        <v>23</v>
      </c>
      <c r="U10" s="14" t="s">
        <v>9</v>
      </c>
      <c r="V10" s="14" t="s">
        <v>142</v>
      </c>
      <c r="W10" s="14" t="s">
        <v>23</v>
      </c>
      <c r="Y10" s="14" t="s">
        <v>9</v>
      </c>
      <c r="Z10" s="14" t="s">
        <v>142</v>
      </c>
      <c r="AA10" s="14" t="s">
        <v>23</v>
      </c>
      <c r="AC10" s="14" t="s">
        <v>9</v>
      </c>
      <c r="AD10" s="14" t="s">
        <v>142</v>
      </c>
      <c r="AE10" s="14" t="s">
        <v>23</v>
      </c>
      <c r="AG10" s="14" t="s">
        <v>9</v>
      </c>
      <c r="AH10" s="14" t="s">
        <v>142</v>
      </c>
      <c r="AI10" s="14" t="s">
        <v>23</v>
      </c>
      <c r="AK10" s="14" t="s">
        <v>9</v>
      </c>
      <c r="AL10" s="14" t="s">
        <v>142</v>
      </c>
      <c r="AM10" s="14" t="s">
        <v>23</v>
      </c>
      <c r="AO10" s="14" t="s">
        <v>9</v>
      </c>
      <c r="AP10" s="14" t="s">
        <v>142</v>
      </c>
      <c r="AQ10" s="14" t="s">
        <v>23</v>
      </c>
      <c r="AS10" s="14" t="s">
        <v>9</v>
      </c>
      <c r="AT10" s="14" t="s">
        <v>142</v>
      </c>
      <c r="AU10" s="14" t="s">
        <v>23</v>
      </c>
      <c r="AW10" s="14" t="s">
        <v>9</v>
      </c>
      <c r="AX10" s="14" t="s">
        <v>142</v>
      </c>
      <c r="AY10" s="14" t="s">
        <v>23</v>
      </c>
      <c r="BA10" s="14" t="s">
        <v>9</v>
      </c>
      <c r="BB10" s="14" t="s">
        <v>142</v>
      </c>
      <c r="BC10" s="14" t="s">
        <v>23</v>
      </c>
      <c r="BE10" s="14" t="s">
        <v>9</v>
      </c>
      <c r="BF10" s="14" t="s">
        <v>142</v>
      </c>
      <c r="BG10" s="14" t="s">
        <v>23</v>
      </c>
      <c r="BI10" s="14" t="s">
        <v>9</v>
      </c>
      <c r="BJ10" s="14" t="s">
        <v>142</v>
      </c>
      <c r="BK10" s="14" t="s">
        <v>23</v>
      </c>
    </row>
    <row r="11" spans="1:63" x14ac:dyDescent="0.4">
      <c r="A11" s="14" t="str">
        <f>"中学校"</f>
        <v>中学校</v>
      </c>
      <c r="B11" s="14" t="str">
        <f>"Ⅰ"</f>
        <v>Ⅰ</v>
      </c>
      <c r="C11" s="14" t="str">
        <f>"H"</f>
        <v>H</v>
      </c>
      <c r="E11" s="14" t="str">
        <f>"中学校"</f>
        <v>中学校</v>
      </c>
      <c r="F11" s="14" t="str">
        <f>"Ⅱ"</f>
        <v>Ⅱ</v>
      </c>
      <c r="G11" s="14" t="str">
        <f>"H"</f>
        <v>H</v>
      </c>
      <c r="I11" s="14" t="str">
        <f>"中学校"</f>
        <v>中学校</v>
      </c>
      <c r="J11" s="14" t="str">
        <f>"Ⅲ"</f>
        <v>Ⅲ</v>
      </c>
      <c r="K11" s="14" t="str">
        <f>"H"</f>
        <v>H</v>
      </c>
      <c r="M11" s="14" t="str">
        <f>"中学校"</f>
        <v>中学校</v>
      </c>
      <c r="N11" s="14" t="str">
        <f>"Ⅳ"</f>
        <v>Ⅳ</v>
      </c>
      <c r="O11" s="14" t="str">
        <f>"H"</f>
        <v>H</v>
      </c>
      <c r="Q11" s="14" t="str">
        <f>"中学校"</f>
        <v>中学校</v>
      </c>
      <c r="R11" s="14" t="str">
        <f>"Ⅰ"</f>
        <v>Ⅰ</v>
      </c>
      <c r="S11" s="14" t="str">
        <f>"I"</f>
        <v>I</v>
      </c>
      <c r="U11" s="14" t="str">
        <f>"中学校"</f>
        <v>中学校</v>
      </c>
      <c r="V11" s="14" t="str">
        <f>"Ⅱ"</f>
        <v>Ⅱ</v>
      </c>
      <c r="W11" s="14" t="str">
        <f>"I"</f>
        <v>I</v>
      </c>
      <c r="Y11" s="14" t="str">
        <f>"中学校"</f>
        <v>中学校</v>
      </c>
      <c r="Z11" s="14" t="str">
        <f>"Ⅲ"</f>
        <v>Ⅲ</v>
      </c>
      <c r="AA11" s="14" t="str">
        <f>"I"</f>
        <v>I</v>
      </c>
      <c r="AC11" s="14" t="str">
        <f>"中学校"</f>
        <v>中学校</v>
      </c>
      <c r="AD11" s="14" t="str">
        <f>"Ⅳ"</f>
        <v>Ⅳ</v>
      </c>
      <c r="AE11" s="14" t="str">
        <f>"I"</f>
        <v>I</v>
      </c>
      <c r="AG11" s="14" t="str">
        <f>"中学校"</f>
        <v>中学校</v>
      </c>
      <c r="AH11" s="14" t="str">
        <f>"Ⅰ"</f>
        <v>Ⅰ</v>
      </c>
      <c r="AI11" s="14" t="str">
        <f>"K"</f>
        <v>K</v>
      </c>
      <c r="AK11" s="14" t="str">
        <f>"中学校"</f>
        <v>中学校</v>
      </c>
      <c r="AL11" s="14" t="str">
        <f>"Ⅱ"</f>
        <v>Ⅱ</v>
      </c>
      <c r="AM11" s="14" t="str">
        <f>"K"</f>
        <v>K</v>
      </c>
      <c r="AO11" s="14" t="str">
        <f>"中学校"</f>
        <v>中学校</v>
      </c>
      <c r="AP11" s="14" t="str">
        <f>"Ⅲ"</f>
        <v>Ⅲ</v>
      </c>
      <c r="AQ11" s="14" t="str">
        <f>"K"</f>
        <v>K</v>
      </c>
      <c r="AS11" s="14" t="str">
        <f>"中学校"</f>
        <v>中学校</v>
      </c>
      <c r="AT11" s="14" t="str">
        <f>"Ⅳ"</f>
        <v>Ⅳ</v>
      </c>
      <c r="AU11" s="14" t="str">
        <f>"K"</f>
        <v>K</v>
      </c>
      <c r="AW11" s="14" t="str">
        <f>"中学校"</f>
        <v>中学校</v>
      </c>
      <c r="AX11" s="14" t="str">
        <f>"Ⅰ"</f>
        <v>Ⅰ</v>
      </c>
      <c r="AY11" s="14" t="str">
        <f>"L"</f>
        <v>L</v>
      </c>
      <c r="BA11" s="14" t="str">
        <f>"中学校"</f>
        <v>中学校</v>
      </c>
      <c r="BB11" s="14" t="str">
        <f>"Ⅱ"</f>
        <v>Ⅱ</v>
      </c>
      <c r="BC11" s="14" t="str">
        <f>"L"</f>
        <v>L</v>
      </c>
      <c r="BE11" s="14" t="str">
        <f>"中学校"</f>
        <v>中学校</v>
      </c>
      <c r="BF11" s="14" t="str">
        <f>"Ⅲ"</f>
        <v>Ⅲ</v>
      </c>
      <c r="BG11" s="14" t="str">
        <f>"L"</f>
        <v>L</v>
      </c>
      <c r="BI11" s="14" t="str">
        <f>"中学校"</f>
        <v>中学校</v>
      </c>
      <c r="BJ11" s="14" t="str">
        <f>"Ⅳ"</f>
        <v>Ⅳ</v>
      </c>
      <c r="BK11" s="14" t="str">
        <f>"L"</f>
        <v>L</v>
      </c>
    </row>
    <row r="13" spans="1:63" x14ac:dyDescent="0.4">
      <c r="A13" s="14" t="s">
        <v>9</v>
      </c>
      <c r="B13" s="14" t="s">
        <v>142</v>
      </c>
      <c r="C13" s="14" t="s">
        <v>23</v>
      </c>
      <c r="E13" s="14" t="s">
        <v>9</v>
      </c>
      <c r="F13" s="14" t="s">
        <v>142</v>
      </c>
      <c r="G13" s="14" t="s">
        <v>23</v>
      </c>
      <c r="I13" s="14" t="s">
        <v>9</v>
      </c>
      <c r="J13" s="14" t="s">
        <v>142</v>
      </c>
      <c r="K13" s="14" t="s">
        <v>23</v>
      </c>
      <c r="M13" s="14" t="s">
        <v>9</v>
      </c>
      <c r="N13" s="14" t="s">
        <v>142</v>
      </c>
      <c r="O13" s="14" t="s">
        <v>23</v>
      </c>
      <c r="Q13" s="14" t="s">
        <v>9</v>
      </c>
      <c r="R13" s="14" t="s">
        <v>142</v>
      </c>
      <c r="S13" s="14" t="s">
        <v>23</v>
      </c>
      <c r="U13" s="14" t="s">
        <v>9</v>
      </c>
      <c r="V13" s="14" t="s">
        <v>142</v>
      </c>
      <c r="W13" s="14" t="s">
        <v>23</v>
      </c>
      <c r="Y13" s="14" t="s">
        <v>9</v>
      </c>
      <c r="Z13" s="14" t="s">
        <v>142</v>
      </c>
      <c r="AA13" s="14" t="s">
        <v>23</v>
      </c>
      <c r="AC13" s="14" t="s">
        <v>9</v>
      </c>
      <c r="AD13" s="14" t="s">
        <v>142</v>
      </c>
      <c r="AE13" s="14" t="s">
        <v>23</v>
      </c>
      <c r="AG13" s="14" t="s">
        <v>9</v>
      </c>
      <c r="AH13" s="14" t="s">
        <v>142</v>
      </c>
      <c r="AI13" s="14" t="s">
        <v>23</v>
      </c>
      <c r="AK13" s="14" t="s">
        <v>9</v>
      </c>
      <c r="AL13" s="14" t="s">
        <v>142</v>
      </c>
      <c r="AM13" s="14" t="s">
        <v>23</v>
      </c>
      <c r="AO13" s="14" t="s">
        <v>9</v>
      </c>
      <c r="AP13" s="14" t="s">
        <v>142</v>
      </c>
      <c r="AQ13" s="14" t="s">
        <v>23</v>
      </c>
      <c r="AS13" s="14" t="s">
        <v>9</v>
      </c>
      <c r="AT13" s="14" t="s">
        <v>142</v>
      </c>
      <c r="AU13" s="14" t="s">
        <v>23</v>
      </c>
      <c r="AW13" s="14" t="s">
        <v>9</v>
      </c>
      <c r="AX13" s="14" t="s">
        <v>142</v>
      </c>
      <c r="AY13" s="14" t="s">
        <v>23</v>
      </c>
      <c r="BA13" s="14" t="s">
        <v>9</v>
      </c>
      <c r="BB13" s="14" t="s">
        <v>142</v>
      </c>
      <c r="BC13" s="14" t="s">
        <v>23</v>
      </c>
      <c r="BE13" s="14" t="s">
        <v>9</v>
      </c>
      <c r="BF13" s="14" t="s">
        <v>142</v>
      </c>
      <c r="BG13" s="14" t="s">
        <v>23</v>
      </c>
      <c r="BI13" s="14" t="s">
        <v>9</v>
      </c>
      <c r="BJ13" s="14" t="s">
        <v>142</v>
      </c>
      <c r="BK13" s="14" t="s">
        <v>23</v>
      </c>
    </row>
    <row r="14" spans="1:63" x14ac:dyDescent="0.4">
      <c r="A14" s="14" t="str">
        <f>"義務教育学校"</f>
        <v>義務教育学校</v>
      </c>
      <c r="B14" s="14" t="str">
        <f>"Ⅰ"</f>
        <v>Ⅰ</v>
      </c>
      <c r="C14" s="14" t="str">
        <f>"H"</f>
        <v>H</v>
      </c>
      <c r="E14" s="14" t="str">
        <f>"義務教育学校"</f>
        <v>義務教育学校</v>
      </c>
      <c r="F14" s="14" t="str">
        <f>"Ⅱ"</f>
        <v>Ⅱ</v>
      </c>
      <c r="G14" s="14" t="str">
        <f>"H"</f>
        <v>H</v>
      </c>
      <c r="I14" s="14" t="str">
        <f>"義務教育学校"</f>
        <v>義務教育学校</v>
      </c>
      <c r="J14" s="14" t="str">
        <f>"Ⅲ"</f>
        <v>Ⅲ</v>
      </c>
      <c r="K14" s="14" t="str">
        <f>"H"</f>
        <v>H</v>
      </c>
      <c r="M14" s="14" t="str">
        <f>"義務教育学校"</f>
        <v>義務教育学校</v>
      </c>
      <c r="N14" s="14" t="str">
        <f>"Ⅳ"</f>
        <v>Ⅳ</v>
      </c>
      <c r="O14" s="14" t="str">
        <f>"H"</f>
        <v>H</v>
      </c>
      <c r="Q14" s="14" t="str">
        <f>"義務教育学校"</f>
        <v>義務教育学校</v>
      </c>
      <c r="R14" s="14" t="str">
        <f>"Ⅰ"</f>
        <v>Ⅰ</v>
      </c>
      <c r="S14" s="14" t="str">
        <f>"I"</f>
        <v>I</v>
      </c>
      <c r="U14" s="14" t="str">
        <f>"義務教育学校"</f>
        <v>義務教育学校</v>
      </c>
      <c r="V14" s="14" t="str">
        <f>"Ⅱ"</f>
        <v>Ⅱ</v>
      </c>
      <c r="W14" s="14" t="str">
        <f>"I"</f>
        <v>I</v>
      </c>
      <c r="Y14" s="14" t="str">
        <f>"義務教育学校"</f>
        <v>義務教育学校</v>
      </c>
      <c r="Z14" s="14" t="str">
        <f>"Ⅲ"</f>
        <v>Ⅲ</v>
      </c>
      <c r="AA14" s="14" t="str">
        <f>"I"</f>
        <v>I</v>
      </c>
      <c r="AC14" s="14" t="str">
        <f>"義務教育学校"</f>
        <v>義務教育学校</v>
      </c>
      <c r="AD14" s="14" t="str">
        <f>"Ⅳ"</f>
        <v>Ⅳ</v>
      </c>
      <c r="AE14" s="14" t="str">
        <f>"I"</f>
        <v>I</v>
      </c>
      <c r="AG14" s="14" t="str">
        <f>"義務教育学校"</f>
        <v>義務教育学校</v>
      </c>
      <c r="AH14" s="14" t="str">
        <f>"Ⅰ"</f>
        <v>Ⅰ</v>
      </c>
      <c r="AI14" s="14" t="str">
        <f>"K"</f>
        <v>K</v>
      </c>
      <c r="AK14" s="14" t="str">
        <f>"義務教育学校"</f>
        <v>義務教育学校</v>
      </c>
      <c r="AL14" s="14" t="str">
        <f>"Ⅱ"</f>
        <v>Ⅱ</v>
      </c>
      <c r="AM14" s="14" t="str">
        <f>"K"</f>
        <v>K</v>
      </c>
      <c r="AO14" s="14" t="str">
        <f>"義務教育学校"</f>
        <v>義務教育学校</v>
      </c>
      <c r="AP14" s="14" t="str">
        <f>"Ⅲ"</f>
        <v>Ⅲ</v>
      </c>
      <c r="AQ14" s="14" t="str">
        <f>"K"</f>
        <v>K</v>
      </c>
      <c r="AS14" s="14" t="str">
        <f>"義務教育学校"</f>
        <v>義務教育学校</v>
      </c>
      <c r="AT14" s="14" t="str">
        <f>"Ⅳ"</f>
        <v>Ⅳ</v>
      </c>
      <c r="AU14" s="14" t="str">
        <f>"K"</f>
        <v>K</v>
      </c>
      <c r="AW14" s="14" t="str">
        <f>"義務教育学校"</f>
        <v>義務教育学校</v>
      </c>
      <c r="AX14" s="14" t="str">
        <f>"Ⅰ"</f>
        <v>Ⅰ</v>
      </c>
      <c r="AY14" s="14" t="str">
        <f>"L"</f>
        <v>L</v>
      </c>
      <c r="BA14" s="14" t="str">
        <f>"義務教育学校"</f>
        <v>義務教育学校</v>
      </c>
      <c r="BB14" s="14" t="str">
        <f>"Ⅱ"</f>
        <v>Ⅱ</v>
      </c>
      <c r="BC14" s="14" t="str">
        <f>"L"</f>
        <v>L</v>
      </c>
      <c r="BE14" s="14" t="str">
        <f>"義務教育学校"</f>
        <v>義務教育学校</v>
      </c>
      <c r="BF14" s="14" t="str">
        <f>"Ⅲ"</f>
        <v>Ⅲ</v>
      </c>
      <c r="BG14" s="14" t="str">
        <f>"L"</f>
        <v>L</v>
      </c>
      <c r="BI14" s="14" t="str">
        <f>"義務教育学校"</f>
        <v>義務教育学校</v>
      </c>
      <c r="BJ14" s="14" t="str">
        <f>"Ⅳ"</f>
        <v>Ⅳ</v>
      </c>
      <c r="BK14" s="14" t="str">
        <f>"L"</f>
        <v>L</v>
      </c>
    </row>
    <row r="16" spans="1:63" x14ac:dyDescent="0.4">
      <c r="A16" s="14" t="s">
        <v>9</v>
      </c>
      <c r="B16" s="14" t="s">
        <v>142</v>
      </c>
      <c r="C16" s="14" t="s">
        <v>23</v>
      </c>
      <c r="E16" s="14" t="s">
        <v>9</v>
      </c>
      <c r="F16" s="14" t="s">
        <v>142</v>
      </c>
      <c r="G16" s="14" t="s">
        <v>23</v>
      </c>
      <c r="I16" s="14" t="s">
        <v>9</v>
      </c>
      <c r="J16" s="14" t="s">
        <v>142</v>
      </c>
      <c r="K16" s="14" t="s">
        <v>23</v>
      </c>
      <c r="M16" s="14" t="s">
        <v>9</v>
      </c>
      <c r="N16" s="14" t="s">
        <v>142</v>
      </c>
      <c r="O16" s="14" t="s">
        <v>23</v>
      </c>
      <c r="Q16" s="14" t="s">
        <v>9</v>
      </c>
      <c r="R16" s="14" t="s">
        <v>142</v>
      </c>
      <c r="S16" s="14" t="s">
        <v>23</v>
      </c>
      <c r="U16" s="14" t="s">
        <v>9</v>
      </c>
      <c r="V16" s="14" t="s">
        <v>142</v>
      </c>
      <c r="W16" s="14" t="s">
        <v>23</v>
      </c>
      <c r="Y16" s="14" t="s">
        <v>9</v>
      </c>
      <c r="Z16" s="14" t="s">
        <v>142</v>
      </c>
      <c r="AA16" s="14" t="s">
        <v>23</v>
      </c>
      <c r="AC16" s="14" t="s">
        <v>9</v>
      </c>
      <c r="AD16" s="14" t="s">
        <v>142</v>
      </c>
      <c r="AE16" s="14" t="s">
        <v>23</v>
      </c>
      <c r="AG16" s="14" t="s">
        <v>9</v>
      </c>
      <c r="AH16" s="14" t="s">
        <v>142</v>
      </c>
      <c r="AI16" s="14" t="s">
        <v>23</v>
      </c>
      <c r="AK16" s="14" t="s">
        <v>9</v>
      </c>
      <c r="AL16" s="14" t="s">
        <v>142</v>
      </c>
      <c r="AM16" s="14" t="s">
        <v>23</v>
      </c>
      <c r="AO16" s="14" t="s">
        <v>9</v>
      </c>
      <c r="AP16" s="14" t="s">
        <v>142</v>
      </c>
      <c r="AQ16" s="14" t="s">
        <v>23</v>
      </c>
      <c r="AS16" s="14" t="s">
        <v>9</v>
      </c>
      <c r="AT16" s="14" t="s">
        <v>142</v>
      </c>
      <c r="AU16" s="14" t="s">
        <v>23</v>
      </c>
      <c r="AW16" s="14" t="s">
        <v>9</v>
      </c>
      <c r="AX16" s="14" t="s">
        <v>142</v>
      </c>
      <c r="AY16" s="14" t="s">
        <v>23</v>
      </c>
      <c r="BA16" s="14" t="s">
        <v>9</v>
      </c>
      <c r="BB16" s="14" t="s">
        <v>142</v>
      </c>
      <c r="BC16" s="14" t="s">
        <v>23</v>
      </c>
      <c r="BE16" s="14" t="s">
        <v>9</v>
      </c>
      <c r="BF16" s="14" t="s">
        <v>142</v>
      </c>
      <c r="BG16" s="14" t="s">
        <v>23</v>
      </c>
      <c r="BI16" s="14" t="s">
        <v>9</v>
      </c>
      <c r="BJ16" s="14" t="s">
        <v>142</v>
      </c>
      <c r="BK16" s="14" t="s">
        <v>23</v>
      </c>
    </row>
    <row r="17" spans="1:63" x14ac:dyDescent="0.4">
      <c r="A17" s="14" t="str">
        <f>"高等学校"</f>
        <v>高等学校</v>
      </c>
      <c r="B17" s="14" t="str">
        <f>"Ⅰ"</f>
        <v>Ⅰ</v>
      </c>
      <c r="C17" s="14" t="str">
        <f>"H"</f>
        <v>H</v>
      </c>
      <c r="E17" s="14" t="str">
        <f>"高等学校"</f>
        <v>高等学校</v>
      </c>
      <c r="F17" s="14" t="str">
        <f>"Ⅱ"</f>
        <v>Ⅱ</v>
      </c>
      <c r="G17" s="14" t="str">
        <f>"H"</f>
        <v>H</v>
      </c>
      <c r="I17" s="14" t="str">
        <f>"高等学校"</f>
        <v>高等学校</v>
      </c>
      <c r="J17" s="14" t="str">
        <f>"Ⅲ"</f>
        <v>Ⅲ</v>
      </c>
      <c r="K17" s="14" t="str">
        <f>"H"</f>
        <v>H</v>
      </c>
      <c r="M17" s="14" t="str">
        <f>"高等学校"</f>
        <v>高等学校</v>
      </c>
      <c r="N17" s="14" t="str">
        <f>"Ⅳ"</f>
        <v>Ⅳ</v>
      </c>
      <c r="O17" s="14" t="str">
        <f>"H"</f>
        <v>H</v>
      </c>
      <c r="Q17" s="14" t="str">
        <f>"高等学校"</f>
        <v>高等学校</v>
      </c>
      <c r="R17" s="14" t="str">
        <f>"Ⅰ"</f>
        <v>Ⅰ</v>
      </c>
      <c r="S17" s="14" t="str">
        <f>"I"</f>
        <v>I</v>
      </c>
      <c r="U17" s="14" t="str">
        <f>"高等学校"</f>
        <v>高等学校</v>
      </c>
      <c r="V17" s="14" t="str">
        <f>"Ⅱ"</f>
        <v>Ⅱ</v>
      </c>
      <c r="W17" s="14" t="str">
        <f>"I"</f>
        <v>I</v>
      </c>
      <c r="Y17" s="14" t="str">
        <f>"高等学校"</f>
        <v>高等学校</v>
      </c>
      <c r="Z17" s="14" t="str">
        <f>"Ⅲ"</f>
        <v>Ⅲ</v>
      </c>
      <c r="AA17" s="14" t="str">
        <f>"I"</f>
        <v>I</v>
      </c>
      <c r="AC17" s="14" t="str">
        <f>"高等学校"</f>
        <v>高等学校</v>
      </c>
      <c r="AD17" s="14" t="str">
        <f>"Ⅳ"</f>
        <v>Ⅳ</v>
      </c>
      <c r="AE17" s="14" t="str">
        <f>"I"</f>
        <v>I</v>
      </c>
      <c r="AG17" s="14" t="str">
        <f>"高等学校"</f>
        <v>高等学校</v>
      </c>
      <c r="AH17" s="14" t="str">
        <f>"Ⅰ"</f>
        <v>Ⅰ</v>
      </c>
      <c r="AI17" s="14" t="str">
        <f>"K"</f>
        <v>K</v>
      </c>
      <c r="AK17" s="14" t="str">
        <f>"高等学校"</f>
        <v>高等学校</v>
      </c>
      <c r="AL17" s="14" t="str">
        <f>"Ⅱ"</f>
        <v>Ⅱ</v>
      </c>
      <c r="AM17" s="14" t="str">
        <f>"K"</f>
        <v>K</v>
      </c>
      <c r="AO17" s="14" t="str">
        <f>"高等学校"</f>
        <v>高等学校</v>
      </c>
      <c r="AP17" s="14" t="str">
        <f>"Ⅲ"</f>
        <v>Ⅲ</v>
      </c>
      <c r="AQ17" s="14" t="str">
        <f>"K"</f>
        <v>K</v>
      </c>
      <c r="AS17" s="14" t="str">
        <f>"高等学校"</f>
        <v>高等学校</v>
      </c>
      <c r="AT17" s="14" t="str">
        <f>"Ⅳ"</f>
        <v>Ⅳ</v>
      </c>
      <c r="AU17" s="14" t="str">
        <f>"K"</f>
        <v>K</v>
      </c>
      <c r="AW17" s="14" t="str">
        <f>"高等学校"</f>
        <v>高等学校</v>
      </c>
      <c r="AX17" s="14" t="str">
        <f>"Ⅰ"</f>
        <v>Ⅰ</v>
      </c>
      <c r="AY17" s="14" t="str">
        <f>"L"</f>
        <v>L</v>
      </c>
      <c r="BA17" s="14" t="str">
        <f>"高等学校"</f>
        <v>高等学校</v>
      </c>
      <c r="BB17" s="14" t="str">
        <f>"Ⅱ"</f>
        <v>Ⅱ</v>
      </c>
      <c r="BC17" s="14" t="str">
        <f>"L"</f>
        <v>L</v>
      </c>
      <c r="BE17" s="14" t="str">
        <f>"高等学校"</f>
        <v>高等学校</v>
      </c>
      <c r="BF17" s="14" t="str">
        <f>"Ⅲ"</f>
        <v>Ⅲ</v>
      </c>
      <c r="BG17" s="14" t="str">
        <f>"L"</f>
        <v>L</v>
      </c>
      <c r="BI17" s="14" t="str">
        <f>"高等学校"</f>
        <v>高等学校</v>
      </c>
      <c r="BJ17" s="14" t="str">
        <f>"Ⅳ"</f>
        <v>Ⅳ</v>
      </c>
      <c r="BK17" s="14" t="str">
        <f>"L"</f>
        <v>L</v>
      </c>
    </row>
    <row r="19" spans="1:63" x14ac:dyDescent="0.4">
      <c r="A19" s="14" t="s">
        <v>9</v>
      </c>
      <c r="B19" s="14" t="s">
        <v>142</v>
      </c>
      <c r="C19" s="14" t="s">
        <v>23</v>
      </c>
      <c r="E19" s="14" t="s">
        <v>9</v>
      </c>
      <c r="F19" s="14" t="s">
        <v>142</v>
      </c>
      <c r="G19" s="14" t="s">
        <v>23</v>
      </c>
      <c r="I19" s="14" t="s">
        <v>9</v>
      </c>
      <c r="J19" s="14" t="s">
        <v>142</v>
      </c>
      <c r="K19" s="14" t="s">
        <v>23</v>
      </c>
      <c r="M19" s="14" t="s">
        <v>9</v>
      </c>
      <c r="N19" s="14" t="s">
        <v>142</v>
      </c>
      <c r="O19" s="14" t="s">
        <v>23</v>
      </c>
      <c r="Q19" s="14" t="s">
        <v>9</v>
      </c>
      <c r="R19" s="14" t="s">
        <v>142</v>
      </c>
      <c r="S19" s="14" t="s">
        <v>23</v>
      </c>
      <c r="U19" s="14" t="s">
        <v>9</v>
      </c>
      <c r="V19" s="14" t="s">
        <v>142</v>
      </c>
      <c r="W19" s="14" t="s">
        <v>23</v>
      </c>
      <c r="Y19" s="14" t="s">
        <v>9</v>
      </c>
      <c r="Z19" s="14" t="s">
        <v>142</v>
      </c>
      <c r="AA19" s="14" t="s">
        <v>23</v>
      </c>
      <c r="AC19" s="14" t="s">
        <v>9</v>
      </c>
      <c r="AD19" s="14" t="s">
        <v>142</v>
      </c>
      <c r="AE19" s="14" t="s">
        <v>23</v>
      </c>
      <c r="AG19" s="14" t="s">
        <v>9</v>
      </c>
      <c r="AH19" s="14" t="s">
        <v>142</v>
      </c>
      <c r="AI19" s="14" t="s">
        <v>23</v>
      </c>
      <c r="AK19" s="14" t="s">
        <v>9</v>
      </c>
      <c r="AL19" s="14" t="s">
        <v>142</v>
      </c>
      <c r="AM19" s="14" t="s">
        <v>23</v>
      </c>
      <c r="AO19" s="14" t="s">
        <v>9</v>
      </c>
      <c r="AP19" s="14" t="s">
        <v>142</v>
      </c>
      <c r="AQ19" s="14" t="s">
        <v>23</v>
      </c>
      <c r="AS19" s="14" t="s">
        <v>9</v>
      </c>
      <c r="AT19" s="14" t="s">
        <v>142</v>
      </c>
      <c r="AU19" s="14" t="s">
        <v>23</v>
      </c>
      <c r="AW19" s="14" t="s">
        <v>9</v>
      </c>
      <c r="AX19" s="14" t="s">
        <v>142</v>
      </c>
      <c r="AY19" s="14" t="s">
        <v>23</v>
      </c>
      <c r="BA19" s="14" t="s">
        <v>9</v>
      </c>
      <c r="BB19" s="14" t="s">
        <v>142</v>
      </c>
      <c r="BC19" s="14" t="s">
        <v>23</v>
      </c>
      <c r="BE19" s="14" t="s">
        <v>9</v>
      </c>
      <c r="BF19" s="14" t="s">
        <v>142</v>
      </c>
      <c r="BG19" s="14" t="s">
        <v>23</v>
      </c>
      <c r="BI19" s="14" t="s">
        <v>9</v>
      </c>
      <c r="BJ19" s="14" t="s">
        <v>142</v>
      </c>
      <c r="BK19" s="14" t="s">
        <v>23</v>
      </c>
    </row>
    <row r="20" spans="1:63" x14ac:dyDescent="0.4">
      <c r="A20" s="14" t="str">
        <f>"中等教育学校"</f>
        <v>中等教育学校</v>
      </c>
      <c r="B20" s="14" t="str">
        <f>"Ⅰ"</f>
        <v>Ⅰ</v>
      </c>
      <c r="C20" s="14" t="str">
        <f>"H"</f>
        <v>H</v>
      </c>
      <c r="E20" s="14" t="str">
        <f>"中等教育学校"</f>
        <v>中等教育学校</v>
      </c>
      <c r="F20" s="14" t="str">
        <f>"Ⅱ"</f>
        <v>Ⅱ</v>
      </c>
      <c r="G20" s="14" t="str">
        <f>"H"</f>
        <v>H</v>
      </c>
      <c r="I20" s="14" t="str">
        <f>"中等教育学校"</f>
        <v>中等教育学校</v>
      </c>
      <c r="J20" s="14" t="str">
        <f>"Ⅲ"</f>
        <v>Ⅲ</v>
      </c>
      <c r="K20" s="14" t="str">
        <f>"H"</f>
        <v>H</v>
      </c>
      <c r="M20" s="14" t="str">
        <f>"中等教育学校"</f>
        <v>中等教育学校</v>
      </c>
      <c r="N20" s="14" t="str">
        <f>"Ⅳ"</f>
        <v>Ⅳ</v>
      </c>
      <c r="O20" s="14" t="str">
        <f>"H"</f>
        <v>H</v>
      </c>
      <c r="Q20" s="14" t="str">
        <f>"中等教育学校"</f>
        <v>中等教育学校</v>
      </c>
      <c r="R20" s="14" t="str">
        <f>"Ⅰ"</f>
        <v>Ⅰ</v>
      </c>
      <c r="S20" s="14" t="str">
        <f>"I"</f>
        <v>I</v>
      </c>
      <c r="U20" s="14" t="str">
        <f>"中等教育学校"</f>
        <v>中等教育学校</v>
      </c>
      <c r="V20" s="14" t="str">
        <f>"Ⅱ"</f>
        <v>Ⅱ</v>
      </c>
      <c r="W20" s="14" t="str">
        <f>"I"</f>
        <v>I</v>
      </c>
      <c r="Y20" s="14" t="str">
        <f>"中等教育学校"</f>
        <v>中等教育学校</v>
      </c>
      <c r="Z20" s="14" t="str">
        <f>"Ⅲ"</f>
        <v>Ⅲ</v>
      </c>
      <c r="AA20" s="14" t="str">
        <f>"I"</f>
        <v>I</v>
      </c>
      <c r="AC20" s="14" t="str">
        <f>"中等教育学校"</f>
        <v>中等教育学校</v>
      </c>
      <c r="AD20" s="14" t="str">
        <f>"Ⅳ"</f>
        <v>Ⅳ</v>
      </c>
      <c r="AE20" s="14" t="str">
        <f>"I"</f>
        <v>I</v>
      </c>
      <c r="AG20" s="14" t="str">
        <f>"中等教育学校"</f>
        <v>中等教育学校</v>
      </c>
      <c r="AH20" s="14" t="str">
        <f>"Ⅰ"</f>
        <v>Ⅰ</v>
      </c>
      <c r="AI20" s="14" t="str">
        <f>"K"</f>
        <v>K</v>
      </c>
      <c r="AK20" s="14" t="str">
        <f>"中等教育学校"</f>
        <v>中等教育学校</v>
      </c>
      <c r="AL20" s="14" t="str">
        <f>"Ⅱ"</f>
        <v>Ⅱ</v>
      </c>
      <c r="AM20" s="14" t="str">
        <f>"K"</f>
        <v>K</v>
      </c>
      <c r="AO20" s="14" t="str">
        <f>"中等教育学校"</f>
        <v>中等教育学校</v>
      </c>
      <c r="AP20" s="14" t="str">
        <f>"Ⅲ"</f>
        <v>Ⅲ</v>
      </c>
      <c r="AQ20" s="14" t="str">
        <f>"K"</f>
        <v>K</v>
      </c>
      <c r="AS20" s="14" t="str">
        <f>"中等教育学校"</f>
        <v>中等教育学校</v>
      </c>
      <c r="AT20" s="14" t="str">
        <f>"Ⅳ"</f>
        <v>Ⅳ</v>
      </c>
      <c r="AU20" s="14" t="str">
        <f>"K"</f>
        <v>K</v>
      </c>
      <c r="AW20" s="14" t="str">
        <f>"中等教育学校"</f>
        <v>中等教育学校</v>
      </c>
      <c r="AX20" s="14" t="str">
        <f>"Ⅰ"</f>
        <v>Ⅰ</v>
      </c>
      <c r="AY20" s="14" t="str">
        <f>"L"</f>
        <v>L</v>
      </c>
      <c r="BA20" s="14" t="str">
        <f>"中等教育学校"</f>
        <v>中等教育学校</v>
      </c>
      <c r="BB20" s="14" t="str">
        <f>"Ⅱ"</f>
        <v>Ⅱ</v>
      </c>
      <c r="BC20" s="14" t="str">
        <f>"L"</f>
        <v>L</v>
      </c>
      <c r="BE20" s="14" t="str">
        <f>"中等教育学校"</f>
        <v>中等教育学校</v>
      </c>
      <c r="BF20" s="14" t="str">
        <f>"Ⅲ"</f>
        <v>Ⅲ</v>
      </c>
      <c r="BG20" s="14" t="str">
        <f>"L"</f>
        <v>L</v>
      </c>
      <c r="BI20" s="14" t="str">
        <f>"中等教育学校"</f>
        <v>中等教育学校</v>
      </c>
      <c r="BJ20" s="14" t="str">
        <f>"Ⅳ"</f>
        <v>Ⅳ</v>
      </c>
      <c r="BK20" s="14" t="str">
        <f>"L"</f>
        <v>L</v>
      </c>
    </row>
    <row r="22" spans="1:63" x14ac:dyDescent="0.4">
      <c r="A22" s="14" t="s">
        <v>9</v>
      </c>
      <c r="B22" s="14" t="s">
        <v>142</v>
      </c>
      <c r="C22" s="14" t="s">
        <v>23</v>
      </c>
      <c r="E22" s="14" t="s">
        <v>9</v>
      </c>
      <c r="F22" s="14" t="s">
        <v>142</v>
      </c>
      <c r="G22" s="14" t="s">
        <v>23</v>
      </c>
      <c r="I22" s="14" t="s">
        <v>9</v>
      </c>
      <c r="J22" s="14" t="s">
        <v>142</v>
      </c>
      <c r="K22" s="14" t="s">
        <v>23</v>
      </c>
      <c r="M22" s="14" t="s">
        <v>9</v>
      </c>
      <c r="N22" s="14" t="s">
        <v>142</v>
      </c>
      <c r="O22" s="14" t="s">
        <v>23</v>
      </c>
      <c r="Q22" s="14" t="s">
        <v>9</v>
      </c>
      <c r="R22" s="14" t="s">
        <v>142</v>
      </c>
      <c r="S22" s="14" t="s">
        <v>23</v>
      </c>
      <c r="U22" s="14" t="s">
        <v>9</v>
      </c>
      <c r="V22" s="14" t="s">
        <v>142</v>
      </c>
      <c r="W22" s="14" t="s">
        <v>23</v>
      </c>
      <c r="Y22" s="14" t="s">
        <v>9</v>
      </c>
      <c r="Z22" s="14" t="s">
        <v>142</v>
      </c>
      <c r="AA22" s="14" t="s">
        <v>23</v>
      </c>
      <c r="AC22" s="14" t="s">
        <v>9</v>
      </c>
      <c r="AD22" s="14" t="s">
        <v>142</v>
      </c>
      <c r="AE22" s="14" t="s">
        <v>23</v>
      </c>
      <c r="AG22" s="14" t="s">
        <v>9</v>
      </c>
      <c r="AH22" s="14" t="s">
        <v>142</v>
      </c>
      <c r="AI22" s="14" t="s">
        <v>23</v>
      </c>
      <c r="AK22" s="14" t="s">
        <v>9</v>
      </c>
      <c r="AL22" s="14" t="s">
        <v>142</v>
      </c>
      <c r="AM22" s="14" t="s">
        <v>23</v>
      </c>
      <c r="AO22" s="14" t="s">
        <v>9</v>
      </c>
      <c r="AP22" s="14" t="s">
        <v>142</v>
      </c>
      <c r="AQ22" s="14" t="s">
        <v>23</v>
      </c>
      <c r="AS22" s="14" t="s">
        <v>9</v>
      </c>
      <c r="AT22" s="14" t="s">
        <v>142</v>
      </c>
      <c r="AU22" s="14" t="s">
        <v>23</v>
      </c>
      <c r="AW22" s="14" t="s">
        <v>9</v>
      </c>
      <c r="AX22" s="14" t="s">
        <v>142</v>
      </c>
      <c r="AY22" s="14" t="s">
        <v>23</v>
      </c>
      <c r="BA22" s="14" t="s">
        <v>9</v>
      </c>
      <c r="BB22" s="14" t="s">
        <v>142</v>
      </c>
      <c r="BC22" s="14" t="s">
        <v>23</v>
      </c>
      <c r="BE22" s="14" t="s">
        <v>9</v>
      </c>
      <c r="BF22" s="14" t="s">
        <v>142</v>
      </c>
      <c r="BG22" s="14" t="s">
        <v>23</v>
      </c>
      <c r="BI22" s="14" t="s">
        <v>9</v>
      </c>
      <c r="BJ22" s="14" t="s">
        <v>142</v>
      </c>
      <c r="BK22" s="14" t="s">
        <v>23</v>
      </c>
    </row>
    <row r="23" spans="1:63" x14ac:dyDescent="0.4">
      <c r="A23" s="14" t="str">
        <f>"特別支援学校"</f>
        <v>特別支援学校</v>
      </c>
      <c r="B23" s="14" t="str">
        <f>"Ⅰ"</f>
        <v>Ⅰ</v>
      </c>
      <c r="C23" s="14" t="str">
        <f>"H"</f>
        <v>H</v>
      </c>
      <c r="E23" s="14" t="str">
        <f>"特別支援学校"</f>
        <v>特別支援学校</v>
      </c>
      <c r="F23" s="14" t="str">
        <f>"Ⅱ"</f>
        <v>Ⅱ</v>
      </c>
      <c r="G23" s="14" t="str">
        <f>"H"</f>
        <v>H</v>
      </c>
      <c r="I23" s="14" t="str">
        <f>"特別支援学校"</f>
        <v>特別支援学校</v>
      </c>
      <c r="J23" s="14" t="str">
        <f>"Ⅲ"</f>
        <v>Ⅲ</v>
      </c>
      <c r="K23" s="14" t="str">
        <f>"H"</f>
        <v>H</v>
      </c>
      <c r="M23" s="14" t="str">
        <f>"特別支援学校"</f>
        <v>特別支援学校</v>
      </c>
      <c r="N23" s="14" t="str">
        <f>"Ⅳ"</f>
        <v>Ⅳ</v>
      </c>
      <c r="O23" s="14" t="str">
        <f>"H"</f>
        <v>H</v>
      </c>
      <c r="Q23" s="14" t="str">
        <f>"特別支援学校"</f>
        <v>特別支援学校</v>
      </c>
      <c r="R23" s="14" t="str">
        <f>"Ⅰ"</f>
        <v>Ⅰ</v>
      </c>
      <c r="S23" s="14" t="str">
        <f>"I"</f>
        <v>I</v>
      </c>
      <c r="U23" s="14" t="str">
        <f>"特別支援学校"</f>
        <v>特別支援学校</v>
      </c>
      <c r="V23" s="14" t="str">
        <f>"Ⅱ"</f>
        <v>Ⅱ</v>
      </c>
      <c r="W23" s="14" t="str">
        <f>"I"</f>
        <v>I</v>
      </c>
      <c r="Y23" s="14" t="str">
        <f>"特別支援学校"</f>
        <v>特別支援学校</v>
      </c>
      <c r="Z23" s="14" t="str">
        <f>"Ⅲ"</f>
        <v>Ⅲ</v>
      </c>
      <c r="AA23" s="14" t="str">
        <f>"I"</f>
        <v>I</v>
      </c>
      <c r="AC23" s="14" t="str">
        <f>"特別支援学校"</f>
        <v>特別支援学校</v>
      </c>
      <c r="AD23" s="14" t="str">
        <f>"Ⅳ"</f>
        <v>Ⅳ</v>
      </c>
      <c r="AE23" s="14" t="str">
        <f>"I"</f>
        <v>I</v>
      </c>
      <c r="AG23" s="14" t="str">
        <f>"特別支援学校"</f>
        <v>特別支援学校</v>
      </c>
      <c r="AH23" s="14" t="str">
        <f>"Ⅰ"</f>
        <v>Ⅰ</v>
      </c>
      <c r="AI23" s="14" t="str">
        <f>"K"</f>
        <v>K</v>
      </c>
      <c r="AK23" s="14" t="str">
        <f>"特別支援学校"</f>
        <v>特別支援学校</v>
      </c>
      <c r="AL23" s="14" t="str">
        <f>"Ⅱ"</f>
        <v>Ⅱ</v>
      </c>
      <c r="AM23" s="14" t="str">
        <f>"K"</f>
        <v>K</v>
      </c>
      <c r="AO23" s="14" t="str">
        <f>"特別支援学校"</f>
        <v>特別支援学校</v>
      </c>
      <c r="AP23" s="14" t="str">
        <f>"Ⅲ"</f>
        <v>Ⅲ</v>
      </c>
      <c r="AQ23" s="14" t="str">
        <f>"K"</f>
        <v>K</v>
      </c>
      <c r="AS23" s="14" t="str">
        <f>"特別支援学校"</f>
        <v>特別支援学校</v>
      </c>
      <c r="AT23" s="14" t="str">
        <f>"Ⅳ"</f>
        <v>Ⅳ</v>
      </c>
      <c r="AU23" s="14" t="str">
        <f>"K"</f>
        <v>K</v>
      </c>
      <c r="AW23" s="14" t="str">
        <f>"特別支援学校"</f>
        <v>特別支援学校</v>
      </c>
      <c r="AX23" s="14" t="str">
        <f>"Ⅰ"</f>
        <v>Ⅰ</v>
      </c>
      <c r="AY23" s="14" t="str">
        <f>"L"</f>
        <v>L</v>
      </c>
      <c r="BA23" s="14" t="str">
        <f>"特別支援学校"</f>
        <v>特別支援学校</v>
      </c>
      <c r="BB23" s="14" t="str">
        <f>"Ⅱ"</f>
        <v>Ⅱ</v>
      </c>
      <c r="BC23" s="14" t="str">
        <f>"L"</f>
        <v>L</v>
      </c>
      <c r="BE23" s="14" t="str">
        <f>"特別支援学校"</f>
        <v>特別支援学校</v>
      </c>
      <c r="BF23" s="14" t="str">
        <f>"Ⅲ"</f>
        <v>Ⅲ</v>
      </c>
      <c r="BG23" s="14" t="str">
        <f>"L"</f>
        <v>L</v>
      </c>
      <c r="BI23" s="14" t="str">
        <f>"特別支援学校"</f>
        <v>特別支援学校</v>
      </c>
      <c r="BJ23" s="14" t="str">
        <f>"Ⅳ"</f>
        <v>Ⅳ</v>
      </c>
      <c r="BK23" s="14" t="str">
        <f>"L"</f>
        <v>L</v>
      </c>
    </row>
    <row r="25" spans="1:63" x14ac:dyDescent="0.4">
      <c r="A25" s="14"/>
      <c r="B25" s="14"/>
      <c r="E25" s="14"/>
      <c r="F25" s="14"/>
      <c r="I25" s="14"/>
      <c r="J25" s="14"/>
      <c r="M25" s="14"/>
      <c r="N25" s="14"/>
      <c r="Q25" s="14"/>
      <c r="R25" s="14"/>
      <c r="U25" s="14"/>
      <c r="V25" s="14"/>
      <c r="Y25" s="14"/>
      <c r="Z25" s="14"/>
      <c r="AC25" s="14"/>
      <c r="AD25" s="14"/>
      <c r="AG25" s="14"/>
      <c r="AH25" s="14"/>
      <c r="AK25" s="14"/>
      <c r="AL25" s="14"/>
      <c r="AO25" s="14"/>
      <c r="AP25" s="14"/>
      <c r="AS25" s="14"/>
      <c r="AT25" s="14"/>
      <c r="AW25" s="14"/>
      <c r="AX25" s="14"/>
      <c r="BA25" s="14"/>
      <c r="BB25" s="14"/>
      <c r="BE25" s="14"/>
      <c r="BF25" s="14"/>
      <c r="BI25" s="14"/>
      <c r="BJ25" s="14"/>
    </row>
    <row r="26" spans="1:63" x14ac:dyDescent="0.4">
      <c r="A26" s="14"/>
      <c r="B26" s="14"/>
      <c r="E26" s="14"/>
      <c r="F26" s="14"/>
      <c r="I26" s="14"/>
      <c r="J26" s="14"/>
      <c r="M26" s="14"/>
      <c r="N26" s="14"/>
      <c r="Q26" s="14"/>
      <c r="R26" s="14"/>
      <c r="U26" s="14"/>
      <c r="V26" s="14"/>
      <c r="Y26" s="14"/>
      <c r="Z26" s="14"/>
      <c r="AC26" s="14"/>
      <c r="AD26" s="14"/>
      <c r="AG26" s="14"/>
      <c r="AH26" s="14"/>
      <c r="AK26" s="14"/>
      <c r="AL26" s="14"/>
      <c r="AO26" s="14"/>
      <c r="AP26" s="14"/>
      <c r="AS26" s="14"/>
      <c r="AT26" s="14"/>
      <c r="AW26" s="14"/>
      <c r="AX26" s="14"/>
      <c r="BA26" s="14"/>
      <c r="BB26" s="14"/>
      <c r="BE26" s="14"/>
      <c r="BF26" s="14"/>
      <c r="BI26" s="14"/>
      <c r="BJ26" s="14"/>
    </row>
  </sheetData>
  <phoneticPr fontId="1"/>
  <printOptions headings="1"/>
  <pageMargins left="0.70866141732283472" right="0.70866141732283472" top="0.74803149606299213" bottom="0.74803149606299213" header="0.31496062992125984" footer="0.31496062992125984"/>
  <pageSetup paperSize="9" scale="8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集計表 (記入例)</vt:lpstr>
      <vt:lpstr>調査票 (記入例)</vt:lpstr>
      <vt:lpstr>補足調査票 (記入例)</vt:lpstr>
      <vt:lpstr>リスト</vt:lpstr>
      <vt:lpstr>条件</vt:lpstr>
      <vt:lpstr>条件２</vt:lpstr>
      <vt:lpstr>'集計表 (記入例)'!Print_Area</vt:lpstr>
      <vt:lpstr>'調査票 (記入例)'!Print_Area</vt:lpstr>
      <vt:lpstr>'補足調査票 (記入例)'!Print_Area</vt:lpstr>
      <vt:lpstr>'集計表 (記入例)'!Print_Titles</vt:lpstr>
      <vt:lpstr>'調査票 (記入例)'!Print_Titles</vt:lpstr>
      <vt:lpstr>'補足調査票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2020-08-17T05:47:43Z</cp:lastPrinted>
  <dcterms:created xsi:type="dcterms:W3CDTF">2018-07-06T05:20:47Z</dcterms:created>
  <dcterms:modified xsi:type="dcterms:W3CDTF">2020-08-17T05:47:45Z</dcterms:modified>
</cp:coreProperties>
</file>