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2-1" sheetId="71" r:id="rId1"/>
    <sheet name="2-2" sheetId="60" r:id="rId2"/>
    <sheet name="2-3" sheetId="77" r:id="rId3"/>
    <sheet name="2-1 (記入例)" sheetId="78" r:id="rId4"/>
    <sheet name="2-2(記入例)" sheetId="80" r:id="rId5"/>
    <sheet name="2-3 (記入例)" sheetId="81" r:id="rId6"/>
    <sheet name="2-3 (記入例) (継続事業)" sheetId="83" r:id="rId7"/>
    <sheet name="2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【参考】提出書類チェック表!$A$1:$X$26</definedName>
    <definedName name="_xlnm.Print_Area" localSheetId="0">'2-1'!$A$1:$AM$32</definedName>
    <definedName name="_xlnm.Print_Area" localSheetId="3">'2-1 (記入例)'!$A$1:$AM$31</definedName>
    <definedName name="_xlnm.Print_Area" localSheetId="1">'2-2'!$A$1:$G$63</definedName>
    <definedName name="_xlnm.Print_Area" localSheetId="4">'2-2(記入例)'!$A$1:$G$74</definedName>
    <definedName name="_xlnm.Print_Area" localSheetId="2">'2-3'!$A$1:$K$57</definedName>
    <definedName name="_xlnm.Print_Area" localSheetId="5">'2-3 (記入例)'!$A$1:$K$57</definedName>
    <definedName name="_xlnm.Print_Area" localSheetId="6">'2-3 (記入例) (継続事業)'!$A$1:$K$58</definedName>
    <definedName name="_xlnm.Print_Area" localSheetId="7">'2-4採択理由書'!$A$1:$J$30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71027"/>
</workbook>
</file>

<file path=xl/calcChain.xml><?xml version="1.0" encoding="utf-8"?>
<calcChain xmlns="http://schemas.openxmlformats.org/spreadsheetml/2006/main">
  <c r="H22" i="83" l="1"/>
  <c r="I55" i="83" l="1"/>
  <c r="H49" i="83"/>
  <c r="I46" i="83"/>
  <c r="I42" i="83"/>
  <c r="H39" i="83"/>
  <c r="H38" i="83"/>
  <c r="H32" i="83"/>
  <c r="I36" i="83" s="1"/>
  <c r="H26" i="83"/>
  <c r="H25" i="83"/>
  <c r="I30" i="83" s="1"/>
  <c r="I23" i="83"/>
  <c r="H21" i="81"/>
  <c r="I47" i="83" l="1"/>
  <c r="I50" i="83" s="1"/>
  <c r="I56" i="83"/>
  <c r="I57" i="83" s="1"/>
  <c r="I23" i="82" l="1"/>
  <c r="I22" i="81" l="1"/>
  <c r="I54" i="81" l="1"/>
  <c r="H48" i="81"/>
  <c r="I45" i="81"/>
  <c r="H38" i="81"/>
  <c r="H37" i="81"/>
  <c r="I41" i="81" s="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6" i="81" l="1"/>
  <c r="I49" i="81" s="1"/>
  <c r="I55" i="81" s="1"/>
  <c r="I56" i="81" s="1"/>
  <c r="G73" i="80"/>
  <c r="G74" i="80"/>
  <c r="I26" i="78"/>
  <c r="I27" i="78" s="1"/>
  <c r="T26" i="78"/>
  <c r="AE24" i="78"/>
  <c r="AE23" i="78"/>
  <c r="AE25" i="78" l="1"/>
  <c r="AE26" i="78" s="1"/>
  <c r="AE27" i="78" s="1"/>
  <c r="G48" i="60" l="1"/>
  <c r="H21" i="77" l="1"/>
  <c r="I22" i="77" s="1"/>
  <c r="H48" i="77" l="1"/>
  <c r="I29" i="77" l="1"/>
  <c r="I41" i="77" l="1"/>
  <c r="I35" i="77"/>
  <c r="G10" i="60"/>
  <c r="AE23" i="71"/>
  <c r="I54" i="77" l="1"/>
  <c r="I45" i="77"/>
  <c r="I46" i="77"/>
  <c r="I49" i="77" s="1"/>
  <c r="I55" i="77" l="1"/>
  <c r="I56" i="77" s="1"/>
  <c r="I25" i="71" l="1"/>
  <c r="I26" i="71" s="1"/>
  <c r="I27" i="71" s="1"/>
  <c r="T26" i="71"/>
  <c r="C7" i="70" l="1"/>
  <c r="C6" i="70"/>
  <c r="C5" i="70"/>
  <c r="AE25" i="71" l="1"/>
  <c r="AE24" i="71"/>
  <c r="AE26" i="71" l="1"/>
  <c r="AE27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G3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工事完成予定日が2019年10月1日以降の場合は、消費税を10%として計上すること。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工事完成予定日が2019年10月1日以降の場合は、消費税を10%として計上すること。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<sst xmlns="http://schemas.openxmlformats.org/spreadsheetml/2006/main" count="647" uniqueCount="290">
  <si>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</si>
  <si>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</si>
  <si>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</si>
  <si>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</si>
  <si>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</si>
  <si>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</si>
  <si>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</si>
  <si>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</si>
  <si>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</si>
  <si>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</si>
  <si>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</si>
  <si>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</si>
  <si>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</si>
  <si>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</si>
  <si>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</si>
  <si>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</si>
  <si>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</si>
  <si>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</si>
  <si>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</si>
  <si>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</si>
  <si>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</si>
  <si>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</si>
  <si>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</si>
  <si>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</si>
  <si>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</si>
  <si>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</si>
  <si>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</si>
  <si>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</si>
  <si>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</si>
  <si>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</si>
  <si>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</si>
  <si>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</si>
  <si>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</si>
  <si>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</si>
  <si>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</si>
  <si>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</si>
  <si>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</si>
  <si>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</si>
  <si>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</si>
  <si>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</si>
  <si>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</si>
  <si>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</si>
  <si>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</si>
  <si>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</si>
  <si>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</si>
  <si>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</si>
  <si>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</si>
  <si>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</si>
  <si>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</si>
  <si>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</si>
  <si>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</si>
  <si>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</si>
  <si>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</si>
  <si>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</si>
  <si>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</si>
  <si>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</si>
  <si>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</si>
  <si>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</si>
  <si>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</si>
  <si>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</si>
  <si>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</si>
  <si>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</si>
  <si>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</si>
  <si>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</si>
  <si>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</si>
  <si>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</si>
  <si>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</si>
  <si>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</si>
  <si>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</si>
  <si>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</si>
  <si>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</si>
  <si>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</si>
  <si>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</si>
  <si>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</si>
  <si>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</si>
  <si>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</si>
  <si>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</si>
  <si>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</si>
  <si>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</si>
  <si>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</si>
  <si>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</si>
  <si>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</si>
  <si>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</si>
  <si>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</si>
  <si>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</si>
  <si>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</si>
  <si>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</si>
  <si>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</si>
  <si>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</si>
  <si>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</si>
  <si>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</si>
  <si>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</si>
  <si>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</si>
  <si>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様式２－２（耐震改築）</t>
    <rPh sb="0" eb="2">
      <t>ヨウシキ</t>
    </rPh>
    <rPh sb="8" eb="10">
      <t>カイチク</t>
    </rPh>
    <phoneticPr fontId="6"/>
  </si>
  <si>
    <t>様式２－３（耐震改築）</t>
    <rPh sb="0" eb="2">
      <t>ヨウシキ</t>
    </rPh>
    <rPh sb="8" eb="10">
      <t>カイチク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</si>
  <si>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</si>
  <si>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</si>
  <si>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</si>
  <si>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</si>
  <si>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</si>
  <si>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</si>
  <si>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</si>
  <si>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</si>
  <si>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</si>
  <si>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</si>
  <si>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</si>
  <si>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</si>
  <si>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</si>
  <si>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</si>
  <si>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</si>
  <si>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</si>
  <si>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</si>
  <si>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</si>
  <si>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</si>
  <si>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</si>
  <si>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様式２－４（耐震改築）</t>
    <rPh sb="0" eb="2">
      <t>ヨウシキ</t>
    </rPh>
    <rPh sb="6" eb="8">
      <t>タイシン</t>
    </rPh>
    <rPh sb="8" eb="10">
      <t>カイチク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</si>
  <si>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</si>
  <si>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提出書類</t>
    <rPh sb="0" eb="2">
      <t>テイシュツ</t>
    </rPh>
    <rPh sb="2" eb="4">
      <t>ショルイ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</si>
  <si>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</si>
  <si>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</si>
  <si>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</si>
  <si>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</si>
  <si>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</si>
  <si>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</si>
  <si>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6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</si>
  <si>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</si>
  <si>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</si>
  <si>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</si>
  <si>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</si>
  <si>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⑮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</si>
  <si>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</si>
  <si>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</si>
  <si>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</si>
  <si>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</si>
  <si>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</si>
  <si>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</si>
  <si>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</si>
  <si>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</si>
  <si>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</si>
  <si>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</si>
  <si>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</si>
  <si>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</si>
  <si>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</si>
  <si>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</si>
  <si>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</si>
  <si>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</si>
  <si>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</si>
  <si>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</si>
  <si>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</si>
  <si>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</si>
  <si>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</si>
  <si>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</si>
  <si>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</si>
  <si>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</si>
  <si>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</si>
  <si>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</si>
  <si>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</si>
  <si>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</si>
  <si>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</si>
  <si>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</si>
  <si>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年度</t>
    <phoneticPr fontId="6"/>
  </si>
  <si>
    <t>平成</t>
    <phoneticPr fontId="6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</si>
  <si>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</si>
  <si>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</si>
  <si>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</si>
  <si>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</si>
  <si>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</si>
  <si>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</si>
  <si>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</si>
  <si>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</si>
  <si>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</si>
  <si>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</si>
  <si>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</si>
  <si>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</si>
  <si>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</si>
  <si>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</si>
  <si>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</si>
  <si>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</si>
  <si>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</si>
  <si>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</si>
  <si>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</si>
  <si>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</si>
  <si>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</si>
  <si>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</si>
  <si>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</si>
  <si>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</si>
  <si>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</si>
  <si>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</si>
  <si>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着手日</t>
    <rPh sb="0" eb="2">
      <t>チャクシュ</t>
    </rPh>
    <rPh sb="2" eb="3">
      <t>ビ</t>
    </rPh>
    <phoneticPr fontId="6"/>
  </si>
  <si>
    <t>申請中</t>
  </si>
  <si>
    <t>（↓選択すること）</t>
  </si>
  <si>
    <t>⑱</t>
    <phoneticPr fontId="6"/>
  </si>
  <si>
    <t>㉑</t>
    <phoneticPr fontId="6"/>
  </si>
  <si>
    <t>㉒</t>
    <phoneticPr fontId="6"/>
  </si>
  <si>
    <t>㉓</t>
    <phoneticPr fontId="6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</si>
  <si>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</si>
  <si>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</si>
  <si>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</si>
  <si>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</si>
  <si>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</si>
  <si>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</si>
  <si>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</si>
  <si>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</si>
  <si>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</si>
  <si>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</si>
  <si>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</si>
  <si>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</si>
  <si>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6"/>
  </si>
  <si>
    <t>耐震診断報告書等の写し
（既存建物のＩｓ値等がわかる部分のみ）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キゾン</t>
    </rPh>
    <rPh sb="15" eb="17">
      <t>タテモノ</t>
    </rPh>
    <rPh sb="20" eb="21">
      <t>アタイ</t>
    </rPh>
    <rPh sb="21" eb="22">
      <t>トウ</t>
    </rPh>
    <rPh sb="26" eb="28">
      <t>ブブン</t>
    </rPh>
    <phoneticPr fontId="6"/>
  </si>
  <si>
    <t>⑫</t>
    <phoneticPr fontId="6"/>
  </si>
  <si>
    <t>⑬</t>
    <phoneticPr fontId="6"/>
  </si>
  <si>
    <t>⑭</t>
    <phoneticPr fontId="6"/>
  </si>
  <si>
    <t>⑯</t>
    <phoneticPr fontId="6"/>
  </si>
  <si>
    <t>⑰</t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</si>
  <si>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</si>
  <si>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⑲</t>
    <phoneticPr fontId="6"/>
  </si>
  <si>
    <t>⑳</t>
    <phoneticPr fontId="6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</si>
  <si>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</si>
  <si>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</si>
  <si>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</si>
  <si>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</si>
  <si>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</si>
  <si>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</si>
  <si>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</si>
  <si>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</si>
  <si>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</si>
  <si>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</si>
  <si>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</si>
  <si>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</si>
  <si>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</si>
  <si>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</si>
  <si>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</si>
  <si>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</si>
  <si>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</si>
  <si>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</si>
  <si>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</si>
  <si>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</si>
  <si>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</si>
  <si>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</si>
  <si>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</si>
  <si>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</si>
  <si>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</si>
  <si>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</si>
  <si>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</si>
  <si>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</si>
  <si>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</si>
  <si>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</si>
  <si>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</si>
  <si>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</si>
  <si>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</si>
  <si>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</si>
  <si>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</si>
  <si>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</si>
  <si>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</si>
  <si>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</si>
  <si>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</si>
  <si>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</si>
  <si>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</si>
  <si>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</si>
  <si>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</si>
  <si>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</si>
  <si>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</si>
  <si>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</si>
  <si>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</si>
  <si>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</si>
  <si>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</si>
  <si>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</si>
  <si>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</si>
  <si>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</si>
  <si>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</si>
  <si>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</si>
  <si>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</si>
  <si>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</si>
  <si>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</si>
  <si>
    <t>ｺﾝｸﾘｰﾄ
強度</t>
    <rPh sb="7" eb="9">
      <t>キョウド</t>
    </rPh>
    <phoneticPr fontId="6"/>
  </si>
  <si>
    <t>補助対象面積</t>
    <rPh sb="0" eb="2">
      <t>ホジョ</t>
    </rPh>
    <rPh sb="2" eb="4">
      <t>タイショウ</t>
    </rPh>
    <rPh sb="4" eb="6">
      <t>メンセキ</t>
    </rPh>
    <phoneticPr fontId="6"/>
  </si>
  <si>
    <t>㎡</t>
    <phoneticPr fontId="6"/>
  </si>
  <si>
    <t>㎡</t>
    <phoneticPr fontId="6"/>
  </si>
  <si>
    <t>コンクリート強度の平均値を算出した資料</t>
    <phoneticPr fontId="6"/>
  </si>
  <si>
    <t>コンクリートコア試験報告書</t>
    <phoneticPr fontId="6"/>
  </si>
  <si>
    <t>Ｉｓ値</t>
  </si>
  <si>
    <t>ｑ値</t>
  </si>
  <si>
    <t>入札金額：</t>
    <rPh sb="0" eb="2">
      <t>ニュウサツ</t>
    </rPh>
    <rPh sb="2" eb="4">
      <t>キンガク</t>
    </rPh>
    <phoneticPr fontId="6"/>
  </si>
  <si>
    <t>入札金額：</t>
    <phoneticPr fontId="6"/>
  </si>
  <si>
    <t>入札金額：</t>
    <phoneticPr fontId="6"/>
  </si>
  <si>
    <t>入札金額：</t>
    <phoneticPr fontId="6"/>
  </si>
  <si>
    <t>入札金額：</t>
    <phoneticPr fontId="6"/>
  </si>
  <si>
    <t>平成31年度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6"/>
  </si>
  <si>
    <t>H31年度出来高（60.2%）</t>
    <phoneticPr fontId="6"/>
  </si>
  <si>
    <t>平成31度　学校施設耐震改築工事　計画調書</t>
    <rPh sb="0" eb="2">
      <t>ヘイセイ</t>
    </rPh>
    <rPh sb="4" eb="5">
      <t>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</si>
</sst>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5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1" fillId="0" borderId="51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53" xfId="0" applyNumberFormat="1" applyFont="1" applyFill="1" applyBorder="1" applyAlignment="1">
      <alignment vertical="center" shrinkToFit="1"/>
    </xf>
    <xf numFmtId="178" fontId="31" fillId="0" borderId="54" xfId="0" applyNumberFormat="1" applyFont="1" applyFill="1" applyBorder="1" applyAlignment="1">
      <alignment vertical="center"/>
    </xf>
    <xf numFmtId="178" fontId="31" fillId="0" borderId="55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shrinkToFit="1"/>
    </xf>
    <xf numFmtId="178" fontId="31" fillId="0" borderId="57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1" fillId="0" borderId="37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33" fillId="25" borderId="93" xfId="0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38" fontId="33" fillId="25" borderId="110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2" fillId="0" borderId="18" xfId="47" applyFont="1" applyBorder="1" applyAlignment="1">
      <alignment vertical="center"/>
    </xf>
    <xf numFmtId="176" fontId="33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7" fillId="30" borderId="10" xfId="46" applyFont="1" applyFill="1" applyBorder="1" applyAlignment="1" applyProtection="1">
      <alignment vertical="center" wrapText="1"/>
    </xf>
    <xf numFmtId="0" fontId="7" fillId="30" borderId="21" xfId="46" applyFont="1" applyFill="1" applyBorder="1" applyAlignment="1" applyProtection="1">
      <alignment horizontal="center" vertical="center" wrapText="1"/>
    </xf>
    <xf numFmtId="0" fontId="7" fillId="30" borderId="21" xfId="46" applyFont="1" applyFill="1" applyBorder="1" applyAlignment="1" applyProtection="1">
      <alignment vertical="center" wrapText="1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25" borderId="0" xfId="0" applyNumberFormat="1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85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0" fontId="33" fillId="25" borderId="164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38" fontId="33" fillId="25" borderId="112" xfId="33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6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187" fontId="33" fillId="25" borderId="163" xfId="33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38" fontId="33" fillId="25" borderId="110" xfId="33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186" fontId="33" fillId="25" borderId="111" xfId="0" applyNumberFormat="1" applyFont="1" applyFill="1" applyBorder="1" applyAlignment="1" applyProtection="1">
      <alignment vertical="center"/>
      <protection locked="0"/>
    </xf>
    <xf numFmtId="186" fontId="33" fillId="25" borderId="114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2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90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1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1" fillId="0" borderId="54" xfId="0" applyNumberFormat="1" applyFont="1" applyFill="1" applyBorder="1" applyAlignment="1" applyProtection="1">
      <alignment horizontal="right" vertical="center"/>
      <protection locked="0"/>
    </xf>
    <xf numFmtId="178" fontId="31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1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1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1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1" fillId="0" borderId="56" xfId="0" applyNumberFormat="1" applyFont="1" applyFill="1" applyBorder="1" applyAlignment="1" applyProtection="1">
      <alignment vertical="center" shrinkToFit="1"/>
    </xf>
    <xf numFmtId="0" fontId="7" fillId="0" borderId="84" xfId="0" applyFont="1" applyFill="1" applyBorder="1" applyAlignment="1" applyProtection="1">
      <alignment vertical="distributed" textRotation="255" justifyLastLine="1"/>
    </xf>
    <xf numFmtId="178" fontId="31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1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2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30" borderId="92" xfId="0" applyFont="1" applyFill="1" applyBorder="1" applyAlignment="1" applyProtection="1">
      <alignment horizontal="left" vertical="center"/>
    </xf>
    <xf numFmtId="0" fontId="33" fillId="30" borderId="94" xfId="0" applyFont="1" applyFill="1" applyBorder="1" applyProtection="1">
      <alignment vertical="center"/>
    </xf>
    <xf numFmtId="176" fontId="33" fillId="25" borderId="25" xfId="0" applyNumberFormat="1" applyFont="1" applyFill="1" applyBorder="1" applyProtection="1">
      <alignment vertical="center"/>
    </xf>
    <xf numFmtId="0" fontId="33" fillId="30" borderId="93" xfId="0" applyFont="1" applyFill="1" applyBorder="1" applyAlignment="1" applyProtection="1">
      <alignment horizontal="left" vertical="center"/>
    </xf>
    <xf numFmtId="0" fontId="33" fillId="30" borderId="96" xfId="0" applyFont="1" applyFill="1" applyBorder="1" applyProtection="1">
      <alignment vertical="center"/>
    </xf>
    <xf numFmtId="0" fontId="33" fillId="30" borderId="98" xfId="0" applyFont="1" applyFill="1" applyBorder="1" applyAlignment="1" applyProtection="1">
      <alignment horizontal="left" vertical="center"/>
    </xf>
    <xf numFmtId="0" fontId="33" fillId="30" borderId="99" xfId="0" applyFont="1" applyFill="1" applyBorder="1" applyProtection="1">
      <alignment vertical="center"/>
    </xf>
    <xf numFmtId="0" fontId="11" fillId="25" borderId="0" xfId="0" applyFont="1" applyFill="1" applyProtection="1">
      <alignment vertical="center"/>
    </xf>
    <xf numFmtId="176" fontId="11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</xf>
    <xf numFmtId="0" fontId="33" fillId="25" borderId="37" xfId="0" applyFont="1" applyFill="1" applyBorder="1" applyProtection="1">
      <alignment vertical="center"/>
    </xf>
    <xf numFmtId="0" fontId="33" fillId="25" borderId="105" xfId="0" applyFont="1" applyFill="1" applyBorder="1" applyProtection="1">
      <alignment vertical="center"/>
    </xf>
    <xf numFmtId="0" fontId="33" fillId="25" borderId="107" xfId="0" applyFont="1" applyFill="1" applyBorder="1" applyProtection="1">
      <alignment vertical="center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181" fontId="33" fillId="25" borderId="85" xfId="0" applyNumberFormat="1" applyFont="1" applyFill="1" applyBorder="1" applyProtection="1">
      <alignment vertical="center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186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3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7" xfId="0" applyFont="1" applyFill="1" applyBorder="1" applyProtection="1">
      <alignment vertical="center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59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1" fillId="25" borderId="0" xfId="0" applyFont="1" applyFill="1" applyAlignment="1" applyProtection="1">
      <alignment horizontal="center"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7" fillId="31" borderId="18" xfId="0" applyFont="1" applyFill="1" applyBorder="1" applyProtection="1">
      <alignment vertical="center"/>
    </xf>
    <xf numFmtId="176" fontId="33" fillId="32" borderId="0" xfId="0" applyNumberFormat="1" applyFont="1" applyFill="1" applyBorder="1" applyProtection="1">
      <alignment vertical="center"/>
      <protection locked="0"/>
    </xf>
    <xf numFmtId="0" fontId="33" fillId="30" borderId="123" xfId="0" applyFont="1" applyFill="1" applyBorder="1" applyAlignment="1" applyProtection="1">
      <alignment horizontal="left" vertical="center"/>
    </xf>
    <xf numFmtId="0" fontId="33" fillId="30" borderId="124" xfId="0" applyFont="1" applyFill="1" applyBorder="1" applyProtection="1">
      <alignment vertical="center"/>
    </xf>
    <xf numFmtId="0" fontId="3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vertical="center"/>
    </xf>
    <xf numFmtId="0" fontId="12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11" fillId="25" borderId="0" xfId="0" applyFont="1" applyFill="1">
      <alignment vertical="center"/>
    </xf>
    <xf numFmtId="176" fontId="11" fillId="25" borderId="0" xfId="0" applyNumberFormat="1" applyFont="1" applyFill="1">
      <alignment vertical="center"/>
    </xf>
    <xf numFmtId="0" fontId="35" fillId="27" borderId="103" xfId="0" applyFont="1" applyFill="1" applyBorder="1" applyAlignment="1">
      <alignment horizontal="center"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0" fontId="33" fillId="25" borderId="0" xfId="0" applyFont="1" applyFill="1" applyBorder="1">
      <alignment vertical="center"/>
    </xf>
    <xf numFmtId="176" fontId="33" fillId="32" borderId="0" xfId="0" applyNumberFormat="1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7" fillId="24" borderId="18" xfId="0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93" xfId="0" applyFont="1" applyFill="1" applyBorder="1" applyAlignment="1">
      <alignment horizontal="right" vertical="center"/>
    </xf>
    <xf numFmtId="0" fontId="33" fillId="25" borderId="93" xfId="0" applyFont="1" applyFill="1" applyBorder="1" applyAlignment="1">
      <alignment horizontal="center"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3" xfId="33" applyFont="1" applyFill="1" applyBorder="1">
      <alignment vertical="center"/>
    </xf>
    <xf numFmtId="176" fontId="33" fillId="25" borderId="114" xfId="0" applyNumberFormat="1" applyFont="1" applyFill="1" applyBorder="1">
      <alignment vertical="center"/>
    </xf>
    <xf numFmtId="0" fontId="33" fillId="25" borderId="122" xfId="0" applyFont="1" applyFill="1" applyBorder="1">
      <alignment vertical="center"/>
    </xf>
    <xf numFmtId="38" fontId="33" fillId="25" borderId="163" xfId="33" applyFont="1" applyFill="1" applyBorder="1">
      <alignment vertical="center"/>
    </xf>
    <xf numFmtId="0" fontId="33" fillId="25" borderId="164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3" xfId="0" applyNumberFormat="1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7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0" fontId="33" fillId="25" borderId="125" xfId="0" applyFont="1" applyFill="1" applyBorder="1" applyAlignment="1">
      <alignment horizontal="center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59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1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33" fillId="32" borderId="25" xfId="0" applyFont="1" applyFill="1" applyBorder="1">
      <alignment vertical="center"/>
    </xf>
    <xf numFmtId="10" fontId="33" fillId="32" borderId="0" xfId="0" applyNumberFormat="1" applyFont="1" applyFill="1" applyBorder="1">
      <alignment vertical="center"/>
    </xf>
    <xf numFmtId="181" fontId="33" fillId="32" borderId="85" xfId="0" applyNumberFormat="1" applyFont="1" applyFill="1" applyBorder="1">
      <alignment vertical="center"/>
    </xf>
    <xf numFmtId="0" fontId="54" fillId="30" borderId="135" xfId="47" applyFont="1" applyFill="1" applyBorder="1" applyAlignment="1" applyProtection="1">
      <alignment horizontal="distributed" vertical="center" wrapText="1"/>
    </xf>
    <xf numFmtId="0" fontId="54" fillId="30" borderId="120" xfId="47" applyFont="1" applyFill="1" applyBorder="1" applyAlignment="1" applyProtection="1">
      <alignment horizontal="distributed" vertical="center"/>
    </xf>
    <xf numFmtId="176" fontId="54" fillId="0" borderId="99" xfId="47" applyNumberFormat="1" applyFont="1" applyBorder="1" applyAlignment="1" applyProtection="1">
      <alignment horizontal="right" vertical="center"/>
    </xf>
    <xf numFmtId="176" fontId="54" fillId="0" borderId="128" xfId="47" applyNumberFormat="1" applyFont="1" applyBorder="1" applyAlignment="1" applyProtection="1">
      <alignment horizontal="right" vertical="center"/>
    </xf>
    <xf numFmtId="176" fontId="54" fillId="0" borderId="98" xfId="47" applyNumberFormat="1" applyFont="1" applyBorder="1" applyAlignment="1" applyProtection="1">
      <alignment horizontal="right" vertical="center"/>
    </xf>
    <xf numFmtId="0" fontId="54" fillId="0" borderId="99" xfId="47" applyFont="1" applyBorder="1" applyAlignment="1" applyProtection="1">
      <alignment horizontal="center" vertical="center"/>
    </xf>
    <xf numFmtId="0" fontId="54" fillId="0" borderId="138" xfId="47" applyFont="1" applyBorder="1" applyAlignment="1" applyProtection="1">
      <alignment horizontal="center" vertical="center"/>
    </xf>
    <xf numFmtId="0" fontId="44" fillId="30" borderId="15" xfId="47" applyFont="1" applyFill="1" applyBorder="1" applyAlignment="1" applyProtection="1">
      <alignment horizontal="distributed" vertical="center" wrapText="1"/>
    </xf>
    <xf numFmtId="0" fontId="44" fillId="30" borderId="27" xfId="47" applyFont="1" applyFill="1" applyBorder="1" applyAlignment="1" applyProtection="1">
      <alignment horizontal="distributed" vertical="center"/>
    </xf>
    <xf numFmtId="0" fontId="44" fillId="30" borderId="121" xfId="47" applyFont="1" applyFill="1" applyBorder="1" applyAlignment="1" applyProtection="1">
      <alignment horizontal="distributed" vertical="center"/>
    </xf>
    <xf numFmtId="0" fontId="44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137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center" vertical="center"/>
    </xf>
    <xf numFmtId="0" fontId="54" fillId="30" borderId="98" xfId="47" applyFont="1" applyFill="1" applyBorder="1" applyAlignment="1" applyProtection="1">
      <alignment horizontal="center" vertical="center"/>
    </xf>
    <xf numFmtId="176" fontId="54" fillId="0" borderId="99" xfId="47" applyNumberFormat="1" applyFont="1" applyBorder="1" applyAlignment="1" applyProtection="1">
      <alignment horizontal="right" vertical="center"/>
      <protection locked="0"/>
    </xf>
    <xf numFmtId="176" fontId="54" fillId="0" borderId="128" xfId="47" applyNumberFormat="1" applyFont="1" applyBorder="1" applyAlignment="1" applyProtection="1">
      <alignment horizontal="right" vertical="center"/>
      <protection locked="0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0" fontId="54" fillId="0" borderId="128" xfId="47" applyFont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  <protection locked="0"/>
    </xf>
    <xf numFmtId="176" fontId="54" fillId="0" borderId="120" xfId="47" applyNumberFormat="1" applyFont="1" applyBorder="1" applyAlignment="1" applyProtection="1">
      <alignment horizontal="right" vertical="center"/>
      <protection locked="0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0" fontId="54" fillId="0" borderId="96" xfId="47" applyFont="1" applyBorder="1" applyAlignment="1" applyProtection="1">
      <alignment horizontal="center" vertical="center"/>
    </xf>
    <xf numFmtId="0" fontId="54" fillId="0" borderId="120" xfId="47" applyFont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78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16" xfId="47" applyFont="1" applyFill="1" applyBorder="1" applyAlignment="1" applyProtection="1">
      <alignment horizontal="distributed" vertical="center" textRotation="255"/>
    </xf>
    <xf numFmtId="0" fontId="54" fillId="30" borderId="139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0" borderId="66" xfId="47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0" fontId="54" fillId="30" borderId="60" xfId="47" applyFont="1" applyFill="1" applyBorder="1" applyAlignment="1" applyProtection="1">
      <alignment horizontal="distributed" vertical="center"/>
    </xf>
    <xf numFmtId="0" fontId="54" fillId="30" borderId="167" xfId="47" applyFont="1" applyFill="1" applyBorder="1" applyAlignment="1" applyProtection="1">
      <alignment horizontal="distributed" vertical="center"/>
    </xf>
    <xf numFmtId="189" fontId="54" fillId="0" borderId="159" xfId="47" applyNumberFormat="1" applyFont="1" applyBorder="1" applyAlignment="1" applyProtection="1">
      <alignment horizontal="center" vertical="center"/>
      <protection locked="0"/>
    </xf>
    <xf numFmtId="189" fontId="54" fillId="0" borderId="21" xfId="47" applyNumberFormat="1" applyFont="1" applyBorder="1" applyAlignment="1" applyProtection="1">
      <alignment horizontal="center" vertical="center"/>
      <protection locked="0"/>
    </xf>
    <xf numFmtId="189" fontId="54" fillId="0" borderId="45" xfId="47" applyNumberFormat="1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26" xfId="47" applyFont="1" applyFill="1" applyBorder="1" applyAlignment="1" applyProtection="1">
      <alignment horizontal="distributed" vertical="center"/>
    </xf>
    <xf numFmtId="0" fontId="54" fillId="0" borderId="161" xfId="47" applyFont="1" applyBorder="1" applyAlignment="1" applyProtection="1">
      <alignment horizontal="center" vertical="center"/>
      <protection locked="0"/>
    </xf>
    <xf numFmtId="0" fontId="54" fillId="0" borderId="82" xfId="47" applyFont="1" applyBorder="1" applyAlignment="1" applyProtection="1">
      <alignment horizontal="center" vertical="center"/>
      <protection locked="0"/>
    </xf>
    <xf numFmtId="0" fontId="54" fillId="0" borderId="90" xfId="47" applyFont="1" applyBorder="1" applyAlignment="1" applyProtection="1">
      <alignment horizontal="center" vertical="center"/>
      <protection locked="0"/>
    </xf>
    <xf numFmtId="176" fontId="54" fillId="0" borderId="94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94" xfId="47" applyFont="1" applyBorder="1" applyAlignment="1" applyProtection="1">
      <alignment horizontal="center" vertical="center"/>
    </xf>
    <xf numFmtId="0" fontId="54" fillId="0" borderId="134" xfId="47" applyFont="1" applyBorder="1" applyAlignment="1" applyProtection="1">
      <alignment horizontal="center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0" fontId="54" fillId="0" borderId="127" xfId="47" applyFont="1" applyBorder="1" applyAlignment="1" applyProtection="1">
      <alignment horizontal="center" vertical="center"/>
    </xf>
    <xf numFmtId="176" fontId="54" fillId="0" borderId="94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169" xfId="47" applyFont="1" applyFill="1" applyBorder="1" applyAlignment="1" applyProtection="1">
      <alignment horizontal="center" vertical="center"/>
    </xf>
    <xf numFmtId="0" fontId="54" fillId="0" borderId="170" xfId="47" applyFont="1" applyFill="1" applyBorder="1" applyAlignment="1" applyProtection="1">
      <alignment horizontal="center" vertical="center"/>
    </xf>
    <xf numFmtId="0" fontId="54" fillId="0" borderId="171" xfId="47" applyFont="1" applyFill="1" applyBorder="1" applyAlignment="1" applyProtection="1">
      <alignment horizontal="center" vertical="center"/>
    </xf>
    <xf numFmtId="0" fontId="54" fillId="30" borderId="133" xfId="47" applyFont="1" applyFill="1" applyBorder="1" applyAlignment="1" applyProtection="1">
      <alignment horizontal="distributed" vertical="center" wrapText="1"/>
    </xf>
    <xf numFmtId="0" fontId="54" fillId="30" borderId="127" xfId="47" applyFont="1" applyFill="1" applyBorder="1" applyAlignment="1" applyProtection="1">
      <alignment horizontal="distributed" vertical="center"/>
    </xf>
    <xf numFmtId="0" fontId="42" fillId="30" borderId="15" xfId="47" applyFont="1" applyFill="1" applyBorder="1" applyAlignment="1" applyProtection="1">
      <alignment horizontal="distributed" vertical="center"/>
    </xf>
    <xf numFmtId="0" fontId="42" fillId="30" borderId="27" xfId="47" applyFont="1" applyFill="1" applyBorder="1" applyAlignment="1" applyProtection="1">
      <alignment horizontal="distributed" vertical="center"/>
    </xf>
    <xf numFmtId="0" fontId="42" fillId="30" borderId="121" xfId="47" applyFont="1" applyFill="1" applyBorder="1" applyAlignment="1" applyProtection="1">
      <alignment horizontal="distributed" vertical="center"/>
    </xf>
    <xf numFmtId="0" fontId="42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3" xfId="47" applyFont="1" applyBorder="1" applyAlignment="1" applyProtection="1">
      <alignment horizontal="left" vertical="top" wrapText="1"/>
      <protection locked="0"/>
    </xf>
    <xf numFmtId="0" fontId="57" fillId="0" borderId="79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1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6" xfId="47" applyFont="1" applyBorder="1" applyAlignment="1" applyProtection="1">
      <alignment horizontal="left" vertical="top" wrapText="1"/>
      <protection locked="0"/>
    </xf>
    <xf numFmtId="0" fontId="54" fillId="30" borderId="139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9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40" xfId="47" applyFont="1" applyFill="1" applyBorder="1" applyAlignment="1" applyProtection="1">
      <alignment horizontal="center" vertical="center"/>
    </xf>
    <xf numFmtId="0" fontId="57" fillId="30" borderId="50" xfId="47" applyFont="1" applyFill="1" applyBorder="1" applyAlignment="1" applyProtection="1">
      <alignment horizontal="distributed" vertical="center" indent="2"/>
    </xf>
    <xf numFmtId="0" fontId="54" fillId="30" borderId="139" xfId="47" applyFont="1" applyFill="1" applyBorder="1" applyAlignment="1" applyProtection="1">
      <alignment horizontal="distributed" vertical="center" indent="2"/>
    </xf>
    <xf numFmtId="0" fontId="54" fillId="30" borderId="78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1" xfId="47" applyFont="1" applyBorder="1" applyAlignment="1" applyProtection="1">
      <alignment horizontal="center" vertical="center"/>
      <protection locked="0"/>
    </xf>
    <xf numFmtId="0" fontId="54" fillId="30" borderId="58" xfId="47" applyFont="1" applyFill="1" applyBorder="1" applyAlignment="1" applyProtection="1">
      <alignment horizontal="center" vertical="center"/>
    </xf>
    <xf numFmtId="0" fontId="46" fillId="0" borderId="150" xfId="47" applyFont="1" applyFill="1" applyBorder="1" applyAlignment="1" applyProtection="1">
      <alignment horizontal="distributed" vertical="center" wrapText="1"/>
    </xf>
    <xf numFmtId="0" fontId="46" fillId="0" borderId="151" xfId="47" applyFont="1" applyFill="1" applyBorder="1" applyAlignment="1" applyProtection="1">
      <alignment horizontal="distributed" vertical="center"/>
    </xf>
    <xf numFmtId="0" fontId="45" fillId="0" borderId="151" xfId="47" applyFont="1" applyFill="1" applyBorder="1" applyAlignment="1" applyProtection="1">
      <alignment horizontal="center" vertical="center"/>
    </xf>
    <xf numFmtId="0" fontId="45" fillId="0" borderId="152" xfId="47" applyFont="1" applyFill="1" applyBorder="1" applyAlignment="1" applyProtection="1">
      <alignment horizontal="center" vertical="center"/>
    </xf>
    <xf numFmtId="176" fontId="45" fillId="0" borderId="153" xfId="47" applyNumberFormat="1" applyFont="1" applyFill="1" applyBorder="1" applyAlignment="1">
      <alignment horizontal="right" vertical="center"/>
    </xf>
    <xf numFmtId="176" fontId="45" fillId="0" borderId="151" xfId="47" applyNumberFormat="1" applyFont="1" applyFill="1" applyBorder="1" applyAlignment="1">
      <alignment horizontal="right" vertical="center"/>
    </xf>
    <xf numFmtId="176" fontId="45" fillId="0" borderId="152" xfId="47" applyNumberFormat="1" applyFont="1" applyFill="1" applyBorder="1" applyAlignment="1">
      <alignment horizontal="right" vertical="center"/>
    </xf>
    <xf numFmtId="0" fontId="45" fillId="0" borderId="153" xfId="47" applyFont="1" applyFill="1" applyBorder="1" applyAlignment="1" applyProtection="1">
      <alignment horizontal="center" vertical="center"/>
    </xf>
    <xf numFmtId="0" fontId="45" fillId="0" borderId="154" xfId="47" applyFont="1" applyFill="1" applyBorder="1" applyAlignment="1" applyProtection="1">
      <alignment horizontal="center" vertical="center"/>
    </xf>
    <xf numFmtId="0" fontId="42" fillId="0" borderId="50" xfId="47" applyFont="1" applyBorder="1" applyAlignment="1" applyProtection="1">
      <alignment horizontal="center" vertical="center"/>
    </xf>
    <xf numFmtId="0" fontId="42" fillId="0" borderId="12" xfId="47" applyFont="1" applyBorder="1" applyAlignment="1" applyProtection="1">
      <alignment horizontal="center" vertical="center"/>
    </xf>
    <xf numFmtId="0" fontId="54" fillId="30" borderId="120" xfId="47" applyFont="1" applyFill="1" applyBorder="1" applyAlignment="1" applyProtection="1">
      <alignment horizontal="center" vertical="center"/>
    </xf>
    <xf numFmtId="0" fontId="54" fillId="30" borderId="93" xfId="47" applyFont="1" applyFill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</xf>
    <xf numFmtId="176" fontId="54" fillId="0" borderId="120" xfId="47" applyNumberFormat="1" applyFont="1" applyBorder="1" applyAlignment="1" applyProtection="1">
      <alignment horizontal="right" vertical="center"/>
    </xf>
    <xf numFmtId="176" fontId="54" fillId="0" borderId="93" xfId="47" applyNumberFormat="1" applyFont="1" applyBorder="1" applyAlignment="1" applyProtection="1">
      <alignment horizontal="right" vertical="center"/>
    </xf>
    <xf numFmtId="0" fontId="54" fillId="0" borderId="136" xfId="47" applyFont="1" applyBorder="1" applyAlignment="1" applyProtection="1">
      <alignment horizontal="center" vertical="center"/>
    </xf>
    <xf numFmtId="49" fontId="54" fillId="30" borderId="125" xfId="47" applyNumberFormat="1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5" xfId="47" applyFont="1" applyFill="1" applyBorder="1" applyAlignment="1" applyProtection="1">
      <alignment horizontal="center" vertical="center"/>
    </xf>
    <xf numFmtId="0" fontId="55" fillId="30" borderId="147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0" borderId="142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9" xfId="47" applyFont="1" applyFill="1" applyBorder="1" applyAlignment="1" applyProtection="1">
      <alignment horizontal="distributed" vertical="center" textRotation="255"/>
    </xf>
    <xf numFmtId="0" fontId="54" fillId="30" borderId="143" xfId="47" applyFont="1" applyFill="1" applyBorder="1" applyAlignment="1" applyProtection="1">
      <alignment horizontal="distributed" vertical="center" textRotation="255"/>
    </xf>
    <xf numFmtId="0" fontId="54" fillId="30" borderId="124" xfId="47" applyFont="1" applyFill="1" applyBorder="1" applyAlignment="1" applyProtection="1">
      <alignment horizontal="distributed" vertical="center" wrapText="1"/>
    </xf>
    <xf numFmtId="0" fontId="54" fillId="30" borderId="131" xfId="47" applyFont="1" applyFill="1" applyBorder="1" applyAlignment="1" applyProtection="1">
      <alignment horizontal="distributed" vertical="center"/>
    </xf>
    <xf numFmtId="0" fontId="54" fillId="30" borderId="123" xfId="47" applyFont="1" applyFill="1" applyBorder="1" applyAlignment="1" applyProtection="1">
      <alignment horizontal="distributed" vertical="center"/>
    </xf>
    <xf numFmtId="0" fontId="54" fillId="30" borderId="144" xfId="47" applyFont="1" applyFill="1" applyBorder="1" applyAlignment="1" applyProtection="1">
      <alignment horizontal="distributed" vertical="center" wrapText="1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46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center" vertical="center"/>
    </xf>
    <xf numFmtId="0" fontId="54" fillId="30" borderId="115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9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0" borderId="139" xfId="47" applyFont="1" applyBorder="1" applyAlignment="1" applyProtection="1">
      <alignment horizontal="center" vertical="center"/>
      <protection locked="0"/>
    </xf>
    <xf numFmtId="58" fontId="54" fillId="0" borderId="62" xfId="47" applyNumberFormat="1" applyFont="1" applyBorder="1" applyAlignment="1" applyProtection="1">
      <alignment horizontal="center" vertical="center"/>
      <protection locked="0"/>
    </xf>
    <xf numFmtId="0" fontId="54" fillId="0" borderId="60" xfId="47" applyFont="1" applyBorder="1" applyAlignment="1" applyProtection="1">
      <alignment horizontal="center" vertical="center"/>
      <protection locked="0"/>
    </xf>
    <xf numFmtId="0" fontId="54" fillId="0" borderId="168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189" fontId="54" fillId="0" borderId="40" xfId="47" applyNumberFormat="1" applyFont="1" applyBorder="1" applyAlignment="1" applyProtection="1">
      <alignment horizontal="center" vertical="center"/>
      <protection locked="0"/>
    </xf>
    <xf numFmtId="189" fontId="54" fillId="0" borderId="58" xfId="47" applyNumberFormat="1" applyFont="1" applyBorder="1" applyAlignment="1" applyProtection="1">
      <alignment horizontal="center" vertical="center"/>
      <protection locked="0"/>
    </xf>
    <xf numFmtId="0" fontId="56" fillId="0" borderId="16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6" fillId="0" borderId="83" xfId="47" applyFont="1" applyFill="1" applyBorder="1" applyAlignment="1" applyProtection="1">
      <alignment horizontal="center" vertical="center"/>
    </xf>
    <xf numFmtId="0" fontId="54" fillId="30" borderId="155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6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2" xfId="47" applyNumberFormat="1" applyFont="1" applyBorder="1" applyAlignment="1" applyProtection="1">
      <alignment horizontal="center" vertical="center"/>
      <protection locked="0"/>
    </xf>
    <xf numFmtId="49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02" xfId="47" applyFont="1" applyFill="1" applyBorder="1" applyAlignment="1" applyProtection="1">
      <alignment horizontal="distributed" vertical="center"/>
    </xf>
    <xf numFmtId="0" fontId="54" fillId="0" borderId="132" xfId="47" applyFont="1" applyBorder="1" applyAlignment="1" applyProtection="1">
      <alignment horizontal="center" vertical="center"/>
      <protection locked="0"/>
    </xf>
    <xf numFmtId="0" fontId="54" fillId="0" borderId="65" xfId="47" applyFont="1" applyBorder="1" applyAlignment="1" applyProtection="1">
      <alignment horizontal="center" vertical="center"/>
      <protection locked="0"/>
    </xf>
    <xf numFmtId="58" fontId="54" fillId="0" borderId="66" xfId="47" applyNumberFormat="1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5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6" xfId="47" applyFont="1" applyFill="1" applyBorder="1" applyAlignment="1" applyProtection="1">
      <alignment horizontal="distributed" vertical="center"/>
    </xf>
    <xf numFmtId="0" fontId="54" fillId="0" borderId="86" xfId="47" applyFont="1" applyBorder="1" applyAlignment="1" applyProtection="1">
      <alignment horizontal="center" vertical="center"/>
      <protection locked="0"/>
    </xf>
    <xf numFmtId="0" fontId="54" fillId="30" borderId="119" xfId="47" applyFont="1" applyFill="1" applyBorder="1" applyAlignment="1" applyProtection="1">
      <alignment horizontal="distributed" vertical="center" wrapText="1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9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4" fillId="30" borderId="89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8" xfId="47" applyFont="1" applyFill="1" applyBorder="1" applyAlignment="1" applyProtection="1">
      <alignment horizontal="distributed" vertical="center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2" fillId="0" borderId="159" xfId="47" applyFont="1" applyBorder="1" applyAlignment="1" applyProtection="1">
      <alignment horizontal="center" vertical="center"/>
    </xf>
    <xf numFmtId="0" fontId="42" fillId="0" borderId="21" xfId="47" applyFont="1" applyBorder="1" applyAlignment="1" applyProtection="1">
      <alignment horizontal="center" vertical="center"/>
    </xf>
    <xf numFmtId="0" fontId="42" fillId="0" borderId="45" xfId="47" applyFont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2" xfId="47" applyNumberFormat="1" applyFont="1" applyFill="1" applyBorder="1" applyAlignment="1" applyProtection="1">
      <alignment horizontal="center" vertical="center"/>
    </xf>
    <xf numFmtId="0" fontId="54" fillId="30" borderId="160" xfId="47" applyNumberFormat="1" applyFont="1" applyFill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2" xfId="47" applyFont="1" applyFill="1" applyBorder="1" applyAlignment="1" applyProtection="1">
      <alignment horizontal="center" vertical="center" wrapText="1"/>
    </xf>
    <xf numFmtId="0" fontId="54" fillId="30" borderId="160" xfId="47" applyFont="1" applyFill="1" applyBorder="1" applyAlignment="1" applyProtection="1">
      <alignment horizontal="center" vertical="center" wrapText="1"/>
    </xf>
    <xf numFmtId="176" fontId="55" fillId="0" borderId="161" xfId="47" applyNumberFormat="1" applyFont="1" applyBorder="1" applyAlignment="1" applyProtection="1">
      <alignment horizontal="center" vertical="center"/>
      <protection locked="0"/>
    </xf>
    <xf numFmtId="176" fontId="55" fillId="0" borderId="82" xfId="47" applyNumberFormat="1" applyFont="1" applyBorder="1" applyAlignment="1" applyProtection="1">
      <alignment horizontal="center" vertical="center"/>
      <protection locked="0"/>
    </xf>
    <xf numFmtId="0" fontId="56" fillId="0" borderId="155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121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7" xfId="47" applyFont="1" applyFill="1" applyBorder="1" applyAlignment="1" applyProtection="1">
      <alignment horizontal="distributed" vertical="center" wrapText="1"/>
    </xf>
    <xf numFmtId="0" fontId="54" fillId="30" borderId="162" xfId="47" applyFont="1" applyFill="1" applyBorder="1" applyAlignment="1" applyProtection="1">
      <alignment horizontal="center" vertical="center" wrapText="1"/>
    </xf>
    <xf numFmtId="0" fontId="54" fillId="0" borderId="159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0" borderId="155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6" xfId="47" applyFont="1" applyFill="1" applyBorder="1" applyAlignment="1" applyProtection="1">
      <alignment horizontal="center" vertical="center" wrapText="1"/>
    </xf>
    <xf numFmtId="176" fontId="54" fillId="0" borderId="155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6" xfId="47" applyNumberFormat="1" applyFont="1" applyFill="1" applyBorder="1" applyAlignment="1" applyProtection="1">
      <alignment horizontal="center" vertical="center"/>
    </xf>
    <xf numFmtId="0" fontId="54" fillId="0" borderId="159" xfId="47" applyFont="1" applyBorder="1" applyAlignment="1" applyProtection="1">
      <alignment horizontal="center" vertical="center"/>
      <protection locked="0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2" xfId="47" applyFont="1" applyFill="1" applyBorder="1" applyAlignment="1" applyProtection="1">
      <alignment horizontal="distributed" vertical="center" wrapText="1"/>
    </xf>
    <xf numFmtId="0" fontId="54" fillId="30" borderId="160" xfId="47" applyFont="1" applyFill="1" applyBorder="1" applyAlignment="1" applyProtection="1">
      <alignment horizontal="distributed" vertical="center" wrapText="1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75" xfId="0" applyFont="1" applyFill="1" applyBorder="1" applyAlignment="1" applyProtection="1">
      <alignment vertical="center"/>
    </xf>
    <xf numFmtId="0" fontId="7" fillId="0" borderId="76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73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80" xfId="0" applyFont="1" applyFill="1" applyBorder="1" applyAlignment="1" applyProtection="1">
      <alignment horizontal="center" vertical="center" textRotation="255" shrinkToFit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2" xfId="0" applyFont="1" applyFill="1" applyBorder="1" applyAlignment="1" applyProtection="1">
      <alignment horizontal="center" vertical="center" justifyLastLine="1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0" borderId="0" xfId="0" applyFont="1" applyFill="1" applyBorder="1" applyAlignment="1" applyProtection="1">
      <alignment vertical="center"/>
      <protection locked="0"/>
    </xf>
    <xf numFmtId="0" fontId="38" fillId="30" borderId="81" xfId="0" applyFont="1" applyFill="1" applyBorder="1" applyAlignment="1" applyProtection="1">
      <alignment horizontal="center" vertical="center" textRotation="255" shrinkToFit="1"/>
    </xf>
    <xf numFmtId="0" fontId="38" fillId="30" borderId="31" xfId="0" applyFont="1" applyFill="1" applyBorder="1" applyAlignment="1" applyProtection="1">
      <alignment horizontal="center" vertical="center" textRotation="255" shrinkToFit="1"/>
    </xf>
    <xf numFmtId="0" fontId="38" fillId="30" borderId="27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2" xfId="0" applyFont="1" applyFill="1" applyBorder="1" applyAlignment="1" applyProtection="1">
      <alignment horizontal="distributed" vertical="center" justifyLastLine="1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8" xfId="0" applyFont="1" applyFill="1" applyBorder="1" applyAlignment="1" applyProtection="1">
      <alignment horizontal="center" vertical="distributed" textRotation="255" justifyLastLine="1"/>
    </xf>
    <xf numFmtId="0" fontId="36" fillId="24" borderId="21" xfId="0" applyFont="1" applyFill="1" applyBorder="1" applyAlignment="1" applyProtection="1">
      <alignment horizontal="right" vertical="center"/>
    </xf>
    <xf numFmtId="0" fontId="12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3" fillId="25" borderId="123" xfId="0" applyFont="1" applyFill="1" applyBorder="1" applyAlignment="1" applyProtection="1">
      <alignment vertical="center"/>
      <protection locked="0"/>
    </xf>
    <xf numFmtId="0" fontId="33" fillId="25" borderId="125" xfId="0" applyFont="1" applyFill="1" applyBorder="1" applyAlignment="1" applyProtection="1">
      <alignment vertical="center"/>
      <protection locked="0"/>
    </xf>
    <xf numFmtId="0" fontId="33" fillId="25" borderId="124" xfId="0" applyFont="1" applyFill="1" applyBorder="1" applyAlignment="1" applyProtection="1">
      <alignment vertical="center"/>
      <protection locked="0"/>
    </xf>
    <xf numFmtId="0" fontId="33" fillId="25" borderId="93" xfId="0" applyFont="1" applyFill="1" applyBorder="1" applyAlignment="1" applyProtection="1">
      <alignment vertical="center"/>
      <protection locked="0"/>
    </xf>
    <xf numFmtId="0" fontId="33" fillId="25" borderId="97" xfId="0" applyFont="1" applyFill="1" applyBorder="1" applyAlignment="1" applyProtection="1">
      <alignment vertical="center"/>
      <protection locked="0"/>
    </xf>
    <xf numFmtId="0" fontId="33" fillId="25" borderId="96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Alignment="1" applyProtection="1">
      <alignment vertical="center"/>
      <protection locked="0"/>
    </xf>
    <xf numFmtId="0" fontId="33" fillId="25" borderId="100" xfId="0" applyFont="1" applyFill="1" applyBorder="1" applyAlignment="1" applyProtection="1">
      <alignment vertical="center"/>
      <protection locked="0"/>
    </xf>
    <xf numFmtId="0" fontId="33" fillId="25" borderId="99" xfId="0" applyFont="1" applyFill="1" applyBorder="1" applyAlignment="1" applyProtection="1">
      <alignment vertical="center"/>
      <protection locked="0"/>
    </xf>
    <xf numFmtId="0" fontId="33" fillId="25" borderId="92" xfId="0" applyFont="1" applyFill="1" applyBorder="1" applyAlignment="1" applyProtection="1">
      <alignment vertical="center"/>
      <protection locked="0"/>
    </xf>
    <xf numFmtId="0" fontId="33" fillId="25" borderId="95" xfId="0" applyFont="1" applyFill="1" applyBorder="1" applyAlignment="1" applyProtection="1">
      <alignment vertical="center"/>
      <protection locked="0"/>
    </xf>
    <xf numFmtId="0" fontId="33" fillId="25" borderId="94" xfId="0" applyFont="1" applyFill="1" applyBorder="1" applyAlignment="1" applyProtection="1">
      <alignment vertical="center"/>
      <protection locked="0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5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2" xfId="47" applyNumberFormat="1" applyFont="1" applyBorder="1" applyAlignment="1" applyProtection="1">
      <alignment horizontal="center" vertical="center"/>
      <protection locked="0"/>
    </xf>
    <xf numFmtId="49" fontId="49" fillId="0" borderId="65" xfId="47" applyNumberFormat="1" applyFont="1" applyBorder="1" applyAlignment="1" applyProtection="1">
      <alignment horizontal="center" vertical="center"/>
      <protection locked="0"/>
    </xf>
    <xf numFmtId="0" fontId="49" fillId="0" borderId="132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66" xfId="47" applyFont="1" applyBorder="1" applyAlignment="1" applyProtection="1">
      <alignment horizontal="center" vertical="center"/>
      <protection locked="0"/>
    </xf>
    <xf numFmtId="0" fontId="49" fillId="0" borderId="86" xfId="47" applyFont="1" applyBorder="1" applyAlignment="1" applyProtection="1">
      <alignment horizontal="center" vertical="center"/>
      <protection locked="0"/>
    </xf>
    <xf numFmtId="0" fontId="42" fillId="30" borderId="119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 wrapText="1"/>
    </xf>
    <xf numFmtId="0" fontId="42" fillId="30" borderId="156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3" fillId="30" borderId="155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2" fillId="30" borderId="155" xfId="47" applyFont="1" applyFill="1" applyBorder="1" applyAlignment="1">
      <alignment horizontal="distributed" vertical="center"/>
    </xf>
    <xf numFmtId="0" fontId="42" fillId="30" borderId="156" xfId="47" applyFont="1" applyFill="1" applyBorder="1" applyAlignment="1">
      <alignment horizontal="distributed" vertical="center"/>
    </xf>
    <xf numFmtId="0" fontId="42" fillId="30" borderId="46" xfId="47" applyFont="1" applyFill="1" applyBorder="1" applyAlignment="1">
      <alignment horizontal="distributed" vertical="center" wrapText="1"/>
    </xf>
    <xf numFmtId="0" fontId="42" fillId="30" borderId="20" xfId="47" applyFont="1" applyFill="1" applyBorder="1" applyAlignment="1">
      <alignment horizontal="distributed" vertical="center" wrapText="1"/>
    </xf>
    <xf numFmtId="0" fontId="42" fillId="30" borderId="157" xfId="47" applyFont="1" applyFill="1" applyBorder="1" applyAlignment="1">
      <alignment horizontal="distributed" vertical="center" wrapText="1"/>
    </xf>
    <xf numFmtId="0" fontId="49" fillId="0" borderId="158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4" fillId="30" borderId="10" xfId="47" applyFont="1" applyFill="1" applyBorder="1" applyAlignment="1">
      <alignment horizontal="center" vertical="center" wrapText="1"/>
    </xf>
    <xf numFmtId="0" fontId="44" fillId="30" borderId="21" xfId="47" applyFont="1" applyFill="1" applyBorder="1" applyAlignment="1">
      <alignment horizontal="center" vertical="center" wrapText="1"/>
    </xf>
    <xf numFmtId="0" fontId="44" fillId="30" borderId="162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9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0" fontId="49" fillId="0" borderId="19" xfId="47" applyFont="1" applyBorder="1" applyAlignment="1">
      <alignment horizontal="center" vertical="center"/>
    </xf>
    <xf numFmtId="0" fontId="42" fillId="30" borderId="89" xfId="47" applyFont="1" applyFill="1" applyBorder="1" applyAlignment="1">
      <alignment horizontal="distributed" vertical="center"/>
    </xf>
    <xf numFmtId="0" fontId="42" fillId="30" borderId="35" xfId="47" applyFont="1" applyFill="1" applyBorder="1" applyAlignment="1">
      <alignment horizontal="distributed" vertical="center"/>
    </xf>
    <xf numFmtId="0" fontId="42" fillId="30" borderId="148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9" xfId="47" applyFont="1" applyBorder="1" applyAlignment="1">
      <alignment horizontal="center" vertical="center"/>
    </xf>
    <xf numFmtId="0" fontId="43" fillId="30" borderId="42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 textRotation="255"/>
    </xf>
    <xf numFmtId="0" fontId="43" fillId="30" borderId="11" xfId="47" applyFont="1" applyFill="1" applyBorder="1" applyAlignment="1">
      <alignment horizontal="distributed" vertical="center" textRotation="255"/>
    </xf>
    <xf numFmtId="0" fontId="43" fillId="30" borderId="40" xfId="47" applyFont="1" applyFill="1" applyBorder="1" applyAlignment="1">
      <alignment horizontal="distributed" vertical="center" textRotation="255"/>
    </xf>
    <xf numFmtId="0" fontId="43" fillId="30" borderId="121" xfId="47" applyFont="1" applyFill="1" applyBorder="1" applyAlignment="1">
      <alignment horizontal="distributed" vertical="center" textRotation="255"/>
    </xf>
    <xf numFmtId="0" fontId="43" fillId="30" borderId="41" xfId="47" applyFont="1" applyFill="1" applyBorder="1" applyAlignment="1">
      <alignment horizontal="distributed" vertical="center" textRotation="255"/>
    </xf>
    <xf numFmtId="0" fontId="42" fillId="30" borderId="43" xfId="47" applyFont="1" applyFill="1" applyBorder="1" applyAlignment="1">
      <alignment horizontal="distributed" vertical="center"/>
    </xf>
    <xf numFmtId="0" fontId="42" fillId="30" borderId="130" xfId="47" applyFont="1" applyFill="1" applyBorder="1" applyAlignment="1">
      <alignment horizontal="distributed" vertical="center"/>
    </xf>
    <xf numFmtId="0" fontId="49" fillId="0" borderId="66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6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176" fontId="50" fillId="0" borderId="159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0" fontId="42" fillId="30" borderId="59" xfId="47" applyNumberFormat="1" applyFont="1" applyFill="1" applyBorder="1" applyAlignment="1">
      <alignment horizontal="center" vertical="center"/>
    </xf>
    <xf numFmtId="0" fontId="42" fillId="30" borderId="82" xfId="47" applyNumberFormat="1" applyFont="1" applyFill="1" applyBorder="1" applyAlignment="1">
      <alignment horizontal="center" vertical="center"/>
    </xf>
    <xf numFmtId="0" fontId="42" fillId="30" borderId="160" xfId="47" applyNumberFormat="1" applyFont="1" applyFill="1" applyBorder="1" applyAlignment="1">
      <alignment horizontal="center" vertical="center"/>
    </xf>
    <xf numFmtId="0" fontId="51" fillId="0" borderId="16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51" fillId="0" borderId="83" xfId="47" applyFont="1" applyFill="1" applyBorder="1" applyAlignment="1">
      <alignment horizontal="center" vertical="center"/>
    </xf>
    <xf numFmtId="0" fontId="49" fillId="0" borderId="82" xfId="47" applyFont="1" applyBorder="1" applyAlignment="1" applyProtection="1">
      <alignment horizontal="center" vertical="center"/>
      <protection locked="0"/>
    </xf>
    <xf numFmtId="0" fontId="49" fillId="0" borderId="161" xfId="47" applyFont="1" applyBorder="1" applyAlignment="1" applyProtection="1">
      <alignment horizontal="center" vertical="center"/>
      <protection locked="0"/>
    </xf>
    <xf numFmtId="0" fontId="49" fillId="0" borderId="90" xfId="47" applyFont="1" applyBorder="1" applyAlignment="1" applyProtection="1">
      <alignment horizontal="center" vertical="center"/>
      <protection locked="0"/>
    </xf>
    <xf numFmtId="176" fontId="50" fillId="0" borderId="161" xfId="47" applyNumberFormat="1" applyFont="1" applyBorder="1" applyAlignment="1" applyProtection="1">
      <alignment horizontal="center" vertical="center"/>
      <protection locked="0"/>
    </xf>
    <xf numFmtId="176" fontId="50" fillId="0" borderId="82" xfId="47" applyNumberFormat="1" applyFont="1" applyBorder="1" applyAlignment="1" applyProtection="1">
      <alignment horizontal="center" vertical="center"/>
      <protection locked="0"/>
    </xf>
    <xf numFmtId="0" fontId="49" fillId="0" borderId="43" xfId="47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9" xfId="47" applyFont="1" applyBorder="1" applyAlignment="1" applyProtection="1">
      <alignment horizontal="center" vertical="center"/>
      <protection locked="0"/>
    </xf>
    <xf numFmtId="58" fontId="49" fillId="0" borderId="62" xfId="47" applyNumberFormat="1" applyFont="1" applyBorder="1" applyAlignment="1" applyProtection="1">
      <alignment horizontal="center" vertical="center"/>
      <protection locked="0"/>
    </xf>
    <xf numFmtId="0" fontId="49" fillId="0" borderId="60" xfId="47" applyFont="1" applyBorder="1" applyAlignment="1" applyProtection="1">
      <alignment horizontal="center" vertical="center"/>
      <protection locked="0"/>
    </xf>
    <xf numFmtId="0" fontId="49" fillId="0" borderId="168" xfId="47" applyFont="1" applyBorder="1" applyAlignment="1" applyProtection="1">
      <alignment horizontal="center" vertical="center"/>
      <protection locked="0"/>
    </xf>
    <xf numFmtId="189" fontId="49" fillId="0" borderId="159" xfId="47" applyNumberFormat="1" applyFont="1" applyBorder="1" applyAlignment="1" applyProtection="1">
      <alignment horizontal="center" vertical="center"/>
      <protection locked="0"/>
    </xf>
    <xf numFmtId="189" fontId="49" fillId="0" borderId="21" xfId="47" applyNumberFormat="1" applyFont="1" applyBorder="1" applyAlignment="1" applyProtection="1">
      <alignment horizontal="center" vertical="center"/>
      <protection locked="0"/>
    </xf>
    <xf numFmtId="189" fontId="49" fillId="0" borderId="45" xfId="47" applyNumberFormat="1" applyFont="1" applyBorder="1" applyAlignment="1" applyProtection="1">
      <alignment horizontal="center" vertical="center"/>
      <protection locked="0"/>
    </xf>
    <xf numFmtId="0" fontId="42" fillId="30" borderId="10" xfId="47" applyFont="1" applyFill="1" applyBorder="1" applyAlignment="1">
      <alignment horizontal="distributed" vertical="center"/>
    </xf>
    <xf numFmtId="0" fontId="42" fillId="30" borderId="21" xfId="47" applyFont="1" applyFill="1" applyBorder="1" applyAlignment="1">
      <alignment horizontal="distributed" vertical="center"/>
    </xf>
    <xf numFmtId="0" fontId="42" fillId="30" borderId="162" xfId="47" applyFont="1" applyFill="1" applyBorder="1" applyAlignment="1">
      <alignment horizontal="distributed" vertical="center"/>
    </xf>
    <xf numFmtId="189" fontId="49" fillId="0" borderId="159" xfId="47" applyNumberFormat="1" applyFont="1" applyBorder="1" applyAlignment="1">
      <alignment horizontal="center" vertical="center"/>
    </xf>
    <xf numFmtId="189" fontId="49" fillId="0" borderId="21" xfId="47" applyNumberFormat="1" applyFont="1" applyBorder="1" applyAlignment="1">
      <alignment horizontal="center" vertical="center"/>
    </xf>
    <xf numFmtId="189" fontId="49" fillId="0" borderId="18" xfId="47" applyNumberFormat="1" applyFont="1" applyBorder="1" applyAlignment="1">
      <alignment horizontal="center" vertical="center"/>
    </xf>
    <xf numFmtId="177" fontId="54" fillId="0" borderId="159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1" xfId="47" applyFont="1" applyBorder="1" applyAlignment="1" applyProtection="1">
      <alignment horizontal="center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  <protection locked="0"/>
    </xf>
    <xf numFmtId="176" fontId="49" fillId="0" borderId="128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</xf>
    <xf numFmtId="176" fontId="49" fillId="0" borderId="128" xfId="47" applyNumberFormat="1" applyFont="1" applyBorder="1" applyAlignment="1" applyProtection="1">
      <alignment horizontal="right" vertical="center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96" xfId="47" applyNumberFormat="1" applyFont="1" applyBorder="1" applyAlignment="1" applyProtection="1">
      <alignment horizontal="right" vertical="center"/>
      <protection locked="0"/>
    </xf>
    <xf numFmtId="176" fontId="49" fillId="0" borderId="120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96" xfId="47" applyNumberFormat="1" applyFont="1" applyBorder="1" applyAlignment="1" applyProtection="1">
      <alignment horizontal="right" vertical="center"/>
    </xf>
    <xf numFmtId="176" fontId="49" fillId="0" borderId="120" xfId="47" applyNumberFormat="1" applyFont="1" applyBorder="1" applyAlignment="1" applyProtection="1">
      <alignment horizontal="right" vertical="center"/>
    </xf>
    <xf numFmtId="176" fontId="49" fillId="0" borderId="93" xfId="47" applyNumberFormat="1" applyFont="1" applyBorder="1" applyAlignment="1" applyProtection="1">
      <alignment horizontal="right" vertical="center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3" xfId="47" applyFont="1" applyBorder="1" applyAlignment="1" applyProtection="1">
      <alignment horizontal="left" vertical="top" wrapText="1"/>
      <protection locked="0"/>
    </xf>
    <xf numFmtId="0" fontId="49" fillId="0" borderId="79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9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81" xfId="0" applyFont="1" applyFill="1" applyBorder="1" applyAlignment="1">
      <alignment horizontal="center" vertical="center" textRotation="255" shrinkToFit="1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72" xfId="0" applyFont="1" applyFill="1" applyBorder="1" applyAlignment="1">
      <alignment horizontal="left" vertical="center"/>
    </xf>
    <xf numFmtId="0" fontId="7" fillId="0" borderId="173" xfId="0" applyFont="1" applyFill="1" applyBorder="1" applyAlignment="1">
      <alignment horizontal="left" vertical="center"/>
    </xf>
    <xf numFmtId="0" fontId="7" fillId="0" borderId="174" xfId="0" applyFont="1" applyFill="1" applyBorder="1" applyAlignment="1">
      <alignment horizontal="lef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6" fillId="24" borderId="21" xfId="0" applyFont="1" applyFill="1" applyBorder="1" applyAlignment="1">
      <alignment horizontal="right" vertical="center"/>
    </xf>
    <xf numFmtId="0" fontId="12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5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79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13" fillId="30" borderId="73" xfId="0" applyFont="1" applyFill="1" applyBorder="1" applyAlignment="1" applyProtection="1">
      <alignment horizontal="distributed" vertical="center" indent="2"/>
    </xf>
    <xf numFmtId="0" fontId="13" fillId="30" borderId="45" xfId="0" applyFont="1" applyFill="1" applyBorder="1" applyAlignment="1" applyProtection="1">
      <alignment horizontal="distributed" vertical="center" indent="2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18" xfId="0" applyFont="1" applyBorder="1" applyAlignment="1" applyProtection="1">
      <alignment horizontal="center" vertical="center" justifyLastLine="1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0" borderId="69" xfId="0" applyNumberFormat="1" applyFont="1" applyBorder="1" applyAlignment="1" applyProtection="1">
      <alignment horizontal="center" vertical="center" wrapText="1"/>
    </xf>
    <xf numFmtId="0" fontId="7" fillId="30" borderId="67" xfId="0" applyFont="1" applyFill="1" applyBorder="1" applyAlignment="1" applyProtection="1">
      <alignment horizontal="center" vertical="center" justifyLastLine="1"/>
    </xf>
    <xf numFmtId="0" fontId="7" fillId="30" borderId="69" xfId="0" applyFont="1" applyFill="1" applyBorder="1" applyAlignment="1" applyProtection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7" fillId="0" borderId="79" xfId="0" applyNumberFormat="1" applyFont="1" applyBorder="1" applyAlignment="1" applyProtection="1">
      <alignment horizontal="left" vertical="center"/>
    </xf>
    <xf numFmtId="0" fontId="13" fillId="30" borderId="38" xfId="0" applyFont="1" applyFill="1" applyBorder="1" applyAlignment="1" applyProtection="1">
      <alignment horizontal="distributed" vertical="center" justifyLastLine="1"/>
    </xf>
    <xf numFmtId="0" fontId="13" fillId="30" borderId="62" xfId="0" applyFont="1" applyFill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30" borderId="36" xfId="0" applyFont="1" applyFill="1" applyBorder="1" applyAlignment="1" applyProtection="1">
      <alignment horizontal="distributed" vertical="center" indent="2"/>
    </xf>
    <xf numFmtId="0" fontId="13" fillId="30" borderId="65" xfId="0" applyFont="1" applyFill="1" applyBorder="1" applyAlignment="1" applyProtection="1">
      <alignment horizontal="distributed" vertical="center" indent="2"/>
    </xf>
    <xf numFmtId="0" fontId="13" fillId="30" borderId="66" xfId="0" applyFont="1" applyFill="1" applyBorder="1" applyAlignment="1" applyProtection="1">
      <alignment horizontal="distributed" vertical="center" indent="2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86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30" borderId="40" xfId="46" applyFont="1" applyFill="1" applyBorder="1" applyAlignment="1" applyProtection="1">
      <alignment vertical="center" wrapText="1"/>
    </xf>
    <xf numFmtId="0" fontId="7" fillId="30" borderId="40" xfId="46" applyFont="1" applyFill="1" applyBorder="1" applyAlignment="1" applyProtection="1">
      <alignment horizontal="left" vertical="center" wrapText="1"/>
    </xf>
    <xf numFmtId="0" fontId="41" fillId="0" borderId="79" xfId="0" applyFont="1" applyBorder="1" applyAlignment="1" applyProtection="1">
      <alignment horizontal="distributed" vertical="center" indent="10"/>
    </xf>
    <xf numFmtId="0" fontId="7" fillId="30" borderId="45" xfId="46" applyFont="1" applyFill="1" applyBorder="1" applyAlignment="1" applyProtection="1">
      <alignment vertical="center" wrapText="1" shrinkToFit="1"/>
    </xf>
    <xf numFmtId="0" fontId="7" fillId="30" borderId="40" xfId="46" applyFont="1" applyFill="1" applyBorder="1" applyAlignment="1" applyProtection="1">
      <alignment vertical="center" shrinkToFit="1"/>
    </xf>
    <xf numFmtId="0" fontId="7" fillId="30" borderId="45" xfId="46" applyFont="1" applyFill="1" applyBorder="1" applyAlignment="1" applyProtection="1">
      <alignment vertical="center" shrinkToFit="1"/>
    </xf>
    <xf numFmtId="0" fontId="7" fillId="30" borderId="73" xfId="0" applyFont="1" applyFill="1" applyBorder="1" applyAlignment="1" applyProtection="1">
      <alignment horizontal="distributed" vertical="center" indent="10"/>
    </xf>
    <xf numFmtId="0" fontId="7" fillId="30" borderId="21" xfId="0" applyFont="1" applyFill="1" applyBorder="1" applyAlignment="1" applyProtection="1">
      <alignment horizontal="distributed" vertical="center" indent="10"/>
    </xf>
    <xf numFmtId="0" fontId="7" fillId="30" borderId="45" xfId="0" applyFont="1" applyFill="1" applyBorder="1" applyAlignment="1" applyProtection="1">
      <alignment horizontal="distributed" vertical="center" indent="10"/>
    </xf>
    <xf numFmtId="0" fontId="32" fillId="30" borderId="40" xfId="0" applyFont="1" applyFill="1" applyBorder="1" applyAlignment="1" applyProtection="1">
      <alignment horizontal="center" vertical="center" wrapText="1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[1]シート!$R$3" lockText="1" noThreeD="1"/>
</file>

<file path=xl/ctrlProps/ctrlProp10.xml><?xml version="1.0" encoding="utf-8"?>
<formControlPr xmlns="http://schemas.microsoft.com/office/spreadsheetml/2009/9/main" objectType="CheckBox" fmlaLink="[1]シート!$S$3" lockText="1" noThreeD="1"/>
</file>

<file path=xl/ctrlProps/ctrlProp11.xml><?xml version="1.0" encoding="utf-8"?>
<formControlPr xmlns="http://schemas.microsoft.com/office/spreadsheetml/2009/9/main" objectType="CheckBox" fmlaLink="[1]シート!$AC$3" lockText="1" noThreeD="1"/>
</file>

<file path=xl/ctrlProps/ctrlProp12.xml><?xml version="1.0" encoding="utf-8"?>
<formControlPr xmlns="http://schemas.microsoft.com/office/spreadsheetml/2009/9/main" objectType="CheckBox" fmlaLink="[1]シート!$AD$3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[1]シート!$AC$3" lockText="1" noThreeD="1"/>
</file>

<file path=xl/ctrlProps/ctrlProp26.xml><?xml version="1.0" encoding="utf-8"?>
<formControlPr xmlns="http://schemas.microsoft.com/office/spreadsheetml/2009/9/main" objectType="CheckBox" fmlaLink="[1]シート!$AD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114300</xdr:colOff>
      <xdr:row>15</xdr:row>
      <xdr:rowOff>47625</xdr:rowOff>
    </xdr:from>
    <xdr:to>
      <xdr:col>45</xdr:col>
      <xdr:colOff>628650</xdr:colOff>
      <xdr:row>19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972300" y="4343400"/>
          <a:ext cx="1885950" cy="1400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様式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2-2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2-3】</a:t>
          </a:r>
          <a:endParaRPr lang="ja-JP" altLang="ja-JP" sz="900" b="0" i="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消費税については、工事完成予定時期を考慮した上で、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又は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を計上すること。（消費税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として計上する場合であっても、計画調書に添付する入札書等の写しについては消費税が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のもので可）</a:t>
          </a:r>
          <a:endParaRPr kumimoji="1" lang="en-US" altLang="ja-JP" sz="900" b="0" i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111499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73449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38100</xdr:colOff>
      <xdr:row>13</xdr:row>
      <xdr:rowOff>180976</xdr:rowOff>
    </xdr:from>
    <xdr:to>
      <xdr:col>31</xdr:col>
      <xdr:colOff>38100</xdr:colOff>
      <xdr:row>14</xdr:row>
      <xdr:rowOff>171450</xdr:rowOff>
    </xdr:to>
    <xdr:cxnSp macro="">
      <xdr:nvCxnSpPr>
        <xdr:cNvPr id="17" name="AutoShape 1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3933826"/>
          <a:ext cx="342900" cy="304799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9</xdr:col>
      <xdr:colOff>162926</xdr:colOff>
      <xdr:row>9</xdr:row>
      <xdr:rowOff>76200</xdr:rowOff>
    </xdr:from>
    <xdr:to>
      <xdr:col>26</xdr:col>
      <xdr:colOff>19049</xdr:colOff>
      <xdr:row>12</xdr:row>
      <xdr:rowOff>148390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705976" y="2571750"/>
          <a:ext cx="2770773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161926</xdr:colOff>
      <xdr:row>10</xdr:row>
      <xdr:rowOff>269458</xdr:rowOff>
    </xdr:from>
    <xdr:to>
      <xdr:col>9</xdr:col>
      <xdr:colOff>162926</xdr:colOff>
      <xdr:row>13</xdr:row>
      <xdr:rowOff>180975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362076" y="3079333"/>
          <a:ext cx="343900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25</xdr:col>
      <xdr:colOff>95250</xdr:colOff>
      <xdr:row>14</xdr:row>
      <xdr:rowOff>161925</xdr:rowOff>
    </xdr:from>
    <xdr:to>
      <xdr:col>37</xdr:col>
      <xdr:colOff>104775</xdr:colOff>
      <xdr:row>18</xdr:row>
      <xdr:rowOff>200025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381500" y="4229100"/>
          <a:ext cx="2066925" cy="1295400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2-2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2-3】</a:t>
          </a:r>
        </a:p>
        <a:p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消費税については、工事完成予定時期を考慮した上で、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又は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を計上すること。（消費税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として計上する場合であっても、計画調書に添付する入札書等の写しについては消費税が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のもので可）</a:t>
          </a:r>
          <a:endParaRPr lang="ja-JP" altLang="ja-JP" sz="900" b="0" i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9"/>
  <sheetViews>
    <sheetView tabSelected="1" view="pageBreakPreview" zoomScaleNormal="100" zoomScaleSheetLayoutView="100" workbookViewId="0">
      <selection activeCell="AT21" sqref="AT21"/>
    </sheetView>
  </sheetViews>
  <sheetFormatPr defaultRowHeight="13.5"/>
  <cols>
    <col min="1" max="44" width="2.25" style="143" customWidth="1"/>
    <col min="45" max="16384" width="9" style="143"/>
  </cols>
  <sheetData>
    <row r="1" spans="1:40" ht="6.7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</row>
    <row r="2" spans="1:40" ht="20.25" customHeight="1">
      <c r="C2" s="548" t="s">
        <v>287</v>
      </c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</row>
    <row r="3" spans="1:40" ht="14.25" thickBot="1">
      <c r="AB3" s="549" t="s">
        <v>36</v>
      </c>
      <c r="AC3" s="550"/>
      <c r="AD3" s="550"/>
      <c r="AE3" s="550"/>
      <c r="AF3" s="571"/>
      <c r="AG3" s="572"/>
      <c r="AH3" s="572"/>
      <c r="AI3" s="572"/>
      <c r="AJ3" s="572"/>
      <c r="AK3" s="572"/>
      <c r="AL3" s="572"/>
      <c r="AM3" s="573"/>
    </row>
    <row r="4" spans="1:40" ht="24.75" customHeight="1">
      <c r="B4" s="551" t="s">
        <v>197</v>
      </c>
      <c r="C4" s="427"/>
      <c r="D4" s="427"/>
      <c r="E4" s="428"/>
      <c r="F4" s="552"/>
      <c r="G4" s="553"/>
      <c r="H4" s="553"/>
      <c r="I4" s="553"/>
      <c r="J4" s="553"/>
      <c r="K4" s="553"/>
      <c r="L4" s="554" t="s">
        <v>0</v>
      </c>
      <c r="M4" s="555"/>
      <c r="N4" s="555"/>
      <c r="O4" s="555"/>
      <c r="P4" s="556"/>
      <c r="Q4" s="557"/>
      <c r="R4" s="558"/>
      <c r="S4" s="558"/>
      <c r="T4" s="558"/>
      <c r="U4" s="558"/>
      <c r="V4" s="558"/>
      <c r="W4" s="558"/>
      <c r="X4" s="558"/>
      <c r="Y4" s="429"/>
      <c r="Z4" s="565" t="s">
        <v>15</v>
      </c>
      <c r="AA4" s="427"/>
      <c r="AB4" s="427"/>
      <c r="AC4" s="428"/>
      <c r="AD4" s="557"/>
      <c r="AE4" s="558"/>
      <c r="AF4" s="558"/>
      <c r="AG4" s="558"/>
      <c r="AH4" s="558"/>
      <c r="AI4" s="558"/>
      <c r="AJ4" s="558"/>
      <c r="AK4" s="558"/>
      <c r="AL4" s="558"/>
      <c r="AM4" s="566"/>
    </row>
    <row r="5" spans="1:40" ht="24.75" customHeight="1" thickBot="1">
      <c r="B5" s="567" t="s">
        <v>130</v>
      </c>
      <c r="C5" s="538"/>
      <c r="D5" s="538"/>
      <c r="E5" s="538"/>
      <c r="F5" s="538"/>
      <c r="G5" s="538"/>
      <c r="H5" s="539"/>
      <c r="I5" s="546" t="s">
        <v>147</v>
      </c>
      <c r="J5" s="546"/>
      <c r="K5" s="546"/>
      <c r="L5" s="561"/>
      <c r="M5" s="561"/>
      <c r="N5" s="561"/>
      <c r="O5" s="561"/>
      <c r="P5" s="561"/>
      <c r="Q5" s="561"/>
      <c r="R5" s="561"/>
      <c r="S5" s="561"/>
      <c r="T5" s="563" t="s">
        <v>148</v>
      </c>
      <c r="U5" s="538"/>
      <c r="V5" s="539"/>
      <c r="W5" s="564"/>
      <c r="X5" s="564"/>
      <c r="Y5" s="564"/>
      <c r="Z5" s="564"/>
      <c r="AA5" s="545" t="s">
        <v>149</v>
      </c>
      <c r="AB5" s="546"/>
      <c r="AC5" s="547"/>
      <c r="AD5" s="561"/>
      <c r="AE5" s="561"/>
      <c r="AF5" s="561"/>
      <c r="AG5" s="561"/>
      <c r="AH5" s="561"/>
      <c r="AI5" s="561"/>
      <c r="AJ5" s="561"/>
      <c r="AK5" s="561"/>
      <c r="AL5" s="561"/>
      <c r="AM5" s="562"/>
    </row>
    <row r="6" spans="1:40" ht="24.75" customHeight="1" thickTop="1" thickBot="1">
      <c r="B6" s="574" t="s">
        <v>3</v>
      </c>
      <c r="C6" s="575"/>
      <c r="D6" s="575"/>
      <c r="E6" s="576"/>
      <c r="F6" s="568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70"/>
    </row>
    <row r="7" spans="1:40" ht="24.75" customHeight="1">
      <c r="B7" s="421" t="s">
        <v>100</v>
      </c>
      <c r="C7" s="422"/>
      <c r="D7" s="427" t="s">
        <v>102</v>
      </c>
      <c r="E7" s="427"/>
      <c r="F7" s="427"/>
      <c r="G7" s="427"/>
      <c r="H7" s="427"/>
      <c r="I7" s="427"/>
      <c r="J7" s="428"/>
      <c r="K7" s="429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27" t="s">
        <v>37</v>
      </c>
      <c r="X7" s="427"/>
      <c r="Y7" s="427"/>
      <c r="Z7" s="427"/>
      <c r="AA7" s="427"/>
      <c r="AB7" s="427"/>
      <c r="AC7" s="428"/>
      <c r="AD7" s="559"/>
      <c r="AE7" s="430"/>
      <c r="AF7" s="430"/>
      <c r="AG7" s="430"/>
      <c r="AH7" s="430"/>
      <c r="AI7" s="430"/>
      <c r="AJ7" s="430"/>
      <c r="AK7" s="430"/>
      <c r="AL7" s="430"/>
      <c r="AM7" s="560"/>
    </row>
    <row r="8" spans="1:40" ht="24.75" customHeight="1">
      <c r="B8" s="596"/>
      <c r="C8" s="597"/>
      <c r="D8" s="609" t="s">
        <v>131</v>
      </c>
      <c r="E8" s="436"/>
      <c r="F8" s="610"/>
      <c r="G8" s="577" t="s">
        <v>146</v>
      </c>
      <c r="H8" s="577"/>
      <c r="I8" s="577"/>
      <c r="J8" s="578"/>
      <c r="K8" s="579"/>
      <c r="L8" s="580"/>
      <c r="M8" s="581" t="s">
        <v>274</v>
      </c>
      <c r="N8" s="582"/>
      <c r="O8" s="582"/>
      <c r="P8" s="583"/>
      <c r="Q8" s="583"/>
      <c r="R8" s="583"/>
      <c r="S8" s="583"/>
      <c r="T8" s="584"/>
      <c r="U8" s="600" t="s">
        <v>157</v>
      </c>
      <c r="V8" s="601"/>
      <c r="W8" s="602"/>
      <c r="X8" s="624"/>
      <c r="Y8" s="613"/>
      <c r="Z8" s="613"/>
      <c r="AA8" s="613"/>
      <c r="AB8" s="613"/>
      <c r="AC8" s="613"/>
      <c r="AD8" s="613"/>
      <c r="AE8" s="614"/>
      <c r="AF8" s="581" t="s">
        <v>275</v>
      </c>
      <c r="AG8" s="582"/>
      <c r="AH8" s="603"/>
      <c r="AI8" s="604"/>
      <c r="AJ8" s="605"/>
      <c r="AK8" s="605"/>
      <c r="AL8" s="605"/>
      <c r="AM8" s="144" t="s">
        <v>276</v>
      </c>
    </row>
    <row r="9" spans="1:40" ht="24.75" customHeight="1" thickBot="1">
      <c r="B9" s="598"/>
      <c r="C9" s="599"/>
      <c r="D9" s="606" t="s">
        <v>132</v>
      </c>
      <c r="E9" s="607"/>
      <c r="F9" s="608"/>
      <c r="G9" s="439" t="s">
        <v>146</v>
      </c>
      <c r="H9" s="439"/>
      <c r="I9" s="439"/>
      <c r="J9" s="439"/>
      <c r="K9" s="439"/>
      <c r="L9" s="438"/>
      <c r="M9" s="439"/>
      <c r="N9" s="439"/>
      <c r="O9" s="439"/>
      <c r="P9" s="439"/>
      <c r="Q9" s="439"/>
      <c r="R9" s="439"/>
      <c r="S9" s="439"/>
      <c r="T9" s="440"/>
      <c r="U9" s="585" t="s">
        <v>158</v>
      </c>
      <c r="V9" s="586"/>
      <c r="W9" s="586"/>
      <c r="X9" s="587"/>
      <c r="Y9" s="542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4"/>
    </row>
    <row r="10" spans="1:40" ht="24.75" customHeight="1">
      <c r="B10" s="421" t="s">
        <v>101</v>
      </c>
      <c r="C10" s="422"/>
      <c r="D10" s="427" t="s">
        <v>102</v>
      </c>
      <c r="E10" s="427"/>
      <c r="F10" s="427"/>
      <c r="G10" s="427"/>
      <c r="H10" s="427"/>
      <c r="I10" s="427"/>
      <c r="J10" s="428"/>
      <c r="K10" s="429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27" t="s">
        <v>37</v>
      </c>
      <c r="X10" s="427"/>
      <c r="Y10" s="427"/>
      <c r="Z10" s="427"/>
      <c r="AA10" s="427"/>
      <c r="AB10" s="427"/>
      <c r="AC10" s="428"/>
      <c r="AD10" s="559"/>
      <c r="AE10" s="430"/>
      <c r="AF10" s="430"/>
      <c r="AG10" s="430"/>
      <c r="AH10" s="430"/>
      <c r="AI10" s="430"/>
      <c r="AJ10" s="430"/>
      <c r="AK10" s="430"/>
      <c r="AL10" s="430"/>
      <c r="AM10" s="560"/>
    </row>
    <row r="11" spans="1:40" ht="24.75" customHeight="1">
      <c r="B11" s="596"/>
      <c r="C11" s="597"/>
      <c r="D11" s="609" t="s">
        <v>131</v>
      </c>
      <c r="E11" s="436"/>
      <c r="F11" s="610"/>
      <c r="G11" s="577" t="s">
        <v>146</v>
      </c>
      <c r="H11" s="577"/>
      <c r="I11" s="577"/>
      <c r="J11" s="578"/>
      <c r="K11" s="579"/>
      <c r="L11" s="580"/>
      <c r="M11" s="581" t="s">
        <v>274</v>
      </c>
      <c r="N11" s="582"/>
      <c r="O11" s="582"/>
      <c r="P11" s="583"/>
      <c r="Q11" s="583"/>
      <c r="R11" s="583"/>
      <c r="S11" s="583"/>
      <c r="T11" s="584"/>
      <c r="U11" s="600" t="s">
        <v>157</v>
      </c>
      <c r="V11" s="601"/>
      <c r="W11" s="602"/>
      <c r="X11" s="611"/>
      <c r="Y11" s="612"/>
      <c r="Z11" s="612"/>
      <c r="AA11" s="612"/>
      <c r="AB11" s="613"/>
      <c r="AC11" s="613"/>
      <c r="AD11" s="613"/>
      <c r="AE11" s="614"/>
      <c r="AF11" s="581" t="s">
        <v>275</v>
      </c>
      <c r="AG11" s="582"/>
      <c r="AH11" s="603"/>
      <c r="AI11" s="604"/>
      <c r="AJ11" s="605"/>
      <c r="AK11" s="605"/>
      <c r="AL11" s="605"/>
      <c r="AM11" s="144" t="s">
        <v>277</v>
      </c>
    </row>
    <row r="12" spans="1:40" ht="24.75" customHeight="1" thickBot="1">
      <c r="B12" s="598"/>
      <c r="C12" s="599"/>
      <c r="D12" s="606" t="s">
        <v>132</v>
      </c>
      <c r="E12" s="607"/>
      <c r="F12" s="608"/>
      <c r="G12" s="439" t="s">
        <v>146</v>
      </c>
      <c r="H12" s="439"/>
      <c r="I12" s="439"/>
      <c r="J12" s="439"/>
      <c r="K12" s="439"/>
      <c r="L12" s="438"/>
      <c r="M12" s="439"/>
      <c r="N12" s="439"/>
      <c r="O12" s="439"/>
      <c r="P12" s="439"/>
      <c r="Q12" s="439"/>
      <c r="R12" s="439"/>
      <c r="S12" s="439"/>
      <c r="T12" s="440"/>
      <c r="U12" s="585" t="s">
        <v>158</v>
      </c>
      <c r="V12" s="586"/>
      <c r="W12" s="586"/>
      <c r="X12" s="587"/>
      <c r="Y12" s="542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4"/>
    </row>
    <row r="13" spans="1:40" ht="24.75" customHeight="1">
      <c r="B13" s="421" t="s">
        <v>103</v>
      </c>
      <c r="C13" s="422"/>
      <c r="D13" s="427" t="s">
        <v>102</v>
      </c>
      <c r="E13" s="427"/>
      <c r="F13" s="427"/>
      <c r="G13" s="427"/>
      <c r="H13" s="427"/>
      <c r="I13" s="427"/>
      <c r="J13" s="428"/>
      <c r="K13" s="429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1" t="s">
        <v>187</v>
      </c>
      <c r="X13" s="431"/>
      <c r="Y13" s="431"/>
      <c r="Z13" s="431"/>
      <c r="AA13" s="431"/>
      <c r="AB13" s="431"/>
      <c r="AC13" s="432"/>
      <c r="AD13" s="534" t="s">
        <v>190</v>
      </c>
      <c r="AE13" s="535"/>
      <c r="AF13" s="535"/>
      <c r="AG13" s="535"/>
      <c r="AH13" s="535"/>
      <c r="AI13" s="535"/>
      <c r="AJ13" s="535"/>
      <c r="AK13" s="535"/>
      <c r="AL13" s="535"/>
      <c r="AM13" s="536"/>
    </row>
    <row r="14" spans="1:40" ht="24.75" customHeight="1">
      <c r="B14" s="423"/>
      <c r="C14" s="424"/>
      <c r="D14" s="436" t="s">
        <v>188</v>
      </c>
      <c r="E14" s="436"/>
      <c r="F14" s="436"/>
      <c r="G14" s="436"/>
      <c r="H14" s="436"/>
      <c r="I14" s="436"/>
      <c r="J14" s="437"/>
      <c r="K14" s="433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5"/>
      <c r="W14" s="436" t="s">
        <v>134</v>
      </c>
      <c r="X14" s="436"/>
      <c r="Y14" s="436"/>
      <c r="Z14" s="436"/>
      <c r="AA14" s="436"/>
      <c r="AB14" s="436"/>
      <c r="AC14" s="437"/>
      <c r="AD14" s="435"/>
      <c r="AE14" s="540"/>
      <c r="AF14" s="540"/>
      <c r="AG14" s="540"/>
      <c r="AH14" s="540"/>
      <c r="AI14" s="540"/>
      <c r="AJ14" s="540"/>
      <c r="AK14" s="540"/>
      <c r="AL14" s="540"/>
      <c r="AM14" s="541"/>
    </row>
    <row r="15" spans="1:40" ht="24.75" customHeight="1" thickBot="1">
      <c r="B15" s="598"/>
      <c r="C15" s="599"/>
      <c r="D15" s="625" t="s">
        <v>157</v>
      </c>
      <c r="E15" s="626"/>
      <c r="F15" s="627"/>
      <c r="G15" s="438"/>
      <c r="H15" s="439"/>
      <c r="I15" s="439"/>
      <c r="J15" s="439"/>
      <c r="K15" s="439"/>
      <c r="L15" s="440"/>
      <c r="M15" s="588" t="s">
        <v>133</v>
      </c>
      <c r="N15" s="589"/>
      <c r="O15" s="590"/>
      <c r="P15" s="591"/>
      <c r="Q15" s="592"/>
      <c r="R15" s="592"/>
      <c r="S15" s="592"/>
      <c r="T15" s="145" t="s">
        <v>64</v>
      </c>
      <c r="U15" s="585" t="s">
        <v>158</v>
      </c>
      <c r="V15" s="586"/>
      <c r="W15" s="586"/>
      <c r="X15" s="587"/>
      <c r="Y15" s="542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4"/>
    </row>
    <row r="16" spans="1:40" ht="24.75" customHeight="1">
      <c r="B16" s="421" t="s">
        <v>99</v>
      </c>
      <c r="C16" s="422"/>
      <c r="D16" s="427" t="s">
        <v>102</v>
      </c>
      <c r="E16" s="427"/>
      <c r="F16" s="427"/>
      <c r="G16" s="427"/>
      <c r="H16" s="427"/>
      <c r="I16" s="427"/>
      <c r="J16" s="428"/>
      <c r="K16" s="429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1" t="s">
        <v>187</v>
      </c>
      <c r="X16" s="431"/>
      <c r="Y16" s="431"/>
      <c r="Z16" s="431"/>
      <c r="AA16" s="431"/>
      <c r="AB16" s="431"/>
      <c r="AC16" s="432"/>
      <c r="AD16" s="534" t="s">
        <v>190</v>
      </c>
      <c r="AE16" s="535"/>
      <c r="AF16" s="535"/>
      <c r="AG16" s="535"/>
      <c r="AH16" s="535"/>
      <c r="AI16" s="535"/>
      <c r="AJ16" s="535"/>
      <c r="AK16" s="535"/>
      <c r="AL16" s="535"/>
      <c r="AM16" s="536"/>
    </row>
    <row r="17" spans="1:40" ht="24.75" customHeight="1">
      <c r="B17" s="423"/>
      <c r="C17" s="424"/>
      <c r="D17" s="436" t="s">
        <v>188</v>
      </c>
      <c r="E17" s="436"/>
      <c r="F17" s="436"/>
      <c r="G17" s="436"/>
      <c r="H17" s="436"/>
      <c r="I17" s="436"/>
      <c r="J17" s="437"/>
      <c r="K17" s="433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5"/>
      <c r="W17" s="436" t="s">
        <v>134</v>
      </c>
      <c r="X17" s="436"/>
      <c r="Y17" s="436"/>
      <c r="Z17" s="436"/>
      <c r="AA17" s="436"/>
      <c r="AB17" s="436"/>
      <c r="AC17" s="437"/>
      <c r="AD17" s="435"/>
      <c r="AE17" s="540"/>
      <c r="AF17" s="540"/>
      <c r="AG17" s="540"/>
      <c r="AH17" s="540"/>
      <c r="AI17" s="540"/>
      <c r="AJ17" s="540"/>
      <c r="AK17" s="540"/>
      <c r="AL17" s="540"/>
      <c r="AM17" s="541"/>
    </row>
    <row r="18" spans="1:40" ht="24.75" customHeight="1" thickBot="1">
      <c r="B18" s="425"/>
      <c r="C18" s="426"/>
      <c r="D18" s="537" t="s">
        <v>157</v>
      </c>
      <c r="E18" s="538"/>
      <c r="F18" s="539"/>
      <c r="G18" s="615"/>
      <c r="H18" s="561"/>
      <c r="I18" s="561"/>
      <c r="J18" s="561"/>
      <c r="K18" s="561"/>
      <c r="L18" s="532"/>
      <c r="M18" s="616" t="s">
        <v>133</v>
      </c>
      <c r="N18" s="617"/>
      <c r="O18" s="618"/>
      <c r="P18" s="619"/>
      <c r="Q18" s="620"/>
      <c r="R18" s="620"/>
      <c r="S18" s="620"/>
      <c r="T18" s="146" t="s">
        <v>64</v>
      </c>
      <c r="U18" s="621" t="s">
        <v>158</v>
      </c>
      <c r="V18" s="622"/>
      <c r="W18" s="622"/>
      <c r="X18" s="623"/>
      <c r="Y18" s="593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5"/>
    </row>
    <row r="19" spans="1:40" ht="24.75" customHeight="1" thickTop="1">
      <c r="B19" s="452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4"/>
      <c r="AB19" s="518" t="s">
        <v>135</v>
      </c>
      <c r="AC19" s="518"/>
      <c r="AD19" s="519"/>
      <c r="AE19" s="521" t="s">
        <v>183</v>
      </c>
      <c r="AF19" s="522"/>
      <c r="AG19" s="522"/>
      <c r="AH19" s="523"/>
      <c r="AI19" s="503" t="s">
        <v>196</v>
      </c>
      <c r="AJ19" s="503"/>
      <c r="AK19" s="503"/>
      <c r="AL19" s="527" t="s">
        <v>39</v>
      </c>
      <c r="AM19" s="528"/>
    </row>
    <row r="20" spans="1:40" ht="24.75" customHeight="1" thickBot="1">
      <c r="B20" s="529" t="s">
        <v>55</v>
      </c>
      <c r="C20" s="530"/>
      <c r="D20" s="530"/>
      <c r="E20" s="530"/>
      <c r="F20" s="531"/>
      <c r="G20" s="532"/>
      <c r="H20" s="533"/>
      <c r="I20" s="533"/>
      <c r="J20" s="533"/>
      <c r="K20" s="533"/>
      <c r="L20" s="533"/>
      <c r="M20" s="533"/>
      <c r="N20" s="533"/>
      <c r="O20" s="530" t="s">
        <v>38</v>
      </c>
      <c r="P20" s="530"/>
      <c r="Q20" s="530"/>
      <c r="R20" s="530"/>
      <c r="S20" s="531"/>
      <c r="T20" s="532"/>
      <c r="U20" s="533"/>
      <c r="V20" s="533"/>
      <c r="W20" s="533"/>
      <c r="X20" s="533"/>
      <c r="Y20" s="533"/>
      <c r="Z20" s="533"/>
      <c r="AA20" s="533"/>
      <c r="AB20" s="426"/>
      <c r="AC20" s="426"/>
      <c r="AD20" s="520"/>
      <c r="AE20" s="524"/>
      <c r="AF20" s="525"/>
      <c r="AG20" s="525"/>
      <c r="AH20" s="526"/>
      <c r="AI20" s="504"/>
      <c r="AJ20" s="505"/>
      <c r="AK20" s="505"/>
      <c r="AL20" s="505"/>
      <c r="AM20" s="506"/>
    </row>
    <row r="21" spans="1:40" ht="24.75" customHeight="1" thickTop="1" thickBot="1">
      <c r="B21" s="479" t="s">
        <v>153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1"/>
      <c r="M21" s="482" t="s">
        <v>145</v>
      </c>
      <c r="N21" s="483"/>
      <c r="O21" s="483"/>
      <c r="P21" s="483"/>
      <c r="Q21" s="484"/>
      <c r="R21" s="516" t="s">
        <v>145</v>
      </c>
      <c r="S21" s="517"/>
      <c r="T21" s="510" t="s">
        <v>141</v>
      </c>
      <c r="U21" s="511"/>
      <c r="V21" s="511"/>
      <c r="W21" s="511"/>
      <c r="X21" s="511"/>
      <c r="Y21" s="512"/>
      <c r="Z21" s="516" t="s">
        <v>145</v>
      </c>
      <c r="AA21" s="517"/>
      <c r="AB21" s="513" t="s">
        <v>142</v>
      </c>
      <c r="AC21" s="514"/>
      <c r="AD21" s="514"/>
      <c r="AE21" s="515"/>
      <c r="AF21" s="147"/>
      <c r="AG21" s="147"/>
      <c r="AH21" s="147"/>
      <c r="AI21" s="147"/>
      <c r="AJ21" s="147"/>
      <c r="AK21" s="147"/>
      <c r="AL21" s="147"/>
      <c r="AM21" s="147"/>
    </row>
    <row r="22" spans="1:40" ht="27" customHeight="1">
      <c r="B22" s="507" t="s">
        <v>30</v>
      </c>
      <c r="C22" s="427"/>
      <c r="D22" s="427"/>
      <c r="E22" s="427"/>
      <c r="F22" s="427"/>
      <c r="G22" s="508" t="s">
        <v>34</v>
      </c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 t="s">
        <v>35</v>
      </c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 t="s">
        <v>32</v>
      </c>
      <c r="AD22" s="508"/>
      <c r="AE22" s="508"/>
      <c r="AF22" s="508"/>
      <c r="AG22" s="508"/>
      <c r="AH22" s="508"/>
      <c r="AI22" s="508"/>
      <c r="AJ22" s="508"/>
      <c r="AK22" s="508"/>
      <c r="AL22" s="508"/>
      <c r="AM22" s="509"/>
    </row>
    <row r="23" spans="1:40" ht="27" customHeight="1">
      <c r="B23" s="455" t="s">
        <v>52</v>
      </c>
      <c r="C23" s="456"/>
      <c r="D23" s="456"/>
      <c r="E23" s="456"/>
      <c r="F23" s="456"/>
      <c r="G23" s="446" t="s">
        <v>118</v>
      </c>
      <c r="H23" s="447"/>
      <c r="I23" s="449"/>
      <c r="J23" s="450"/>
      <c r="K23" s="450"/>
      <c r="L23" s="450"/>
      <c r="M23" s="450"/>
      <c r="N23" s="450"/>
      <c r="O23" s="451"/>
      <c r="P23" s="444" t="s">
        <v>1</v>
      </c>
      <c r="Q23" s="448"/>
      <c r="R23" s="446" t="s">
        <v>119</v>
      </c>
      <c r="S23" s="447"/>
      <c r="T23" s="449"/>
      <c r="U23" s="450"/>
      <c r="V23" s="450"/>
      <c r="W23" s="450"/>
      <c r="X23" s="450"/>
      <c r="Y23" s="450"/>
      <c r="Z23" s="451"/>
      <c r="AA23" s="444" t="s">
        <v>1</v>
      </c>
      <c r="AB23" s="448"/>
      <c r="AC23" s="446" t="s">
        <v>40</v>
      </c>
      <c r="AD23" s="447"/>
      <c r="AE23" s="441">
        <f>I23+T23</f>
        <v>0</v>
      </c>
      <c r="AF23" s="442"/>
      <c r="AG23" s="442"/>
      <c r="AH23" s="442"/>
      <c r="AI23" s="442"/>
      <c r="AJ23" s="442"/>
      <c r="AK23" s="443"/>
      <c r="AL23" s="444" t="s">
        <v>1</v>
      </c>
      <c r="AM23" s="445"/>
    </row>
    <row r="24" spans="1:40" ht="27" customHeight="1">
      <c r="B24" s="386" t="s">
        <v>51</v>
      </c>
      <c r="C24" s="387"/>
      <c r="D24" s="387"/>
      <c r="E24" s="387"/>
      <c r="F24" s="387"/>
      <c r="G24" s="497" t="s">
        <v>136</v>
      </c>
      <c r="H24" s="498"/>
      <c r="I24" s="416"/>
      <c r="J24" s="417"/>
      <c r="K24" s="417"/>
      <c r="L24" s="417"/>
      <c r="M24" s="417"/>
      <c r="N24" s="417"/>
      <c r="O24" s="418"/>
      <c r="P24" s="419" t="s">
        <v>1</v>
      </c>
      <c r="Q24" s="420"/>
      <c r="R24" s="497" t="s">
        <v>41</v>
      </c>
      <c r="S24" s="498"/>
      <c r="T24" s="416"/>
      <c r="U24" s="417"/>
      <c r="V24" s="417"/>
      <c r="W24" s="417"/>
      <c r="X24" s="417"/>
      <c r="Y24" s="417"/>
      <c r="Z24" s="418"/>
      <c r="AA24" s="419" t="s">
        <v>1</v>
      </c>
      <c r="AB24" s="420"/>
      <c r="AC24" s="497" t="s">
        <v>137</v>
      </c>
      <c r="AD24" s="498"/>
      <c r="AE24" s="499">
        <f>I24+T24</f>
        <v>0</v>
      </c>
      <c r="AF24" s="500"/>
      <c r="AG24" s="500"/>
      <c r="AH24" s="500"/>
      <c r="AI24" s="500"/>
      <c r="AJ24" s="500"/>
      <c r="AK24" s="501"/>
      <c r="AL24" s="419" t="s">
        <v>1</v>
      </c>
      <c r="AM24" s="502"/>
    </row>
    <row r="25" spans="1:40" ht="27" customHeight="1">
      <c r="B25" s="408" t="s">
        <v>8</v>
      </c>
      <c r="C25" s="409"/>
      <c r="D25" s="409"/>
      <c r="E25" s="409"/>
      <c r="F25" s="409"/>
      <c r="G25" s="410" t="s">
        <v>138</v>
      </c>
      <c r="H25" s="411"/>
      <c r="I25" s="412">
        <f>MIN('2-2'!G48,'2-3'!I56:J56)</f>
        <v>0</v>
      </c>
      <c r="J25" s="413"/>
      <c r="K25" s="413"/>
      <c r="L25" s="413"/>
      <c r="M25" s="413"/>
      <c r="N25" s="413"/>
      <c r="O25" s="414"/>
      <c r="P25" s="391" t="s">
        <v>1</v>
      </c>
      <c r="Q25" s="415"/>
      <c r="R25" s="410" t="s">
        <v>44</v>
      </c>
      <c r="S25" s="411"/>
      <c r="T25" s="412"/>
      <c r="U25" s="413"/>
      <c r="V25" s="413"/>
      <c r="W25" s="413"/>
      <c r="X25" s="413"/>
      <c r="Y25" s="413"/>
      <c r="Z25" s="414"/>
      <c r="AA25" s="391" t="s">
        <v>1</v>
      </c>
      <c r="AB25" s="415"/>
      <c r="AC25" s="410" t="s">
        <v>45</v>
      </c>
      <c r="AD25" s="411"/>
      <c r="AE25" s="388">
        <f>I25+T25</f>
        <v>0</v>
      </c>
      <c r="AF25" s="389"/>
      <c r="AG25" s="389"/>
      <c r="AH25" s="389"/>
      <c r="AI25" s="389"/>
      <c r="AJ25" s="389"/>
      <c r="AK25" s="390"/>
      <c r="AL25" s="391" t="s">
        <v>1</v>
      </c>
      <c r="AM25" s="392"/>
    </row>
    <row r="26" spans="1:40" ht="27" customHeight="1" thickBot="1">
      <c r="B26" s="397" t="s">
        <v>7</v>
      </c>
      <c r="C26" s="398"/>
      <c r="D26" s="398"/>
      <c r="E26" s="398"/>
      <c r="F26" s="398"/>
      <c r="G26" s="399" t="s">
        <v>139</v>
      </c>
      <c r="H26" s="400"/>
      <c r="I26" s="401">
        <f>SUM(I23:O25)</f>
        <v>0</v>
      </c>
      <c r="J26" s="402"/>
      <c r="K26" s="402"/>
      <c r="L26" s="402"/>
      <c r="M26" s="402"/>
      <c r="N26" s="402"/>
      <c r="O26" s="403"/>
      <c r="P26" s="404" t="s">
        <v>1</v>
      </c>
      <c r="Q26" s="399"/>
      <c r="R26" s="405" t="s">
        <v>47</v>
      </c>
      <c r="S26" s="406"/>
      <c r="T26" s="401">
        <f>SUM(T23:Z25)</f>
        <v>0</v>
      </c>
      <c r="U26" s="402"/>
      <c r="V26" s="402"/>
      <c r="W26" s="402"/>
      <c r="X26" s="402"/>
      <c r="Y26" s="402"/>
      <c r="Z26" s="403"/>
      <c r="AA26" s="407" t="s">
        <v>1</v>
      </c>
      <c r="AB26" s="405"/>
      <c r="AC26" s="405" t="s">
        <v>49</v>
      </c>
      <c r="AD26" s="406"/>
      <c r="AE26" s="401">
        <f>SUM(AE23:AK25)</f>
        <v>0</v>
      </c>
      <c r="AF26" s="402"/>
      <c r="AG26" s="402"/>
      <c r="AH26" s="402"/>
      <c r="AI26" s="402"/>
      <c r="AJ26" s="402"/>
      <c r="AK26" s="403"/>
      <c r="AL26" s="407" t="s">
        <v>1</v>
      </c>
      <c r="AM26" s="485"/>
    </row>
    <row r="27" spans="1:40" ht="27" customHeight="1" thickTop="1" thickBot="1">
      <c r="A27" s="142"/>
      <c r="B27" s="486" t="s">
        <v>198</v>
      </c>
      <c r="C27" s="487"/>
      <c r="D27" s="487"/>
      <c r="E27" s="487"/>
      <c r="F27" s="487"/>
      <c r="G27" s="488" t="s">
        <v>140</v>
      </c>
      <c r="H27" s="489"/>
      <c r="I27" s="490">
        <f>ROUNDDOWN(I26/3,-3)</f>
        <v>0</v>
      </c>
      <c r="J27" s="491"/>
      <c r="K27" s="491"/>
      <c r="L27" s="491"/>
      <c r="M27" s="491"/>
      <c r="N27" s="491"/>
      <c r="O27" s="492"/>
      <c r="P27" s="493" t="s">
        <v>1</v>
      </c>
      <c r="Q27" s="494"/>
      <c r="R27" s="495"/>
      <c r="S27" s="496"/>
      <c r="T27" s="477" t="s">
        <v>33</v>
      </c>
      <c r="U27" s="478"/>
      <c r="V27" s="478"/>
      <c r="W27" s="478"/>
      <c r="X27" s="478"/>
      <c r="Y27" s="478"/>
      <c r="Z27" s="478"/>
      <c r="AA27" s="478"/>
      <c r="AB27" s="478"/>
      <c r="AC27" s="470" t="s">
        <v>48</v>
      </c>
      <c r="AD27" s="471"/>
      <c r="AE27" s="472">
        <f>AE26-I27</f>
        <v>0</v>
      </c>
      <c r="AF27" s="473"/>
      <c r="AG27" s="473"/>
      <c r="AH27" s="473"/>
      <c r="AI27" s="473"/>
      <c r="AJ27" s="473"/>
      <c r="AK27" s="474"/>
      <c r="AL27" s="475" t="s">
        <v>1</v>
      </c>
      <c r="AM27" s="476"/>
      <c r="AN27" s="142"/>
    </row>
    <row r="28" spans="1:40" ht="31.5" customHeight="1" thickTop="1">
      <c r="B28" s="393" t="s">
        <v>54</v>
      </c>
      <c r="C28" s="394"/>
      <c r="D28" s="394"/>
      <c r="E28" s="394"/>
      <c r="F28" s="394"/>
      <c r="G28" s="461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</row>
    <row r="29" spans="1:40" ht="31.5" customHeight="1" thickBot="1">
      <c r="B29" s="395"/>
      <c r="C29" s="396"/>
      <c r="D29" s="396"/>
      <c r="E29" s="396"/>
      <c r="F29" s="396"/>
      <c r="G29" s="464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6"/>
    </row>
    <row r="30" spans="1:40" ht="31.5" customHeight="1">
      <c r="B30" s="457" t="s">
        <v>4</v>
      </c>
      <c r="C30" s="458"/>
      <c r="D30" s="458"/>
      <c r="E30" s="458"/>
      <c r="F30" s="458"/>
      <c r="G30" s="467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9"/>
    </row>
    <row r="31" spans="1:40" ht="31.5" customHeight="1" thickBot="1">
      <c r="B31" s="459"/>
      <c r="C31" s="460"/>
      <c r="D31" s="460"/>
      <c r="E31" s="460"/>
      <c r="F31" s="460"/>
      <c r="G31" s="464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6"/>
    </row>
    <row r="32" spans="1:40" ht="19.5" customHeight="1">
      <c r="A32" s="380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</sheetData>
  <mergeCells count="160">
    <mergeCell ref="Y18:AM18"/>
    <mergeCell ref="B7:C9"/>
    <mergeCell ref="U8:W8"/>
    <mergeCell ref="AF8:AH8"/>
    <mergeCell ref="AI8:AL8"/>
    <mergeCell ref="U9:X9"/>
    <mergeCell ref="D12:F12"/>
    <mergeCell ref="B10:C12"/>
    <mergeCell ref="D11:F11"/>
    <mergeCell ref="U11:W11"/>
    <mergeCell ref="X11:AE11"/>
    <mergeCell ref="AF11:AH11"/>
    <mergeCell ref="AI11:AL11"/>
    <mergeCell ref="U12:X12"/>
    <mergeCell ref="D8:F8"/>
    <mergeCell ref="D9:F9"/>
    <mergeCell ref="G18:L18"/>
    <mergeCell ref="M18:O18"/>
    <mergeCell ref="P18:S18"/>
    <mergeCell ref="U18:X18"/>
    <mergeCell ref="X8:AE8"/>
    <mergeCell ref="D13:J13"/>
    <mergeCell ref="B13:C15"/>
    <mergeCell ref="D15:F15"/>
    <mergeCell ref="AD10:AM10"/>
    <mergeCell ref="D10:J10"/>
    <mergeCell ref="K10:V10"/>
    <mergeCell ref="W10:AC10"/>
    <mergeCell ref="U15:X15"/>
    <mergeCell ref="W14:AC14"/>
    <mergeCell ref="AD14:AM14"/>
    <mergeCell ref="Y12:AM12"/>
    <mergeCell ref="Y15:AM15"/>
    <mergeCell ref="G11:I11"/>
    <mergeCell ref="J11:L11"/>
    <mergeCell ref="M15:O15"/>
    <mergeCell ref="P15:S15"/>
    <mergeCell ref="D14:J14"/>
    <mergeCell ref="K14:V14"/>
    <mergeCell ref="K13:V13"/>
    <mergeCell ref="W13:AC13"/>
    <mergeCell ref="AD13:AM13"/>
    <mergeCell ref="M11:O11"/>
    <mergeCell ref="P11:T11"/>
    <mergeCell ref="G12:K12"/>
    <mergeCell ref="L12:T12"/>
    <mergeCell ref="F6:AM6"/>
    <mergeCell ref="AF3:AM3"/>
    <mergeCell ref="B6:E6"/>
    <mergeCell ref="G8:I8"/>
    <mergeCell ref="J8:L8"/>
    <mergeCell ref="M8:O8"/>
    <mergeCell ref="P8:T8"/>
    <mergeCell ref="G9:K9"/>
    <mergeCell ref="L9:T9"/>
    <mergeCell ref="AD16:AM16"/>
    <mergeCell ref="D18:F18"/>
    <mergeCell ref="AD17:AM17"/>
    <mergeCell ref="D17:J17"/>
    <mergeCell ref="Y9:AM9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L5:S5"/>
    <mergeCell ref="T21:Y21"/>
    <mergeCell ref="AB21:AE21"/>
    <mergeCell ref="Z21:AA21"/>
    <mergeCell ref="R21:S21"/>
    <mergeCell ref="AB19:AD20"/>
    <mergeCell ref="AE19:AH19"/>
    <mergeCell ref="AE20:AH20"/>
    <mergeCell ref="AL19:AM19"/>
    <mergeCell ref="B20:F20"/>
    <mergeCell ref="G20:N20"/>
    <mergeCell ref="O20:S20"/>
    <mergeCell ref="T20:AA20"/>
    <mergeCell ref="B30:F31"/>
    <mergeCell ref="G28:AM29"/>
    <mergeCell ref="G30:AM31"/>
    <mergeCell ref="AC27:AD27"/>
    <mergeCell ref="AE27:AK27"/>
    <mergeCell ref="AL27:AM27"/>
    <mergeCell ref="T27:AB27"/>
    <mergeCell ref="B21:L21"/>
    <mergeCell ref="M21:Q21"/>
    <mergeCell ref="AC26:AD26"/>
    <mergeCell ref="AE26:AK26"/>
    <mergeCell ref="AL26:AM26"/>
    <mergeCell ref="B27:F27"/>
    <mergeCell ref="G27:H27"/>
    <mergeCell ref="I27:O27"/>
    <mergeCell ref="P27:Q27"/>
    <mergeCell ref="R27:S27"/>
    <mergeCell ref="AC24:AD24"/>
    <mergeCell ref="AE24:AK24"/>
    <mergeCell ref="AL24:AM24"/>
    <mergeCell ref="G24:H24"/>
    <mergeCell ref="I24:O24"/>
    <mergeCell ref="P24:Q24"/>
    <mergeCell ref="R24:S24"/>
    <mergeCell ref="B16:C18"/>
    <mergeCell ref="D16:J16"/>
    <mergeCell ref="K16:V16"/>
    <mergeCell ref="W16:AC16"/>
    <mergeCell ref="K17:V17"/>
    <mergeCell ref="W17:AC17"/>
    <mergeCell ref="G15:L15"/>
    <mergeCell ref="AE23:AK23"/>
    <mergeCell ref="AL23:AM23"/>
    <mergeCell ref="AC23:AD23"/>
    <mergeCell ref="G23:H23"/>
    <mergeCell ref="P23:Q23"/>
    <mergeCell ref="I23:O23"/>
    <mergeCell ref="R23:S23"/>
    <mergeCell ref="T23:Z23"/>
    <mergeCell ref="AA23:AB23"/>
    <mergeCell ref="B19:AA19"/>
    <mergeCell ref="B23:F23"/>
    <mergeCell ref="AI19:AK19"/>
    <mergeCell ref="AI20:AM20"/>
    <mergeCell ref="B22:F22"/>
    <mergeCell ref="G22:Q22"/>
    <mergeCell ref="R22:AB22"/>
    <mergeCell ref="AC22:AM22"/>
    <mergeCell ref="B24:F24"/>
    <mergeCell ref="AE25:AK25"/>
    <mergeCell ref="AL25:AM25"/>
    <mergeCell ref="B28:F29"/>
    <mergeCell ref="B26:F26"/>
    <mergeCell ref="G26:H26"/>
    <mergeCell ref="I26:O26"/>
    <mergeCell ref="P26:Q26"/>
    <mergeCell ref="R26:S26"/>
    <mergeCell ref="AA26:AB26"/>
    <mergeCell ref="B25:F25"/>
    <mergeCell ref="G25:H25"/>
    <mergeCell ref="I25:O25"/>
    <mergeCell ref="P25:Q25"/>
    <mergeCell ref="R25:S25"/>
    <mergeCell ref="T25:Z25"/>
    <mergeCell ref="AA25:AB25"/>
    <mergeCell ref="T26:Z26"/>
    <mergeCell ref="AC25:AD25"/>
    <mergeCell ref="T24:Z24"/>
    <mergeCell ref="AA24:AB24"/>
  </mergeCells>
  <phoneticPr fontId="6"/>
  <dataValidations xWindow="535" yWindow="408" count="13">
    <dataValidation type="list" allowBlank="1" showInputMessage="1" showErrorMessage="1" sqref="G20:N20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7:O27"/>
    <dataValidation type="list" allowBlank="1" showInputMessage="1" showErrorMessage="1" sqref="M21:Q21">
      <formula1>"あり,なし"</formula1>
    </dataValidation>
    <dataValidation type="list" allowBlank="1" showInputMessage="1" showErrorMessage="1" sqref="R21:S21 Z21:AA21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7:AM7 AD10:AM10"/>
    <dataValidation type="list" allowBlank="1" showInputMessage="1" showErrorMessage="1" sqref="G9:K9 G12:K12">
      <formula1>"（↓選択すること）,ｑ値,Ｃｔｕ・Ｓｄ値"</formula1>
    </dataValidation>
    <dataValidation type="list" allowBlank="1" showInputMessage="1" showErrorMessage="1" sqref="G8:I8 G11:I11">
      <formula1>"（↓選択すること）,Ｉｓ値,Ｉｗ値"</formula1>
    </dataValidation>
    <dataValidation type="list" allowBlank="1" showInputMessage="1" showErrorMessage="1" sqref="AD13:AM13 AD16:AM16">
      <formula1>"（↓選択すること）,申請済,未申請"</formula1>
    </dataValidation>
    <dataValidation allowBlank="1" showInputMessage="1" showErrorMessage="1" prompt="◆着手日を「20○○年○月○日」と記入すること。" sqref="K14:V14 K17:V17"/>
    <dataValidation allowBlank="1" showInputMessage="1" showErrorMessage="1" prompt="◆工事完成予定日を「20○○年○月○日」と記入すること。" sqref="AD14:AM14 AD17:AM17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topLeftCell="A76" zoomScale="85" zoomScaleNormal="85" zoomScaleSheetLayoutView="70" workbookViewId="0">
      <selection activeCell="M40" sqref="M40"/>
    </sheetView>
  </sheetViews>
  <sheetFormatPr defaultRowHeight="13.5"/>
  <cols>
    <col min="1" max="1" width="4.375" style="159" customWidth="1"/>
    <col min="2" max="2" width="4.375" style="160" customWidth="1"/>
    <col min="3" max="3" width="24.25" style="159" customWidth="1"/>
    <col min="4" max="5" width="27.875" style="159" customWidth="1"/>
    <col min="6" max="6" width="30.125" style="159" bestFit="1" customWidth="1"/>
    <col min="7" max="7" width="18.625" style="192" bestFit="1" customWidth="1"/>
    <col min="8" max="16384" width="9" style="159"/>
  </cols>
  <sheetData>
    <row r="1" spans="1:10" ht="18.75">
      <c r="E1" s="161"/>
      <c r="F1" s="161"/>
      <c r="G1" s="162" t="s">
        <v>93</v>
      </c>
      <c r="H1" s="161"/>
      <c r="I1" s="161"/>
      <c r="J1" s="161"/>
    </row>
    <row r="2" spans="1:10" ht="18.75">
      <c r="A2" s="661" t="s">
        <v>107</v>
      </c>
      <c r="B2" s="661"/>
      <c r="C2" s="661"/>
      <c r="D2" s="661"/>
      <c r="E2" s="661"/>
      <c r="F2" s="661"/>
      <c r="G2" s="661"/>
      <c r="H2" s="161"/>
      <c r="I2" s="161"/>
      <c r="J2" s="161"/>
    </row>
    <row r="3" spans="1:10" ht="14.25" thickBot="1">
      <c r="A3" s="163"/>
      <c r="C3" s="163"/>
      <c r="D3" s="163"/>
      <c r="F3" s="164"/>
      <c r="G3" s="165"/>
    </row>
    <row r="4" spans="1:10">
      <c r="A4" s="652" t="s">
        <v>53</v>
      </c>
      <c r="B4" s="658" t="s">
        <v>16</v>
      </c>
      <c r="C4" s="659"/>
      <c r="D4" s="659"/>
      <c r="E4" s="660"/>
      <c r="F4" s="166" t="s">
        <v>19</v>
      </c>
      <c r="G4" s="167" t="s">
        <v>20</v>
      </c>
    </row>
    <row r="5" spans="1:10" ht="17.25">
      <c r="A5" s="637"/>
      <c r="B5" s="642" t="s">
        <v>29</v>
      </c>
      <c r="C5" s="664"/>
      <c r="D5" s="665"/>
      <c r="E5" s="666"/>
      <c r="F5" s="148"/>
      <c r="G5" s="153"/>
    </row>
    <row r="6" spans="1:10" ht="17.25">
      <c r="A6" s="637"/>
      <c r="B6" s="643"/>
      <c r="C6" s="631"/>
      <c r="D6" s="654"/>
      <c r="E6" s="632"/>
      <c r="F6" s="149"/>
      <c r="G6" s="154"/>
    </row>
    <row r="7" spans="1:10" ht="17.25">
      <c r="A7" s="637"/>
      <c r="B7" s="643"/>
      <c r="C7" s="631"/>
      <c r="D7" s="654"/>
      <c r="E7" s="632"/>
      <c r="F7" s="149"/>
      <c r="G7" s="154"/>
    </row>
    <row r="8" spans="1:10" ht="17.25">
      <c r="A8" s="637"/>
      <c r="B8" s="643"/>
      <c r="C8" s="631"/>
      <c r="D8" s="654"/>
      <c r="E8" s="632"/>
      <c r="F8" s="149"/>
      <c r="G8" s="154"/>
    </row>
    <row r="9" spans="1:10" ht="17.25">
      <c r="A9" s="637"/>
      <c r="B9" s="643"/>
      <c r="C9" s="631"/>
      <c r="D9" s="654"/>
      <c r="E9" s="632"/>
      <c r="F9" s="149"/>
      <c r="G9" s="154"/>
    </row>
    <row r="10" spans="1:10" ht="17.25">
      <c r="A10" s="637"/>
      <c r="B10" s="644"/>
      <c r="C10" s="168"/>
      <c r="D10" s="169"/>
      <c r="E10" s="648" t="s">
        <v>104</v>
      </c>
      <c r="F10" s="649"/>
      <c r="G10" s="170">
        <f>SUM(G5:G9)</f>
        <v>0</v>
      </c>
    </row>
    <row r="11" spans="1:10" ht="17.25">
      <c r="A11" s="637"/>
      <c r="B11" s="655" t="s">
        <v>31</v>
      </c>
      <c r="C11" s="631"/>
      <c r="D11" s="654"/>
      <c r="E11" s="632"/>
      <c r="F11" s="149"/>
      <c r="G11" s="156"/>
    </row>
    <row r="12" spans="1:10" ht="17.25">
      <c r="A12" s="637"/>
      <c r="B12" s="656"/>
      <c r="C12" s="631"/>
      <c r="D12" s="654"/>
      <c r="E12" s="632"/>
      <c r="F12" s="149"/>
      <c r="G12" s="157"/>
    </row>
    <row r="13" spans="1:10" ht="17.25">
      <c r="A13" s="637"/>
      <c r="B13" s="656"/>
      <c r="C13" s="631"/>
      <c r="D13" s="654"/>
      <c r="E13" s="632"/>
      <c r="F13" s="149"/>
      <c r="G13" s="157"/>
    </row>
    <row r="14" spans="1:10" ht="17.25">
      <c r="A14" s="637"/>
      <c r="B14" s="656"/>
      <c r="C14" s="631"/>
      <c r="D14" s="654"/>
      <c r="E14" s="632"/>
      <c r="F14" s="149"/>
      <c r="G14" s="157"/>
    </row>
    <row r="15" spans="1:10" ht="17.25">
      <c r="A15" s="637"/>
      <c r="B15" s="656"/>
      <c r="C15" s="631"/>
      <c r="D15" s="654"/>
      <c r="E15" s="632"/>
      <c r="F15" s="149"/>
      <c r="G15" s="154"/>
    </row>
    <row r="16" spans="1:10" ht="18" thickBot="1">
      <c r="A16" s="637"/>
      <c r="B16" s="657"/>
      <c r="C16" s="171"/>
      <c r="D16" s="163"/>
      <c r="E16" s="667" t="s">
        <v>105</v>
      </c>
      <c r="F16" s="668"/>
      <c r="G16" s="172">
        <f>SUM(G11:G15)</f>
        <v>0</v>
      </c>
    </row>
    <row r="17" spans="1:7" ht="18" thickBot="1">
      <c r="A17" s="653"/>
      <c r="B17" s="173"/>
      <c r="C17" s="174"/>
      <c r="D17" s="174"/>
      <c r="E17" s="175"/>
      <c r="F17" s="176" t="s">
        <v>106</v>
      </c>
      <c r="G17" s="177">
        <f>G10+G16</f>
        <v>0</v>
      </c>
    </row>
    <row r="18" spans="1:7" ht="13.5" customHeight="1">
      <c r="A18" s="637" t="s">
        <v>9</v>
      </c>
      <c r="B18" s="639" t="s">
        <v>16</v>
      </c>
      <c r="C18" s="640"/>
      <c r="D18" s="640"/>
      <c r="E18" s="641"/>
      <c r="F18" s="178" t="s">
        <v>19</v>
      </c>
      <c r="G18" s="179" t="s">
        <v>20</v>
      </c>
    </row>
    <row r="19" spans="1:7" ht="17.25">
      <c r="A19" s="637"/>
      <c r="B19" s="642" t="s">
        <v>29</v>
      </c>
      <c r="C19" s="645"/>
      <c r="D19" s="646"/>
      <c r="E19" s="647"/>
      <c r="F19" s="148"/>
      <c r="G19" s="153"/>
    </row>
    <row r="20" spans="1:7" ht="17.25">
      <c r="A20" s="637"/>
      <c r="B20" s="643"/>
      <c r="C20" s="628"/>
      <c r="D20" s="629"/>
      <c r="E20" s="630"/>
      <c r="F20" s="150"/>
      <c r="G20" s="154"/>
    </row>
    <row r="21" spans="1:7" ht="17.25">
      <c r="A21" s="637"/>
      <c r="B21" s="643"/>
      <c r="C21" s="628"/>
      <c r="D21" s="629"/>
      <c r="E21" s="630"/>
      <c r="F21" s="149"/>
      <c r="G21" s="154"/>
    </row>
    <row r="22" spans="1:7" ht="17.25">
      <c r="A22" s="637"/>
      <c r="B22" s="643"/>
      <c r="C22" s="628"/>
      <c r="D22" s="629"/>
      <c r="E22" s="630"/>
      <c r="F22" s="149"/>
      <c r="G22" s="154"/>
    </row>
    <row r="23" spans="1:7" ht="17.25">
      <c r="A23" s="637"/>
      <c r="B23" s="643"/>
      <c r="C23" s="628"/>
      <c r="D23" s="629"/>
      <c r="E23" s="630"/>
      <c r="F23" s="149"/>
      <c r="G23" s="154"/>
    </row>
    <row r="24" spans="1:7" ht="17.25">
      <c r="A24" s="637"/>
      <c r="B24" s="643"/>
      <c r="C24" s="628"/>
      <c r="D24" s="629"/>
      <c r="E24" s="630"/>
      <c r="F24" s="149"/>
      <c r="G24" s="154"/>
    </row>
    <row r="25" spans="1:7" ht="17.25">
      <c r="A25" s="637"/>
      <c r="B25" s="644"/>
      <c r="C25" s="168"/>
      <c r="D25" s="169"/>
      <c r="E25" s="648" t="s">
        <v>108</v>
      </c>
      <c r="F25" s="649"/>
      <c r="G25" s="170">
        <f>SUM(G19:G24)</f>
        <v>0</v>
      </c>
    </row>
    <row r="26" spans="1:7" ht="17.25">
      <c r="A26" s="637"/>
      <c r="B26" s="655" t="s">
        <v>31</v>
      </c>
      <c r="C26" s="628"/>
      <c r="D26" s="629"/>
      <c r="E26" s="630"/>
      <c r="F26" s="149"/>
      <c r="G26" s="156"/>
    </row>
    <row r="27" spans="1:7" ht="17.25">
      <c r="A27" s="637"/>
      <c r="B27" s="656"/>
      <c r="C27" s="628"/>
      <c r="D27" s="629"/>
      <c r="E27" s="630"/>
      <c r="F27" s="149"/>
      <c r="G27" s="157"/>
    </row>
    <row r="28" spans="1:7" ht="17.25">
      <c r="A28" s="637"/>
      <c r="B28" s="656"/>
      <c r="C28" s="628"/>
      <c r="D28" s="629"/>
      <c r="E28" s="630"/>
      <c r="F28" s="149"/>
      <c r="G28" s="157"/>
    </row>
    <row r="29" spans="1:7" ht="17.25">
      <c r="A29" s="637"/>
      <c r="B29" s="656"/>
      <c r="C29" s="628"/>
      <c r="D29" s="629"/>
      <c r="E29" s="630"/>
      <c r="F29" s="149"/>
      <c r="G29" s="157"/>
    </row>
    <row r="30" spans="1:7" ht="17.25">
      <c r="A30" s="637"/>
      <c r="B30" s="656"/>
      <c r="C30" s="628"/>
      <c r="D30" s="629"/>
      <c r="E30" s="630"/>
      <c r="F30" s="149"/>
      <c r="G30" s="157"/>
    </row>
    <row r="31" spans="1:7" ht="17.25">
      <c r="A31" s="637"/>
      <c r="B31" s="656"/>
      <c r="C31" s="628"/>
      <c r="D31" s="629"/>
      <c r="E31" s="630"/>
      <c r="F31" s="149"/>
      <c r="G31" s="154"/>
    </row>
    <row r="32" spans="1:7" ht="18" thickBot="1">
      <c r="A32" s="637"/>
      <c r="B32" s="657"/>
      <c r="C32" s="171"/>
      <c r="D32" s="163"/>
      <c r="E32" s="667" t="s">
        <v>109</v>
      </c>
      <c r="F32" s="668"/>
      <c r="G32" s="172">
        <f>SUM(G26:G31)</f>
        <v>0</v>
      </c>
    </row>
    <row r="33" spans="1:7" ht="18" thickBot="1">
      <c r="A33" s="638"/>
      <c r="B33" s="180"/>
      <c r="C33" s="181"/>
      <c r="D33" s="181"/>
      <c r="E33" s="182"/>
      <c r="F33" s="176" t="s">
        <v>110</v>
      </c>
      <c r="G33" s="177">
        <f>G25+G32</f>
        <v>0</v>
      </c>
    </row>
    <row r="34" spans="1:7">
      <c r="A34" s="672" t="s">
        <v>8</v>
      </c>
      <c r="B34" s="670" t="s">
        <v>2</v>
      </c>
      <c r="C34" s="671"/>
      <c r="D34" s="650" t="s">
        <v>17</v>
      </c>
      <c r="E34" s="651"/>
      <c r="F34" s="183" t="s">
        <v>18</v>
      </c>
      <c r="G34" s="184" t="s">
        <v>20</v>
      </c>
    </row>
    <row r="35" spans="1:7" ht="17.25">
      <c r="A35" s="673"/>
      <c r="B35" s="642" t="s">
        <v>29</v>
      </c>
      <c r="C35" s="117"/>
      <c r="D35" s="631"/>
      <c r="E35" s="632"/>
      <c r="F35" s="152"/>
      <c r="G35" s="153"/>
    </row>
    <row r="36" spans="1:7" ht="17.25">
      <c r="A36" s="673"/>
      <c r="B36" s="643"/>
      <c r="C36" s="115"/>
      <c r="D36" s="631"/>
      <c r="E36" s="632"/>
      <c r="F36" s="141"/>
      <c r="G36" s="154"/>
    </row>
    <row r="37" spans="1:7" ht="17.25">
      <c r="A37" s="673"/>
      <c r="B37" s="643"/>
      <c r="C37" s="115"/>
      <c r="D37" s="631"/>
      <c r="E37" s="632"/>
      <c r="F37" s="141"/>
      <c r="G37" s="154"/>
    </row>
    <row r="38" spans="1:7" ht="17.25">
      <c r="A38" s="673"/>
      <c r="B38" s="643"/>
      <c r="C38" s="115"/>
      <c r="D38" s="631"/>
      <c r="E38" s="632"/>
      <c r="F38" s="141"/>
      <c r="G38" s="154"/>
    </row>
    <row r="39" spans="1:7" ht="17.25">
      <c r="A39" s="673"/>
      <c r="B39" s="643"/>
      <c r="C39" s="115"/>
      <c r="D39" s="631"/>
      <c r="E39" s="632"/>
      <c r="F39" s="141"/>
      <c r="G39" s="154"/>
    </row>
    <row r="40" spans="1:7" ht="17.25">
      <c r="A40" s="673"/>
      <c r="B40" s="643"/>
      <c r="C40" s="115"/>
      <c r="D40" s="631"/>
      <c r="E40" s="632"/>
      <c r="F40" s="141"/>
      <c r="G40" s="154"/>
    </row>
    <row r="41" spans="1:7" ht="17.25">
      <c r="A41" s="673"/>
      <c r="B41" s="643"/>
      <c r="C41" s="115"/>
      <c r="D41" s="631"/>
      <c r="E41" s="632"/>
      <c r="F41" s="141"/>
      <c r="G41" s="154"/>
    </row>
    <row r="42" spans="1:7" ht="17.25">
      <c r="A42" s="673"/>
      <c r="B42" s="643"/>
      <c r="C42" s="115"/>
      <c r="D42" s="631"/>
      <c r="E42" s="632"/>
      <c r="F42" s="141"/>
      <c r="G42" s="154"/>
    </row>
    <row r="43" spans="1:7" ht="17.25">
      <c r="A43" s="673"/>
      <c r="B43" s="643"/>
      <c r="C43" s="115"/>
      <c r="D43" s="631"/>
      <c r="E43" s="632"/>
      <c r="F43" s="141"/>
      <c r="G43" s="154"/>
    </row>
    <row r="44" spans="1:7" ht="17.25">
      <c r="A44" s="673"/>
      <c r="B44" s="643"/>
      <c r="C44" s="115"/>
      <c r="D44" s="631"/>
      <c r="E44" s="632"/>
      <c r="F44" s="141"/>
      <c r="G44" s="154"/>
    </row>
    <row r="45" spans="1:7" ht="17.25">
      <c r="A45" s="673"/>
      <c r="B45" s="643"/>
      <c r="C45" s="116"/>
      <c r="D45" s="631"/>
      <c r="E45" s="632"/>
      <c r="F45" s="141"/>
      <c r="G45" s="155"/>
    </row>
    <row r="46" spans="1:7" ht="17.25">
      <c r="A46" s="673"/>
      <c r="B46" s="643"/>
      <c r="C46" s="116"/>
      <c r="D46" s="631"/>
      <c r="E46" s="632"/>
      <c r="F46" s="141"/>
      <c r="G46" s="154"/>
    </row>
    <row r="47" spans="1:7" ht="17.25">
      <c r="A47" s="673"/>
      <c r="B47" s="643"/>
      <c r="C47" s="151"/>
      <c r="D47" s="631"/>
      <c r="E47" s="632"/>
      <c r="F47" s="141"/>
      <c r="G47" s="154"/>
    </row>
    <row r="48" spans="1:7" ht="17.25">
      <c r="A48" s="673"/>
      <c r="B48" s="644"/>
      <c r="C48" s="193"/>
      <c r="D48" s="168"/>
      <c r="E48" s="648" t="s">
        <v>111</v>
      </c>
      <c r="F48" s="649"/>
      <c r="G48" s="170">
        <f>SUM(G35:G47)</f>
        <v>0</v>
      </c>
    </row>
    <row r="49" spans="1:7" ht="17.25">
      <c r="A49" s="673"/>
      <c r="B49" s="656" t="s">
        <v>31</v>
      </c>
      <c r="C49" s="116"/>
      <c r="D49" s="662"/>
      <c r="E49" s="663"/>
      <c r="F49" s="141"/>
      <c r="G49" s="154"/>
    </row>
    <row r="50" spans="1:7" ht="17.25">
      <c r="A50" s="673"/>
      <c r="B50" s="656"/>
      <c r="C50" s="116"/>
      <c r="D50" s="628"/>
      <c r="E50" s="630"/>
      <c r="F50" s="141"/>
      <c r="G50" s="154"/>
    </row>
    <row r="51" spans="1:7" ht="17.25">
      <c r="A51" s="673"/>
      <c r="B51" s="656"/>
      <c r="C51" s="116"/>
      <c r="D51" s="628"/>
      <c r="E51" s="630"/>
      <c r="F51" s="141"/>
      <c r="G51" s="154"/>
    </row>
    <row r="52" spans="1:7" ht="17.25">
      <c r="A52" s="673"/>
      <c r="B52" s="656"/>
      <c r="C52" s="116"/>
      <c r="D52" s="628"/>
      <c r="E52" s="630"/>
      <c r="F52" s="141"/>
      <c r="G52" s="154"/>
    </row>
    <row r="53" spans="1:7" ht="17.25">
      <c r="A53" s="673"/>
      <c r="B53" s="656"/>
      <c r="C53" s="116"/>
      <c r="D53" s="628"/>
      <c r="E53" s="630"/>
      <c r="F53" s="141"/>
      <c r="G53" s="154"/>
    </row>
    <row r="54" spans="1:7" ht="17.25">
      <c r="A54" s="673"/>
      <c r="B54" s="656"/>
      <c r="C54" s="116"/>
      <c r="D54" s="628"/>
      <c r="E54" s="630"/>
      <c r="F54" s="141"/>
      <c r="G54" s="154"/>
    </row>
    <row r="55" spans="1:7" ht="17.25">
      <c r="A55" s="673"/>
      <c r="B55" s="656"/>
      <c r="C55" s="116"/>
      <c r="D55" s="628"/>
      <c r="E55" s="630"/>
      <c r="F55" s="141"/>
      <c r="G55" s="154"/>
    </row>
    <row r="56" spans="1:7" ht="17.25">
      <c r="A56" s="673"/>
      <c r="B56" s="656"/>
      <c r="C56" s="116"/>
      <c r="D56" s="628"/>
      <c r="E56" s="630"/>
      <c r="F56" s="141"/>
      <c r="G56" s="154"/>
    </row>
    <row r="57" spans="1:7" ht="17.25">
      <c r="A57" s="673"/>
      <c r="B57" s="656"/>
      <c r="C57" s="116"/>
      <c r="D57" s="628"/>
      <c r="E57" s="630"/>
      <c r="F57" s="141"/>
      <c r="G57" s="154"/>
    </row>
    <row r="58" spans="1:7" ht="17.25">
      <c r="A58" s="673"/>
      <c r="B58" s="656"/>
      <c r="C58" s="116"/>
      <c r="D58" s="628"/>
      <c r="E58" s="630"/>
      <c r="F58" s="141"/>
      <c r="G58" s="154"/>
    </row>
    <row r="59" spans="1:7" ht="17.25">
      <c r="A59" s="673"/>
      <c r="B59" s="656"/>
      <c r="C59" s="116"/>
      <c r="D59" s="628"/>
      <c r="E59" s="630"/>
      <c r="F59" s="141"/>
      <c r="G59" s="154"/>
    </row>
    <row r="60" spans="1:7" ht="17.25">
      <c r="A60" s="673"/>
      <c r="B60" s="656"/>
      <c r="C60" s="151"/>
      <c r="D60" s="628"/>
      <c r="E60" s="630"/>
      <c r="F60" s="141"/>
      <c r="G60" s="154"/>
    </row>
    <row r="61" spans="1:7" ht="18" thickBot="1">
      <c r="A61" s="673"/>
      <c r="B61" s="657"/>
      <c r="C61" s="158"/>
      <c r="D61" s="171"/>
      <c r="E61" s="667" t="s">
        <v>112</v>
      </c>
      <c r="F61" s="669"/>
      <c r="G61" s="185">
        <f>SUM(G49:G60)</f>
        <v>0</v>
      </c>
    </row>
    <row r="62" spans="1:7" ht="18" thickBot="1">
      <c r="A62" s="186"/>
      <c r="B62" s="180"/>
      <c r="C62" s="181"/>
      <c r="D62" s="181"/>
      <c r="E62" s="181"/>
      <c r="F62" s="176" t="s">
        <v>113</v>
      </c>
      <c r="G62" s="187">
        <f>G48+G61</f>
        <v>0</v>
      </c>
    </row>
    <row r="63" spans="1:7" ht="13.5" customHeight="1" thickBot="1">
      <c r="A63" s="633"/>
      <c r="B63" s="634"/>
      <c r="C63" s="635"/>
      <c r="D63" s="636"/>
      <c r="E63" s="188"/>
      <c r="F63" s="189" t="s">
        <v>114</v>
      </c>
      <c r="G63" s="190">
        <f>G17+G33+G62</f>
        <v>0</v>
      </c>
    </row>
    <row r="64" spans="1:7" ht="17.25" customHeight="1">
      <c r="C64" s="163"/>
      <c r="D64" s="163"/>
      <c r="E64" s="163"/>
      <c r="F64" s="163"/>
      <c r="G64" s="191"/>
    </row>
    <row r="65" spans="3:7">
      <c r="C65" s="163"/>
      <c r="D65" s="163"/>
      <c r="E65" s="163"/>
      <c r="F65" s="163"/>
      <c r="G65" s="191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N27" sqref="N27"/>
    </sheetView>
  </sheetViews>
  <sheetFormatPr defaultRowHeight="13.5"/>
  <cols>
    <col min="1" max="1" width="2.125" style="196" customWidth="1"/>
    <col min="2" max="2" width="3.125" style="271" customWidth="1"/>
    <col min="3" max="3" width="17.625" style="196" customWidth="1"/>
    <col min="4" max="4" width="17" style="196" customWidth="1"/>
    <col min="5" max="5" width="9" style="196"/>
    <col min="6" max="6" width="6.5" style="196" customWidth="1"/>
    <col min="7" max="7" width="9" style="196"/>
    <col min="8" max="8" width="10.25" style="272" bestFit="1" customWidth="1"/>
    <col min="9" max="9" width="14.75" style="272" bestFit="1" customWidth="1"/>
    <col min="10" max="10" width="9" style="196"/>
    <col min="11" max="11" width="2.125" style="196" customWidth="1"/>
    <col min="12" max="16384" width="9" style="196"/>
  </cols>
  <sheetData>
    <row r="1" spans="2:10" ht="13.5" customHeight="1">
      <c r="B1" s="194"/>
      <c r="C1" s="194"/>
      <c r="D1" s="194"/>
      <c r="E1" s="194"/>
      <c r="F1" s="194"/>
      <c r="G1" s="194"/>
      <c r="H1" s="194"/>
      <c r="I1" s="194"/>
      <c r="J1" s="195" t="s">
        <v>94</v>
      </c>
    </row>
    <row r="2" spans="2:10" ht="13.5" customHeight="1">
      <c r="B2" s="675" t="s">
        <v>98</v>
      </c>
      <c r="C2" s="675"/>
      <c r="D2" s="675"/>
      <c r="E2" s="675"/>
      <c r="F2" s="675"/>
      <c r="G2" s="675"/>
      <c r="H2" s="675"/>
      <c r="I2" s="675"/>
      <c r="J2" s="675"/>
    </row>
    <row r="3" spans="2:10" ht="13.5" customHeight="1">
      <c r="B3" s="675"/>
      <c r="C3" s="675"/>
      <c r="D3" s="675"/>
      <c r="E3" s="675"/>
      <c r="F3" s="675"/>
      <c r="G3" s="675"/>
      <c r="H3" s="675"/>
      <c r="I3" s="675"/>
      <c r="J3" s="675"/>
    </row>
    <row r="4" spans="2:10" ht="15" customHeight="1">
      <c r="B4" s="194"/>
      <c r="C4" s="194"/>
      <c r="D4" s="194"/>
      <c r="E4" s="194"/>
      <c r="F4" s="194"/>
      <c r="G4" s="194"/>
      <c r="H4" s="194"/>
      <c r="I4" s="194"/>
      <c r="J4" s="194"/>
    </row>
    <row r="5" spans="2:10" s="198" customFormat="1" ht="15" customHeight="1">
      <c r="B5" s="202" t="s">
        <v>199</v>
      </c>
      <c r="C5" s="203"/>
      <c r="D5" s="690"/>
      <c r="E5" s="691"/>
      <c r="F5" s="691"/>
      <c r="G5" s="692"/>
      <c r="H5" s="199"/>
      <c r="I5" s="200"/>
      <c r="J5" s="201"/>
    </row>
    <row r="6" spans="2:10" s="198" customFormat="1" ht="15" customHeight="1">
      <c r="B6" s="278" t="s">
        <v>95</v>
      </c>
      <c r="C6" s="279"/>
      <c r="D6" s="681"/>
      <c r="E6" s="682"/>
      <c r="F6" s="682"/>
      <c r="G6" s="683"/>
      <c r="H6" s="204"/>
      <c r="I6" s="200"/>
      <c r="J6" s="201"/>
    </row>
    <row r="7" spans="2:10" s="198" customFormat="1" ht="15" customHeight="1">
      <c r="B7" s="205" t="s">
        <v>96</v>
      </c>
      <c r="C7" s="206"/>
      <c r="D7" s="684"/>
      <c r="E7" s="685"/>
      <c r="F7" s="685"/>
      <c r="G7" s="686"/>
      <c r="H7" s="204"/>
      <c r="I7" s="200"/>
      <c r="J7" s="201"/>
    </row>
    <row r="8" spans="2:10" s="198" customFormat="1" ht="15" customHeight="1">
      <c r="B8" s="207" t="s">
        <v>56</v>
      </c>
      <c r="C8" s="208"/>
      <c r="D8" s="687"/>
      <c r="E8" s="688"/>
      <c r="F8" s="688"/>
      <c r="G8" s="689"/>
      <c r="H8" s="204"/>
      <c r="I8" s="200"/>
      <c r="J8" s="201"/>
    </row>
    <row r="9" spans="2:10" s="209" customFormat="1" ht="15" customHeight="1" thickBot="1">
      <c r="B9" s="676"/>
      <c r="C9" s="676"/>
      <c r="H9" s="210"/>
      <c r="I9" s="210"/>
    </row>
    <row r="10" spans="2:10" s="197" customFormat="1" ht="15" customHeight="1">
      <c r="B10" s="677" t="s">
        <v>57</v>
      </c>
      <c r="C10" s="678"/>
      <c r="D10" s="211" t="s">
        <v>58</v>
      </c>
      <c r="E10" s="679" t="s">
        <v>59</v>
      </c>
      <c r="F10" s="679"/>
      <c r="G10" s="211" t="s">
        <v>60</v>
      </c>
      <c r="H10" s="212" t="s">
        <v>61</v>
      </c>
      <c r="I10" s="679" t="s">
        <v>62</v>
      </c>
      <c r="J10" s="680"/>
    </row>
    <row r="11" spans="2:10" s="197" customFormat="1" ht="15" customHeight="1">
      <c r="B11" s="213"/>
      <c r="C11" s="214"/>
      <c r="D11" s="214"/>
      <c r="E11" s="214"/>
      <c r="F11" s="214"/>
      <c r="G11" s="214"/>
      <c r="H11" s="215"/>
      <c r="I11" s="214"/>
      <c r="J11" s="216"/>
    </row>
    <row r="12" spans="2:10" s="198" customFormat="1" ht="15.75" customHeight="1">
      <c r="B12" s="217"/>
      <c r="C12" s="91"/>
      <c r="D12" s="92"/>
      <c r="E12" s="92"/>
      <c r="F12" s="92"/>
      <c r="G12" s="92"/>
      <c r="H12" s="95"/>
      <c r="I12" s="95"/>
      <c r="J12" s="96"/>
    </row>
    <row r="13" spans="2:10" s="198" customFormat="1" ht="15" customHeight="1">
      <c r="B13" s="220" t="s">
        <v>63</v>
      </c>
      <c r="C13" s="90"/>
      <c r="D13" s="93"/>
      <c r="E13" s="277"/>
      <c r="F13" s="222" t="s">
        <v>64</v>
      </c>
      <c r="G13" s="93"/>
      <c r="H13" s="94"/>
      <c r="I13" s="94"/>
      <c r="J13" s="97"/>
    </row>
    <row r="14" spans="2:10" s="198" customFormat="1" ht="15" customHeight="1">
      <c r="B14" s="220"/>
      <c r="C14" s="90"/>
      <c r="D14" s="93"/>
      <c r="E14" s="93"/>
      <c r="F14" s="93"/>
      <c r="G14" s="93"/>
      <c r="H14" s="94"/>
      <c r="I14" s="94"/>
      <c r="J14" s="97"/>
    </row>
    <row r="15" spans="2:10" s="198" customFormat="1" ht="15" customHeight="1">
      <c r="B15" s="220" t="s">
        <v>65</v>
      </c>
      <c r="C15" s="90"/>
      <c r="D15" s="93"/>
      <c r="E15" s="93"/>
      <c r="F15" s="93"/>
      <c r="G15" s="93"/>
      <c r="H15" s="94"/>
      <c r="I15" s="94"/>
      <c r="J15" s="97"/>
    </row>
    <row r="16" spans="2:10" s="198" customFormat="1" ht="15" customHeight="1">
      <c r="B16" s="220"/>
      <c r="C16" s="225" t="s">
        <v>66</v>
      </c>
      <c r="D16" s="98"/>
      <c r="E16" s="98"/>
      <c r="F16" s="98"/>
      <c r="G16" s="98"/>
      <c r="H16" s="99"/>
      <c r="I16" s="99"/>
      <c r="J16" s="100"/>
    </row>
    <row r="17" spans="2:10" s="198" customFormat="1" ht="15" customHeight="1">
      <c r="B17" s="220" t="s">
        <v>67</v>
      </c>
      <c r="C17" s="221" t="s">
        <v>68</v>
      </c>
      <c r="D17" s="93"/>
      <c r="E17" s="93"/>
      <c r="F17" s="93"/>
      <c r="G17" s="101"/>
      <c r="H17" s="94"/>
      <c r="I17" s="94"/>
      <c r="J17" s="97"/>
    </row>
    <row r="18" spans="2:10" s="198" customFormat="1" ht="15" customHeight="1">
      <c r="B18" s="220"/>
      <c r="C18" s="221" t="s">
        <v>69</v>
      </c>
      <c r="D18" s="93"/>
      <c r="E18" s="93"/>
      <c r="F18" s="93"/>
      <c r="G18" s="93"/>
      <c r="H18" s="94"/>
      <c r="I18" s="94"/>
      <c r="J18" s="97"/>
    </row>
    <row r="19" spans="2:10" s="198" customFormat="1" ht="15" customHeight="1">
      <c r="B19" s="220" t="s">
        <v>70</v>
      </c>
      <c r="C19" s="221" t="s">
        <v>71</v>
      </c>
      <c r="D19" s="93"/>
      <c r="E19" s="93"/>
      <c r="F19" s="93"/>
      <c r="G19" s="93"/>
      <c r="H19" s="94"/>
      <c r="I19" s="94"/>
      <c r="J19" s="97"/>
    </row>
    <row r="20" spans="2:10" s="198" customFormat="1" ht="15" customHeight="1">
      <c r="B20" s="220"/>
      <c r="C20" s="227" t="s">
        <v>72</v>
      </c>
      <c r="D20" s="88"/>
      <c r="E20" s="88"/>
      <c r="F20" s="88"/>
      <c r="G20" s="103"/>
      <c r="H20" s="104"/>
      <c r="I20" s="104"/>
      <c r="J20" s="230"/>
    </row>
    <row r="21" spans="2:10" s="198" customFormat="1" ht="15" customHeight="1">
      <c r="B21" s="220" t="s">
        <v>73</v>
      </c>
      <c r="C21" s="231" t="s">
        <v>74</v>
      </c>
      <c r="D21" s="102"/>
      <c r="E21" s="102"/>
      <c r="F21" s="102"/>
      <c r="G21" s="102"/>
      <c r="H21" s="232">
        <f>ROUNDDOWN(G16*G17,1)</f>
        <v>0</v>
      </c>
      <c r="I21" s="105"/>
      <c r="J21" s="106"/>
    </row>
    <row r="22" spans="2:10" s="198" customFormat="1" ht="15" customHeight="1">
      <c r="B22" s="233"/>
      <c r="C22" s="234"/>
      <c r="D22" s="235"/>
      <c r="E22" s="235"/>
      <c r="F22" s="235"/>
      <c r="G22" s="674" t="s">
        <v>75</v>
      </c>
      <c r="H22" s="674"/>
      <c r="I22" s="236">
        <f>E13*H21*1000</f>
        <v>0</v>
      </c>
      <c r="J22" s="237" t="s">
        <v>1</v>
      </c>
    </row>
    <row r="23" spans="2:10" s="198" customFormat="1" ht="15" customHeight="1">
      <c r="B23" s="238"/>
      <c r="C23" s="239" t="s">
        <v>186</v>
      </c>
      <c r="D23" s="240"/>
      <c r="E23" s="240"/>
      <c r="F23" s="240"/>
      <c r="G23" s="240"/>
      <c r="H23" s="241"/>
      <c r="I23" s="241"/>
      <c r="J23" s="242"/>
    </row>
    <row r="24" spans="2:10" s="198" customFormat="1" ht="15" customHeight="1">
      <c r="B24" s="243"/>
      <c r="C24" s="131"/>
      <c r="D24" s="128"/>
      <c r="E24" s="124"/>
      <c r="F24" s="133"/>
      <c r="G24" s="134"/>
      <c r="H24" s="120"/>
      <c r="I24" s="244"/>
      <c r="J24" s="245"/>
    </row>
    <row r="25" spans="2:10" s="198" customFormat="1" ht="15" customHeight="1">
      <c r="B25" s="243"/>
      <c r="C25" s="131"/>
      <c r="D25" s="128"/>
      <c r="E25" s="124"/>
      <c r="F25" s="133"/>
      <c r="G25" s="134"/>
      <c r="H25" s="120"/>
      <c r="I25" s="139"/>
      <c r="J25" s="135"/>
    </row>
    <row r="26" spans="2:10" s="198" customFormat="1" ht="15" customHeight="1">
      <c r="B26" s="243"/>
      <c r="C26" s="131"/>
      <c r="D26" s="128"/>
      <c r="E26" s="124"/>
      <c r="F26" s="133"/>
      <c r="G26" s="134"/>
      <c r="H26" s="120"/>
      <c r="I26" s="139"/>
      <c r="J26" s="135"/>
    </row>
    <row r="27" spans="2:10" s="198" customFormat="1" ht="15" customHeight="1">
      <c r="B27" s="243"/>
      <c r="C27" s="131"/>
      <c r="D27" s="128"/>
      <c r="E27" s="124"/>
      <c r="F27" s="133"/>
      <c r="G27" s="118"/>
      <c r="H27" s="120"/>
      <c r="I27" s="139"/>
      <c r="J27" s="135"/>
    </row>
    <row r="28" spans="2:10" s="198" customFormat="1" ht="15" customHeight="1">
      <c r="B28" s="243" t="s">
        <v>76</v>
      </c>
      <c r="C28" s="131"/>
      <c r="D28" s="128"/>
      <c r="E28" s="124"/>
      <c r="F28" s="133"/>
      <c r="G28" s="118"/>
      <c r="H28" s="120"/>
      <c r="I28" s="139"/>
      <c r="J28" s="135"/>
    </row>
    <row r="29" spans="2:10" s="198" customFormat="1" ht="15" customHeight="1">
      <c r="B29" s="243"/>
      <c r="C29" s="130"/>
      <c r="D29" s="127"/>
      <c r="E29" s="123"/>
      <c r="F29" s="107"/>
      <c r="G29" s="108"/>
      <c r="H29" s="247" t="s">
        <v>77</v>
      </c>
      <c r="I29" s="248">
        <f>SUM(H24:H28)</f>
        <v>0</v>
      </c>
      <c r="J29" s="230"/>
    </row>
    <row r="30" spans="2:10" s="198" customFormat="1" ht="15" customHeight="1">
      <c r="B30" s="243" t="s">
        <v>78</v>
      </c>
      <c r="C30" s="249" t="s">
        <v>79</v>
      </c>
      <c r="D30" s="228"/>
      <c r="E30" s="250"/>
      <c r="F30" s="228"/>
      <c r="G30" s="250"/>
      <c r="H30" s="229"/>
      <c r="I30" s="229"/>
      <c r="J30" s="230"/>
    </row>
    <row r="31" spans="2:10" s="198" customFormat="1" ht="15" customHeight="1">
      <c r="B31" s="243"/>
      <c r="C31" s="131"/>
      <c r="D31" s="128"/>
      <c r="E31" s="124"/>
      <c r="F31" s="133"/>
      <c r="G31" s="134"/>
      <c r="H31" s="120"/>
      <c r="I31" s="139"/>
      <c r="J31" s="135"/>
    </row>
    <row r="32" spans="2:10" s="198" customFormat="1" ht="15" customHeight="1">
      <c r="B32" s="243" t="s">
        <v>67</v>
      </c>
      <c r="C32" s="131"/>
      <c r="D32" s="128"/>
      <c r="E32" s="124"/>
      <c r="F32" s="133"/>
      <c r="G32" s="134"/>
      <c r="H32" s="120"/>
      <c r="I32" s="139"/>
      <c r="J32" s="135"/>
    </row>
    <row r="33" spans="2:10" s="198" customFormat="1" ht="15" customHeight="1">
      <c r="B33" s="243"/>
      <c r="C33" s="131"/>
      <c r="D33" s="128"/>
      <c r="E33" s="124"/>
      <c r="F33" s="119"/>
      <c r="G33" s="122"/>
      <c r="H33" s="120"/>
      <c r="I33" s="139"/>
      <c r="J33" s="135"/>
    </row>
    <row r="34" spans="2:10" s="198" customFormat="1" ht="15" customHeight="1">
      <c r="B34" s="243" t="s">
        <v>70</v>
      </c>
      <c r="C34" s="131"/>
      <c r="D34" s="128"/>
      <c r="E34" s="124"/>
      <c r="F34" s="119"/>
      <c r="G34" s="122"/>
      <c r="H34" s="121"/>
      <c r="I34" s="139"/>
      <c r="J34" s="136"/>
    </row>
    <row r="35" spans="2:10" s="198" customFormat="1" ht="15" customHeight="1">
      <c r="B35" s="243"/>
      <c r="C35" s="132"/>
      <c r="D35" s="129"/>
      <c r="E35" s="126"/>
      <c r="F35" s="109"/>
      <c r="G35" s="110"/>
      <c r="H35" s="247" t="s">
        <v>80</v>
      </c>
      <c r="I35" s="248">
        <f>SUM(H31:H34)</f>
        <v>0</v>
      </c>
      <c r="J35" s="224"/>
    </row>
    <row r="36" spans="2:10" s="198" customFormat="1" ht="15" customHeight="1">
      <c r="B36" s="243" t="s">
        <v>73</v>
      </c>
      <c r="C36" s="249" t="s">
        <v>81</v>
      </c>
      <c r="D36" s="228"/>
      <c r="E36" s="250"/>
      <c r="F36" s="228"/>
      <c r="G36" s="250"/>
      <c r="H36" s="229"/>
      <c r="I36" s="229"/>
      <c r="J36" s="230"/>
    </row>
    <row r="37" spans="2:10" s="198" customFormat="1" ht="15" customHeight="1">
      <c r="B37" s="243"/>
      <c r="C37" s="131"/>
      <c r="D37" s="128"/>
      <c r="E37" s="124"/>
      <c r="F37" s="133"/>
      <c r="G37" s="137"/>
      <c r="H37" s="120"/>
      <c r="I37" s="139"/>
      <c r="J37" s="135"/>
    </row>
    <row r="38" spans="2:10" s="198" customFormat="1" ht="15" customHeight="1">
      <c r="B38" s="243"/>
      <c r="C38" s="131"/>
      <c r="D38" s="128"/>
      <c r="E38" s="124"/>
      <c r="F38" s="133"/>
      <c r="G38" s="137"/>
      <c r="H38" s="120"/>
      <c r="I38" s="139"/>
      <c r="J38" s="135"/>
    </row>
    <row r="39" spans="2:10" s="198" customFormat="1" ht="15" customHeight="1">
      <c r="B39" s="243"/>
      <c r="C39" s="131"/>
      <c r="D39" s="128"/>
      <c r="E39" s="124"/>
      <c r="F39" s="119"/>
      <c r="G39" s="122"/>
      <c r="H39" s="120"/>
      <c r="I39" s="139"/>
      <c r="J39" s="135"/>
    </row>
    <row r="40" spans="2:10" s="198" customFormat="1" ht="15" customHeight="1">
      <c r="B40" s="243"/>
      <c r="C40" s="131"/>
      <c r="D40" s="128"/>
      <c r="E40" s="124"/>
      <c r="F40" s="119"/>
      <c r="G40" s="122"/>
      <c r="H40" s="121"/>
      <c r="I40" s="139"/>
      <c r="J40" s="136"/>
    </row>
    <row r="41" spans="2:10" s="198" customFormat="1" ht="15" customHeight="1">
      <c r="B41" s="243"/>
      <c r="C41" s="132"/>
      <c r="D41" s="129"/>
      <c r="E41" s="126"/>
      <c r="F41" s="109"/>
      <c r="G41" s="111"/>
      <c r="H41" s="247" t="s">
        <v>82</v>
      </c>
      <c r="I41" s="248">
        <f>SUM(H37:H40)</f>
        <v>0</v>
      </c>
      <c r="J41" s="226"/>
    </row>
    <row r="42" spans="2:10" s="198" customFormat="1" ht="15" customHeight="1">
      <c r="B42" s="243"/>
      <c r="C42" s="249" t="s">
        <v>83</v>
      </c>
      <c r="D42" s="228"/>
      <c r="E42" s="250"/>
      <c r="F42" s="228"/>
      <c r="G42" s="250"/>
      <c r="H42" s="229"/>
      <c r="I42" s="229"/>
      <c r="J42" s="230"/>
    </row>
    <row r="43" spans="2:10" s="198" customFormat="1" ht="15" customHeight="1">
      <c r="B43" s="243"/>
      <c r="C43" s="131"/>
      <c r="D43" s="128"/>
      <c r="E43" s="124"/>
      <c r="F43" s="133"/>
      <c r="G43" s="134"/>
      <c r="H43" s="120"/>
      <c r="I43" s="139"/>
      <c r="J43" s="135"/>
    </row>
    <row r="44" spans="2:10" s="198" customFormat="1" ht="15" customHeight="1">
      <c r="B44" s="243"/>
      <c r="C44" s="131"/>
      <c r="D44" s="128"/>
      <c r="E44" s="124"/>
      <c r="F44" s="119"/>
      <c r="G44" s="122"/>
      <c r="H44" s="120"/>
      <c r="I44" s="140"/>
      <c r="J44" s="138"/>
    </row>
    <row r="45" spans="2:10" s="198" customFormat="1" ht="15" customHeight="1">
      <c r="B45" s="243"/>
      <c r="C45" s="89"/>
      <c r="D45" s="112"/>
      <c r="E45" s="125"/>
      <c r="F45" s="113"/>
      <c r="G45" s="114"/>
      <c r="H45" s="251" t="s">
        <v>84</v>
      </c>
      <c r="I45" s="252">
        <f>SUM(H43:H44)</f>
        <v>0</v>
      </c>
      <c r="J45" s="253"/>
    </row>
    <row r="46" spans="2:10" s="198" customFormat="1" ht="15" customHeight="1">
      <c r="B46" s="220"/>
      <c r="C46" s="254"/>
      <c r="D46" s="255"/>
      <c r="E46" s="256"/>
      <c r="F46" s="255"/>
      <c r="G46" s="256"/>
      <c r="H46" s="273" t="s">
        <v>177</v>
      </c>
      <c r="I46" s="257">
        <f>SUM(I29,I35,I41,I45)</f>
        <v>0</v>
      </c>
      <c r="J46" s="276" t="s">
        <v>1</v>
      </c>
    </row>
    <row r="47" spans="2:10" s="198" customFormat="1" ht="15" customHeight="1">
      <c r="B47" s="220"/>
      <c r="C47" s="218"/>
      <c r="D47" s="219"/>
      <c r="E47" s="258"/>
      <c r="F47" s="259"/>
      <c r="G47" s="246" t="s">
        <v>181</v>
      </c>
      <c r="H47" s="274"/>
      <c r="I47" s="139"/>
      <c r="J47" s="135"/>
    </row>
    <row r="48" spans="2:10" s="198" customFormat="1" ht="15" customHeight="1">
      <c r="B48" s="220"/>
      <c r="C48" s="260"/>
      <c r="D48" s="261"/>
      <c r="E48" s="695"/>
      <c r="F48" s="696"/>
      <c r="G48" s="262" t="s">
        <v>180</v>
      </c>
      <c r="H48" s="263" t="str">
        <f>IF(ISERROR(ROUNDDOWN(E13/H47,4)),"",IF(ROUNDDOWN(E13/H47,4)&gt;1,1,(ROUNDDOWN(E13/H47,4))))</f>
        <v/>
      </c>
      <c r="I48" s="140"/>
      <c r="J48" s="138"/>
    </row>
    <row r="49" spans="2:14" s="198" customFormat="1" ht="15" customHeight="1">
      <c r="B49" s="220"/>
      <c r="C49" s="254"/>
      <c r="D49" s="255"/>
      <c r="E49" s="256"/>
      <c r="F49" s="255"/>
      <c r="G49" s="697" t="s">
        <v>182</v>
      </c>
      <c r="H49" s="697"/>
      <c r="I49" s="275" t="str">
        <f>IF(I46=0,"0",ROUNDDOWN(I46*H48,0))</f>
        <v>0</v>
      </c>
      <c r="J49" s="276" t="s">
        <v>1</v>
      </c>
    </row>
    <row r="50" spans="2:14" s="198" customFormat="1" ht="15" customHeight="1">
      <c r="B50" s="220"/>
      <c r="C50" s="249" t="s">
        <v>179</v>
      </c>
      <c r="D50" s="228"/>
      <c r="E50" s="250"/>
      <c r="F50" s="228"/>
      <c r="G50" s="250"/>
      <c r="H50" s="229"/>
      <c r="I50" s="229"/>
      <c r="J50" s="230"/>
    </row>
    <row r="51" spans="2:14" s="198" customFormat="1" ht="15" customHeight="1">
      <c r="B51" s="220"/>
      <c r="C51" s="131"/>
      <c r="D51" s="128"/>
      <c r="E51" s="124"/>
      <c r="F51" s="133"/>
      <c r="G51" s="134"/>
      <c r="H51" s="120"/>
      <c r="I51" s="139"/>
      <c r="J51" s="135"/>
    </row>
    <row r="52" spans="2:14" s="198" customFormat="1" ht="15" customHeight="1">
      <c r="B52" s="220"/>
      <c r="C52" s="131"/>
      <c r="D52" s="128"/>
      <c r="E52" s="124"/>
      <c r="F52" s="133"/>
      <c r="G52" s="134"/>
      <c r="H52" s="120"/>
      <c r="I52" s="140"/>
      <c r="J52" s="138"/>
    </row>
    <row r="53" spans="2:14" s="198" customFormat="1" ht="15" customHeight="1">
      <c r="B53" s="220"/>
      <c r="C53" s="131"/>
      <c r="D53" s="128"/>
      <c r="E53" s="124"/>
      <c r="F53" s="119"/>
      <c r="G53" s="118"/>
      <c r="H53" s="120"/>
      <c r="I53" s="140"/>
      <c r="J53" s="138"/>
    </row>
    <row r="54" spans="2:14" s="198" customFormat="1" ht="15" customHeight="1">
      <c r="B54" s="220"/>
      <c r="C54" s="89"/>
      <c r="D54" s="112"/>
      <c r="E54" s="125"/>
      <c r="F54" s="113"/>
      <c r="G54" s="114"/>
      <c r="H54" s="251" t="s">
        <v>84</v>
      </c>
      <c r="I54" s="252">
        <f>SUM(H51:H53)</f>
        <v>0</v>
      </c>
      <c r="J54" s="253"/>
    </row>
    <row r="55" spans="2:14" s="198" customFormat="1" ht="15" customHeight="1" thickBot="1">
      <c r="B55" s="264"/>
      <c r="C55" s="265"/>
      <c r="D55" s="266"/>
      <c r="E55" s="266"/>
      <c r="F55" s="266"/>
      <c r="G55" s="698" t="s">
        <v>178</v>
      </c>
      <c r="H55" s="698"/>
      <c r="I55" s="267">
        <f>I54+I49</f>
        <v>0</v>
      </c>
      <c r="J55" s="237" t="s">
        <v>1</v>
      </c>
    </row>
    <row r="56" spans="2:14" s="209" customFormat="1" ht="15" customHeight="1" thickBot="1">
      <c r="B56" s="268"/>
      <c r="G56" s="699" t="s">
        <v>97</v>
      </c>
      <c r="H56" s="700"/>
      <c r="I56" s="693">
        <f>I22+I55</f>
        <v>0</v>
      </c>
      <c r="J56" s="694"/>
    </row>
    <row r="57" spans="2:14" s="198" customFormat="1" ht="14.25" customHeight="1">
      <c r="B57" s="197"/>
      <c r="H57" s="199"/>
      <c r="I57" s="199"/>
    </row>
    <row r="58" spans="2:14" s="198" customFormat="1" ht="35.25" customHeight="1">
      <c r="B58" s="197"/>
      <c r="H58" s="199"/>
      <c r="I58" s="199"/>
    </row>
    <row r="59" spans="2:14" s="198" customFormat="1" ht="35.25" customHeight="1">
      <c r="B59" s="201"/>
      <c r="C59" s="222"/>
      <c r="D59" s="222"/>
      <c r="E59" s="222"/>
      <c r="F59" s="222"/>
      <c r="G59" s="222"/>
      <c r="H59" s="223"/>
      <c r="I59" s="269"/>
      <c r="J59" s="270"/>
      <c r="L59" s="197"/>
      <c r="M59" s="197"/>
      <c r="N59" s="197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8"/>
  <sheetViews>
    <sheetView view="pageBreakPreview" zoomScaleNormal="100" zoomScaleSheetLayoutView="100" workbookViewId="0">
      <selection activeCell="AU17" sqref="AU17"/>
    </sheetView>
  </sheetViews>
  <sheetFormatPr defaultRowHeight="13.5"/>
  <cols>
    <col min="1" max="44" width="2.25" style="143" customWidth="1"/>
    <col min="45" max="16384" width="9" style="143"/>
  </cols>
  <sheetData>
    <row r="1" spans="1:40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</row>
    <row r="2" spans="1:40" ht="20.25" customHeight="1">
      <c r="C2" s="548" t="s">
        <v>289</v>
      </c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</row>
    <row r="3" spans="1:40" ht="14.25" thickBot="1">
      <c r="AB3" s="549" t="s">
        <v>36</v>
      </c>
      <c r="AC3" s="550"/>
      <c r="AD3" s="550"/>
      <c r="AE3" s="550"/>
      <c r="AF3" s="701">
        <v>43556</v>
      </c>
      <c r="AG3" s="702"/>
      <c r="AH3" s="702"/>
      <c r="AI3" s="702"/>
      <c r="AJ3" s="702"/>
      <c r="AK3" s="702"/>
      <c r="AL3" s="702"/>
      <c r="AM3" s="703"/>
    </row>
    <row r="4" spans="1:40" ht="24.75" customHeight="1">
      <c r="B4" s="551" t="s">
        <v>197</v>
      </c>
      <c r="C4" s="427"/>
      <c r="D4" s="427"/>
      <c r="E4" s="428"/>
      <c r="F4" s="704" t="s">
        <v>200</v>
      </c>
      <c r="G4" s="705"/>
      <c r="H4" s="705"/>
      <c r="I4" s="705"/>
      <c r="J4" s="705"/>
      <c r="K4" s="705"/>
      <c r="L4" s="554" t="s">
        <v>0</v>
      </c>
      <c r="M4" s="555"/>
      <c r="N4" s="555"/>
      <c r="O4" s="555"/>
      <c r="P4" s="556"/>
      <c r="Q4" s="706" t="s">
        <v>154</v>
      </c>
      <c r="R4" s="707"/>
      <c r="S4" s="707"/>
      <c r="T4" s="707"/>
      <c r="U4" s="707"/>
      <c r="V4" s="707"/>
      <c r="W4" s="707"/>
      <c r="X4" s="707"/>
      <c r="Y4" s="708"/>
      <c r="Z4" s="565" t="s">
        <v>15</v>
      </c>
      <c r="AA4" s="427"/>
      <c r="AB4" s="427"/>
      <c r="AC4" s="428"/>
      <c r="AD4" s="706" t="s">
        <v>201</v>
      </c>
      <c r="AE4" s="707"/>
      <c r="AF4" s="707"/>
      <c r="AG4" s="707"/>
      <c r="AH4" s="707"/>
      <c r="AI4" s="707"/>
      <c r="AJ4" s="707"/>
      <c r="AK4" s="707"/>
      <c r="AL4" s="707"/>
      <c r="AM4" s="709"/>
    </row>
    <row r="5" spans="1:40" ht="24.75" customHeight="1" thickBot="1">
      <c r="B5" s="710" t="s">
        <v>130</v>
      </c>
      <c r="C5" s="711"/>
      <c r="D5" s="711"/>
      <c r="E5" s="711"/>
      <c r="F5" s="711"/>
      <c r="G5" s="711"/>
      <c r="H5" s="712"/>
      <c r="I5" s="713" t="s">
        <v>147</v>
      </c>
      <c r="J5" s="713"/>
      <c r="K5" s="713"/>
      <c r="L5" s="714" t="s">
        <v>150</v>
      </c>
      <c r="M5" s="714"/>
      <c r="N5" s="714"/>
      <c r="O5" s="714"/>
      <c r="P5" s="714"/>
      <c r="Q5" s="714"/>
      <c r="R5" s="714"/>
      <c r="S5" s="714"/>
      <c r="T5" s="715" t="s">
        <v>148</v>
      </c>
      <c r="U5" s="716"/>
      <c r="V5" s="717"/>
      <c r="W5" s="718" t="s">
        <v>151</v>
      </c>
      <c r="X5" s="718"/>
      <c r="Y5" s="718"/>
      <c r="Z5" s="718"/>
      <c r="AA5" s="719" t="s">
        <v>149</v>
      </c>
      <c r="AB5" s="713"/>
      <c r="AC5" s="720"/>
      <c r="AD5" s="714" t="s">
        <v>155</v>
      </c>
      <c r="AE5" s="714"/>
      <c r="AF5" s="714"/>
      <c r="AG5" s="714"/>
      <c r="AH5" s="714"/>
      <c r="AI5" s="714"/>
      <c r="AJ5" s="714"/>
      <c r="AK5" s="714"/>
      <c r="AL5" s="714"/>
      <c r="AM5" s="737"/>
    </row>
    <row r="6" spans="1:40" ht="24.75" customHeight="1" thickTop="1" thickBot="1">
      <c r="B6" s="738" t="s">
        <v>3</v>
      </c>
      <c r="C6" s="739"/>
      <c r="D6" s="739"/>
      <c r="E6" s="740"/>
      <c r="F6" s="741" t="s">
        <v>169</v>
      </c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742"/>
      <c r="Y6" s="742"/>
      <c r="Z6" s="742"/>
      <c r="AA6" s="742"/>
      <c r="AB6" s="742"/>
      <c r="AC6" s="742"/>
      <c r="AD6" s="742"/>
      <c r="AE6" s="742"/>
      <c r="AF6" s="742"/>
      <c r="AG6" s="742"/>
      <c r="AH6" s="742"/>
      <c r="AI6" s="742"/>
      <c r="AJ6" s="742"/>
      <c r="AK6" s="742"/>
      <c r="AL6" s="742"/>
      <c r="AM6" s="743"/>
    </row>
    <row r="7" spans="1:40" ht="24.75" customHeight="1">
      <c r="B7" s="744" t="s">
        <v>100</v>
      </c>
      <c r="C7" s="745"/>
      <c r="D7" s="750" t="s">
        <v>102</v>
      </c>
      <c r="E7" s="750"/>
      <c r="F7" s="750"/>
      <c r="G7" s="750"/>
      <c r="H7" s="750"/>
      <c r="I7" s="750"/>
      <c r="J7" s="751"/>
      <c r="K7" s="752" t="s">
        <v>159</v>
      </c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0" t="s">
        <v>37</v>
      </c>
      <c r="X7" s="750"/>
      <c r="Y7" s="750"/>
      <c r="Z7" s="750"/>
      <c r="AA7" s="750"/>
      <c r="AB7" s="750"/>
      <c r="AC7" s="751"/>
      <c r="AD7" s="754">
        <v>24380</v>
      </c>
      <c r="AE7" s="753"/>
      <c r="AF7" s="753"/>
      <c r="AG7" s="753"/>
      <c r="AH7" s="753"/>
      <c r="AI7" s="753"/>
      <c r="AJ7" s="753"/>
      <c r="AK7" s="753"/>
      <c r="AL7" s="753"/>
      <c r="AM7" s="755"/>
    </row>
    <row r="8" spans="1:40" ht="24.75" customHeight="1">
      <c r="B8" s="746"/>
      <c r="C8" s="747"/>
      <c r="D8" s="609" t="s">
        <v>131</v>
      </c>
      <c r="E8" s="436"/>
      <c r="F8" s="610"/>
      <c r="G8" s="731" t="s">
        <v>280</v>
      </c>
      <c r="H8" s="731"/>
      <c r="I8" s="731"/>
      <c r="J8" s="732">
        <v>0.25</v>
      </c>
      <c r="K8" s="733"/>
      <c r="L8" s="734"/>
      <c r="M8" s="581" t="s">
        <v>274</v>
      </c>
      <c r="N8" s="582"/>
      <c r="O8" s="582"/>
      <c r="P8" s="735">
        <v>11.2</v>
      </c>
      <c r="Q8" s="735"/>
      <c r="R8" s="735"/>
      <c r="S8" s="735"/>
      <c r="T8" s="736"/>
      <c r="U8" s="721" t="s">
        <v>157</v>
      </c>
      <c r="V8" s="722"/>
      <c r="W8" s="723"/>
      <c r="X8" s="724" t="s">
        <v>202</v>
      </c>
      <c r="Y8" s="725"/>
      <c r="Z8" s="725"/>
      <c r="AA8" s="725"/>
      <c r="AB8" s="726"/>
      <c r="AC8" s="726"/>
      <c r="AD8" s="726"/>
      <c r="AE8" s="727"/>
      <c r="AF8" s="728" t="s">
        <v>219</v>
      </c>
      <c r="AG8" s="729"/>
      <c r="AH8" s="730"/>
      <c r="AI8" s="756">
        <v>3889</v>
      </c>
      <c r="AJ8" s="757"/>
      <c r="AK8" s="757"/>
      <c r="AL8" s="757"/>
      <c r="AM8" s="59" t="s">
        <v>64</v>
      </c>
    </row>
    <row r="9" spans="1:40" ht="24.75" customHeight="1" thickBot="1">
      <c r="B9" s="748"/>
      <c r="C9" s="749"/>
      <c r="D9" s="606" t="s">
        <v>132</v>
      </c>
      <c r="E9" s="607"/>
      <c r="F9" s="608"/>
      <c r="G9" s="764" t="s">
        <v>281</v>
      </c>
      <c r="H9" s="764"/>
      <c r="I9" s="764"/>
      <c r="J9" s="764"/>
      <c r="K9" s="764"/>
      <c r="L9" s="765">
        <v>0.8</v>
      </c>
      <c r="M9" s="764"/>
      <c r="N9" s="764"/>
      <c r="O9" s="764"/>
      <c r="P9" s="764"/>
      <c r="Q9" s="764"/>
      <c r="R9" s="764"/>
      <c r="S9" s="764"/>
      <c r="T9" s="766"/>
      <c r="U9" s="758" t="s">
        <v>158</v>
      </c>
      <c r="V9" s="759"/>
      <c r="W9" s="759"/>
      <c r="X9" s="760"/>
      <c r="Y9" s="761"/>
      <c r="Z9" s="762"/>
      <c r="AA9" s="762"/>
      <c r="AB9" s="762"/>
      <c r="AC9" s="762"/>
      <c r="AD9" s="762"/>
      <c r="AE9" s="762"/>
      <c r="AF9" s="762"/>
      <c r="AG9" s="762"/>
      <c r="AH9" s="762"/>
      <c r="AI9" s="762"/>
      <c r="AJ9" s="762"/>
      <c r="AK9" s="762"/>
      <c r="AL9" s="762"/>
      <c r="AM9" s="763"/>
    </row>
    <row r="10" spans="1:40" ht="24.75" customHeight="1">
      <c r="B10" s="421" t="s">
        <v>101</v>
      </c>
      <c r="C10" s="422"/>
      <c r="D10" s="427" t="s">
        <v>102</v>
      </c>
      <c r="E10" s="427"/>
      <c r="F10" s="427"/>
      <c r="G10" s="427"/>
      <c r="H10" s="427"/>
      <c r="I10" s="427"/>
      <c r="J10" s="428"/>
      <c r="K10" s="429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27" t="s">
        <v>37</v>
      </c>
      <c r="X10" s="427"/>
      <c r="Y10" s="427"/>
      <c r="Z10" s="427"/>
      <c r="AA10" s="427"/>
      <c r="AB10" s="427"/>
      <c r="AC10" s="428"/>
      <c r="AD10" s="559"/>
      <c r="AE10" s="430"/>
      <c r="AF10" s="430"/>
      <c r="AG10" s="430"/>
      <c r="AH10" s="430"/>
      <c r="AI10" s="430"/>
      <c r="AJ10" s="430"/>
      <c r="AK10" s="430"/>
      <c r="AL10" s="430"/>
      <c r="AM10" s="560"/>
    </row>
    <row r="11" spans="1:40" ht="24.75" customHeight="1">
      <c r="B11" s="596"/>
      <c r="C11" s="597"/>
      <c r="D11" s="609" t="s">
        <v>131</v>
      </c>
      <c r="E11" s="436"/>
      <c r="F11" s="610"/>
      <c r="G11" s="577" t="s">
        <v>146</v>
      </c>
      <c r="H11" s="577"/>
      <c r="I11" s="577"/>
      <c r="J11" s="578"/>
      <c r="K11" s="579"/>
      <c r="L11" s="580"/>
      <c r="M11" s="581" t="s">
        <v>274</v>
      </c>
      <c r="N11" s="582"/>
      <c r="O11" s="582"/>
      <c r="P11" s="583"/>
      <c r="Q11" s="583"/>
      <c r="R11" s="583"/>
      <c r="S11" s="583"/>
      <c r="T11" s="584"/>
      <c r="U11" s="600" t="s">
        <v>157</v>
      </c>
      <c r="V11" s="601"/>
      <c r="W11" s="602"/>
      <c r="X11" s="611"/>
      <c r="Y11" s="612"/>
      <c r="Z11" s="612"/>
      <c r="AA11" s="612"/>
      <c r="AB11" s="613"/>
      <c r="AC11" s="613"/>
      <c r="AD11" s="613"/>
      <c r="AE11" s="614"/>
      <c r="AF11" s="581" t="s">
        <v>275</v>
      </c>
      <c r="AG11" s="582"/>
      <c r="AH11" s="603"/>
      <c r="AI11" s="604"/>
      <c r="AJ11" s="605"/>
      <c r="AK11" s="605"/>
      <c r="AL11" s="605"/>
      <c r="AM11" s="144" t="s">
        <v>277</v>
      </c>
    </row>
    <row r="12" spans="1:40" ht="24.75" customHeight="1" thickBot="1">
      <c r="B12" s="598"/>
      <c r="C12" s="599"/>
      <c r="D12" s="606" t="s">
        <v>132</v>
      </c>
      <c r="E12" s="607"/>
      <c r="F12" s="608"/>
      <c r="G12" s="439" t="s">
        <v>146</v>
      </c>
      <c r="H12" s="439"/>
      <c r="I12" s="439"/>
      <c r="J12" s="439"/>
      <c r="K12" s="439"/>
      <c r="L12" s="438"/>
      <c r="M12" s="439"/>
      <c r="N12" s="439"/>
      <c r="O12" s="439"/>
      <c r="P12" s="439"/>
      <c r="Q12" s="439"/>
      <c r="R12" s="439"/>
      <c r="S12" s="439"/>
      <c r="T12" s="440"/>
      <c r="U12" s="585" t="s">
        <v>158</v>
      </c>
      <c r="V12" s="586"/>
      <c r="W12" s="586"/>
      <c r="X12" s="587"/>
      <c r="Y12" s="542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4"/>
    </row>
    <row r="13" spans="1:40" ht="24.75" customHeight="1">
      <c r="B13" s="421" t="s">
        <v>103</v>
      </c>
      <c r="C13" s="422"/>
      <c r="D13" s="427" t="s">
        <v>102</v>
      </c>
      <c r="E13" s="427"/>
      <c r="F13" s="427"/>
      <c r="G13" s="427"/>
      <c r="H13" s="427"/>
      <c r="I13" s="427"/>
      <c r="J13" s="428"/>
      <c r="K13" s="708" t="s">
        <v>152</v>
      </c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9"/>
      <c r="W13" s="431" t="s">
        <v>187</v>
      </c>
      <c r="X13" s="431"/>
      <c r="Y13" s="431"/>
      <c r="Z13" s="431"/>
      <c r="AA13" s="431"/>
      <c r="AB13" s="431"/>
      <c r="AC13" s="432"/>
      <c r="AD13" s="772" t="s">
        <v>189</v>
      </c>
      <c r="AE13" s="773"/>
      <c r="AF13" s="773"/>
      <c r="AG13" s="773"/>
      <c r="AH13" s="773"/>
      <c r="AI13" s="773"/>
      <c r="AJ13" s="773"/>
      <c r="AK13" s="773"/>
      <c r="AL13" s="773"/>
      <c r="AM13" s="774"/>
    </row>
    <row r="14" spans="1:40" ht="24.75" customHeight="1">
      <c r="B14" s="423"/>
      <c r="C14" s="424"/>
      <c r="D14" s="436" t="s">
        <v>188</v>
      </c>
      <c r="E14" s="436"/>
      <c r="F14" s="436"/>
      <c r="G14" s="436"/>
      <c r="H14" s="436"/>
      <c r="I14" s="436"/>
      <c r="J14" s="437"/>
      <c r="K14" s="775">
        <v>43600</v>
      </c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7"/>
      <c r="W14" s="778" t="s">
        <v>134</v>
      </c>
      <c r="X14" s="779"/>
      <c r="Y14" s="779"/>
      <c r="Z14" s="779"/>
      <c r="AA14" s="779"/>
      <c r="AB14" s="779"/>
      <c r="AC14" s="780"/>
      <c r="AD14" s="781">
        <v>43921</v>
      </c>
      <c r="AE14" s="782"/>
      <c r="AF14" s="782"/>
      <c r="AG14" s="782"/>
      <c r="AH14" s="782"/>
      <c r="AI14" s="782"/>
      <c r="AJ14" s="782"/>
      <c r="AK14" s="782"/>
      <c r="AL14" s="782"/>
      <c r="AM14" s="783"/>
    </row>
    <row r="15" spans="1:40" ht="24.75" customHeight="1" thickBot="1">
      <c r="B15" s="598"/>
      <c r="C15" s="599"/>
      <c r="D15" s="625" t="s">
        <v>157</v>
      </c>
      <c r="E15" s="626"/>
      <c r="F15" s="627"/>
      <c r="G15" s="765" t="s">
        <v>203</v>
      </c>
      <c r="H15" s="764"/>
      <c r="I15" s="764"/>
      <c r="J15" s="764"/>
      <c r="K15" s="764"/>
      <c r="L15" s="766"/>
      <c r="M15" s="588" t="s">
        <v>133</v>
      </c>
      <c r="N15" s="589"/>
      <c r="O15" s="590"/>
      <c r="P15" s="767">
        <v>5460</v>
      </c>
      <c r="Q15" s="768"/>
      <c r="R15" s="768"/>
      <c r="S15" s="768"/>
      <c r="T15" s="145" t="s">
        <v>64</v>
      </c>
      <c r="U15" s="585" t="s">
        <v>158</v>
      </c>
      <c r="V15" s="586"/>
      <c r="W15" s="586"/>
      <c r="X15" s="587"/>
      <c r="Y15" s="542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4"/>
    </row>
    <row r="16" spans="1:40" ht="24.75" customHeight="1">
      <c r="B16" s="421" t="s">
        <v>99</v>
      </c>
      <c r="C16" s="422"/>
      <c r="D16" s="427" t="s">
        <v>102</v>
      </c>
      <c r="E16" s="427"/>
      <c r="F16" s="427"/>
      <c r="G16" s="427"/>
      <c r="H16" s="427"/>
      <c r="I16" s="427"/>
      <c r="J16" s="428"/>
      <c r="K16" s="429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1" t="s">
        <v>187</v>
      </c>
      <c r="X16" s="431"/>
      <c r="Y16" s="431"/>
      <c r="Z16" s="431"/>
      <c r="AA16" s="431"/>
      <c r="AB16" s="431"/>
      <c r="AC16" s="432"/>
      <c r="AD16" s="534" t="s">
        <v>190</v>
      </c>
      <c r="AE16" s="535"/>
      <c r="AF16" s="535"/>
      <c r="AG16" s="535"/>
      <c r="AH16" s="535"/>
      <c r="AI16" s="535"/>
      <c r="AJ16" s="535"/>
      <c r="AK16" s="535"/>
      <c r="AL16" s="535"/>
      <c r="AM16" s="536"/>
    </row>
    <row r="17" spans="1:40" ht="24.75" customHeight="1">
      <c r="B17" s="423"/>
      <c r="C17" s="424"/>
      <c r="D17" s="436" t="s">
        <v>188</v>
      </c>
      <c r="E17" s="436"/>
      <c r="F17" s="436"/>
      <c r="G17" s="436"/>
      <c r="H17" s="436"/>
      <c r="I17" s="436"/>
      <c r="J17" s="437"/>
      <c r="K17" s="784"/>
      <c r="L17" s="785"/>
      <c r="M17" s="785"/>
      <c r="N17" s="785"/>
      <c r="O17" s="785"/>
      <c r="P17" s="785"/>
      <c r="Q17" s="785"/>
      <c r="R17" s="785"/>
      <c r="S17" s="785"/>
      <c r="T17" s="785"/>
      <c r="U17" s="785"/>
      <c r="V17" s="786"/>
      <c r="W17" s="436" t="s">
        <v>134</v>
      </c>
      <c r="X17" s="436"/>
      <c r="Y17" s="436"/>
      <c r="Z17" s="436"/>
      <c r="AA17" s="436"/>
      <c r="AB17" s="436"/>
      <c r="AC17" s="437"/>
      <c r="AD17" s="786"/>
      <c r="AE17" s="787"/>
      <c r="AF17" s="787"/>
      <c r="AG17" s="787"/>
      <c r="AH17" s="787"/>
      <c r="AI17" s="787"/>
      <c r="AJ17" s="787"/>
      <c r="AK17" s="787"/>
      <c r="AL17" s="787"/>
      <c r="AM17" s="788"/>
    </row>
    <row r="18" spans="1:40" ht="24.75" customHeight="1" thickBot="1">
      <c r="B18" s="425"/>
      <c r="C18" s="426"/>
      <c r="D18" s="537" t="s">
        <v>157</v>
      </c>
      <c r="E18" s="538"/>
      <c r="F18" s="539"/>
      <c r="G18" s="615"/>
      <c r="H18" s="561"/>
      <c r="I18" s="561"/>
      <c r="J18" s="561"/>
      <c r="K18" s="561"/>
      <c r="L18" s="532"/>
      <c r="M18" s="616" t="s">
        <v>133</v>
      </c>
      <c r="N18" s="617"/>
      <c r="O18" s="618"/>
      <c r="P18" s="619"/>
      <c r="Q18" s="620"/>
      <c r="R18" s="620"/>
      <c r="S18" s="620"/>
      <c r="T18" s="146" t="s">
        <v>64</v>
      </c>
      <c r="U18" s="621" t="s">
        <v>158</v>
      </c>
      <c r="V18" s="622"/>
      <c r="W18" s="622"/>
      <c r="X18" s="623"/>
      <c r="Y18" s="593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5"/>
    </row>
    <row r="19" spans="1:40" ht="24.75" customHeight="1" thickTop="1">
      <c r="B19" s="452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4"/>
      <c r="AB19" s="518" t="s">
        <v>135</v>
      </c>
      <c r="AC19" s="518"/>
      <c r="AD19" s="519"/>
      <c r="AE19" s="521" t="s">
        <v>183</v>
      </c>
      <c r="AF19" s="522"/>
      <c r="AG19" s="522"/>
      <c r="AH19" s="523"/>
      <c r="AI19" s="503" t="s">
        <v>196</v>
      </c>
      <c r="AJ19" s="503"/>
      <c r="AK19" s="503"/>
      <c r="AL19" s="527" t="s">
        <v>39</v>
      </c>
      <c r="AM19" s="528"/>
    </row>
    <row r="20" spans="1:40" ht="24.75" customHeight="1" thickBot="1">
      <c r="B20" s="529" t="s">
        <v>55</v>
      </c>
      <c r="C20" s="530"/>
      <c r="D20" s="530"/>
      <c r="E20" s="530"/>
      <c r="F20" s="531"/>
      <c r="G20" s="770" t="s">
        <v>143</v>
      </c>
      <c r="H20" s="771"/>
      <c r="I20" s="771"/>
      <c r="J20" s="771"/>
      <c r="K20" s="771"/>
      <c r="L20" s="771"/>
      <c r="M20" s="771"/>
      <c r="N20" s="771"/>
      <c r="O20" s="530" t="s">
        <v>38</v>
      </c>
      <c r="P20" s="530"/>
      <c r="Q20" s="530"/>
      <c r="R20" s="530"/>
      <c r="S20" s="531"/>
      <c r="T20" s="770" t="s">
        <v>156</v>
      </c>
      <c r="U20" s="771"/>
      <c r="V20" s="771"/>
      <c r="W20" s="771"/>
      <c r="X20" s="771"/>
      <c r="Y20" s="771"/>
      <c r="Z20" s="771"/>
      <c r="AA20" s="771"/>
      <c r="AB20" s="426"/>
      <c r="AC20" s="426"/>
      <c r="AD20" s="520"/>
      <c r="AE20" s="524"/>
      <c r="AF20" s="525"/>
      <c r="AG20" s="525"/>
      <c r="AH20" s="526"/>
      <c r="AI20" s="504"/>
      <c r="AJ20" s="505"/>
      <c r="AK20" s="505"/>
      <c r="AL20" s="505"/>
      <c r="AM20" s="506"/>
    </row>
    <row r="21" spans="1:40" ht="24.75" customHeight="1" thickTop="1" thickBot="1">
      <c r="B21" s="479" t="s">
        <v>153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1"/>
      <c r="M21" s="795" t="s">
        <v>144</v>
      </c>
      <c r="N21" s="796"/>
      <c r="O21" s="796"/>
      <c r="P21" s="796"/>
      <c r="Q21" s="797"/>
      <c r="R21" s="516" t="s">
        <v>145</v>
      </c>
      <c r="S21" s="517"/>
      <c r="T21" s="510" t="s">
        <v>141</v>
      </c>
      <c r="U21" s="511"/>
      <c r="V21" s="511"/>
      <c r="W21" s="511"/>
      <c r="X21" s="511"/>
      <c r="Y21" s="512"/>
      <c r="Z21" s="516" t="s">
        <v>145</v>
      </c>
      <c r="AA21" s="517"/>
      <c r="AB21" s="513" t="s">
        <v>142</v>
      </c>
      <c r="AC21" s="514"/>
      <c r="AD21" s="514"/>
      <c r="AE21" s="515"/>
      <c r="AF21" s="147"/>
      <c r="AG21" s="147"/>
      <c r="AH21" s="147"/>
      <c r="AI21" s="147"/>
      <c r="AJ21" s="147"/>
      <c r="AK21" s="147"/>
      <c r="AL21" s="147"/>
      <c r="AM21" s="147"/>
    </row>
    <row r="22" spans="1:40" ht="27" customHeight="1">
      <c r="B22" s="507" t="s">
        <v>30</v>
      </c>
      <c r="C22" s="427"/>
      <c r="D22" s="427"/>
      <c r="E22" s="427"/>
      <c r="F22" s="427"/>
      <c r="G22" s="508" t="s">
        <v>34</v>
      </c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 t="s">
        <v>35</v>
      </c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 t="s">
        <v>32</v>
      </c>
      <c r="AD22" s="508"/>
      <c r="AE22" s="508"/>
      <c r="AF22" s="508"/>
      <c r="AG22" s="508"/>
      <c r="AH22" s="508"/>
      <c r="AI22" s="508"/>
      <c r="AJ22" s="508"/>
      <c r="AK22" s="508"/>
      <c r="AL22" s="508"/>
      <c r="AM22" s="509"/>
    </row>
    <row r="23" spans="1:40" ht="27" customHeight="1">
      <c r="B23" s="455" t="s">
        <v>52</v>
      </c>
      <c r="C23" s="456"/>
      <c r="D23" s="456"/>
      <c r="E23" s="456"/>
      <c r="F23" s="456"/>
      <c r="G23" s="446" t="s">
        <v>118</v>
      </c>
      <c r="H23" s="447"/>
      <c r="I23" s="789">
        <v>1281302</v>
      </c>
      <c r="J23" s="790"/>
      <c r="K23" s="790"/>
      <c r="L23" s="790"/>
      <c r="M23" s="790"/>
      <c r="N23" s="790"/>
      <c r="O23" s="791"/>
      <c r="P23" s="444" t="s">
        <v>1</v>
      </c>
      <c r="Q23" s="448"/>
      <c r="R23" s="446" t="s">
        <v>119</v>
      </c>
      <c r="S23" s="447"/>
      <c r="T23" s="789">
        <v>1023198</v>
      </c>
      <c r="U23" s="790"/>
      <c r="V23" s="790"/>
      <c r="W23" s="790"/>
      <c r="X23" s="790"/>
      <c r="Y23" s="790"/>
      <c r="Z23" s="791"/>
      <c r="AA23" s="444" t="s">
        <v>1</v>
      </c>
      <c r="AB23" s="448"/>
      <c r="AC23" s="446" t="s">
        <v>40</v>
      </c>
      <c r="AD23" s="447"/>
      <c r="AE23" s="792">
        <f>I23+T23</f>
        <v>2304500</v>
      </c>
      <c r="AF23" s="793"/>
      <c r="AG23" s="793"/>
      <c r="AH23" s="793"/>
      <c r="AI23" s="793"/>
      <c r="AJ23" s="793"/>
      <c r="AK23" s="794"/>
      <c r="AL23" s="444" t="s">
        <v>1</v>
      </c>
      <c r="AM23" s="445"/>
    </row>
    <row r="24" spans="1:40" ht="27" customHeight="1">
      <c r="B24" s="386" t="s">
        <v>51</v>
      </c>
      <c r="C24" s="387"/>
      <c r="D24" s="387"/>
      <c r="E24" s="387"/>
      <c r="F24" s="387"/>
      <c r="G24" s="497" t="s">
        <v>121</v>
      </c>
      <c r="H24" s="498"/>
      <c r="I24" s="804">
        <v>12206317</v>
      </c>
      <c r="J24" s="805"/>
      <c r="K24" s="805"/>
      <c r="L24" s="805"/>
      <c r="M24" s="805"/>
      <c r="N24" s="805"/>
      <c r="O24" s="806"/>
      <c r="P24" s="419" t="s">
        <v>1</v>
      </c>
      <c r="Q24" s="420"/>
      <c r="R24" s="497" t="s">
        <v>41</v>
      </c>
      <c r="S24" s="498"/>
      <c r="T24" s="804">
        <v>18627683</v>
      </c>
      <c r="U24" s="805"/>
      <c r="V24" s="805"/>
      <c r="W24" s="805"/>
      <c r="X24" s="805"/>
      <c r="Y24" s="805"/>
      <c r="Z24" s="806"/>
      <c r="AA24" s="419" t="s">
        <v>1</v>
      </c>
      <c r="AB24" s="420"/>
      <c r="AC24" s="497" t="s">
        <v>42</v>
      </c>
      <c r="AD24" s="498"/>
      <c r="AE24" s="807">
        <f>I24+T24</f>
        <v>30834000</v>
      </c>
      <c r="AF24" s="808"/>
      <c r="AG24" s="808"/>
      <c r="AH24" s="808"/>
      <c r="AI24" s="808"/>
      <c r="AJ24" s="808"/>
      <c r="AK24" s="809"/>
      <c r="AL24" s="419" t="s">
        <v>1</v>
      </c>
      <c r="AM24" s="502"/>
    </row>
    <row r="25" spans="1:40" ht="27" customHeight="1">
      <c r="B25" s="408" t="s">
        <v>8</v>
      </c>
      <c r="C25" s="409"/>
      <c r="D25" s="409"/>
      <c r="E25" s="409"/>
      <c r="F25" s="409"/>
      <c r="G25" s="410" t="s">
        <v>43</v>
      </c>
      <c r="H25" s="411"/>
      <c r="I25" s="798">
        <v>786454093</v>
      </c>
      <c r="J25" s="799"/>
      <c r="K25" s="799"/>
      <c r="L25" s="799"/>
      <c r="M25" s="799"/>
      <c r="N25" s="799"/>
      <c r="O25" s="800"/>
      <c r="P25" s="391" t="s">
        <v>1</v>
      </c>
      <c r="Q25" s="415"/>
      <c r="R25" s="410" t="s">
        <v>44</v>
      </c>
      <c r="S25" s="411"/>
      <c r="T25" s="798">
        <v>1461146867</v>
      </c>
      <c r="U25" s="799"/>
      <c r="V25" s="799"/>
      <c r="W25" s="799"/>
      <c r="X25" s="799"/>
      <c r="Y25" s="799"/>
      <c r="Z25" s="800"/>
      <c r="AA25" s="391" t="s">
        <v>1</v>
      </c>
      <c r="AB25" s="415"/>
      <c r="AC25" s="410" t="s">
        <v>45</v>
      </c>
      <c r="AD25" s="411"/>
      <c r="AE25" s="801">
        <f>I25+T25</f>
        <v>2247600960</v>
      </c>
      <c r="AF25" s="802"/>
      <c r="AG25" s="802"/>
      <c r="AH25" s="802"/>
      <c r="AI25" s="802"/>
      <c r="AJ25" s="802"/>
      <c r="AK25" s="803"/>
      <c r="AL25" s="391" t="s">
        <v>1</v>
      </c>
      <c r="AM25" s="392"/>
    </row>
    <row r="26" spans="1:40" ht="27" customHeight="1" thickBot="1">
      <c r="B26" s="397" t="s">
        <v>7</v>
      </c>
      <c r="C26" s="398"/>
      <c r="D26" s="398"/>
      <c r="E26" s="398"/>
      <c r="F26" s="398"/>
      <c r="G26" s="399" t="s">
        <v>46</v>
      </c>
      <c r="H26" s="400"/>
      <c r="I26" s="816">
        <f>SUM(I23:O25)</f>
        <v>799941712</v>
      </c>
      <c r="J26" s="817"/>
      <c r="K26" s="817"/>
      <c r="L26" s="817"/>
      <c r="M26" s="817"/>
      <c r="N26" s="817"/>
      <c r="O26" s="818"/>
      <c r="P26" s="404" t="s">
        <v>1</v>
      </c>
      <c r="Q26" s="399"/>
      <c r="R26" s="405" t="s">
        <v>47</v>
      </c>
      <c r="S26" s="406"/>
      <c r="T26" s="816">
        <f>SUM(T23:Z25)</f>
        <v>1480797748</v>
      </c>
      <c r="U26" s="817"/>
      <c r="V26" s="817"/>
      <c r="W26" s="817"/>
      <c r="X26" s="817"/>
      <c r="Y26" s="817"/>
      <c r="Z26" s="818"/>
      <c r="AA26" s="407" t="s">
        <v>1</v>
      </c>
      <c r="AB26" s="405"/>
      <c r="AC26" s="405" t="s">
        <v>49</v>
      </c>
      <c r="AD26" s="406"/>
      <c r="AE26" s="816">
        <f>SUM(AE23:AK25)</f>
        <v>2280739460</v>
      </c>
      <c r="AF26" s="817"/>
      <c r="AG26" s="817"/>
      <c r="AH26" s="817"/>
      <c r="AI26" s="817"/>
      <c r="AJ26" s="817"/>
      <c r="AK26" s="818"/>
      <c r="AL26" s="407" t="s">
        <v>1</v>
      </c>
      <c r="AM26" s="485"/>
    </row>
    <row r="27" spans="1:40" ht="27" customHeight="1" thickTop="1" thickBot="1">
      <c r="A27" s="142"/>
      <c r="B27" s="486" t="s">
        <v>198</v>
      </c>
      <c r="C27" s="487"/>
      <c r="D27" s="487"/>
      <c r="E27" s="487"/>
      <c r="F27" s="487"/>
      <c r="G27" s="488" t="s">
        <v>50</v>
      </c>
      <c r="H27" s="489"/>
      <c r="I27" s="490">
        <f>ROUNDDOWN(I26/3,-3)</f>
        <v>266647000</v>
      </c>
      <c r="J27" s="491"/>
      <c r="K27" s="491"/>
      <c r="L27" s="491"/>
      <c r="M27" s="491"/>
      <c r="N27" s="491"/>
      <c r="O27" s="492"/>
      <c r="P27" s="493" t="s">
        <v>1</v>
      </c>
      <c r="Q27" s="494"/>
      <c r="R27" s="495"/>
      <c r="S27" s="496"/>
      <c r="T27" s="477" t="s">
        <v>33</v>
      </c>
      <c r="U27" s="478"/>
      <c r="V27" s="478"/>
      <c r="W27" s="478"/>
      <c r="X27" s="478"/>
      <c r="Y27" s="478"/>
      <c r="Z27" s="478"/>
      <c r="AA27" s="478"/>
      <c r="AB27" s="478"/>
      <c r="AC27" s="470" t="s">
        <v>48</v>
      </c>
      <c r="AD27" s="471"/>
      <c r="AE27" s="819">
        <f>AE26-I27</f>
        <v>2014092460</v>
      </c>
      <c r="AF27" s="820"/>
      <c r="AG27" s="820"/>
      <c r="AH27" s="820"/>
      <c r="AI27" s="820"/>
      <c r="AJ27" s="820"/>
      <c r="AK27" s="821"/>
      <c r="AL27" s="475" t="s">
        <v>1</v>
      </c>
      <c r="AM27" s="476"/>
      <c r="AN27" s="142"/>
    </row>
    <row r="28" spans="1:40" ht="37.5" customHeight="1" thickTop="1">
      <c r="B28" s="393" t="s">
        <v>54</v>
      </c>
      <c r="C28" s="394"/>
      <c r="D28" s="394"/>
      <c r="E28" s="394"/>
      <c r="F28" s="394"/>
      <c r="G28" s="810" t="s">
        <v>204</v>
      </c>
      <c r="H28" s="811"/>
      <c r="I28" s="811"/>
      <c r="J28" s="811"/>
      <c r="K28" s="811"/>
      <c r="L28" s="811"/>
      <c r="M28" s="811"/>
      <c r="N28" s="811"/>
      <c r="O28" s="811"/>
      <c r="P28" s="811"/>
      <c r="Q28" s="811"/>
      <c r="R28" s="811"/>
      <c r="S28" s="811"/>
      <c r="T28" s="811"/>
      <c r="U28" s="811"/>
      <c r="V28" s="811"/>
      <c r="W28" s="811"/>
      <c r="X28" s="811"/>
      <c r="Y28" s="811"/>
      <c r="Z28" s="811"/>
      <c r="AA28" s="811"/>
      <c r="AB28" s="811"/>
      <c r="AC28" s="811"/>
      <c r="AD28" s="811"/>
      <c r="AE28" s="811"/>
      <c r="AF28" s="811"/>
      <c r="AG28" s="811"/>
      <c r="AH28" s="811"/>
      <c r="AI28" s="811"/>
      <c r="AJ28" s="811"/>
      <c r="AK28" s="811"/>
      <c r="AL28" s="811"/>
      <c r="AM28" s="812"/>
    </row>
    <row r="29" spans="1:40" ht="37.5" customHeight="1" thickBot="1">
      <c r="B29" s="395"/>
      <c r="C29" s="396"/>
      <c r="D29" s="396"/>
      <c r="E29" s="396"/>
      <c r="F29" s="396"/>
      <c r="G29" s="813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4"/>
      <c r="AC29" s="814"/>
      <c r="AD29" s="814"/>
      <c r="AE29" s="814"/>
      <c r="AF29" s="814"/>
      <c r="AG29" s="814"/>
      <c r="AH29" s="814"/>
      <c r="AI29" s="814"/>
      <c r="AJ29" s="814"/>
      <c r="AK29" s="814"/>
      <c r="AL29" s="814"/>
      <c r="AM29" s="815"/>
    </row>
    <row r="30" spans="1:40" ht="37.5" customHeight="1">
      <c r="B30" s="457" t="s">
        <v>4</v>
      </c>
      <c r="C30" s="458"/>
      <c r="D30" s="458"/>
      <c r="E30" s="458"/>
      <c r="F30" s="458"/>
      <c r="G30" s="467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9"/>
    </row>
    <row r="31" spans="1:40" ht="37.5" customHeight="1" thickBot="1">
      <c r="B31" s="459"/>
      <c r="C31" s="460"/>
      <c r="D31" s="460"/>
      <c r="E31" s="460"/>
      <c r="F31" s="460"/>
      <c r="G31" s="464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6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0"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  <mergeCell ref="AL23:AM23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B16:C18"/>
    <mergeCell ref="D16:J16"/>
    <mergeCell ref="K16:V16"/>
    <mergeCell ref="W16:AC16"/>
    <mergeCell ref="AD16:AM16"/>
    <mergeCell ref="D17:J17"/>
    <mergeCell ref="B22:F22"/>
    <mergeCell ref="G22:Q22"/>
    <mergeCell ref="R22:AB22"/>
    <mergeCell ref="AC22:AM22"/>
    <mergeCell ref="B21:L21"/>
    <mergeCell ref="M21:Q21"/>
    <mergeCell ref="R21:S21"/>
    <mergeCell ref="T21:Y21"/>
    <mergeCell ref="Z21:AA21"/>
    <mergeCell ref="AB21:AE21"/>
    <mergeCell ref="B19:AA19"/>
    <mergeCell ref="AB19:AD20"/>
    <mergeCell ref="AE19:AH19"/>
    <mergeCell ref="B20:F20"/>
    <mergeCell ref="G20:N20"/>
    <mergeCell ref="O20:S20"/>
    <mergeCell ref="T20:AA20"/>
    <mergeCell ref="AE20:AH20"/>
    <mergeCell ref="W13:AC13"/>
    <mergeCell ref="AD13:AM13"/>
    <mergeCell ref="D14:J14"/>
    <mergeCell ref="K14:V14"/>
    <mergeCell ref="W14:AC14"/>
    <mergeCell ref="AD14:AM14"/>
    <mergeCell ref="D15:F15"/>
    <mergeCell ref="Y18:AM18"/>
    <mergeCell ref="AI20:AM20"/>
    <mergeCell ref="AI19:AK19"/>
    <mergeCell ref="AL19:AM19"/>
    <mergeCell ref="K17:V17"/>
    <mergeCell ref="W17:AC17"/>
    <mergeCell ref="AD17:AM17"/>
    <mergeCell ref="D18:F18"/>
    <mergeCell ref="G18:L18"/>
    <mergeCell ref="M18:O18"/>
    <mergeCell ref="P18:S18"/>
    <mergeCell ref="U18:X18"/>
    <mergeCell ref="B10:C12"/>
    <mergeCell ref="D10:J10"/>
    <mergeCell ref="K10:V10"/>
    <mergeCell ref="W10:AC10"/>
    <mergeCell ref="AD10:AM10"/>
    <mergeCell ref="D11:F11"/>
    <mergeCell ref="U11:W11"/>
    <mergeCell ref="X11:AE11"/>
    <mergeCell ref="G15:L15"/>
    <mergeCell ref="M15:O15"/>
    <mergeCell ref="P15:S15"/>
    <mergeCell ref="U15:X15"/>
    <mergeCell ref="Y15:AM15"/>
    <mergeCell ref="B13:C15"/>
    <mergeCell ref="D13:J13"/>
    <mergeCell ref="K13:V13"/>
    <mergeCell ref="U9:X9"/>
    <mergeCell ref="Y9:AM9"/>
    <mergeCell ref="AF11:AH11"/>
    <mergeCell ref="AI11:AL11"/>
    <mergeCell ref="D12:F12"/>
    <mergeCell ref="U12:X12"/>
    <mergeCell ref="Y12:AM12"/>
    <mergeCell ref="G11:I11"/>
    <mergeCell ref="J11:L11"/>
    <mergeCell ref="M11:O11"/>
    <mergeCell ref="P11:T11"/>
    <mergeCell ref="G12:K12"/>
    <mergeCell ref="L12:T12"/>
    <mergeCell ref="G9:K9"/>
    <mergeCell ref="L9:T9"/>
    <mergeCell ref="B5:H5"/>
    <mergeCell ref="I5:K5"/>
    <mergeCell ref="L5:S5"/>
    <mergeCell ref="T5:V5"/>
    <mergeCell ref="W5:Z5"/>
    <mergeCell ref="AA5:AC5"/>
    <mergeCell ref="U8:W8"/>
    <mergeCell ref="X8:AE8"/>
    <mergeCell ref="AF8:AH8"/>
    <mergeCell ref="G8:I8"/>
    <mergeCell ref="J8:L8"/>
    <mergeCell ref="M8:O8"/>
    <mergeCell ref="P8:T8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AI8:AL8"/>
    <mergeCell ref="D9:F9"/>
    <mergeCell ref="C2:AK2"/>
    <mergeCell ref="AB3:AE3"/>
    <mergeCell ref="AF3:AM3"/>
    <mergeCell ref="B4:E4"/>
    <mergeCell ref="F4:K4"/>
    <mergeCell ref="L4:P4"/>
    <mergeCell ref="Q4:Y4"/>
    <mergeCell ref="Z4:AC4"/>
    <mergeCell ref="AD4:AM4"/>
  </mergeCells>
  <phoneticPr fontId="6"/>
  <dataValidations count="10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7:O27"/>
    <dataValidation type="list" allowBlank="1" showInputMessage="1" showErrorMessage="1" sqref="AD13:AM13 AD16:AM16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"/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type="list" allowBlank="1" showInputMessage="1" showErrorMessage="1" sqref="R21:S21 Z21:AA21">
      <formula1>年・回数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G11:I11 G8:I8">
      <formula1>"（↓選択すること）,Ｉｓ値,Ｉｗ値"</formula1>
    </dataValidation>
    <dataValidation type="list" allowBlank="1" showInputMessage="1" showErrorMessage="1" sqref="G12:K12 G9:K9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0:AM10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93</v>
      </c>
      <c r="H1" s="5"/>
      <c r="I1" s="5"/>
      <c r="J1" s="5"/>
    </row>
    <row r="2" spans="1:10" ht="18.75">
      <c r="A2" s="822" t="s">
        <v>107</v>
      </c>
      <c r="B2" s="822"/>
      <c r="C2" s="822"/>
      <c r="D2" s="822"/>
      <c r="E2" s="822"/>
      <c r="F2" s="822"/>
      <c r="G2" s="822"/>
      <c r="H2" s="5"/>
      <c r="I2" s="5"/>
      <c r="J2" s="5"/>
    </row>
    <row r="3" spans="1:10" ht="14.25" thickBot="1">
      <c r="A3" s="8"/>
      <c r="C3" s="8"/>
      <c r="D3" s="8"/>
      <c r="F3" s="283"/>
      <c r="G3" s="23"/>
    </row>
    <row r="4" spans="1:10">
      <c r="A4" s="823" t="s">
        <v>53</v>
      </c>
      <c r="B4" s="826" t="s">
        <v>16</v>
      </c>
      <c r="C4" s="827"/>
      <c r="D4" s="827"/>
      <c r="E4" s="828"/>
      <c r="F4" s="52" t="s">
        <v>19</v>
      </c>
      <c r="G4" s="53" t="s">
        <v>220</v>
      </c>
    </row>
    <row r="5" spans="1:10" ht="17.25">
      <c r="A5" s="824"/>
      <c r="B5" s="829" t="s">
        <v>29</v>
      </c>
      <c r="C5" s="832" t="s">
        <v>221</v>
      </c>
      <c r="D5" s="833"/>
      <c r="E5" s="834"/>
      <c r="F5" s="61" t="s">
        <v>172</v>
      </c>
      <c r="G5" s="26">
        <v>1281302</v>
      </c>
    </row>
    <row r="6" spans="1:10" ht="17.25">
      <c r="A6" s="824"/>
      <c r="B6" s="830"/>
      <c r="C6" s="835" t="s">
        <v>271</v>
      </c>
      <c r="D6" s="836"/>
      <c r="E6" s="837"/>
      <c r="F6" s="22"/>
      <c r="G6" s="27"/>
    </row>
    <row r="7" spans="1:10" ht="17.25">
      <c r="A7" s="824"/>
      <c r="B7" s="830"/>
      <c r="C7" s="838"/>
      <c r="D7" s="839"/>
      <c r="E7" s="840"/>
      <c r="F7" s="22"/>
      <c r="G7" s="27"/>
    </row>
    <row r="8" spans="1:10" ht="17.25">
      <c r="A8" s="824"/>
      <c r="B8" s="830"/>
      <c r="C8" s="838" t="s">
        <v>272</v>
      </c>
      <c r="D8" s="839"/>
      <c r="E8" s="840"/>
      <c r="F8" s="22"/>
      <c r="G8" s="27"/>
    </row>
    <row r="9" spans="1:10" ht="17.25">
      <c r="A9" s="824"/>
      <c r="B9" s="830"/>
      <c r="C9" s="838" t="s">
        <v>273</v>
      </c>
      <c r="D9" s="839"/>
      <c r="E9" s="840"/>
      <c r="F9" s="22"/>
      <c r="G9" s="27"/>
    </row>
    <row r="10" spans="1:10" ht="17.25">
      <c r="A10" s="824"/>
      <c r="B10" s="831"/>
      <c r="C10" s="6"/>
      <c r="D10" s="7"/>
      <c r="E10" s="841" t="s">
        <v>104</v>
      </c>
      <c r="F10" s="842"/>
      <c r="G10" s="28">
        <f>SUM(G5:G9)</f>
        <v>1281302</v>
      </c>
    </row>
    <row r="11" spans="1:10" ht="17.25">
      <c r="A11" s="824"/>
      <c r="B11" s="843" t="s">
        <v>31</v>
      </c>
      <c r="C11" s="835" t="s">
        <v>221</v>
      </c>
      <c r="D11" s="836"/>
      <c r="E11" s="837"/>
      <c r="F11" s="62"/>
      <c r="G11" s="29">
        <v>1023198</v>
      </c>
    </row>
    <row r="12" spans="1:10" ht="17.25">
      <c r="A12" s="824"/>
      <c r="B12" s="844"/>
      <c r="C12" s="835" t="s">
        <v>222</v>
      </c>
      <c r="D12" s="836"/>
      <c r="E12" s="837"/>
      <c r="F12" s="22"/>
      <c r="G12" s="37"/>
    </row>
    <row r="13" spans="1:10" ht="17.25">
      <c r="A13" s="824"/>
      <c r="B13" s="844"/>
      <c r="C13" s="838"/>
      <c r="D13" s="839"/>
      <c r="E13" s="840"/>
      <c r="F13" s="22"/>
      <c r="G13" s="37"/>
    </row>
    <row r="14" spans="1:10" ht="17.25">
      <c r="A14" s="824"/>
      <c r="B14" s="844"/>
      <c r="C14" s="838"/>
      <c r="D14" s="839"/>
      <c r="E14" s="840"/>
      <c r="F14" s="22"/>
      <c r="G14" s="37"/>
    </row>
    <row r="15" spans="1:10" ht="17.25">
      <c r="A15" s="824"/>
      <c r="B15" s="844"/>
      <c r="C15" s="835"/>
      <c r="D15" s="836"/>
      <c r="E15" s="837"/>
      <c r="F15" s="22"/>
      <c r="G15" s="27"/>
    </row>
    <row r="16" spans="1:10" ht="18" thickBot="1">
      <c r="A16" s="824"/>
      <c r="B16" s="845"/>
      <c r="C16" s="281"/>
      <c r="D16" s="8"/>
      <c r="E16" s="846" t="s">
        <v>105</v>
      </c>
      <c r="F16" s="847"/>
      <c r="G16" s="27">
        <f>SUM(G11:G15)</f>
        <v>1023198</v>
      </c>
    </row>
    <row r="17" spans="1:7" ht="18" thickBot="1">
      <c r="A17" s="825"/>
      <c r="B17" s="35"/>
      <c r="C17" s="20"/>
      <c r="D17" s="20"/>
      <c r="E17" s="21"/>
      <c r="F17" s="11" t="s">
        <v>106</v>
      </c>
      <c r="G17" s="30">
        <f>G10+G16</f>
        <v>2304500</v>
      </c>
    </row>
    <row r="18" spans="1:7" ht="13.5" customHeight="1">
      <c r="A18" s="824" t="s">
        <v>9</v>
      </c>
      <c r="B18" s="860" t="s">
        <v>16</v>
      </c>
      <c r="C18" s="861"/>
      <c r="D18" s="861"/>
      <c r="E18" s="862"/>
      <c r="F18" s="54" t="s">
        <v>19</v>
      </c>
      <c r="G18" s="55" t="s">
        <v>223</v>
      </c>
    </row>
    <row r="19" spans="1:7" ht="17.25">
      <c r="A19" s="824"/>
      <c r="B19" s="829" t="s">
        <v>29</v>
      </c>
      <c r="C19" s="832" t="s">
        <v>224</v>
      </c>
      <c r="D19" s="833"/>
      <c r="E19" s="834"/>
      <c r="F19" s="61" t="s">
        <v>172</v>
      </c>
      <c r="G19" s="26">
        <v>9317170</v>
      </c>
    </row>
    <row r="20" spans="1:7" ht="17.25">
      <c r="A20" s="824"/>
      <c r="B20" s="830"/>
      <c r="C20" s="835" t="s">
        <v>225</v>
      </c>
      <c r="D20" s="836"/>
      <c r="E20" s="837"/>
      <c r="F20" s="62"/>
      <c r="G20" s="27"/>
    </row>
    <row r="21" spans="1:7" ht="17.25">
      <c r="A21" s="824"/>
      <c r="B21" s="830"/>
      <c r="C21" s="835" t="s">
        <v>226</v>
      </c>
      <c r="D21" s="836"/>
      <c r="E21" s="837"/>
      <c r="F21" s="22"/>
      <c r="G21" s="27"/>
    </row>
    <row r="22" spans="1:7" ht="17.25">
      <c r="A22" s="824"/>
      <c r="B22" s="830"/>
      <c r="C22" s="835"/>
      <c r="D22" s="836"/>
      <c r="E22" s="837"/>
      <c r="F22" s="22"/>
      <c r="G22" s="27"/>
    </row>
    <row r="23" spans="1:7" ht="17.25">
      <c r="A23" s="824"/>
      <c r="B23" s="830"/>
      <c r="C23" s="835" t="s">
        <v>227</v>
      </c>
      <c r="D23" s="836"/>
      <c r="E23" s="837"/>
      <c r="F23" s="62" t="s">
        <v>172</v>
      </c>
      <c r="G23" s="27">
        <v>2889147</v>
      </c>
    </row>
    <row r="24" spans="1:7" ht="17.25">
      <c r="A24" s="824"/>
      <c r="B24" s="830"/>
      <c r="C24" s="835" t="s">
        <v>228</v>
      </c>
      <c r="D24" s="836"/>
      <c r="E24" s="837"/>
      <c r="F24" s="22"/>
      <c r="G24" s="27"/>
    </row>
    <row r="25" spans="1:7" ht="17.25">
      <c r="A25" s="824"/>
      <c r="B25" s="830"/>
      <c r="C25" s="835" t="s">
        <v>229</v>
      </c>
      <c r="D25" s="836"/>
      <c r="E25" s="837"/>
      <c r="F25" s="22"/>
      <c r="G25" s="27"/>
    </row>
    <row r="26" spans="1:7" ht="17.25">
      <c r="A26" s="824"/>
      <c r="B26" s="830"/>
      <c r="C26" s="835"/>
      <c r="D26" s="836"/>
      <c r="E26" s="837"/>
      <c r="F26" s="22"/>
      <c r="G26" s="27"/>
    </row>
    <row r="27" spans="1:7" ht="17.25">
      <c r="A27" s="824"/>
      <c r="B27" s="830"/>
      <c r="C27" s="835" t="s">
        <v>230</v>
      </c>
      <c r="D27" s="836"/>
      <c r="E27" s="837"/>
      <c r="F27" s="22"/>
      <c r="G27" s="27"/>
    </row>
    <row r="28" spans="1:7" ht="17.25">
      <c r="A28" s="824"/>
      <c r="B28" s="831"/>
      <c r="C28" s="281"/>
      <c r="D28" s="8"/>
      <c r="E28" s="846" t="s">
        <v>231</v>
      </c>
      <c r="F28" s="842"/>
      <c r="G28" s="28">
        <f>SUM(G19:G23)</f>
        <v>12206317</v>
      </c>
    </row>
    <row r="29" spans="1:7" ht="17.25">
      <c r="A29" s="824"/>
      <c r="B29" s="843" t="s">
        <v>31</v>
      </c>
      <c r="C29" s="848" t="s">
        <v>224</v>
      </c>
      <c r="D29" s="849"/>
      <c r="E29" s="850"/>
      <c r="F29" s="22"/>
      <c r="G29" s="29"/>
    </row>
    <row r="30" spans="1:7" ht="17.25">
      <c r="A30" s="824"/>
      <c r="B30" s="844"/>
      <c r="C30" s="835" t="s">
        <v>232</v>
      </c>
      <c r="D30" s="836"/>
      <c r="E30" s="837"/>
      <c r="F30" s="22"/>
      <c r="G30" s="37">
        <v>14218645</v>
      </c>
    </row>
    <row r="31" spans="1:7" ht="17.25">
      <c r="A31" s="824"/>
      <c r="B31" s="844"/>
      <c r="C31" s="835"/>
      <c r="D31" s="836"/>
      <c r="E31" s="837"/>
      <c r="F31" s="22"/>
      <c r="G31" s="37"/>
    </row>
    <row r="32" spans="1:7" ht="17.25">
      <c r="A32" s="824"/>
      <c r="B32" s="844"/>
      <c r="C32" s="835" t="s">
        <v>227</v>
      </c>
      <c r="D32" s="836"/>
      <c r="E32" s="837"/>
      <c r="F32" s="22"/>
      <c r="G32" s="37"/>
    </row>
    <row r="33" spans="1:7" ht="17.25">
      <c r="A33" s="824"/>
      <c r="B33" s="844"/>
      <c r="C33" s="835" t="s">
        <v>233</v>
      </c>
      <c r="D33" s="836"/>
      <c r="E33" s="837"/>
      <c r="F33" s="22"/>
      <c r="G33" s="37">
        <v>4409038</v>
      </c>
    </row>
    <row r="34" spans="1:7" ht="17.25">
      <c r="A34" s="824"/>
      <c r="B34" s="844"/>
      <c r="C34" s="835"/>
      <c r="D34" s="836"/>
      <c r="E34" s="837"/>
      <c r="F34" s="22"/>
      <c r="G34" s="37"/>
    </row>
    <row r="35" spans="1:7" ht="18" thickBot="1">
      <c r="A35" s="824"/>
      <c r="B35" s="845"/>
      <c r="C35" s="281"/>
      <c r="D35" s="8"/>
      <c r="E35" s="846" t="s">
        <v>109</v>
      </c>
      <c r="F35" s="847"/>
      <c r="G35" s="27">
        <f>SUM(G29:G34)</f>
        <v>18627683</v>
      </c>
    </row>
    <row r="36" spans="1:7" ht="18" thickBot="1">
      <c r="A36" s="859"/>
      <c r="B36" s="36"/>
      <c r="C36" s="9"/>
      <c r="D36" s="9"/>
      <c r="E36" s="10"/>
      <c r="F36" s="11" t="s">
        <v>110</v>
      </c>
      <c r="G36" s="30">
        <f>G28+G35</f>
        <v>30834000</v>
      </c>
    </row>
    <row r="37" spans="1:7">
      <c r="A37" s="851" t="s">
        <v>8</v>
      </c>
      <c r="B37" s="853" t="s">
        <v>2</v>
      </c>
      <c r="C37" s="854"/>
      <c r="D37" s="855" t="s">
        <v>17</v>
      </c>
      <c r="E37" s="856"/>
      <c r="F37" s="56" t="s">
        <v>18</v>
      </c>
      <c r="G37" s="57" t="s">
        <v>234</v>
      </c>
    </row>
    <row r="38" spans="1:7" ht="17.25" customHeight="1">
      <c r="A38" s="852"/>
      <c r="B38" s="829" t="s">
        <v>29</v>
      </c>
      <c r="C38" s="19" t="s">
        <v>173</v>
      </c>
      <c r="D38" s="838" t="s">
        <v>235</v>
      </c>
      <c r="E38" s="840"/>
      <c r="F38" s="12"/>
      <c r="G38" s="26"/>
    </row>
    <row r="39" spans="1:7" ht="17.25">
      <c r="A39" s="852"/>
      <c r="B39" s="830"/>
      <c r="C39" s="280" t="s">
        <v>185</v>
      </c>
      <c r="D39" s="838" t="s">
        <v>236</v>
      </c>
      <c r="E39" s="840"/>
      <c r="F39" s="13"/>
      <c r="G39" s="27">
        <v>417641090</v>
      </c>
    </row>
    <row r="40" spans="1:7" ht="17.25">
      <c r="A40" s="852"/>
      <c r="B40" s="830"/>
      <c r="C40" s="281"/>
      <c r="D40" s="838"/>
      <c r="E40" s="840"/>
      <c r="F40" s="13"/>
      <c r="G40" s="27"/>
    </row>
    <row r="41" spans="1:7" ht="17.25">
      <c r="A41" s="852"/>
      <c r="B41" s="830"/>
      <c r="C41" s="281" t="s">
        <v>237</v>
      </c>
      <c r="D41" s="857" t="s">
        <v>238</v>
      </c>
      <c r="E41" s="858"/>
      <c r="F41" s="13"/>
      <c r="G41" s="27"/>
    </row>
    <row r="42" spans="1:7" ht="17.25">
      <c r="A42" s="852"/>
      <c r="B42" s="830"/>
      <c r="C42" s="281"/>
      <c r="D42" s="838" t="s">
        <v>239</v>
      </c>
      <c r="E42" s="840"/>
      <c r="F42" s="13"/>
      <c r="G42" s="27">
        <v>156408115</v>
      </c>
    </row>
    <row r="43" spans="1:7" ht="17.25">
      <c r="A43" s="852"/>
      <c r="B43" s="830"/>
      <c r="C43" s="281"/>
      <c r="D43" s="838"/>
      <c r="E43" s="840"/>
      <c r="F43" s="13"/>
      <c r="G43" s="27"/>
    </row>
    <row r="44" spans="1:7" ht="17.25">
      <c r="A44" s="852"/>
      <c r="B44" s="830"/>
      <c r="C44" s="281" t="s">
        <v>240</v>
      </c>
      <c r="D44" s="857" t="s">
        <v>241</v>
      </c>
      <c r="E44" s="858"/>
      <c r="F44" s="13"/>
      <c r="G44" s="27"/>
    </row>
    <row r="45" spans="1:7" ht="17.25">
      <c r="A45" s="852"/>
      <c r="B45" s="830"/>
      <c r="C45" s="281"/>
      <c r="D45" s="838" t="s">
        <v>242</v>
      </c>
      <c r="E45" s="840"/>
      <c r="F45" s="13"/>
      <c r="G45" s="27">
        <v>183187621</v>
      </c>
    </row>
    <row r="46" spans="1:7" ht="17.25">
      <c r="A46" s="852"/>
      <c r="B46" s="830"/>
      <c r="C46" s="281"/>
      <c r="D46" s="838"/>
      <c r="E46" s="840"/>
      <c r="F46" s="13"/>
      <c r="G46" s="27"/>
    </row>
    <row r="47" spans="1:7" ht="17.25">
      <c r="A47" s="852"/>
      <c r="B47" s="830"/>
      <c r="C47" s="281" t="s">
        <v>243</v>
      </c>
      <c r="D47" s="857" t="s">
        <v>244</v>
      </c>
      <c r="E47" s="858"/>
      <c r="F47" s="13"/>
      <c r="G47" s="27"/>
    </row>
    <row r="48" spans="1:7" ht="17.25">
      <c r="A48" s="852"/>
      <c r="B48" s="830"/>
      <c r="C48" s="281"/>
      <c r="D48" s="838" t="s">
        <v>245</v>
      </c>
      <c r="E48" s="840"/>
      <c r="F48" s="13"/>
      <c r="G48" s="27">
        <v>47690060</v>
      </c>
    </row>
    <row r="49" spans="1:13" ht="17.25">
      <c r="A49" s="852"/>
      <c r="B49" s="830"/>
      <c r="C49" s="281"/>
      <c r="D49" s="838"/>
      <c r="E49" s="840"/>
      <c r="F49" s="13"/>
      <c r="G49" s="27"/>
    </row>
    <row r="50" spans="1:13" ht="17.25">
      <c r="A50" s="852"/>
      <c r="B50" s="830"/>
      <c r="C50" s="281" t="s">
        <v>246</v>
      </c>
      <c r="D50" s="857" t="s">
        <v>247</v>
      </c>
      <c r="E50" s="858"/>
      <c r="F50" s="13"/>
      <c r="G50" s="27"/>
    </row>
    <row r="51" spans="1:13" ht="17.25">
      <c r="A51" s="852"/>
      <c r="B51" s="830"/>
      <c r="C51" s="281"/>
      <c r="D51" s="838" t="s">
        <v>248</v>
      </c>
      <c r="E51" s="840"/>
      <c r="F51" s="13"/>
      <c r="G51" s="27">
        <v>5403786</v>
      </c>
    </row>
    <row r="52" spans="1:13" ht="17.25">
      <c r="A52" s="852"/>
      <c r="B52" s="830"/>
      <c r="C52" s="281"/>
      <c r="D52" s="838"/>
      <c r="E52" s="840"/>
      <c r="F52" s="13"/>
      <c r="G52" s="27"/>
    </row>
    <row r="53" spans="1:13" ht="17.25">
      <c r="A53" s="852"/>
      <c r="B53" s="830"/>
      <c r="C53" s="281"/>
      <c r="D53" s="835"/>
      <c r="E53" s="837"/>
      <c r="F53" s="13"/>
      <c r="G53" s="27"/>
      <c r="M53" s="25"/>
    </row>
    <row r="54" spans="1:13" ht="17.25">
      <c r="A54" s="852"/>
      <c r="B54" s="830"/>
      <c r="C54" s="281"/>
      <c r="D54" s="863" t="s">
        <v>174</v>
      </c>
      <c r="E54" s="864"/>
      <c r="F54" s="13"/>
      <c r="G54" s="64">
        <v>-23876579</v>
      </c>
    </row>
    <row r="55" spans="1:13" ht="17.25">
      <c r="A55" s="852"/>
      <c r="B55" s="830"/>
      <c r="C55" s="14"/>
      <c r="D55" s="835"/>
      <c r="E55" s="837"/>
      <c r="F55" s="13"/>
      <c r="G55" s="27"/>
    </row>
    <row r="56" spans="1:13" ht="17.25">
      <c r="A56" s="852"/>
      <c r="B56" s="831"/>
      <c r="C56" s="6"/>
      <c r="D56" s="6"/>
      <c r="E56" s="841" t="s">
        <v>111</v>
      </c>
      <c r="F56" s="842"/>
      <c r="G56" s="28">
        <f>SUM(G38:G55)</f>
        <v>786454093</v>
      </c>
    </row>
    <row r="57" spans="1:13" ht="17.25" customHeight="1">
      <c r="A57" s="852"/>
      <c r="B57" s="844" t="s">
        <v>31</v>
      </c>
      <c r="C57" s="282" t="s">
        <v>173</v>
      </c>
      <c r="D57" s="835" t="s">
        <v>249</v>
      </c>
      <c r="E57" s="837"/>
      <c r="F57" s="15"/>
      <c r="G57" s="27">
        <v>637349134</v>
      </c>
    </row>
    <row r="58" spans="1:13" ht="17.25">
      <c r="A58" s="852"/>
      <c r="B58" s="844"/>
      <c r="C58" s="282"/>
      <c r="D58" s="835"/>
      <c r="E58" s="837"/>
      <c r="F58" s="15"/>
      <c r="G58" s="27"/>
    </row>
    <row r="59" spans="1:13" ht="17.25">
      <c r="A59" s="852"/>
      <c r="B59" s="844"/>
      <c r="C59" s="282" t="s">
        <v>237</v>
      </c>
      <c r="D59" s="835" t="s">
        <v>250</v>
      </c>
      <c r="E59" s="837"/>
      <c r="F59" s="15"/>
      <c r="G59" s="27">
        <v>238689581</v>
      </c>
    </row>
    <row r="60" spans="1:13" ht="17.25">
      <c r="A60" s="852"/>
      <c r="B60" s="844"/>
      <c r="C60" s="282"/>
      <c r="D60" s="835"/>
      <c r="E60" s="837"/>
      <c r="F60" s="15"/>
      <c r="G60" s="27"/>
    </row>
    <row r="61" spans="1:13" ht="17.25">
      <c r="A61" s="852"/>
      <c r="B61" s="844"/>
      <c r="C61" s="282" t="s">
        <v>240</v>
      </c>
      <c r="D61" s="835" t="s">
        <v>251</v>
      </c>
      <c r="E61" s="837"/>
      <c r="F61" s="15"/>
      <c r="G61" s="27">
        <v>279556955</v>
      </c>
    </row>
    <row r="62" spans="1:13" ht="17.25">
      <c r="A62" s="852"/>
      <c r="B62" s="844"/>
      <c r="C62" s="282"/>
      <c r="D62" s="835"/>
      <c r="E62" s="837"/>
      <c r="F62" s="15"/>
      <c r="G62" s="27"/>
    </row>
    <row r="63" spans="1:13" ht="17.25">
      <c r="A63" s="852"/>
      <c r="B63" s="844"/>
      <c r="C63" s="282" t="s">
        <v>243</v>
      </c>
      <c r="D63" s="835" t="s">
        <v>252</v>
      </c>
      <c r="E63" s="837"/>
      <c r="F63" s="15"/>
      <c r="G63" s="27">
        <v>72778324</v>
      </c>
    </row>
    <row r="64" spans="1:13" ht="17.25">
      <c r="A64" s="852"/>
      <c r="B64" s="844"/>
      <c r="C64" s="282"/>
      <c r="D64" s="835"/>
      <c r="E64" s="837"/>
      <c r="F64" s="15"/>
      <c r="G64" s="27"/>
    </row>
    <row r="65" spans="1:7" ht="17.25">
      <c r="A65" s="852"/>
      <c r="B65" s="844"/>
      <c r="C65" s="282" t="s">
        <v>246</v>
      </c>
      <c r="D65" s="835" t="s">
        <v>253</v>
      </c>
      <c r="E65" s="837"/>
      <c r="F65" s="15"/>
      <c r="G65" s="27">
        <v>8246550</v>
      </c>
    </row>
    <row r="66" spans="1:7" ht="17.25">
      <c r="A66" s="852"/>
      <c r="B66" s="844"/>
      <c r="C66" s="282"/>
      <c r="D66" s="835"/>
      <c r="E66" s="837"/>
      <c r="F66" s="15"/>
      <c r="G66" s="27"/>
    </row>
    <row r="67" spans="1:7" ht="17.25">
      <c r="A67" s="852"/>
      <c r="B67" s="844"/>
      <c r="C67" s="282" t="s">
        <v>254</v>
      </c>
      <c r="D67" s="835"/>
      <c r="E67" s="837"/>
      <c r="F67" s="15"/>
      <c r="G67" s="27">
        <v>200649744</v>
      </c>
    </row>
    <row r="68" spans="1:7" ht="17.25">
      <c r="A68" s="852"/>
      <c r="B68" s="844"/>
      <c r="C68" s="282"/>
      <c r="D68" s="872"/>
      <c r="E68" s="873"/>
      <c r="F68" s="15"/>
      <c r="G68" s="27"/>
    </row>
    <row r="69" spans="1:7" ht="17.25">
      <c r="A69" s="852"/>
      <c r="B69" s="844"/>
      <c r="C69" s="282"/>
      <c r="D69" s="872"/>
      <c r="E69" s="873"/>
      <c r="F69" s="15"/>
      <c r="G69" s="27"/>
    </row>
    <row r="70" spans="1:7" ht="17.25">
      <c r="A70" s="852"/>
      <c r="B70" s="844"/>
      <c r="C70" s="282"/>
      <c r="D70" s="865" t="s">
        <v>174</v>
      </c>
      <c r="E70" s="866"/>
      <c r="F70" s="15"/>
      <c r="G70" s="65">
        <v>23876579</v>
      </c>
    </row>
    <row r="71" spans="1:7" ht="17.25">
      <c r="A71" s="852"/>
      <c r="B71" s="844"/>
      <c r="C71" s="14"/>
      <c r="D71" s="835"/>
      <c r="E71" s="837"/>
      <c r="F71" s="13"/>
      <c r="G71" s="27"/>
    </row>
    <row r="72" spans="1:7" ht="18" thickBot="1">
      <c r="A72" s="852"/>
      <c r="B72" s="845"/>
      <c r="C72" s="16"/>
      <c r="D72" s="281"/>
      <c r="E72" s="846" t="s">
        <v>112</v>
      </c>
      <c r="F72" s="867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113</v>
      </c>
      <c r="G73" s="32">
        <f>G56+G72</f>
        <v>2247600960</v>
      </c>
    </row>
    <row r="74" spans="1:7" ht="13.5" customHeight="1" thickBot="1">
      <c r="A74" s="868"/>
      <c r="B74" s="869"/>
      <c r="C74" s="870"/>
      <c r="D74" s="871"/>
      <c r="E74" s="17"/>
      <c r="F74" s="18" t="s">
        <v>114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A19" sqref="A19:XFD19"/>
    </sheetView>
  </sheetViews>
  <sheetFormatPr defaultRowHeight="13.5"/>
  <cols>
    <col min="1" max="1" width="2.125" style="287" customWidth="1"/>
    <col min="2" max="2" width="3.125" style="377" customWidth="1"/>
    <col min="3" max="3" width="17.625" style="287" customWidth="1"/>
    <col min="4" max="4" width="17" style="287" customWidth="1"/>
    <col min="5" max="5" width="9" style="287"/>
    <col min="6" max="6" width="6.5" style="287" customWidth="1"/>
    <col min="7" max="7" width="9" style="287"/>
    <col min="8" max="8" width="10.25" style="378" customWidth="1"/>
    <col min="9" max="9" width="14.75" style="378" customWidth="1"/>
    <col min="10" max="10" width="9" style="287"/>
    <col min="11" max="11" width="2.125" style="287" customWidth="1"/>
    <col min="12" max="16384" width="9" style="287"/>
  </cols>
  <sheetData>
    <row r="1" spans="2:10" ht="13.5" customHeight="1">
      <c r="B1" s="285"/>
      <c r="C1" s="285"/>
      <c r="D1" s="285"/>
      <c r="E1" s="285"/>
      <c r="F1" s="285"/>
      <c r="G1" s="285"/>
      <c r="H1" s="285"/>
      <c r="I1" s="285"/>
      <c r="J1" s="286" t="s">
        <v>94</v>
      </c>
    </row>
    <row r="2" spans="2:10" ht="13.5" customHeight="1">
      <c r="B2" s="875" t="s">
        <v>98</v>
      </c>
      <c r="C2" s="875"/>
      <c r="D2" s="875"/>
      <c r="E2" s="875"/>
      <c r="F2" s="875"/>
      <c r="G2" s="875"/>
      <c r="H2" s="875"/>
      <c r="I2" s="875"/>
      <c r="J2" s="875"/>
    </row>
    <row r="3" spans="2:10" ht="13.5" customHeight="1">
      <c r="B3" s="875"/>
      <c r="C3" s="875"/>
      <c r="D3" s="875"/>
      <c r="E3" s="875"/>
      <c r="F3" s="875"/>
      <c r="G3" s="875"/>
      <c r="H3" s="875"/>
      <c r="I3" s="875"/>
      <c r="J3" s="875"/>
    </row>
    <row r="4" spans="2:10" ht="15" customHeight="1">
      <c r="B4" s="285"/>
      <c r="C4" s="285"/>
      <c r="D4" s="285"/>
      <c r="E4" s="285"/>
      <c r="F4" s="285"/>
      <c r="G4" s="285"/>
      <c r="H4" s="285"/>
      <c r="I4" s="285"/>
      <c r="J4" s="285"/>
    </row>
    <row r="5" spans="2:10" s="289" customFormat="1" ht="15" customHeight="1">
      <c r="B5" s="202" t="s">
        <v>199</v>
      </c>
      <c r="C5" s="203"/>
      <c r="D5" s="690" t="s">
        <v>200</v>
      </c>
      <c r="E5" s="691"/>
      <c r="F5" s="691"/>
      <c r="G5" s="692"/>
      <c r="H5" s="290"/>
      <c r="I5" s="291"/>
      <c r="J5" s="292"/>
    </row>
    <row r="6" spans="2:10" s="289" customFormat="1" ht="15" customHeight="1">
      <c r="B6" s="278" t="s">
        <v>95</v>
      </c>
      <c r="C6" s="279"/>
      <c r="D6" s="681" t="s">
        <v>269</v>
      </c>
      <c r="E6" s="682"/>
      <c r="F6" s="682"/>
      <c r="G6" s="683"/>
      <c r="H6" s="294"/>
      <c r="I6" s="291"/>
      <c r="J6" s="292"/>
    </row>
    <row r="7" spans="2:10" s="289" customFormat="1" ht="15" customHeight="1">
      <c r="B7" s="205" t="s">
        <v>96</v>
      </c>
      <c r="C7" s="206"/>
      <c r="D7" s="684" t="s">
        <v>201</v>
      </c>
      <c r="E7" s="685"/>
      <c r="F7" s="685"/>
      <c r="G7" s="686"/>
      <c r="H7" s="294"/>
      <c r="I7" s="291"/>
      <c r="J7" s="292"/>
    </row>
    <row r="8" spans="2:10" s="289" customFormat="1" ht="15" customHeight="1">
      <c r="B8" s="207" t="s">
        <v>56</v>
      </c>
      <c r="C8" s="208"/>
      <c r="D8" s="687" t="s">
        <v>270</v>
      </c>
      <c r="E8" s="688"/>
      <c r="F8" s="688"/>
      <c r="G8" s="689"/>
      <c r="H8" s="294"/>
      <c r="I8" s="291"/>
      <c r="J8" s="292"/>
    </row>
    <row r="9" spans="2:10" s="297" customFormat="1" ht="15" customHeight="1" thickBot="1">
      <c r="B9" s="876"/>
      <c r="C9" s="876"/>
      <c r="H9" s="298"/>
      <c r="I9" s="298"/>
    </row>
    <row r="10" spans="2:10" s="288" customFormat="1" ht="15" customHeight="1">
      <c r="B10" s="877" t="s">
        <v>57</v>
      </c>
      <c r="C10" s="878"/>
      <c r="D10" s="299" t="s">
        <v>58</v>
      </c>
      <c r="E10" s="879" t="s">
        <v>59</v>
      </c>
      <c r="F10" s="879"/>
      <c r="G10" s="299" t="s">
        <v>60</v>
      </c>
      <c r="H10" s="300" t="s">
        <v>61</v>
      </c>
      <c r="I10" s="879" t="s">
        <v>62</v>
      </c>
      <c r="J10" s="880"/>
    </row>
    <row r="11" spans="2:10" s="288" customFormat="1" ht="15" customHeight="1">
      <c r="B11" s="301"/>
      <c r="C11" s="302"/>
      <c r="D11" s="302"/>
      <c r="E11" s="302"/>
      <c r="F11" s="302"/>
      <c r="G11" s="302"/>
      <c r="H11" s="303"/>
      <c r="I11" s="302"/>
      <c r="J11" s="304"/>
    </row>
    <row r="12" spans="2:10" s="289" customFormat="1" ht="18" customHeight="1">
      <c r="B12" s="305"/>
      <c r="C12" s="306"/>
      <c r="D12" s="307"/>
      <c r="E12" s="307"/>
      <c r="F12" s="307"/>
      <c r="G12" s="307"/>
      <c r="H12" s="308"/>
      <c r="I12" s="308"/>
      <c r="J12" s="309"/>
    </row>
    <row r="13" spans="2:10" s="289" customFormat="1" ht="15" customHeight="1">
      <c r="B13" s="310" t="s">
        <v>63</v>
      </c>
      <c r="C13" s="311" t="s">
        <v>255</v>
      </c>
      <c r="D13" s="312" t="s">
        <v>256</v>
      </c>
      <c r="E13" s="313">
        <v>3889</v>
      </c>
      <c r="F13" s="312" t="s">
        <v>64</v>
      </c>
      <c r="G13" s="312"/>
      <c r="H13" s="314"/>
      <c r="I13" s="314"/>
      <c r="J13" s="315"/>
    </row>
    <row r="14" spans="2:10" s="289" customFormat="1" ht="15" customHeight="1">
      <c r="B14" s="310"/>
      <c r="C14" s="311"/>
      <c r="D14" s="312"/>
      <c r="E14" s="312"/>
      <c r="F14" s="312"/>
      <c r="G14" s="312"/>
      <c r="H14" s="314"/>
      <c r="I14" s="314"/>
      <c r="J14" s="315"/>
    </row>
    <row r="15" spans="2:10" s="289" customFormat="1" ht="15" customHeight="1">
      <c r="B15" s="310" t="s">
        <v>65</v>
      </c>
      <c r="C15" s="311"/>
      <c r="D15" s="312"/>
      <c r="E15" s="312"/>
      <c r="F15" s="312"/>
      <c r="G15" s="312"/>
      <c r="H15" s="314"/>
      <c r="I15" s="314"/>
      <c r="J15" s="315"/>
    </row>
    <row r="16" spans="2:10" s="289" customFormat="1" ht="15" customHeight="1">
      <c r="B16" s="310"/>
      <c r="C16" s="316" t="s">
        <v>66</v>
      </c>
      <c r="D16" s="317" t="s">
        <v>205</v>
      </c>
      <c r="E16" s="317"/>
      <c r="F16" s="317"/>
      <c r="G16" s="317">
        <v>188.9</v>
      </c>
      <c r="H16" s="318"/>
      <c r="I16" s="318"/>
      <c r="J16" s="319"/>
    </row>
    <row r="17" spans="2:10" s="289" customFormat="1" ht="15" customHeight="1">
      <c r="B17" s="310" t="s">
        <v>67</v>
      </c>
      <c r="C17" s="311" t="s">
        <v>68</v>
      </c>
      <c r="D17" s="312" t="s">
        <v>200</v>
      </c>
      <c r="E17" s="312"/>
      <c r="F17" s="312"/>
      <c r="G17" s="320">
        <v>1</v>
      </c>
      <c r="H17" s="314"/>
      <c r="I17" s="314"/>
      <c r="J17" s="315"/>
    </row>
    <row r="18" spans="2:10" s="289" customFormat="1" ht="15" customHeight="1">
      <c r="B18" s="310"/>
      <c r="C18" s="311" t="s">
        <v>69</v>
      </c>
      <c r="D18" s="312"/>
      <c r="E18" s="312"/>
      <c r="F18" s="312"/>
      <c r="G18" s="312"/>
      <c r="H18" s="314"/>
      <c r="I18" s="314"/>
      <c r="J18" s="315"/>
    </row>
    <row r="19" spans="2:10" s="289" customFormat="1" ht="15" customHeight="1">
      <c r="B19" s="310" t="s">
        <v>70</v>
      </c>
      <c r="C19" s="311" t="s">
        <v>71</v>
      </c>
      <c r="D19" s="312"/>
      <c r="E19" s="312"/>
      <c r="F19" s="312"/>
      <c r="G19" s="312"/>
      <c r="H19" s="314"/>
      <c r="I19" s="314"/>
      <c r="J19" s="315"/>
    </row>
    <row r="20" spans="2:10" s="289" customFormat="1" ht="15" customHeight="1">
      <c r="B20" s="310"/>
      <c r="C20" s="39" t="s">
        <v>72</v>
      </c>
      <c r="D20" s="295"/>
      <c r="E20" s="295"/>
      <c r="F20" s="295"/>
      <c r="G20" s="321"/>
      <c r="H20" s="322"/>
      <c r="I20" s="322"/>
      <c r="J20" s="40"/>
    </row>
    <row r="21" spans="2:10" s="289" customFormat="1" ht="15" customHeight="1">
      <c r="B21" s="310" t="s">
        <v>73</v>
      </c>
      <c r="C21" s="323" t="s">
        <v>74</v>
      </c>
      <c r="D21" s="324"/>
      <c r="E21" s="324"/>
      <c r="F21" s="324"/>
      <c r="G21" s="324"/>
      <c r="H21" s="325">
        <f>G16*G17</f>
        <v>188.9</v>
      </c>
      <c r="I21" s="326"/>
      <c r="J21" s="327"/>
    </row>
    <row r="22" spans="2:10" s="289" customFormat="1" ht="15" customHeight="1">
      <c r="B22" s="328"/>
      <c r="C22" s="329"/>
      <c r="D22" s="330"/>
      <c r="E22" s="330"/>
      <c r="F22" s="330"/>
      <c r="G22" s="874" t="s">
        <v>75</v>
      </c>
      <c r="H22" s="874"/>
      <c r="I22" s="331">
        <f>E13*H21*1000</f>
        <v>734632100</v>
      </c>
      <c r="J22" s="332" t="s">
        <v>1</v>
      </c>
    </row>
    <row r="23" spans="2:10" s="289" customFormat="1" ht="15" customHeight="1">
      <c r="B23" s="333"/>
      <c r="C23" s="334" t="s">
        <v>257</v>
      </c>
      <c r="D23" s="293"/>
      <c r="E23" s="293"/>
      <c r="F23" s="293"/>
      <c r="G23" s="293"/>
      <c r="H23" s="335"/>
      <c r="I23" s="335"/>
      <c r="J23" s="336"/>
    </row>
    <row r="24" spans="2:10" s="289" customFormat="1" ht="15" customHeight="1">
      <c r="B24" s="337"/>
      <c r="C24" s="39" t="s">
        <v>258</v>
      </c>
      <c r="D24" s="41"/>
      <c r="E24" s="42">
        <v>1000</v>
      </c>
      <c r="F24" s="43" t="s">
        <v>259</v>
      </c>
      <c r="G24" s="44">
        <v>2.2999999999999998</v>
      </c>
      <c r="H24" s="45">
        <f>E24*G24*1000</f>
        <v>2300000</v>
      </c>
      <c r="I24" s="46"/>
      <c r="J24" s="40"/>
    </row>
    <row r="25" spans="2:10" s="289" customFormat="1" ht="15" customHeight="1">
      <c r="B25" s="337"/>
      <c r="C25" s="39" t="s">
        <v>260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9" customFormat="1" ht="15" customHeight="1">
      <c r="B26" s="337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9" customFormat="1" ht="15" customHeight="1">
      <c r="B27" s="337"/>
      <c r="C27" s="63" t="s">
        <v>175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9" customFormat="1" ht="15" customHeight="1">
      <c r="B28" s="337" t="s">
        <v>76</v>
      </c>
      <c r="C28" s="63" t="s">
        <v>176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9" customFormat="1" ht="15" customHeight="1">
      <c r="B29" s="337"/>
      <c r="C29" s="39"/>
      <c r="D29" s="41"/>
      <c r="E29" s="42"/>
      <c r="F29" s="43"/>
      <c r="G29" s="44"/>
      <c r="H29" s="338" t="s">
        <v>77</v>
      </c>
      <c r="I29" s="339">
        <f>SUM(H24:H28)</f>
        <v>53774000</v>
      </c>
      <c r="J29" s="40"/>
    </row>
    <row r="30" spans="2:10" s="289" customFormat="1" ht="15" customHeight="1">
      <c r="B30" s="337" t="s">
        <v>78</v>
      </c>
      <c r="C30" s="340" t="s">
        <v>79</v>
      </c>
      <c r="D30" s="295"/>
      <c r="E30" s="341"/>
      <c r="F30" s="295"/>
      <c r="G30" s="341"/>
      <c r="H30" s="322"/>
      <c r="I30" s="322"/>
      <c r="J30" s="40"/>
    </row>
    <row r="31" spans="2:10" s="289" customFormat="1" ht="15" customHeight="1">
      <c r="B31" s="337"/>
      <c r="C31" s="39" t="s">
        <v>261</v>
      </c>
      <c r="D31" s="41" t="s">
        <v>262</v>
      </c>
      <c r="E31" s="42">
        <v>100</v>
      </c>
      <c r="F31" s="43" t="s">
        <v>263</v>
      </c>
      <c r="G31" s="44">
        <v>23.6</v>
      </c>
      <c r="H31" s="45">
        <f>E31*G31*1000</f>
        <v>2360000</v>
      </c>
      <c r="I31" s="46"/>
      <c r="J31" s="40"/>
    </row>
    <row r="32" spans="2:10" s="289" customFormat="1" ht="15" customHeight="1">
      <c r="B32" s="337" t="s">
        <v>67</v>
      </c>
      <c r="C32" s="39"/>
      <c r="D32" s="41"/>
      <c r="E32" s="42"/>
      <c r="F32" s="43"/>
      <c r="G32" s="44"/>
      <c r="H32" s="45"/>
      <c r="I32" s="883"/>
      <c r="J32" s="884"/>
    </row>
    <row r="33" spans="2:10" s="289" customFormat="1" ht="15" customHeight="1">
      <c r="B33" s="337"/>
      <c r="C33" s="342"/>
      <c r="D33" s="47"/>
      <c r="E33" s="885"/>
      <c r="F33" s="886"/>
      <c r="G33" s="47"/>
      <c r="H33" s="60"/>
      <c r="I33" s="48"/>
      <c r="J33" s="40"/>
    </row>
    <row r="34" spans="2:10" s="289" customFormat="1" ht="15" customHeight="1">
      <c r="B34" s="337" t="s">
        <v>70</v>
      </c>
      <c r="C34" s="343"/>
      <c r="D34" s="47"/>
      <c r="E34" s="885"/>
      <c r="F34" s="886"/>
      <c r="G34" s="47"/>
      <c r="H34" s="47"/>
      <c r="I34" s="48"/>
      <c r="J34" s="344"/>
    </row>
    <row r="35" spans="2:10" s="289" customFormat="1" ht="15" customHeight="1">
      <c r="B35" s="337"/>
      <c r="C35" s="316"/>
      <c r="D35" s="345"/>
      <c r="E35" s="346"/>
      <c r="F35" s="347"/>
      <c r="G35" s="348"/>
      <c r="H35" s="338" t="s">
        <v>80</v>
      </c>
      <c r="I35" s="339">
        <f>SUM(H31:H34)</f>
        <v>2360000</v>
      </c>
      <c r="J35" s="315"/>
    </row>
    <row r="36" spans="2:10" s="289" customFormat="1" ht="15" customHeight="1">
      <c r="B36" s="337" t="s">
        <v>73</v>
      </c>
      <c r="C36" s="340" t="s">
        <v>81</v>
      </c>
      <c r="D36" s="295"/>
      <c r="E36" s="341"/>
      <c r="F36" s="295"/>
      <c r="G36" s="341"/>
      <c r="H36" s="322"/>
      <c r="I36" s="322"/>
      <c r="J36" s="40"/>
    </row>
    <row r="37" spans="2:10" s="289" customFormat="1" ht="15" customHeight="1">
      <c r="B37" s="337"/>
      <c r="C37" s="39" t="s">
        <v>264</v>
      </c>
      <c r="D37" s="41"/>
      <c r="E37" s="42">
        <v>1</v>
      </c>
      <c r="F37" s="43" t="s">
        <v>265</v>
      </c>
      <c r="G37" s="49">
        <v>3010</v>
      </c>
      <c r="H37" s="45">
        <f>E37*G37*1000</f>
        <v>3010000</v>
      </c>
      <c r="I37" s="46"/>
      <c r="J37" s="40"/>
    </row>
    <row r="38" spans="2:10" s="289" customFormat="1" ht="15" customHeight="1">
      <c r="B38" s="337"/>
      <c r="C38" s="39" t="s">
        <v>266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9" customFormat="1" ht="15" customHeight="1">
      <c r="B39" s="337"/>
      <c r="C39" s="342"/>
      <c r="D39" s="47"/>
      <c r="E39" s="885"/>
      <c r="F39" s="886"/>
      <c r="G39" s="47"/>
      <c r="H39" s="60"/>
      <c r="I39" s="48"/>
      <c r="J39" s="40"/>
    </row>
    <row r="40" spans="2:10" s="289" customFormat="1" ht="15" customHeight="1">
      <c r="B40" s="337"/>
      <c r="C40" s="343"/>
      <c r="D40" s="47"/>
      <c r="E40" s="885"/>
      <c r="F40" s="886"/>
      <c r="G40" s="47"/>
      <c r="H40" s="47"/>
      <c r="I40" s="48"/>
      <c r="J40" s="344"/>
    </row>
    <row r="41" spans="2:10" s="289" customFormat="1" ht="15" customHeight="1">
      <c r="B41" s="337"/>
      <c r="C41" s="316"/>
      <c r="D41" s="345"/>
      <c r="E41" s="346"/>
      <c r="F41" s="347"/>
      <c r="G41" s="349"/>
      <c r="H41" s="338" t="s">
        <v>82</v>
      </c>
      <c r="I41" s="339">
        <f>SUM(H37:H40)</f>
        <v>14922000</v>
      </c>
      <c r="J41" s="319"/>
    </row>
    <row r="42" spans="2:10" s="289" customFormat="1" ht="15" customHeight="1">
      <c r="B42" s="337"/>
      <c r="C42" s="340" t="s">
        <v>83</v>
      </c>
      <c r="D42" s="295"/>
      <c r="E42" s="341"/>
      <c r="F42" s="295"/>
      <c r="G42" s="341"/>
      <c r="H42" s="322"/>
      <c r="I42" s="322"/>
      <c r="J42" s="40"/>
    </row>
    <row r="43" spans="2:10" s="289" customFormat="1" ht="15" customHeight="1">
      <c r="B43" s="337"/>
      <c r="C43" s="39" t="s">
        <v>267</v>
      </c>
      <c r="D43" s="41" t="s">
        <v>268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9" customFormat="1" ht="15" customHeight="1">
      <c r="B44" s="337"/>
      <c r="C44" s="342"/>
      <c r="D44" s="47"/>
      <c r="E44" s="885"/>
      <c r="F44" s="886"/>
      <c r="G44" s="47"/>
      <c r="H44" s="60"/>
      <c r="I44" s="350"/>
      <c r="J44" s="319"/>
    </row>
    <row r="45" spans="2:10" s="289" customFormat="1" ht="15" customHeight="1">
      <c r="B45" s="337"/>
      <c r="C45" s="296"/>
      <c r="D45" s="351"/>
      <c r="E45" s="352"/>
      <c r="F45" s="353"/>
      <c r="G45" s="354"/>
      <c r="H45" s="355" t="s">
        <v>84</v>
      </c>
      <c r="I45" s="356">
        <f>SUM(H43:H44)</f>
        <v>1700000</v>
      </c>
      <c r="J45" s="357"/>
    </row>
    <row r="46" spans="2:10" s="289" customFormat="1" ht="15" customHeight="1">
      <c r="B46" s="310"/>
      <c r="C46" s="358"/>
      <c r="D46" s="359"/>
      <c r="E46" s="360"/>
      <c r="F46" s="359"/>
      <c r="G46" s="360"/>
      <c r="H46" s="361" t="s">
        <v>177</v>
      </c>
      <c r="I46" s="362">
        <f>SUM(I29,I35,I41,I45)</f>
        <v>72756000</v>
      </c>
      <c r="J46" s="363"/>
    </row>
    <row r="47" spans="2:10" s="289" customFormat="1" ht="15" customHeight="1">
      <c r="B47" s="310"/>
      <c r="C47" s="306"/>
      <c r="D47" s="307"/>
      <c r="E47" s="364"/>
      <c r="F47" s="365"/>
      <c r="G47" s="44" t="s">
        <v>181</v>
      </c>
      <c r="H47" s="45">
        <v>5460</v>
      </c>
      <c r="I47" s="46"/>
      <c r="J47" s="40"/>
    </row>
    <row r="48" spans="2:10" s="289" customFormat="1" ht="15" customHeight="1">
      <c r="B48" s="310"/>
      <c r="C48" s="366"/>
      <c r="D48" s="367"/>
      <c r="E48" s="887"/>
      <c r="F48" s="888"/>
      <c r="G48" s="47" t="s">
        <v>180</v>
      </c>
      <c r="H48" s="368">
        <f>E13/H47</f>
        <v>0.71227106227106229</v>
      </c>
      <c r="I48" s="350"/>
      <c r="J48" s="319"/>
    </row>
    <row r="49" spans="2:14" s="289" customFormat="1" ht="15" customHeight="1">
      <c r="B49" s="310"/>
      <c r="C49" s="358"/>
      <c r="D49" s="359"/>
      <c r="E49" s="360"/>
      <c r="F49" s="359"/>
      <c r="G49" s="889" t="s">
        <v>182</v>
      </c>
      <c r="H49" s="889"/>
      <c r="I49" s="362">
        <f>I46*H48</f>
        <v>51821993.406593405</v>
      </c>
      <c r="J49" s="363"/>
    </row>
    <row r="50" spans="2:14" s="289" customFormat="1" ht="15" customHeight="1">
      <c r="B50" s="310"/>
      <c r="C50" s="340" t="s">
        <v>179</v>
      </c>
      <c r="D50" s="295"/>
      <c r="E50" s="341"/>
      <c r="F50" s="295"/>
      <c r="G50" s="341"/>
      <c r="H50" s="322"/>
      <c r="I50" s="322"/>
      <c r="J50" s="40"/>
    </row>
    <row r="51" spans="2:14" s="289" customFormat="1" ht="15" customHeight="1">
      <c r="B51" s="310"/>
      <c r="C51" s="39"/>
      <c r="D51" s="41"/>
      <c r="E51" s="42"/>
      <c r="F51" s="43"/>
      <c r="G51" s="44"/>
      <c r="H51" s="45"/>
      <c r="I51" s="46"/>
      <c r="J51" s="40"/>
    </row>
    <row r="52" spans="2:14" s="289" customFormat="1" ht="15" customHeight="1">
      <c r="B52" s="310"/>
      <c r="C52" s="39"/>
      <c r="D52" s="41"/>
      <c r="E52" s="42"/>
      <c r="F52" s="43"/>
      <c r="G52" s="44"/>
      <c r="H52" s="45"/>
      <c r="I52" s="350"/>
      <c r="J52" s="319"/>
    </row>
    <row r="53" spans="2:14" s="289" customFormat="1" ht="15" customHeight="1">
      <c r="B53" s="310"/>
      <c r="C53" s="342"/>
      <c r="D53" s="47"/>
      <c r="E53" s="885"/>
      <c r="F53" s="886"/>
      <c r="G53" s="47"/>
      <c r="H53" s="60"/>
      <c r="I53" s="350"/>
      <c r="J53" s="319"/>
    </row>
    <row r="54" spans="2:14" s="289" customFormat="1" ht="15" customHeight="1">
      <c r="B54" s="310"/>
      <c r="C54" s="296"/>
      <c r="D54" s="351"/>
      <c r="E54" s="352"/>
      <c r="F54" s="353"/>
      <c r="G54" s="354"/>
      <c r="H54" s="355" t="s">
        <v>84</v>
      </c>
      <c r="I54" s="356">
        <f>SUM(H51:H53)</f>
        <v>0</v>
      </c>
      <c r="J54" s="357"/>
    </row>
    <row r="55" spans="2:14" s="289" customFormat="1" ht="15" customHeight="1" thickBot="1">
      <c r="B55" s="369"/>
      <c r="C55" s="370"/>
      <c r="D55" s="371"/>
      <c r="E55" s="371"/>
      <c r="F55" s="371"/>
      <c r="G55" s="890" t="s">
        <v>178</v>
      </c>
      <c r="H55" s="890"/>
      <c r="I55" s="372">
        <f>I54+I49</f>
        <v>51821993.406593405</v>
      </c>
      <c r="J55" s="373"/>
    </row>
    <row r="56" spans="2:14" s="297" customFormat="1" ht="15" customHeight="1" thickBot="1">
      <c r="B56" s="374"/>
      <c r="G56" s="891" t="s">
        <v>97</v>
      </c>
      <c r="H56" s="892"/>
      <c r="I56" s="881">
        <f>I22+I55</f>
        <v>786454093.40659344</v>
      </c>
      <c r="J56" s="882"/>
    </row>
    <row r="57" spans="2:14" s="289" customFormat="1" ht="14.25" customHeight="1">
      <c r="B57" s="288"/>
      <c r="H57" s="290"/>
      <c r="I57" s="290"/>
    </row>
    <row r="58" spans="2:14" s="289" customFormat="1" ht="35.25" customHeight="1">
      <c r="B58" s="288"/>
      <c r="H58" s="290"/>
      <c r="I58" s="290"/>
    </row>
    <row r="59" spans="2:14" s="289" customFormat="1" ht="35.25" customHeight="1">
      <c r="B59" s="292"/>
      <c r="C59" s="312"/>
      <c r="D59" s="312"/>
      <c r="E59" s="312"/>
      <c r="F59" s="312"/>
      <c r="G59" s="312"/>
      <c r="H59" s="314"/>
      <c r="I59" s="375"/>
      <c r="J59" s="376"/>
      <c r="L59" s="288"/>
      <c r="M59" s="288"/>
      <c r="N59" s="288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L21" sqref="L21"/>
    </sheetView>
  </sheetViews>
  <sheetFormatPr defaultRowHeight="13.5"/>
  <cols>
    <col min="1" max="1" width="2.125" style="287" customWidth="1"/>
    <col min="2" max="2" width="3.125" style="377" customWidth="1"/>
    <col min="3" max="3" width="17.625" style="287" customWidth="1"/>
    <col min="4" max="4" width="17" style="287" customWidth="1"/>
    <col min="5" max="5" width="9" style="287"/>
    <col min="6" max="6" width="6.5" style="287" customWidth="1"/>
    <col min="7" max="7" width="9" style="287"/>
    <col min="8" max="8" width="10.25" style="378" customWidth="1"/>
    <col min="9" max="9" width="14.75" style="378" customWidth="1"/>
    <col min="10" max="10" width="9" style="287"/>
    <col min="11" max="11" width="2.125" style="287" customWidth="1"/>
    <col min="12" max="16384" width="9" style="287"/>
  </cols>
  <sheetData>
    <row r="1" spans="2:10" ht="13.5" customHeight="1">
      <c r="B1" s="285"/>
      <c r="C1" s="285"/>
      <c r="D1" s="285"/>
      <c r="E1" s="285"/>
      <c r="F1" s="285"/>
      <c r="G1" s="285"/>
      <c r="H1" s="285"/>
      <c r="I1" s="285"/>
      <c r="J1" s="286" t="s">
        <v>94</v>
      </c>
    </row>
    <row r="2" spans="2:10" ht="13.5" customHeight="1">
      <c r="B2" s="875" t="s">
        <v>98</v>
      </c>
      <c r="C2" s="875"/>
      <c r="D2" s="875"/>
      <c r="E2" s="875"/>
      <c r="F2" s="875"/>
      <c r="G2" s="875"/>
      <c r="H2" s="875"/>
      <c r="I2" s="875"/>
      <c r="J2" s="875"/>
    </row>
    <row r="3" spans="2:10" ht="13.5" customHeight="1">
      <c r="B3" s="875"/>
      <c r="C3" s="875"/>
      <c r="D3" s="875"/>
      <c r="E3" s="875"/>
      <c r="F3" s="875"/>
      <c r="G3" s="875"/>
      <c r="H3" s="875"/>
      <c r="I3" s="875"/>
      <c r="J3" s="875"/>
    </row>
    <row r="4" spans="2:10" ht="15" customHeight="1">
      <c r="B4" s="285"/>
      <c r="C4" s="285"/>
      <c r="D4" s="285"/>
      <c r="E4" s="285"/>
      <c r="F4" s="285"/>
      <c r="G4" s="285"/>
      <c r="H4" s="285"/>
      <c r="I4" s="285"/>
      <c r="J4" s="285"/>
    </row>
    <row r="5" spans="2:10" s="289" customFormat="1" ht="15" customHeight="1">
      <c r="B5" s="202" t="s">
        <v>199</v>
      </c>
      <c r="C5" s="203"/>
      <c r="D5" s="690" t="s">
        <v>200</v>
      </c>
      <c r="E5" s="691"/>
      <c r="F5" s="691"/>
      <c r="G5" s="692"/>
      <c r="H5" s="290"/>
      <c r="I5" s="291"/>
      <c r="J5" s="292"/>
    </row>
    <row r="6" spans="2:10" s="289" customFormat="1" ht="15" customHeight="1">
      <c r="B6" s="278" t="s">
        <v>95</v>
      </c>
      <c r="C6" s="279"/>
      <c r="D6" s="681" t="s">
        <v>269</v>
      </c>
      <c r="E6" s="682"/>
      <c r="F6" s="682"/>
      <c r="G6" s="683"/>
      <c r="H6" s="294"/>
      <c r="I6" s="291"/>
      <c r="J6" s="292"/>
    </row>
    <row r="7" spans="2:10" s="289" customFormat="1" ht="15" customHeight="1">
      <c r="B7" s="205" t="s">
        <v>96</v>
      </c>
      <c r="C7" s="206"/>
      <c r="D7" s="684" t="s">
        <v>201</v>
      </c>
      <c r="E7" s="685"/>
      <c r="F7" s="685"/>
      <c r="G7" s="686"/>
      <c r="H7" s="294"/>
      <c r="I7" s="291"/>
      <c r="J7" s="292"/>
    </row>
    <row r="8" spans="2:10" s="289" customFormat="1" ht="15" customHeight="1">
      <c r="B8" s="207" t="s">
        <v>56</v>
      </c>
      <c r="C8" s="208"/>
      <c r="D8" s="687" t="s">
        <v>270</v>
      </c>
      <c r="E8" s="688"/>
      <c r="F8" s="688"/>
      <c r="G8" s="689"/>
      <c r="H8" s="294"/>
      <c r="I8" s="291"/>
      <c r="J8" s="292"/>
    </row>
    <row r="9" spans="2:10" s="297" customFormat="1" ht="15" customHeight="1" thickBot="1">
      <c r="B9" s="876"/>
      <c r="C9" s="876"/>
      <c r="H9" s="298"/>
      <c r="I9" s="298"/>
    </row>
    <row r="10" spans="2:10" s="288" customFormat="1" ht="15" customHeight="1">
      <c r="B10" s="877" t="s">
        <v>57</v>
      </c>
      <c r="C10" s="878"/>
      <c r="D10" s="382" t="s">
        <v>58</v>
      </c>
      <c r="E10" s="879" t="s">
        <v>59</v>
      </c>
      <c r="F10" s="879"/>
      <c r="G10" s="382" t="s">
        <v>60</v>
      </c>
      <c r="H10" s="300" t="s">
        <v>61</v>
      </c>
      <c r="I10" s="879" t="s">
        <v>62</v>
      </c>
      <c r="J10" s="880"/>
    </row>
    <row r="11" spans="2:10" s="288" customFormat="1" ht="15" customHeight="1">
      <c r="B11" s="301"/>
      <c r="C11" s="302"/>
      <c r="D11" s="302"/>
      <c r="E11" s="302"/>
      <c r="F11" s="302"/>
      <c r="G11" s="302"/>
      <c r="H11" s="303"/>
      <c r="I11" s="302"/>
      <c r="J11" s="304"/>
    </row>
    <row r="12" spans="2:10" s="289" customFormat="1" ht="18" customHeight="1">
      <c r="B12" s="305"/>
      <c r="C12" s="306"/>
      <c r="D12" s="307"/>
      <c r="E12" s="307"/>
      <c r="F12" s="307"/>
      <c r="G12" s="307"/>
      <c r="H12" s="308"/>
      <c r="I12" s="308"/>
      <c r="J12" s="309"/>
    </row>
    <row r="13" spans="2:10" s="289" customFormat="1" ht="15" customHeight="1">
      <c r="B13" s="310" t="s">
        <v>63</v>
      </c>
      <c r="C13" s="311" t="s">
        <v>255</v>
      </c>
      <c r="D13" s="312" t="s">
        <v>256</v>
      </c>
      <c r="E13" s="313">
        <v>3889</v>
      </c>
      <c r="F13" s="312" t="s">
        <v>64</v>
      </c>
      <c r="G13" s="312"/>
      <c r="H13" s="314"/>
      <c r="I13" s="314"/>
      <c r="J13" s="315"/>
    </row>
    <row r="14" spans="2:10" s="289" customFormat="1" ht="15" customHeight="1">
      <c r="B14" s="310"/>
      <c r="C14" s="311"/>
      <c r="D14" s="312"/>
      <c r="E14" s="312"/>
      <c r="F14" s="312"/>
      <c r="G14" s="312"/>
      <c r="H14" s="314"/>
      <c r="I14" s="314"/>
      <c r="J14" s="315"/>
    </row>
    <row r="15" spans="2:10" s="289" customFormat="1" ht="15" customHeight="1">
      <c r="B15" s="310" t="s">
        <v>65</v>
      </c>
      <c r="C15" s="311"/>
      <c r="D15" s="312"/>
      <c r="E15" s="312"/>
      <c r="F15" s="312"/>
      <c r="G15" s="312"/>
      <c r="H15" s="314"/>
      <c r="I15" s="314"/>
      <c r="J15" s="315"/>
    </row>
    <row r="16" spans="2:10" s="289" customFormat="1" ht="15" customHeight="1">
      <c r="B16" s="310"/>
      <c r="C16" s="316" t="s">
        <v>66</v>
      </c>
      <c r="D16" s="317" t="s">
        <v>205</v>
      </c>
      <c r="E16" s="317"/>
      <c r="F16" s="317"/>
      <c r="G16" s="317">
        <v>188.9</v>
      </c>
      <c r="H16" s="318"/>
      <c r="I16" s="318"/>
      <c r="J16" s="319"/>
    </row>
    <row r="17" spans="2:10" s="289" customFormat="1" ht="15" customHeight="1">
      <c r="B17" s="310" t="s">
        <v>67</v>
      </c>
      <c r="C17" s="311" t="s">
        <v>68</v>
      </c>
      <c r="D17" s="312" t="s">
        <v>200</v>
      </c>
      <c r="E17" s="312"/>
      <c r="F17" s="312"/>
      <c r="G17" s="320">
        <v>1</v>
      </c>
      <c r="H17" s="314"/>
      <c r="I17" s="314"/>
      <c r="J17" s="315"/>
    </row>
    <row r="18" spans="2:10" s="289" customFormat="1" ht="15" customHeight="1">
      <c r="B18" s="310"/>
      <c r="C18" s="311" t="s">
        <v>69</v>
      </c>
      <c r="D18" s="312"/>
      <c r="E18" s="312"/>
      <c r="F18" s="312"/>
      <c r="G18" s="312"/>
      <c r="H18" s="314"/>
      <c r="I18" s="314"/>
      <c r="J18" s="315"/>
    </row>
    <row r="19" spans="2:10" s="289" customFormat="1" ht="15" customHeight="1">
      <c r="B19" s="310"/>
      <c r="C19" s="383" t="s">
        <v>288</v>
      </c>
      <c r="D19" s="312"/>
      <c r="E19" s="312"/>
      <c r="F19" s="312"/>
      <c r="G19" s="384">
        <v>0.60199999999999998</v>
      </c>
      <c r="H19" s="314"/>
      <c r="I19" s="314"/>
      <c r="J19" s="315"/>
    </row>
    <row r="20" spans="2:10" s="289" customFormat="1" ht="15" customHeight="1">
      <c r="B20" s="310" t="s">
        <v>70</v>
      </c>
      <c r="C20" s="311" t="s">
        <v>71</v>
      </c>
      <c r="D20" s="312"/>
      <c r="E20" s="312"/>
      <c r="F20" s="312"/>
      <c r="G20" s="312"/>
      <c r="H20" s="314"/>
      <c r="I20" s="314"/>
      <c r="J20" s="315"/>
    </row>
    <row r="21" spans="2:10" s="289" customFormat="1" ht="15" customHeight="1">
      <c r="B21" s="310"/>
      <c r="C21" s="39" t="s">
        <v>72</v>
      </c>
      <c r="D21" s="295"/>
      <c r="E21" s="295"/>
      <c r="F21" s="295"/>
      <c r="G21" s="321"/>
      <c r="H21" s="322"/>
      <c r="I21" s="322"/>
      <c r="J21" s="40"/>
    </row>
    <row r="22" spans="2:10" s="289" customFormat="1" ht="15" customHeight="1">
      <c r="B22" s="310" t="s">
        <v>73</v>
      </c>
      <c r="C22" s="323" t="s">
        <v>74</v>
      </c>
      <c r="D22" s="324"/>
      <c r="E22" s="324"/>
      <c r="F22" s="324"/>
      <c r="G22" s="324"/>
      <c r="H22" s="385">
        <f>ROUNDDOWN(G16*G17*G19,1)</f>
        <v>113.7</v>
      </c>
      <c r="I22" s="326"/>
      <c r="J22" s="327"/>
    </row>
    <row r="23" spans="2:10" s="289" customFormat="1" ht="15" customHeight="1">
      <c r="B23" s="328"/>
      <c r="C23" s="329"/>
      <c r="D23" s="330"/>
      <c r="E23" s="330"/>
      <c r="F23" s="330"/>
      <c r="G23" s="874" t="s">
        <v>75</v>
      </c>
      <c r="H23" s="874"/>
      <c r="I23" s="331">
        <f>E13*H22*1000</f>
        <v>442179300</v>
      </c>
      <c r="J23" s="332" t="s">
        <v>1</v>
      </c>
    </row>
    <row r="24" spans="2:10" s="289" customFormat="1" ht="15" customHeight="1">
      <c r="B24" s="333"/>
      <c r="C24" s="334" t="s">
        <v>257</v>
      </c>
      <c r="D24" s="293"/>
      <c r="E24" s="293"/>
      <c r="F24" s="293"/>
      <c r="G24" s="293"/>
      <c r="H24" s="335"/>
      <c r="I24" s="335"/>
      <c r="J24" s="336"/>
    </row>
    <row r="25" spans="2:10" s="289" customFormat="1" ht="15" customHeight="1">
      <c r="B25" s="337"/>
      <c r="C25" s="39" t="s">
        <v>258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9" customFormat="1" ht="15" customHeight="1">
      <c r="B26" s="337"/>
      <c r="C26" s="39" t="s">
        <v>260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9" customFormat="1" ht="15" customHeight="1">
      <c r="B27" s="337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9" customFormat="1" ht="15" customHeight="1">
      <c r="B28" s="337"/>
      <c r="C28" s="63" t="s">
        <v>175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9" customFormat="1" ht="15" customHeight="1">
      <c r="B29" s="337" t="s">
        <v>76</v>
      </c>
      <c r="C29" s="63" t="s">
        <v>176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9" customFormat="1" ht="15" customHeight="1">
      <c r="B30" s="337"/>
      <c r="C30" s="39"/>
      <c r="D30" s="41"/>
      <c r="E30" s="42"/>
      <c r="F30" s="43"/>
      <c r="G30" s="44"/>
      <c r="H30" s="338" t="s">
        <v>77</v>
      </c>
      <c r="I30" s="339">
        <f>SUM(H25:H29)</f>
        <v>53774000</v>
      </c>
      <c r="J30" s="40"/>
    </row>
    <row r="31" spans="2:10" s="289" customFormat="1" ht="15" customHeight="1">
      <c r="B31" s="337" t="s">
        <v>78</v>
      </c>
      <c r="C31" s="340" t="s">
        <v>79</v>
      </c>
      <c r="D31" s="295"/>
      <c r="E31" s="341"/>
      <c r="F31" s="295"/>
      <c r="G31" s="341"/>
      <c r="H31" s="322"/>
      <c r="I31" s="322"/>
      <c r="J31" s="40"/>
    </row>
    <row r="32" spans="2:10" s="289" customFormat="1" ht="15" customHeight="1">
      <c r="B32" s="337"/>
      <c r="C32" s="39" t="s">
        <v>261</v>
      </c>
      <c r="D32" s="41" t="s">
        <v>262</v>
      </c>
      <c r="E32" s="42">
        <v>100</v>
      </c>
      <c r="F32" s="43" t="s">
        <v>263</v>
      </c>
      <c r="G32" s="44">
        <v>23.6</v>
      </c>
      <c r="H32" s="45">
        <f>E32*G32*1000</f>
        <v>2360000</v>
      </c>
      <c r="I32" s="46"/>
      <c r="J32" s="40"/>
    </row>
    <row r="33" spans="2:10" s="289" customFormat="1" ht="15" customHeight="1">
      <c r="B33" s="337" t="s">
        <v>67</v>
      </c>
      <c r="C33" s="39"/>
      <c r="D33" s="41"/>
      <c r="E33" s="42"/>
      <c r="F33" s="43"/>
      <c r="G33" s="44"/>
      <c r="H33" s="45"/>
      <c r="I33" s="883"/>
      <c r="J33" s="884"/>
    </row>
    <row r="34" spans="2:10" s="289" customFormat="1" ht="15" customHeight="1">
      <c r="B34" s="337"/>
      <c r="C34" s="342"/>
      <c r="D34" s="47"/>
      <c r="E34" s="885"/>
      <c r="F34" s="886"/>
      <c r="G34" s="47"/>
      <c r="H34" s="60"/>
      <c r="I34" s="48"/>
      <c r="J34" s="40"/>
    </row>
    <row r="35" spans="2:10" s="289" customFormat="1" ht="15" customHeight="1">
      <c r="B35" s="337" t="s">
        <v>70</v>
      </c>
      <c r="C35" s="343"/>
      <c r="D35" s="47"/>
      <c r="E35" s="885"/>
      <c r="F35" s="886"/>
      <c r="G35" s="47"/>
      <c r="H35" s="47"/>
      <c r="I35" s="48"/>
      <c r="J35" s="344"/>
    </row>
    <row r="36" spans="2:10" s="289" customFormat="1" ht="15" customHeight="1">
      <c r="B36" s="337"/>
      <c r="C36" s="316"/>
      <c r="D36" s="345"/>
      <c r="E36" s="346"/>
      <c r="F36" s="347"/>
      <c r="G36" s="348"/>
      <c r="H36" s="338" t="s">
        <v>80</v>
      </c>
      <c r="I36" s="339">
        <f>SUM(H32:H35)</f>
        <v>2360000</v>
      </c>
      <c r="J36" s="315"/>
    </row>
    <row r="37" spans="2:10" s="289" customFormat="1" ht="15" customHeight="1">
      <c r="B37" s="337" t="s">
        <v>73</v>
      </c>
      <c r="C37" s="340" t="s">
        <v>81</v>
      </c>
      <c r="D37" s="295"/>
      <c r="E37" s="341"/>
      <c r="F37" s="295"/>
      <c r="G37" s="341"/>
      <c r="H37" s="322"/>
      <c r="I37" s="322"/>
      <c r="J37" s="40"/>
    </row>
    <row r="38" spans="2:10" s="289" customFormat="1" ht="15" customHeight="1">
      <c r="B38" s="337"/>
      <c r="C38" s="39" t="s">
        <v>264</v>
      </c>
      <c r="D38" s="41"/>
      <c r="E38" s="42">
        <v>1</v>
      </c>
      <c r="F38" s="43" t="s">
        <v>265</v>
      </c>
      <c r="G38" s="49">
        <v>3010</v>
      </c>
      <c r="H38" s="45">
        <f>E38*G38*1000</f>
        <v>3010000</v>
      </c>
      <c r="I38" s="46"/>
      <c r="J38" s="40"/>
    </row>
    <row r="39" spans="2:10" s="289" customFormat="1" ht="15" customHeight="1">
      <c r="B39" s="337"/>
      <c r="C39" s="39" t="s">
        <v>266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9" customFormat="1" ht="15" customHeight="1">
      <c r="B40" s="337"/>
      <c r="C40" s="342"/>
      <c r="D40" s="47"/>
      <c r="E40" s="885"/>
      <c r="F40" s="886"/>
      <c r="G40" s="47"/>
      <c r="H40" s="60"/>
      <c r="I40" s="48"/>
      <c r="J40" s="40"/>
    </row>
    <row r="41" spans="2:10" s="289" customFormat="1" ht="15" customHeight="1">
      <c r="B41" s="337"/>
      <c r="C41" s="343"/>
      <c r="D41" s="47"/>
      <c r="E41" s="885"/>
      <c r="F41" s="886"/>
      <c r="G41" s="47"/>
      <c r="H41" s="47"/>
      <c r="I41" s="48"/>
      <c r="J41" s="344"/>
    </row>
    <row r="42" spans="2:10" s="289" customFormat="1" ht="15" customHeight="1">
      <c r="B42" s="337"/>
      <c r="C42" s="316"/>
      <c r="D42" s="345"/>
      <c r="E42" s="346"/>
      <c r="F42" s="347"/>
      <c r="G42" s="349"/>
      <c r="H42" s="338" t="s">
        <v>82</v>
      </c>
      <c r="I42" s="339">
        <f>SUM(H38:H41)</f>
        <v>14922000</v>
      </c>
      <c r="J42" s="319"/>
    </row>
    <row r="43" spans="2:10" s="289" customFormat="1" ht="15" customHeight="1">
      <c r="B43" s="337"/>
      <c r="C43" s="340" t="s">
        <v>83</v>
      </c>
      <c r="D43" s="295"/>
      <c r="E43" s="341"/>
      <c r="F43" s="295"/>
      <c r="G43" s="341"/>
      <c r="H43" s="322"/>
      <c r="I43" s="322"/>
      <c r="J43" s="40"/>
    </row>
    <row r="44" spans="2:10" s="289" customFormat="1" ht="15" customHeight="1">
      <c r="B44" s="337"/>
      <c r="C44" s="39" t="s">
        <v>267</v>
      </c>
      <c r="D44" s="41" t="s">
        <v>268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9" customFormat="1" ht="15" customHeight="1">
      <c r="B45" s="337"/>
      <c r="C45" s="342"/>
      <c r="D45" s="47"/>
      <c r="E45" s="885"/>
      <c r="F45" s="886"/>
      <c r="G45" s="47"/>
      <c r="H45" s="60"/>
      <c r="I45" s="350"/>
      <c r="J45" s="319"/>
    </row>
    <row r="46" spans="2:10" s="289" customFormat="1" ht="15" customHeight="1">
      <c r="B46" s="337"/>
      <c r="C46" s="296"/>
      <c r="D46" s="351"/>
      <c r="E46" s="352"/>
      <c r="F46" s="353"/>
      <c r="G46" s="354"/>
      <c r="H46" s="355" t="s">
        <v>84</v>
      </c>
      <c r="I46" s="356">
        <f>SUM(H44:H45)</f>
        <v>1700000</v>
      </c>
      <c r="J46" s="357"/>
    </row>
    <row r="47" spans="2:10" s="289" customFormat="1" ht="15" customHeight="1">
      <c r="B47" s="310"/>
      <c r="C47" s="358"/>
      <c r="D47" s="359"/>
      <c r="E47" s="360"/>
      <c r="F47" s="359"/>
      <c r="G47" s="360"/>
      <c r="H47" s="381" t="s">
        <v>177</v>
      </c>
      <c r="I47" s="362">
        <f>SUM(I30,I36,I42,I46)</f>
        <v>72756000</v>
      </c>
      <c r="J47" s="363"/>
    </row>
    <row r="48" spans="2:10" s="289" customFormat="1" ht="15" customHeight="1">
      <c r="B48" s="310"/>
      <c r="C48" s="306"/>
      <c r="D48" s="307"/>
      <c r="E48" s="364"/>
      <c r="F48" s="365"/>
      <c r="G48" s="44" t="s">
        <v>181</v>
      </c>
      <c r="H48" s="45">
        <v>5460</v>
      </c>
      <c r="I48" s="46"/>
      <c r="J48" s="40"/>
    </row>
    <row r="49" spans="2:14" s="289" customFormat="1" ht="15" customHeight="1">
      <c r="B49" s="310"/>
      <c r="C49" s="366"/>
      <c r="D49" s="367"/>
      <c r="E49" s="887"/>
      <c r="F49" s="888"/>
      <c r="G49" s="47" t="s">
        <v>180</v>
      </c>
      <c r="H49" s="368">
        <f>E13/H48</f>
        <v>0.71227106227106229</v>
      </c>
      <c r="I49" s="350"/>
      <c r="J49" s="319"/>
    </row>
    <row r="50" spans="2:14" s="289" customFormat="1" ht="15" customHeight="1">
      <c r="B50" s="310"/>
      <c r="C50" s="358"/>
      <c r="D50" s="359"/>
      <c r="E50" s="360"/>
      <c r="F50" s="359"/>
      <c r="G50" s="889" t="s">
        <v>182</v>
      </c>
      <c r="H50" s="889"/>
      <c r="I50" s="362">
        <f>I47*H49</f>
        <v>51821993.406593405</v>
      </c>
      <c r="J50" s="363"/>
    </row>
    <row r="51" spans="2:14" s="289" customFormat="1" ht="15" customHeight="1">
      <c r="B51" s="310"/>
      <c r="C51" s="340" t="s">
        <v>179</v>
      </c>
      <c r="D51" s="295"/>
      <c r="E51" s="341"/>
      <c r="F51" s="295"/>
      <c r="G51" s="341"/>
      <c r="H51" s="322"/>
      <c r="I51" s="322"/>
      <c r="J51" s="40"/>
    </row>
    <row r="52" spans="2:14" s="289" customFormat="1" ht="15" customHeight="1">
      <c r="B52" s="310"/>
      <c r="C52" s="39"/>
      <c r="D52" s="41"/>
      <c r="E52" s="42"/>
      <c r="F52" s="43"/>
      <c r="G52" s="44"/>
      <c r="H52" s="45"/>
      <c r="I52" s="46"/>
      <c r="J52" s="40"/>
    </row>
    <row r="53" spans="2:14" s="289" customFormat="1" ht="15" customHeight="1">
      <c r="B53" s="310"/>
      <c r="C53" s="39"/>
      <c r="D53" s="41"/>
      <c r="E53" s="42"/>
      <c r="F53" s="43"/>
      <c r="G53" s="44"/>
      <c r="H53" s="45"/>
      <c r="I53" s="350"/>
      <c r="J53" s="319"/>
    </row>
    <row r="54" spans="2:14" s="289" customFormat="1" ht="15" customHeight="1">
      <c r="B54" s="310"/>
      <c r="C54" s="342"/>
      <c r="D54" s="47"/>
      <c r="E54" s="885"/>
      <c r="F54" s="886"/>
      <c r="G54" s="47"/>
      <c r="H54" s="60"/>
      <c r="I54" s="350"/>
      <c r="J54" s="319"/>
    </row>
    <row r="55" spans="2:14" s="289" customFormat="1" ht="15" customHeight="1">
      <c r="B55" s="310"/>
      <c r="C55" s="296"/>
      <c r="D55" s="351"/>
      <c r="E55" s="352"/>
      <c r="F55" s="353"/>
      <c r="G55" s="354"/>
      <c r="H55" s="355" t="s">
        <v>84</v>
      </c>
      <c r="I55" s="356">
        <f>SUM(H52:H54)</f>
        <v>0</v>
      </c>
      <c r="J55" s="357"/>
    </row>
    <row r="56" spans="2:14" s="289" customFormat="1" ht="15" customHeight="1" thickBot="1">
      <c r="B56" s="369"/>
      <c r="C56" s="370"/>
      <c r="D56" s="371"/>
      <c r="E56" s="371"/>
      <c r="F56" s="371"/>
      <c r="G56" s="890" t="s">
        <v>178</v>
      </c>
      <c r="H56" s="890"/>
      <c r="I56" s="372">
        <f>I55+I50</f>
        <v>51821993.406593405</v>
      </c>
      <c r="J56" s="373"/>
    </row>
    <row r="57" spans="2:14" s="297" customFormat="1" ht="15" customHeight="1" thickBot="1">
      <c r="B57" s="374"/>
      <c r="G57" s="891" t="s">
        <v>97</v>
      </c>
      <c r="H57" s="892"/>
      <c r="I57" s="881">
        <f>I23+I56</f>
        <v>494001293.40659338</v>
      </c>
      <c r="J57" s="882"/>
    </row>
    <row r="58" spans="2:14" s="289" customFormat="1" ht="14.25" customHeight="1">
      <c r="B58" s="288"/>
      <c r="H58" s="290"/>
      <c r="I58" s="290"/>
    </row>
    <row r="59" spans="2:14" s="289" customFormat="1" ht="35.25" customHeight="1">
      <c r="B59" s="288"/>
      <c r="H59" s="290"/>
      <c r="I59" s="290"/>
    </row>
    <row r="60" spans="2:14" s="289" customFormat="1" ht="35.25" customHeight="1">
      <c r="B60" s="292"/>
      <c r="C60" s="312"/>
      <c r="D60" s="312"/>
      <c r="E60" s="312"/>
      <c r="F60" s="312"/>
      <c r="G60" s="312"/>
      <c r="H60" s="314"/>
      <c r="I60" s="375"/>
      <c r="J60" s="376"/>
      <c r="L60" s="288"/>
      <c r="M60" s="288"/>
      <c r="N60" s="288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P13" sqref="P13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928" t="s">
        <v>115</v>
      </c>
      <c r="H1" s="928"/>
      <c r="I1" s="928"/>
      <c r="J1" s="928"/>
    </row>
    <row r="2" spans="1:11" s="2" customFormat="1" ht="24.75" customHeight="1">
      <c r="A2" s="929" t="s">
        <v>28</v>
      </c>
      <c r="B2" s="929"/>
      <c r="C2" s="929"/>
      <c r="D2" s="929"/>
      <c r="E2" s="929"/>
      <c r="F2" s="929"/>
      <c r="G2" s="929"/>
      <c r="H2" s="929"/>
      <c r="I2" s="929"/>
      <c r="J2" s="929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930"/>
      <c r="J3" s="930"/>
    </row>
    <row r="4" spans="1:11" ht="34.5" customHeight="1">
      <c r="A4" s="931" t="s">
        <v>197</v>
      </c>
      <c r="B4" s="932"/>
      <c r="C4" s="933"/>
      <c r="D4" s="934"/>
      <c r="E4" s="935" t="s">
        <v>0</v>
      </c>
      <c r="F4" s="936"/>
      <c r="G4" s="937"/>
      <c r="H4" s="933"/>
      <c r="I4" s="938"/>
      <c r="J4" s="939"/>
      <c r="K4" s="51"/>
    </row>
    <row r="5" spans="1:11" ht="34.5" customHeight="1">
      <c r="A5" s="913" t="s">
        <v>15</v>
      </c>
      <c r="B5" s="914"/>
      <c r="C5" s="915"/>
      <c r="D5" s="915"/>
      <c r="E5" s="915"/>
      <c r="F5" s="915"/>
      <c r="G5" s="915"/>
      <c r="H5" s="915"/>
      <c r="I5" s="915"/>
      <c r="J5" s="916"/>
      <c r="K5" s="51"/>
    </row>
    <row r="6" spans="1:11" ht="34.5" customHeight="1" thickBot="1">
      <c r="A6" s="72" t="s">
        <v>5</v>
      </c>
      <c r="B6" s="917"/>
      <c r="C6" s="918"/>
      <c r="D6" s="918"/>
      <c r="E6" s="918"/>
      <c r="F6" s="918"/>
      <c r="G6" s="918"/>
      <c r="H6" s="918"/>
      <c r="I6" s="918"/>
      <c r="J6" s="919"/>
    </row>
    <row r="7" spans="1:11" ht="34.5" customHeight="1" thickTop="1">
      <c r="A7" s="73" t="s">
        <v>3</v>
      </c>
      <c r="B7" s="920"/>
      <c r="C7" s="921"/>
      <c r="D7" s="921"/>
      <c r="E7" s="922"/>
      <c r="F7" s="923" t="s">
        <v>14</v>
      </c>
      <c r="G7" s="924"/>
      <c r="H7" s="925"/>
      <c r="I7" s="926"/>
      <c r="J7" s="927"/>
    </row>
    <row r="8" spans="1:11" ht="34.5" customHeight="1">
      <c r="A8" s="74" t="s">
        <v>11</v>
      </c>
      <c r="B8" s="75" t="s">
        <v>6</v>
      </c>
      <c r="C8" s="911"/>
      <c r="D8" s="911"/>
      <c r="E8" s="911"/>
      <c r="F8" s="911"/>
      <c r="G8" s="912"/>
      <c r="H8" s="75" t="s">
        <v>282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11"/>
      <c r="D9" s="911"/>
      <c r="E9" s="911"/>
      <c r="F9" s="911"/>
      <c r="G9" s="912"/>
      <c r="H9" s="75" t="s">
        <v>283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11"/>
      <c r="D10" s="911"/>
      <c r="E10" s="911"/>
      <c r="F10" s="911"/>
      <c r="G10" s="912"/>
      <c r="H10" s="75" t="s">
        <v>284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11"/>
      <c r="D11" s="911"/>
      <c r="E11" s="911"/>
      <c r="F11" s="911"/>
      <c r="G11" s="912"/>
      <c r="H11" s="75" t="s">
        <v>285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11"/>
      <c r="D12" s="911"/>
      <c r="E12" s="911"/>
      <c r="F12" s="911"/>
      <c r="G12" s="912"/>
      <c r="H12" s="75" t="s">
        <v>286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11"/>
      <c r="D13" s="911"/>
      <c r="E13" s="911"/>
      <c r="F13" s="911"/>
      <c r="G13" s="912"/>
      <c r="H13" s="77" t="s">
        <v>285</v>
      </c>
      <c r="I13" s="67"/>
      <c r="J13" s="78" t="s">
        <v>1</v>
      </c>
    </row>
    <row r="14" spans="1:11" ht="35.25" customHeight="1" thickTop="1">
      <c r="A14" s="79" t="s">
        <v>10</v>
      </c>
      <c r="B14" s="893"/>
      <c r="C14" s="893"/>
      <c r="D14" s="893"/>
      <c r="E14" s="893"/>
      <c r="F14" s="893"/>
      <c r="G14" s="893"/>
      <c r="H14" s="893"/>
      <c r="I14" s="893"/>
      <c r="J14" s="894"/>
    </row>
    <row r="15" spans="1:11" ht="34.5" customHeight="1">
      <c r="A15" s="895"/>
      <c r="B15" s="896"/>
      <c r="C15" s="896"/>
      <c r="D15" s="896"/>
      <c r="E15" s="896"/>
      <c r="F15" s="896"/>
      <c r="G15" s="896"/>
      <c r="H15" s="896"/>
      <c r="I15" s="896"/>
      <c r="J15" s="897"/>
    </row>
    <row r="16" spans="1:11" ht="34.5" customHeight="1">
      <c r="A16" s="895"/>
      <c r="B16" s="896"/>
      <c r="C16" s="896"/>
      <c r="D16" s="896"/>
      <c r="E16" s="896"/>
      <c r="F16" s="896"/>
      <c r="G16" s="896"/>
      <c r="H16" s="896"/>
      <c r="I16" s="896"/>
      <c r="J16" s="897"/>
    </row>
    <row r="17" spans="1:10" ht="34.5" customHeight="1">
      <c r="A17" s="895"/>
      <c r="B17" s="896"/>
      <c r="C17" s="896"/>
      <c r="D17" s="896"/>
      <c r="E17" s="896"/>
      <c r="F17" s="896"/>
      <c r="G17" s="896"/>
      <c r="H17" s="896"/>
      <c r="I17" s="896"/>
      <c r="J17" s="897"/>
    </row>
    <row r="18" spans="1:10" ht="34.5" customHeight="1">
      <c r="A18" s="895"/>
      <c r="B18" s="896"/>
      <c r="C18" s="896"/>
      <c r="D18" s="896"/>
      <c r="E18" s="896"/>
      <c r="F18" s="896"/>
      <c r="G18" s="896"/>
      <c r="H18" s="896"/>
      <c r="I18" s="896"/>
      <c r="J18" s="897"/>
    </row>
    <row r="19" spans="1:10" ht="34.5" customHeight="1">
      <c r="A19" s="895"/>
      <c r="B19" s="896"/>
      <c r="C19" s="896"/>
      <c r="D19" s="896"/>
      <c r="E19" s="896"/>
      <c r="F19" s="896"/>
      <c r="G19" s="896"/>
      <c r="H19" s="896"/>
      <c r="I19" s="896"/>
      <c r="J19" s="897"/>
    </row>
    <row r="20" spans="1:10" ht="34.5" customHeight="1">
      <c r="A20" s="895"/>
      <c r="B20" s="896"/>
      <c r="C20" s="896"/>
      <c r="D20" s="896"/>
      <c r="E20" s="896"/>
      <c r="F20" s="896"/>
      <c r="G20" s="896"/>
      <c r="H20" s="896"/>
      <c r="I20" s="896"/>
      <c r="J20" s="897"/>
    </row>
    <row r="21" spans="1:10" ht="34.5" customHeight="1">
      <c r="A21" s="898"/>
      <c r="B21" s="899"/>
      <c r="C21" s="899"/>
      <c r="D21" s="899"/>
      <c r="E21" s="899"/>
      <c r="F21" s="899"/>
      <c r="G21" s="899"/>
      <c r="H21" s="899"/>
      <c r="I21" s="899"/>
      <c r="J21" s="900"/>
    </row>
    <row r="22" spans="1:10" ht="35.25" customHeight="1">
      <c r="A22" s="901" t="s">
        <v>24</v>
      </c>
      <c r="B22" s="902"/>
      <c r="C22" s="902"/>
      <c r="D22" s="902"/>
      <c r="E22" s="902"/>
      <c r="F22" s="902"/>
      <c r="G22" s="902"/>
      <c r="H22" s="902"/>
      <c r="I22" s="902"/>
      <c r="J22" s="903"/>
    </row>
    <row r="23" spans="1:10" ht="35.25" customHeight="1">
      <c r="A23" s="284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904"/>
      <c r="B24" s="905"/>
      <c r="C24" s="905"/>
      <c r="D24" s="905"/>
      <c r="E24" s="905"/>
      <c r="F24" s="905"/>
      <c r="G24" s="905"/>
      <c r="H24" s="905"/>
      <c r="I24" s="905"/>
      <c r="J24" s="906"/>
    </row>
    <row r="25" spans="1:10" ht="34.5" customHeight="1">
      <c r="A25" s="907"/>
      <c r="B25" s="905"/>
      <c r="C25" s="905"/>
      <c r="D25" s="905"/>
      <c r="E25" s="905"/>
      <c r="F25" s="905"/>
      <c r="G25" s="905"/>
      <c r="H25" s="905"/>
      <c r="I25" s="905"/>
      <c r="J25" s="906"/>
    </row>
    <row r="26" spans="1:10" ht="34.5" customHeight="1">
      <c r="A26" s="907"/>
      <c r="B26" s="905"/>
      <c r="C26" s="905"/>
      <c r="D26" s="905"/>
      <c r="E26" s="905"/>
      <c r="F26" s="905"/>
      <c r="G26" s="905"/>
      <c r="H26" s="905"/>
      <c r="I26" s="905"/>
      <c r="J26" s="906"/>
    </row>
    <row r="27" spans="1:10" ht="34.5" customHeight="1">
      <c r="A27" s="907"/>
      <c r="B27" s="905"/>
      <c r="C27" s="905"/>
      <c r="D27" s="905"/>
      <c r="E27" s="905"/>
      <c r="F27" s="905"/>
      <c r="G27" s="905"/>
      <c r="H27" s="905"/>
      <c r="I27" s="905"/>
      <c r="J27" s="906"/>
    </row>
    <row r="28" spans="1:10" ht="34.5" customHeight="1">
      <c r="A28" s="907"/>
      <c r="B28" s="905"/>
      <c r="C28" s="905"/>
      <c r="D28" s="905"/>
      <c r="E28" s="905"/>
      <c r="F28" s="905"/>
      <c r="G28" s="905"/>
      <c r="H28" s="905"/>
      <c r="I28" s="905"/>
      <c r="J28" s="906"/>
    </row>
    <row r="29" spans="1:10" ht="34.5" customHeight="1" thickBot="1">
      <c r="A29" s="908"/>
      <c r="B29" s="909"/>
      <c r="C29" s="909"/>
      <c r="D29" s="909"/>
      <c r="E29" s="909"/>
      <c r="F29" s="909"/>
      <c r="G29" s="909"/>
      <c r="H29" s="909"/>
      <c r="I29" s="909"/>
      <c r="J29" s="910"/>
    </row>
    <row r="30" spans="1:10" ht="28.5" customHeight="1">
      <c r="A30" s="379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6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6"/>
  <sheetViews>
    <sheetView showGridLines="0" view="pageBreakPreview" zoomScaleNormal="100" zoomScaleSheetLayoutView="100" workbookViewId="0">
      <selection activeCell="C5" sqref="C5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206</v>
      </c>
    </row>
    <row r="2" spans="1:24" s="2" customFormat="1" ht="28.5" customHeight="1" thickBot="1">
      <c r="A2" s="945" t="s">
        <v>116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</row>
    <row r="3" spans="1:24" ht="27.75" customHeight="1">
      <c r="A3" s="949" t="s">
        <v>117</v>
      </c>
      <c r="B3" s="950"/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1"/>
      <c r="Q3" s="952" t="s">
        <v>184</v>
      </c>
      <c r="R3" s="952"/>
      <c r="S3" s="952"/>
      <c r="T3" s="952"/>
      <c r="U3" s="953" t="s">
        <v>4</v>
      </c>
      <c r="V3" s="954"/>
      <c r="W3" s="954"/>
      <c r="X3" s="955"/>
    </row>
    <row r="4" spans="1:24" ht="27" customHeight="1">
      <c r="A4" s="84" t="s">
        <v>118</v>
      </c>
      <c r="B4" s="85" t="s">
        <v>161</v>
      </c>
      <c r="C4" s="86">
        <v>31</v>
      </c>
      <c r="D4" s="87" t="s">
        <v>160</v>
      </c>
      <c r="E4" s="946" t="s">
        <v>128</v>
      </c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  <c r="Q4" s="940"/>
      <c r="R4" s="940"/>
      <c r="S4" s="940"/>
      <c r="T4" s="940"/>
      <c r="U4" s="941"/>
      <c r="V4" s="941"/>
      <c r="W4" s="941"/>
      <c r="X4" s="942"/>
    </row>
    <row r="5" spans="1:24" ht="27" customHeight="1">
      <c r="A5" s="84" t="s">
        <v>119</v>
      </c>
      <c r="B5" s="85" t="s">
        <v>161</v>
      </c>
      <c r="C5" s="86">
        <f>C4</f>
        <v>31</v>
      </c>
      <c r="D5" s="87" t="s">
        <v>160</v>
      </c>
      <c r="E5" s="948" t="s">
        <v>123</v>
      </c>
      <c r="F5" s="947"/>
      <c r="G5" s="947"/>
      <c r="H5" s="947"/>
      <c r="I5" s="947"/>
      <c r="J5" s="947"/>
      <c r="K5" s="947"/>
      <c r="L5" s="947"/>
      <c r="M5" s="947"/>
      <c r="N5" s="947"/>
      <c r="O5" s="947"/>
      <c r="P5" s="947"/>
      <c r="Q5" s="940"/>
      <c r="R5" s="940"/>
      <c r="S5" s="940"/>
      <c r="T5" s="940"/>
      <c r="U5" s="941"/>
      <c r="V5" s="941"/>
      <c r="W5" s="941"/>
      <c r="X5" s="942"/>
    </row>
    <row r="6" spans="1:24" ht="27" customHeight="1">
      <c r="A6" s="84" t="s">
        <v>120</v>
      </c>
      <c r="B6" s="85" t="s">
        <v>161</v>
      </c>
      <c r="C6" s="86">
        <f>C4</f>
        <v>31</v>
      </c>
      <c r="D6" s="87" t="s">
        <v>160</v>
      </c>
      <c r="E6" s="946" t="s">
        <v>124</v>
      </c>
      <c r="F6" s="947"/>
      <c r="G6" s="947"/>
      <c r="H6" s="947"/>
      <c r="I6" s="947"/>
      <c r="J6" s="947"/>
      <c r="K6" s="947"/>
      <c r="L6" s="947"/>
      <c r="M6" s="947"/>
      <c r="N6" s="947"/>
      <c r="O6" s="947"/>
      <c r="P6" s="947"/>
      <c r="Q6" s="940"/>
      <c r="R6" s="940"/>
      <c r="S6" s="940"/>
      <c r="T6" s="940"/>
      <c r="U6" s="941"/>
      <c r="V6" s="941"/>
      <c r="W6" s="941"/>
      <c r="X6" s="942"/>
    </row>
    <row r="7" spans="1:24" ht="27" customHeight="1">
      <c r="A7" s="84" t="s">
        <v>121</v>
      </c>
      <c r="B7" s="85" t="s">
        <v>161</v>
      </c>
      <c r="C7" s="86">
        <f>C4</f>
        <v>31</v>
      </c>
      <c r="D7" s="87" t="s">
        <v>160</v>
      </c>
      <c r="E7" s="946" t="s">
        <v>125</v>
      </c>
      <c r="F7" s="947"/>
      <c r="G7" s="947"/>
      <c r="H7" s="947"/>
      <c r="I7" s="947"/>
      <c r="J7" s="947"/>
      <c r="K7" s="947"/>
      <c r="L7" s="947"/>
      <c r="M7" s="947"/>
      <c r="N7" s="947"/>
      <c r="O7" s="947"/>
      <c r="P7" s="947"/>
      <c r="Q7" s="940"/>
      <c r="R7" s="940"/>
      <c r="S7" s="940"/>
      <c r="T7" s="940"/>
      <c r="U7" s="941"/>
      <c r="V7" s="941"/>
      <c r="W7" s="941"/>
      <c r="X7" s="942"/>
    </row>
    <row r="8" spans="1:24" ht="27" customHeight="1">
      <c r="A8" s="84" t="s">
        <v>122</v>
      </c>
      <c r="B8" s="943" t="s">
        <v>162</v>
      </c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0"/>
      <c r="R8" s="940"/>
      <c r="S8" s="940"/>
      <c r="T8" s="940"/>
      <c r="U8" s="941"/>
      <c r="V8" s="941"/>
      <c r="W8" s="941"/>
      <c r="X8" s="942"/>
    </row>
    <row r="9" spans="1:24" ht="27" customHeight="1">
      <c r="A9" s="84" t="s">
        <v>42</v>
      </c>
      <c r="B9" s="943" t="s">
        <v>163</v>
      </c>
      <c r="C9" s="943"/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0"/>
      <c r="R9" s="940"/>
      <c r="S9" s="940"/>
      <c r="T9" s="940"/>
      <c r="U9" s="941"/>
      <c r="V9" s="941"/>
      <c r="W9" s="941"/>
      <c r="X9" s="942"/>
    </row>
    <row r="10" spans="1:24" ht="27" customHeight="1">
      <c r="A10" s="84" t="s">
        <v>43</v>
      </c>
      <c r="B10" s="943" t="s">
        <v>164</v>
      </c>
      <c r="C10" s="943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0"/>
      <c r="R10" s="940"/>
      <c r="S10" s="940"/>
      <c r="T10" s="940"/>
      <c r="U10" s="941"/>
      <c r="V10" s="941"/>
      <c r="W10" s="941"/>
      <c r="X10" s="942"/>
    </row>
    <row r="11" spans="1:24" ht="27" customHeight="1">
      <c r="A11" s="84" t="s">
        <v>44</v>
      </c>
      <c r="B11" s="943" t="s">
        <v>165</v>
      </c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3"/>
      <c r="Q11" s="940"/>
      <c r="R11" s="940"/>
      <c r="S11" s="940"/>
      <c r="T11" s="940"/>
      <c r="U11" s="941"/>
      <c r="V11" s="941"/>
      <c r="W11" s="941"/>
      <c r="X11" s="942"/>
    </row>
    <row r="12" spans="1:24" ht="27" customHeight="1">
      <c r="A12" s="84" t="s">
        <v>45</v>
      </c>
      <c r="B12" s="943" t="s">
        <v>166</v>
      </c>
      <c r="C12" s="943"/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43"/>
      <c r="Q12" s="940"/>
      <c r="R12" s="940"/>
      <c r="S12" s="940"/>
      <c r="T12" s="940"/>
      <c r="U12" s="941"/>
      <c r="V12" s="941"/>
      <c r="W12" s="941"/>
      <c r="X12" s="942"/>
    </row>
    <row r="13" spans="1:24" ht="27" customHeight="1">
      <c r="A13" s="84" t="s">
        <v>46</v>
      </c>
      <c r="B13" s="943" t="s">
        <v>167</v>
      </c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0"/>
      <c r="R13" s="940"/>
      <c r="S13" s="940"/>
      <c r="T13" s="940"/>
      <c r="U13" s="941"/>
      <c r="V13" s="941"/>
      <c r="W13" s="941"/>
      <c r="X13" s="942"/>
    </row>
    <row r="14" spans="1:24" ht="27" customHeight="1">
      <c r="A14" s="84" t="s">
        <v>47</v>
      </c>
      <c r="B14" s="943" t="s">
        <v>207</v>
      </c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0"/>
      <c r="R14" s="940"/>
      <c r="S14" s="940"/>
      <c r="T14" s="940"/>
      <c r="U14" s="941"/>
      <c r="V14" s="941"/>
      <c r="W14" s="941"/>
      <c r="X14" s="942"/>
    </row>
    <row r="15" spans="1:24" ht="27" customHeight="1">
      <c r="A15" s="84" t="s">
        <v>209</v>
      </c>
      <c r="B15" s="943" t="s">
        <v>208</v>
      </c>
      <c r="C15" s="943"/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43"/>
      <c r="Q15" s="940"/>
      <c r="R15" s="940"/>
      <c r="S15" s="940"/>
      <c r="T15" s="940"/>
      <c r="U15" s="941"/>
      <c r="V15" s="941"/>
      <c r="W15" s="941"/>
      <c r="X15" s="942"/>
    </row>
    <row r="16" spans="1:24" ht="27" customHeight="1">
      <c r="A16" s="84" t="s">
        <v>210</v>
      </c>
      <c r="B16" s="944" t="s">
        <v>171</v>
      </c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0"/>
      <c r="R16" s="940"/>
      <c r="S16" s="940"/>
      <c r="T16" s="940"/>
      <c r="U16" s="941"/>
      <c r="V16" s="941"/>
      <c r="W16" s="941"/>
      <c r="X16" s="942"/>
    </row>
    <row r="17" spans="1:32" ht="27" customHeight="1">
      <c r="A17" s="84" t="s">
        <v>211</v>
      </c>
      <c r="B17" s="944" t="s">
        <v>126</v>
      </c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0"/>
      <c r="R17" s="940"/>
      <c r="S17" s="940"/>
      <c r="T17" s="940"/>
      <c r="U17" s="941"/>
      <c r="V17" s="941"/>
      <c r="W17" s="941"/>
      <c r="X17" s="942"/>
    </row>
    <row r="18" spans="1:32" ht="27" customHeight="1">
      <c r="A18" s="84" t="s">
        <v>129</v>
      </c>
      <c r="B18" s="956" t="s">
        <v>170</v>
      </c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957"/>
      <c r="P18" s="958"/>
      <c r="Q18" s="940"/>
      <c r="R18" s="940"/>
      <c r="S18" s="940"/>
      <c r="T18" s="940"/>
      <c r="U18" s="941"/>
      <c r="V18" s="941"/>
      <c r="W18" s="941"/>
      <c r="X18" s="942"/>
    </row>
    <row r="19" spans="1:32" ht="27" customHeight="1">
      <c r="A19" s="84" t="s">
        <v>212</v>
      </c>
      <c r="B19" s="943" t="s">
        <v>278</v>
      </c>
      <c r="C19" s="943"/>
      <c r="D19" s="943"/>
      <c r="E19" s="943"/>
      <c r="F19" s="943"/>
      <c r="G19" s="943"/>
      <c r="H19" s="943"/>
      <c r="I19" s="943"/>
      <c r="J19" s="943"/>
      <c r="K19" s="943"/>
      <c r="L19" s="943"/>
      <c r="M19" s="943"/>
      <c r="N19" s="943"/>
      <c r="O19" s="943"/>
      <c r="P19" s="943"/>
      <c r="Q19" s="940"/>
      <c r="R19" s="940"/>
      <c r="S19" s="940"/>
      <c r="T19" s="940"/>
      <c r="U19" s="941"/>
      <c r="V19" s="941"/>
      <c r="W19" s="941"/>
      <c r="X19" s="942"/>
    </row>
    <row r="20" spans="1:32" ht="27" customHeight="1">
      <c r="A20" s="84" t="s">
        <v>213</v>
      </c>
      <c r="B20" s="943" t="s">
        <v>279</v>
      </c>
      <c r="C20" s="943"/>
      <c r="D20" s="943"/>
      <c r="E20" s="943"/>
      <c r="F20" s="943"/>
      <c r="G20" s="943"/>
      <c r="H20" s="943"/>
      <c r="I20" s="943"/>
      <c r="J20" s="943"/>
      <c r="K20" s="943"/>
      <c r="L20" s="943"/>
      <c r="M20" s="943"/>
      <c r="N20" s="943"/>
      <c r="O20" s="943"/>
      <c r="P20" s="943"/>
      <c r="Q20" s="940"/>
      <c r="R20" s="940"/>
      <c r="S20" s="940"/>
      <c r="T20" s="940"/>
      <c r="U20" s="941"/>
      <c r="V20" s="941"/>
      <c r="W20" s="941"/>
      <c r="X20" s="942"/>
      <c r="AF20" s="58"/>
    </row>
    <row r="21" spans="1:32" ht="27" customHeight="1">
      <c r="A21" s="84" t="s">
        <v>191</v>
      </c>
      <c r="B21" s="943" t="s">
        <v>214</v>
      </c>
      <c r="C21" s="943"/>
      <c r="D21" s="943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943"/>
      <c r="P21" s="943"/>
      <c r="Q21" s="940"/>
      <c r="R21" s="940"/>
      <c r="S21" s="940"/>
      <c r="T21" s="940"/>
      <c r="U21" s="941"/>
      <c r="V21" s="941"/>
      <c r="W21" s="941"/>
      <c r="X21" s="942"/>
    </row>
    <row r="22" spans="1:32" ht="27" customHeight="1">
      <c r="A22" s="84" t="s">
        <v>215</v>
      </c>
      <c r="B22" s="943" t="s">
        <v>168</v>
      </c>
      <c r="C22" s="943"/>
      <c r="D22" s="943"/>
      <c r="E22" s="943"/>
      <c r="F22" s="943"/>
      <c r="G22" s="943"/>
      <c r="H22" s="943"/>
      <c r="I22" s="943"/>
      <c r="J22" s="943"/>
      <c r="K22" s="943"/>
      <c r="L22" s="943"/>
      <c r="M22" s="943"/>
      <c r="N22" s="943"/>
      <c r="O22" s="943"/>
      <c r="P22" s="943"/>
      <c r="Q22" s="940"/>
      <c r="R22" s="940"/>
      <c r="S22" s="940"/>
      <c r="T22" s="940"/>
      <c r="U22" s="941"/>
      <c r="V22" s="941"/>
      <c r="W22" s="941"/>
      <c r="X22" s="942"/>
    </row>
    <row r="23" spans="1:32" ht="27" customHeight="1">
      <c r="A23" s="84" t="s">
        <v>216</v>
      </c>
      <c r="B23" s="943" t="s">
        <v>218</v>
      </c>
      <c r="C23" s="943"/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43"/>
      <c r="Q23" s="940"/>
      <c r="R23" s="940"/>
      <c r="S23" s="940"/>
      <c r="T23" s="940"/>
      <c r="U23" s="941"/>
      <c r="V23" s="941"/>
      <c r="W23" s="941"/>
      <c r="X23" s="942"/>
    </row>
    <row r="24" spans="1:32" ht="27" customHeight="1">
      <c r="A24" s="84" t="s">
        <v>192</v>
      </c>
      <c r="B24" s="943" t="s">
        <v>195</v>
      </c>
      <c r="C24" s="943"/>
      <c r="D24" s="943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0"/>
      <c r="R24" s="940"/>
      <c r="S24" s="940"/>
      <c r="T24" s="940"/>
      <c r="U24" s="941"/>
      <c r="V24" s="941"/>
      <c r="W24" s="941"/>
      <c r="X24" s="942"/>
    </row>
    <row r="25" spans="1:32" ht="27" customHeight="1">
      <c r="A25" s="84" t="s">
        <v>193</v>
      </c>
      <c r="B25" s="943" t="s">
        <v>127</v>
      </c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43"/>
      <c r="Q25" s="940"/>
      <c r="R25" s="940"/>
      <c r="S25" s="940"/>
      <c r="T25" s="940"/>
      <c r="U25" s="941"/>
      <c r="V25" s="941"/>
      <c r="W25" s="941"/>
      <c r="X25" s="942"/>
    </row>
    <row r="26" spans="1:32" ht="27" customHeight="1">
      <c r="A26" s="84" t="s">
        <v>194</v>
      </c>
      <c r="B26" s="943" t="s">
        <v>217</v>
      </c>
      <c r="C26" s="943"/>
      <c r="D26" s="943"/>
      <c r="E26" s="943"/>
      <c r="F26" s="943"/>
      <c r="G26" s="943"/>
      <c r="H26" s="943"/>
      <c r="I26" s="943"/>
      <c r="J26" s="943"/>
      <c r="K26" s="943"/>
      <c r="L26" s="943"/>
      <c r="M26" s="943"/>
      <c r="N26" s="943"/>
      <c r="O26" s="943"/>
      <c r="P26" s="943"/>
      <c r="Q26" s="940"/>
      <c r="R26" s="940"/>
      <c r="S26" s="940"/>
      <c r="T26" s="940"/>
      <c r="U26" s="941"/>
      <c r="V26" s="941"/>
      <c r="W26" s="941"/>
      <c r="X26" s="942"/>
    </row>
  </sheetData>
  <sheetProtection formatCells="0"/>
  <protectedRanges>
    <protectedRange password="CB4D" sqref="Q4:X26" name="範囲1"/>
  </protectedRanges>
  <mergeCells count="73">
    <mergeCell ref="B26:P26"/>
    <mergeCell ref="Q13:T13"/>
    <mergeCell ref="U13:X13"/>
    <mergeCell ref="B22:P22"/>
    <mergeCell ref="Q22:T22"/>
    <mergeCell ref="U22:X22"/>
    <mergeCell ref="Q19:T19"/>
    <mergeCell ref="U19:X19"/>
    <mergeCell ref="Q20:T20"/>
    <mergeCell ref="U20:X20"/>
    <mergeCell ref="Q17:T17"/>
    <mergeCell ref="U17:X17"/>
    <mergeCell ref="U24:X24"/>
    <mergeCell ref="Q26:T26"/>
    <mergeCell ref="U26:X26"/>
    <mergeCell ref="Q12:T12"/>
    <mergeCell ref="U12:X12"/>
    <mergeCell ref="Q15:T15"/>
    <mergeCell ref="U14:X14"/>
    <mergeCell ref="Q10:T10"/>
    <mergeCell ref="U10:X10"/>
    <mergeCell ref="Q11:T11"/>
    <mergeCell ref="U11:X11"/>
    <mergeCell ref="U15:X15"/>
    <mergeCell ref="Q14:T14"/>
    <mergeCell ref="B12:P12"/>
    <mergeCell ref="B21:P21"/>
    <mergeCell ref="B25:P25"/>
    <mergeCell ref="Q18:T18"/>
    <mergeCell ref="U16:X16"/>
    <mergeCell ref="U18:X18"/>
    <mergeCell ref="B18:P18"/>
    <mergeCell ref="B19:P19"/>
    <mergeCell ref="Q21:T21"/>
    <mergeCell ref="U21:X21"/>
    <mergeCell ref="Q25:T25"/>
    <mergeCell ref="U25:X25"/>
    <mergeCell ref="Q16:T16"/>
    <mergeCell ref="B17:P17"/>
    <mergeCell ref="B24:P24"/>
    <mergeCell ref="Q24:T24"/>
    <mergeCell ref="A2:X2"/>
    <mergeCell ref="Q6:T6"/>
    <mergeCell ref="U6:X6"/>
    <mergeCell ref="Q7:T7"/>
    <mergeCell ref="U7:X7"/>
    <mergeCell ref="E6:P6"/>
    <mergeCell ref="E7:P7"/>
    <mergeCell ref="E4:P4"/>
    <mergeCell ref="Q4:T4"/>
    <mergeCell ref="U4:X4"/>
    <mergeCell ref="E5:P5"/>
    <mergeCell ref="Q5:T5"/>
    <mergeCell ref="U5:X5"/>
    <mergeCell ref="A3:P3"/>
    <mergeCell ref="Q3:T3"/>
    <mergeCell ref="U3:X3"/>
    <mergeCell ref="Q8:T8"/>
    <mergeCell ref="U8:X8"/>
    <mergeCell ref="B8:P8"/>
    <mergeCell ref="B20:P20"/>
    <mergeCell ref="B23:P23"/>
    <mergeCell ref="Q23:T23"/>
    <mergeCell ref="U23:X23"/>
    <mergeCell ref="Q9:T9"/>
    <mergeCell ref="U9:X9"/>
    <mergeCell ref="B9:P9"/>
    <mergeCell ref="B11:P11"/>
    <mergeCell ref="B13:P13"/>
    <mergeCell ref="B15:P15"/>
    <mergeCell ref="B16:P16"/>
    <mergeCell ref="B10:P10"/>
    <mergeCell ref="B14:P14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2-1</vt:lpstr>
      <vt:lpstr>2-2</vt:lpstr>
      <vt:lpstr>2-3</vt:lpstr>
      <vt:lpstr>2-1 (記入例)</vt:lpstr>
      <vt:lpstr>2-2(記入例)</vt:lpstr>
      <vt:lpstr>2-3 (記入例)</vt:lpstr>
      <vt:lpstr>2-3 (記入例) (継続事業)</vt:lpstr>
      <vt:lpstr>2-4採択理由書</vt:lpstr>
      <vt:lpstr>【参考】提出書類チェック表</vt:lpstr>
      <vt:lpstr>【参考】提出書類チェック表!Print_Area</vt:lpstr>
      <vt:lpstr>'2-1'!Print_Area</vt:lpstr>
      <vt:lpstr>'2-1 (記入例)'!Print_Area</vt:lpstr>
      <vt:lpstr>'2-2'!Print_Area</vt:lpstr>
      <vt:lpstr>'2-2(記入例)'!Print_Area</vt:lpstr>
      <vt:lpstr>'2-3'!Print_Area</vt:lpstr>
      <vt:lpstr>'2-3 (記入例)'!Print_Area</vt:lpstr>
      <vt:lpstr>'2-3 (記入例) (継続事業)'!Print_Area</vt:lpstr>
      <vt:lpstr>'2-4採択理由書'!Print_Area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2019-03-01T03:43:27Z</dcterms:modified>
</cp:coreProperties>
</file>