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000" yWindow="-15" windowWidth="10245" windowHeight="8265" tabRatio="911" activeTab="6"/>
  </bookViews>
  <sheets>
    <sheet name="2-1" sheetId="71" r:id="rId1"/>
    <sheet name="2-2" sheetId="60" r:id="rId2"/>
    <sheet name="2-3" sheetId="78" r:id="rId3"/>
    <sheet name="2-1(記入例)" sheetId="75" r:id="rId4"/>
    <sheet name="2-2(記入例)" sheetId="76" r:id="rId5"/>
    <sheet name="2-3 (記入例)" sheetId="79" r:id="rId6"/>
    <sheet name="2-4採択理由書" sheetId="23" r:id="rId7"/>
  </sheets>
  <externalReferences>
    <externalReference r:id="rId8"/>
    <externalReference r:id="rId9"/>
  </externalReferences>
  <definedNames>
    <definedName name="_xlnm.Print_Area" localSheetId="0">'2-1'!$A$1:$AM$29</definedName>
    <definedName name="_xlnm.Print_Area" localSheetId="3">'2-1(記入例)'!$A$1:$AN$29</definedName>
    <definedName name="_xlnm.Print_Area" localSheetId="1">'2-2'!$A$1:$G$63</definedName>
    <definedName name="_xlnm.Print_Area" localSheetId="4">'2-2(記入例)'!$A$1:$G$80</definedName>
    <definedName name="_xlnm.Print_Area" localSheetId="2">'2-3'!$A$1:$K$57</definedName>
    <definedName name="_xlnm.Print_Area" localSheetId="5">'2-3 (記入例)'!$A$1:$K$57</definedName>
    <definedName name="_xlnm.Print_Area" localSheetId="6">'2-4採択理由書'!$A$1:$J$29</definedName>
    <definedName name="階数">#REF!</definedName>
    <definedName name="構造">#REF!</definedName>
    <definedName name="水平耐力" localSheetId="2">[1]データ!$G$5:$G$7</definedName>
    <definedName name="水平耐力" localSheetId="5">[2]データ!$G$5:$G$7</definedName>
    <definedName name="水平耐力">#REF!</definedName>
    <definedName name="選択" localSheetId="2">[1]データ!$L$5:$L$7</definedName>
    <definedName name="選択" localSheetId="5">[2]データ!$L$5:$L$7</definedName>
    <definedName name="選択">#REF!</definedName>
    <definedName name="耐震指標" localSheetId="2">[1]データ!$F$5:$F$7</definedName>
    <definedName name="耐震指標" localSheetId="5">[2]データ!$F$5:$F$7</definedName>
    <definedName name="耐震指標">#REF!</definedName>
    <definedName name="年・回数" localSheetId="2">[1]データ!$N$5:$N$9</definedName>
    <definedName name="年・回数" localSheetId="5">[2]データ!$N$5:$N$9</definedName>
    <definedName name="年・回数">#REF!</definedName>
  </definedNames>
  <calcPr calcId="171027"/>
</workbook>
</file>

<file path=xl/calcChain.xml><?xml version="1.0" encoding="utf-8"?>
<calcChain xmlns="http://schemas.openxmlformats.org/spreadsheetml/2006/main">
  <c r="I22" i="79" l="1"/>
  <c r="I22" i="78"/>
  <c r="I54" i="79"/>
  <c r="H48" i="79"/>
  <c r="I45" i="79"/>
  <c r="I41" i="79"/>
  <c r="H38" i="79"/>
  <c r="H37" i="79"/>
  <c r="H31" i="79"/>
  <c r="I35" i="79" s="1"/>
  <c r="H25" i="79"/>
  <c r="H24" i="79"/>
  <c r="I29" i="79" s="1"/>
  <c r="I46" i="79" s="1"/>
  <c r="I49" i="79" s="1"/>
  <c r="H21" i="79"/>
  <c r="I55" i="79" l="1"/>
  <c r="I56" i="79" s="1"/>
  <c r="H48" i="78" l="1"/>
  <c r="H21" i="78"/>
  <c r="I54" i="78"/>
  <c r="I45" i="78"/>
  <c r="I41" i="78"/>
  <c r="I35" i="78"/>
  <c r="I29" i="78"/>
  <c r="I46" i="78" s="1"/>
  <c r="I49" i="78" s="1"/>
  <c r="I55" i="78" l="1"/>
  <c r="I56" i="78" s="1"/>
  <c r="G73" i="76" l="1"/>
  <c r="G78" i="76" l="1"/>
  <c r="AE23" i="75"/>
  <c r="C5" i="23" l="1"/>
  <c r="H4" i="23"/>
  <c r="C4" i="23"/>
  <c r="I24" i="71" l="1"/>
  <c r="I25" i="71" s="1"/>
  <c r="B7" i="23"/>
  <c r="T24" i="71" l="1"/>
  <c r="B6" i="23" l="1"/>
  <c r="G54" i="76" l="1"/>
  <c r="G32" i="76"/>
  <c r="G25" i="76"/>
  <c r="G33" i="76" s="1"/>
  <c r="G16" i="76"/>
  <c r="G10" i="76"/>
  <c r="G79" i="76" l="1"/>
  <c r="G17" i="76"/>
  <c r="G80" i="76" l="1"/>
  <c r="T24" i="75"/>
  <c r="I24" i="75"/>
  <c r="I25" i="75" s="1"/>
  <c r="AE22" i="75"/>
  <c r="AE21" i="75"/>
  <c r="AE24" i="75" l="1"/>
  <c r="AE23" i="71"/>
  <c r="AE22" i="71"/>
  <c r="AE21" i="71"/>
  <c r="AE25" i="75" l="1"/>
  <c r="AE24" i="71"/>
  <c r="AE25" i="71" s="1"/>
  <c r="G10" i="60" l="1"/>
  <c r="G16" i="60"/>
  <c r="G25" i="60"/>
  <c r="G33" i="60" s="1"/>
  <c r="G32" i="60"/>
  <c r="G48" i="60"/>
  <c r="G61" i="60"/>
  <c r="I23" i="23"/>
  <c r="G62" i="60" l="1"/>
  <c r="G17" i="60"/>
  <c r="G63" i="60" s="1"/>
</calcChain>
</file>

<file path=xl/comments1.xml><?xml version="1.0" encoding="utf-8"?>
<comments xmlns="http://schemas.openxmlformats.org/spreadsheetml/2006/main">
  <authors>
    <author>作成者</author>
  </authors>
  <commentList>
    <comment ref="E13" authorId="0">
      <text>
        <r>
          <rPr>
            <b/>
            <sz val="9"/>
            <color indexed="81"/>
            <rFont val="MS P ゴシック"/>
            <family val="3"/>
            <charset val="128"/>
          </rPr>
          <t>単価は小数点第一位で四捨五入し、整数を記載すること。</t>
        </r>
      </text>
    </comment>
  </commentList>
</comments>
</file>

<file path=xl/sharedStrings.xml><?xml version="1.0" encoding="utf-8"?>
<sst xmlns="http://schemas.openxmlformats.org/spreadsheetml/2006/main" count="483" uniqueCount="220">
  <si>
    <t>学校法人名</t>
    <rPh sb="0" eb="2">
      <t>ガッコウ</t>
    </rPh>
    <rPh sb="2" eb="4">
      <t>ホウジン</t>
    </rPh>
    <rPh sb="4" eb="5">
      <t>メイ</t>
    </rPh>
    <phoneticPr fontId="6"/>
  </si>
  <si>
    <t>円</t>
    <rPh sb="0" eb="1">
      <t>エン</t>
    </rPh>
    <phoneticPr fontId="6"/>
  </si>
  <si>
    <t>工事明細</t>
    <rPh sb="0" eb="2">
      <t>コウジ</t>
    </rPh>
    <rPh sb="2" eb="4">
      <t>メイサイ</t>
    </rPh>
    <phoneticPr fontId="6"/>
  </si>
  <si>
    <t>事業名</t>
    <rPh sb="0" eb="2">
      <t>ジギョウ</t>
    </rPh>
    <rPh sb="2" eb="3">
      <t>メイ</t>
    </rPh>
    <phoneticPr fontId="6"/>
  </si>
  <si>
    <t>備考</t>
    <rPh sb="0" eb="2">
      <t>ビコウ</t>
    </rPh>
    <phoneticPr fontId="6"/>
  </si>
  <si>
    <t>管理責任者
所属・職・氏名</t>
    <rPh sb="0" eb="2">
      <t>カンリ</t>
    </rPh>
    <rPh sb="2" eb="5">
      <t>セキニンシャ</t>
    </rPh>
    <rPh sb="6" eb="8">
      <t>ショゾク</t>
    </rPh>
    <rPh sb="9" eb="10">
      <t>ショク</t>
    </rPh>
    <rPh sb="11" eb="13">
      <t>シメイ</t>
    </rPh>
    <phoneticPr fontId="6"/>
  </si>
  <si>
    <t>会社名：</t>
    <rPh sb="0" eb="2">
      <t>カイシャ</t>
    </rPh>
    <rPh sb="2" eb="3">
      <t>メイ</t>
    </rPh>
    <phoneticPr fontId="6"/>
  </si>
  <si>
    <t>見積金額：</t>
    <rPh sb="0" eb="2">
      <t>ミツモリ</t>
    </rPh>
    <rPh sb="2" eb="4">
      <t>キンガク</t>
    </rPh>
    <phoneticPr fontId="6"/>
  </si>
  <si>
    <t>事業経費</t>
    <rPh sb="0" eb="2">
      <t>ジギョウ</t>
    </rPh>
    <rPh sb="2" eb="4">
      <t>ケイヒ</t>
    </rPh>
    <phoneticPr fontId="6"/>
  </si>
  <si>
    <t>工事費</t>
    <rPh sb="0" eb="3">
      <t>コウジヒ</t>
    </rPh>
    <phoneticPr fontId="6"/>
  </si>
  <si>
    <t>実施設計費</t>
    <rPh sb="0" eb="2">
      <t>ジッシ</t>
    </rPh>
    <rPh sb="2" eb="4">
      <t>セッケイ</t>
    </rPh>
    <rPh sb="4" eb="5">
      <t>ヒ</t>
    </rPh>
    <phoneticPr fontId="6"/>
  </si>
  <si>
    <t>（業者採択理由）</t>
    <rPh sb="1" eb="3">
      <t>ギョウシャ</t>
    </rPh>
    <rPh sb="3" eb="5">
      <t>サイタク</t>
    </rPh>
    <rPh sb="5" eb="7">
      <t>リユウ</t>
    </rPh>
    <phoneticPr fontId="6"/>
  </si>
  <si>
    <t>採択業者</t>
    <rPh sb="0" eb="2">
      <t>サイタク</t>
    </rPh>
    <rPh sb="2" eb="4">
      <t>ギョウシャ</t>
    </rPh>
    <phoneticPr fontId="6"/>
  </si>
  <si>
    <t>不採択業者１</t>
    <rPh sb="0" eb="1">
      <t>フ</t>
    </rPh>
    <rPh sb="1" eb="3">
      <t>サイタク</t>
    </rPh>
    <rPh sb="3" eb="5">
      <t>ギョウシャ</t>
    </rPh>
    <phoneticPr fontId="6"/>
  </si>
  <si>
    <t>不採択業者２</t>
    <rPh sb="0" eb="1">
      <t>フ</t>
    </rPh>
    <rPh sb="1" eb="3">
      <t>サイタク</t>
    </rPh>
    <rPh sb="3" eb="5">
      <t>ギョウシャ</t>
    </rPh>
    <phoneticPr fontId="6"/>
  </si>
  <si>
    <t>採択業者区分</t>
    <rPh sb="0" eb="2">
      <t>サイタク</t>
    </rPh>
    <rPh sb="2" eb="4">
      <t>ギョウシャ</t>
    </rPh>
    <rPh sb="4" eb="6">
      <t>クブン</t>
    </rPh>
    <phoneticPr fontId="6"/>
  </si>
  <si>
    <t>学校名</t>
    <rPh sb="0" eb="3">
      <t>ガッコウメイ</t>
    </rPh>
    <phoneticPr fontId="6"/>
  </si>
  <si>
    <t>内　　　　　　　　　容</t>
    <rPh sb="0" eb="1">
      <t>ウチ</t>
    </rPh>
    <rPh sb="10" eb="11">
      <t>カタチ</t>
    </rPh>
    <phoneticPr fontId="6"/>
  </si>
  <si>
    <t>内　　容　・　目　　的</t>
    <rPh sb="0" eb="1">
      <t>ウチ</t>
    </rPh>
    <rPh sb="3" eb="4">
      <t>カタチ</t>
    </rPh>
    <phoneticPr fontId="6"/>
  </si>
  <si>
    <t>数　　量</t>
    <rPh sb="0" eb="1">
      <t>カズ</t>
    </rPh>
    <rPh sb="3" eb="4">
      <t>リョウ</t>
    </rPh>
    <phoneticPr fontId="6"/>
  </si>
  <si>
    <t>数　量</t>
    <rPh sb="0" eb="1">
      <t>カズ</t>
    </rPh>
    <rPh sb="2" eb="3">
      <t>リョウ</t>
    </rPh>
    <phoneticPr fontId="6"/>
  </si>
  <si>
    <t>金　額　（円）</t>
    <phoneticPr fontId="6"/>
  </si>
  <si>
    <t>不採択業者３</t>
    <rPh sb="0" eb="1">
      <t>フ</t>
    </rPh>
    <rPh sb="1" eb="3">
      <t>サイタク</t>
    </rPh>
    <rPh sb="3" eb="5">
      <t>ギョウシャ</t>
    </rPh>
    <phoneticPr fontId="6"/>
  </si>
  <si>
    <t>不採択業者４</t>
    <rPh sb="0" eb="1">
      <t>フ</t>
    </rPh>
    <rPh sb="1" eb="3">
      <t>サイタク</t>
    </rPh>
    <rPh sb="3" eb="5">
      <t>ギョウシャ</t>
    </rPh>
    <phoneticPr fontId="6"/>
  </si>
  <si>
    <t>不採択業者５</t>
    <rPh sb="0" eb="1">
      <t>フ</t>
    </rPh>
    <rPh sb="1" eb="3">
      <t>サイタク</t>
    </rPh>
    <rPh sb="3" eb="5">
      <t>ギョウシャ</t>
    </rPh>
    <phoneticPr fontId="6"/>
  </si>
  <si>
    <t>（業者選定後に金額が変更した理由）</t>
    <rPh sb="1" eb="3">
      <t>ギョウシャ</t>
    </rPh>
    <rPh sb="3" eb="5">
      <t>センテイ</t>
    </rPh>
    <rPh sb="5" eb="6">
      <t>ゴ</t>
    </rPh>
    <rPh sb="7" eb="9">
      <t>キンガク</t>
    </rPh>
    <rPh sb="10" eb="12">
      <t>ヘンコウ</t>
    </rPh>
    <rPh sb="14" eb="16">
      <t>リユウ</t>
    </rPh>
    <phoneticPr fontId="6"/>
  </si>
  <si>
    <t>変更前金額：</t>
    <rPh sb="0" eb="3">
      <t>ヘンコウマエ</t>
    </rPh>
    <rPh sb="3" eb="5">
      <t>キンガク</t>
    </rPh>
    <phoneticPr fontId="6"/>
  </si>
  <si>
    <t>変更後金額：</t>
    <rPh sb="0" eb="3">
      <t>ヘンコウゴ</t>
    </rPh>
    <rPh sb="3" eb="5">
      <t>キンガク</t>
    </rPh>
    <phoneticPr fontId="6"/>
  </si>
  <si>
    <t>差額：</t>
    <rPh sb="0" eb="2">
      <t>サガク</t>
    </rPh>
    <phoneticPr fontId="6"/>
  </si>
  <si>
    <t>採択理由書</t>
    <rPh sb="0" eb="2">
      <t>サイタク</t>
    </rPh>
    <rPh sb="2" eb="5">
      <t>リユウショ</t>
    </rPh>
    <phoneticPr fontId="6"/>
  </si>
  <si>
    <t>補助対象</t>
    <rPh sb="0" eb="2">
      <t>ホジョ</t>
    </rPh>
    <rPh sb="2" eb="4">
      <t>タイショウ</t>
    </rPh>
    <phoneticPr fontId="6"/>
  </si>
  <si>
    <t>区分</t>
    <rPh sb="0" eb="2">
      <t>クブン</t>
    </rPh>
    <phoneticPr fontId="6"/>
  </si>
  <si>
    <t>補助対象外</t>
    <rPh sb="0" eb="2">
      <t>ホジョ</t>
    </rPh>
    <rPh sb="2" eb="5">
      <t>タイショウガイ</t>
    </rPh>
    <phoneticPr fontId="6"/>
  </si>
  <si>
    <t>合計</t>
    <rPh sb="0" eb="2">
      <t>ゴウケイ</t>
    </rPh>
    <phoneticPr fontId="6"/>
  </si>
  <si>
    <t>学校法人負担額</t>
    <rPh sb="0" eb="2">
      <t>ガッコウ</t>
    </rPh>
    <rPh sb="2" eb="4">
      <t>ホウジン</t>
    </rPh>
    <rPh sb="4" eb="7">
      <t>フタンガク</t>
    </rPh>
    <phoneticPr fontId="6"/>
  </si>
  <si>
    <t>補助対象経費</t>
    <rPh sb="0" eb="2">
      <t>ホジョ</t>
    </rPh>
    <rPh sb="2" eb="4">
      <t>タイショウ</t>
    </rPh>
    <rPh sb="4" eb="6">
      <t>ケイヒ</t>
    </rPh>
    <phoneticPr fontId="6"/>
  </si>
  <si>
    <t>補助対象外経費</t>
    <rPh sb="0" eb="2">
      <t>ホジョ</t>
    </rPh>
    <rPh sb="2" eb="5">
      <t>タイショウガイ</t>
    </rPh>
    <rPh sb="5" eb="7">
      <t>ケイヒ</t>
    </rPh>
    <phoneticPr fontId="6"/>
  </si>
  <si>
    <t>作成日：</t>
    <rPh sb="0" eb="3">
      <t>サクセイビ</t>
    </rPh>
    <phoneticPr fontId="6"/>
  </si>
  <si>
    <t>建築年月日</t>
    <rPh sb="0" eb="2">
      <t>ケンチク</t>
    </rPh>
    <rPh sb="2" eb="5">
      <t>ネンガッピ</t>
    </rPh>
    <phoneticPr fontId="6"/>
  </si>
  <si>
    <t>指定自治体名</t>
    <rPh sb="0" eb="2">
      <t>シテイ</t>
    </rPh>
    <rPh sb="2" eb="5">
      <t>ジチタイ</t>
    </rPh>
    <rPh sb="5" eb="6">
      <t>メイ</t>
    </rPh>
    <phoneticPr fontId="6"/>
  </si>
  <si>
    <t>以内</t>
    <rPh sb="0" eb="2">
      <t>イナイ</t>
    </rPh>
    <phoneticPr fontId="6"/>
  </si>
  <si>
    <t>③</t>
    <phoneticPr fontId="6"/>
  </si>
  <si>
    <t>⑤</t>
    <phoneticPr fontId="6"/>
  </si>
  <si>
    <t>⑧</t>
    <phoneticPr fontId="6"/>
  </si>
  <si>
    <t>⑨</t>
    <phoneticPr fontId="6"/>
  </si>
  <si>
    <t>⑪</t>
    <phoneticPr fontId="6"/>
  </si>
  <si>
    <t>⑭</t>
    <phoneticPr fontId="6"/>
  </si>
  <si>
    <t>⑫</t>
    <phoneticPr fontId="6"/>
  </si>
  <si>
    <t>実施設計費
（耐震改築）</t>
    <rPh sb="0" eb="2">
      <t>ジッシ</t>
    </rPh>
    <rPh sb="2" eb="5">
      <t>セッケイヒ</t>
    </rPh>
    <rPh sb="7" eb="9">
      <t>タイシン</t>
    </rPh>
    <rPh sb="9" eb="11">
      <t>カイチク</t>
    </rPh>
    <phoneticPr fontId="6"/>
  </si>
  <si>
    <t>耐震診断費
（耐震改築）</t>
    <rPh sb="0" eb="2">
      <t>タイシン</t>
    </rPh>
    <rPh sb="2" eb="4">
      <t>シンダン</t>
    </rPh>
    <rPh sb="4" eb="5">
      <t>ヒ</t>
    </rPh>
    <rPh sb="7" eb="9">
      <t>タイシン</t>
    </rPh>
    <rPh sb="9" eb="11">
      <t>カイチク</t>
    </rPh>
    <phoneticPr fontId="6"/>
  </si>
  <si>
    <t>耐震診断費</t>
    <rPh sb="0" eb="2">
      <t>タイシン</t>
    </rPh>
    <rPh sb="2" eb="4">
      <t>シンダン</t>
    </rPh>
    <rPh sb="4" eb="5">
      <t>ヒ</t>
    </rPh>
    <phoneticPr fontId="6"/>
  </si>
  <si>
    <t>既存建物の
現在の利用状況</t>
    <rPh sb="0" eb="2">
      <t>キソン</t>
    </rPh>
    <rPh sb="2" eb="4">
      <t>タテモノ</t>
    </rPh>
    <rPh sb="6" eb="8">
      <t>ゲンザイ</t>
    </rPh>
    <rPh sb="9" eb="11">
      <t>リヨウ</t>
    </rPh>
    <rPh sb="11" eb="13">
      <t>ジョウキョウ</t>
    </rPh>
    <phoneticPr fontId="6"/>
  </si>
  <si>
    <t>改築施設の
避難所指定</t>
    <rPh sb="0" eb="2">
      <t>カイチク</t>
    </rPh>
    <rPh sb="2" eb="4">
      <t>シセツ</t>
    </rPh>
    <rPh sb="6" eb="9">
      <t>ヒナンジョ</t>
    </rPh>
    <rPh sb="9" eb="11">
      <t>シテイ</t>
    </rPh>
    <phoneticPr fontId="6"/>
  </si>
  <si>
    <t>　事業名</t>
    <rPh sb="1" eb="3">
      <t>ジギョウ</t>
    </rPh>
    <rPh sb="3" eb="4">
      <t>メイ</t>
    </rPh>
    <phoneticPr fontId="6"/>
  </si>
  <si>
    <t>①　区　　　分</t>
    <rPh sb="2" eb="3">
      <t>ク</t>
    </rPh>
    <rPh sb="6" eb="7">
      <t>ブン</t>
    </rPh>
    <phoneticPr fontId="6"/>
  </si>
  <si>
    <t>②構造・階又は規格・規模</t>
    <rPh sb="1" eb="3">
      <t>コウゾウ</t>
    </rPh>
    <rPh sb="4" eb="5">
      <t>カイ</t>
    </rPh>
    <rPh sb="5" eb="6">
      <t>マタ</t>
    </rPh>
    <rPh sb="7" eb="9">
      <t>キカク</t>
    </rPh>
    <rPh sb="10" eb="12">
      <t>キボ</t>
    </rPh>
    <phoneticPr fontId="6"/>
  </si>
  <si>
    <t>③数　量</t>
    <rPh sb="1" eb="2">
      <t>カズ</t>
    </rPh>
    <rPh sb="3" eb="4">
      <t>リョウ</t>
    </rPh>
    <phoneticPr fontId="6"/>
  </si>
  <si>
    <t>④単　価</t>
    <rPh sb="1" eb="2">
      <t>タン</t>
    </rPh>
    <rPh sb="3" eb="4">
      <t>アタイ</t>
    </rPh>
    <phoneticPr fontId="6"/>
  </si>
  <si>
    <t>⑤金　額</t>
    <rPh sb="1" eb="2">
      <t>キン</t>
    </rPh>
    <rPh sb="3" eb="4">
      <t>ガク</t>
    </rPh>
    <phoneticPr fontId="6"/>
  </si>
  <si>
    <t>⑥　備　　　考</t>
    <rPh sb="2" eb="3">
      <t>ソナエ</t>
    </rPh>
    <rPh sb="6" eb="7">
      <t>コウ</t>
    </rPh>
    <phoneticPr fontId="6"/>
  </si>
  <si>
    <t>一</t>
    <rPh sb="0" eb="1">
      <t>イチ</t>
    </rPh>
    <phoneticPr fontId="6"/>
  </si>
  <si>
    <t>㎡</t>
    <phoneticPr fontId="6"/>
  </si>
  <si>
    <t>般</t>
    <rPh sb="0" eb="1">
      <t>パン</t>
    </rPh>
    <phoneticPr fontId="6"/>
  </si>
  <si>
    <t>建物種別単価</t>
    <rPh sb="0" eb="2">
      <t>タテモノ</t>
    </rPh>
    <rPh sb="2" eb="4">
      <t>シュベツ</t>
    </rPh>
    <rPh sb="4" eb="6">
      <t>タンカ</t>
    </rPh>
    <phoneticPr fontId="6"/>
  </si>
  <si>
    <t>工</t>
    <rPh sb="0" eb="1">
      <t>コウ</t>
    </rPh>
    <phoneticPr fontId="6"/>
  </si>
  <si>
    <t>地域別補正係数</t>
    <rPh sb="0" eb="3">
      <t>チイキベツ</t>
    </rPh>
    <rPh sb="3" eb="5">
      <t>ホセイ</t>
    </rPh>
    <rPh sb="5" eb="7">
      <t>ケイスウ</t>
    </rPh>
    <phoneticPr fontId="6"/>
  </si>
  <si>
    <t>補正単価（小規模）</t>
    <rPh sb="0" eb="2">
      <t>ホセイ</t>
    </rPh>
    <rPh sb="2" eb="4">
      <t>タンカ</t>
    </rPh>
    <rPh sb="5" eb="8">
      <t>ショウキボ</t>
    </rPh>
    <phoneticPr fontId="6"/>
  </si>
  <si>
    <t>事</t>
    <rPh sb="0" eb="1">
      <t>コト</t>
    </rPh>
    <phoneticPr fontId="6"/>
  </si>
  <si>
    <t>　　　　　　（階高）</t>
    <rPh sb="7" eb="9">
      <t>カイダカ</t>
    </rPh>
    <phoneticPr fontId="6"/>
  </si>
  <si>
    <t>改修率</t>
    <rPh sb="0" eb="3">
      <t>カイシュウリツ</t>
    </rPh>
    <phoneticPr fontId="6"/>
  </si>
  <si>
    <t>費</t>
    <rPh sb="0" eb="1">
      <t>ヒ</t>
    </rPh>
    <phoneticPr fontId="6"/>
  </si>
  <si>
    <t>補正後単価</t>
    <rPh sb="0" eb="3">
      <t>ホセイゴ</t>
    </rPh>
    <rPh sb="3" eb="5">
      <t>タンカ</t>
    </rPh>
    <phoneticPr fontId="6"/>
  </si>
  <si>
    <t>一般工事費小計</t>
    <rPh sb="0" eb="2">
      <t>イッパン</t>
    </rPh>
    <rPh sb="2" eb="4">
      <t>コウジ</t>
    </rPh>
    <rPh sb="4" eb="5">
      <t>ヒ</t>
    </rPh>
    <rPh sb="5" eb="6">
      <t>ショウ</t>
    </rPh>
    <rPh sb="6" eb="7">
      <t>ケイ</t>
    </rPh>
    <phoneticPr fontId="6"/>
  </si>
  <si>
    <t>特</t>
    <rPh sb="0" eb="1">
      <t>トク</t>
    </rPh>
    <phoneticPr fontId="6"/>
  </si>
  <si>
    <t>建築小計</t>
    <rPh sb="0" eb="2">
      <t>ケンチク</t>
    </rPh>
    <rPh sb="2" eb="3">
      <t>ショウ</t>
    </rPh>
    <rPh sb="3" eb="4">
      <t>ケイ</t>
    </rPh>
    <phoneticPr fontId="6"/>
  </si>
  <si>
    <t>殊</t>
    <rPh sb="0" eb="1">
      <t>コト</t>
    </rPh>
    <phoneticPr fontId="6"/>
  </si>
  <si>
    <t>電気小計</t>
    <rPh sb="0" eb="2">
      <t>デンキ</t>
    </rPh>
    <rPh sb="2" eb="3">
      <t>ショウ</t>
    </rPh>
    <rPh sb="3" eb="4">
      <t>ケイ</t>
    </rPh>
    <phoneticPr fontId="6"/>
  </si>
  <si>
    <t>機械小計</t>
    <rPh sb="0" eb="2">
      <t>キカイ</t>
    </rPh>
    <rPh sb="2" eb="3">
      <t>ショウ</t>
    </rPh>
    <rPh sb="3" eb="4">
      <t>ケイ</t>
    </rPh>
    <phoneticPr fontId="6"/>
  </si>
  <si>
    <t>その他小計</t>
    <rPh sb="2" eb="3">
      <t>タ</t>
    </rPh>
    <rPh sb="3" eb="4">
      <t>ショウ</t>
    </rPh>
    <rPh sb="4" eb="5">
      <t>ケイ</t>
    </rPh>
    <phoneticPr fontId="6"/>
  </si>
  <si>
    <t>東京</t>
    <rPh sb="0" eb="2">
      <t>トウキョウ</t>
    </rPh>
    <phoneticPr fontId="6"/>
  </si>
  <si>
    <t>防音シート</t>
    <rPh sb="0" eb="2">
      <t>ボウオン</t>
    </rPh>
    <phoneticPr fontId="6"/>
  </si>
  <si>
    <t>66φ20m×3本</t>
    <rPh sb="8" eb="9">
      <t>ホン</t>
    </rPh>
    <phoneticPr fontId="6"/>
  </si>
  <si>
    <t>式</t>
    <rPh sb="0" eb="1">
      <t>シキ</t>
    </rPh>
    <phoneticPr fontId="6"/>
  </si>
  <si>
    <t>29.9×20m×3本</t>
    <rPh sb="10" eb="11">
      <t>ホン</t>
    </rPh>
    <phoneticPr fontId="6"/>
  </si>
  <si>
    <t>山留め</t>
    <rPh sb="0" eb="1">
      <t>ヤマ</t>
    </rPh>
    <rPh sb="1" eb="2">
      <t>ド</t>
    </rPh>
    <phoneticPr fontId="6"/>
  </si>
  <si>
    <t>鋼矢板工法</t>
    <rPh sb="0" eb="1">
      <t>コウ</t>
    </rPh>
    <rPh sb="1" eb="3">
      <t>ヤイタ</t>
    </rPh>
    <rPh sb="3" eb="5">
      <t>コウホウ</t>
    </rPh>
    <phoneticPr fontId="6"/>
  </si>
  <si>
    <t>軟弱地盤のため　物価資料</t>
    <rPh sb="0" eb="2">
      <t>ナンジャク</t>
    </rPh>
    <rPh sb="2" eb="4">
      <t>ジバン</t>
    </rPh>
    <rPh sb="8" eb="10">
      <t>ブッカ</t>
    </rPh>
    <rPh sb="10" eb="12">
      <t>シリョウ</t>
    </rPh>
    <phoneticPr fontId="6"/>
  </si>
  <si>
    <t>W=500 2段</t>
    <rPh sb="7" eb="8">
      <t>ダン</t>
    </rPh>
    <phoneticPr fontId="6"/>
  </si>
  <si>
    <t>消火ﾎﾟﾝﾌﾟ設備</t>
    <rPh sb="0" eb="2">
      <t>ショウカ</t>
    </rPh>
    <rPh sb="7" eb="9">
      <t>セツビ</t>
    </rPh>
    <phoneticPr fontId="6"/>
  </si>
  <si>
    <t>箇所</t>
    <rPh sb="0" eb="2">
      <t>カショ</t>
    </rPh>
    <phoneticPr fontId="6"/>
  </si>
  <si>
    <t>一般用 11人用 750kg 60m/分</t>
    <rPh sb="0" eb="2">
      <t>イッパン</t>
    </rPh>
    <rPh sb="2" eb="3">
      <t>ヨウ</t>
    </rPh>
    <rPh sb="6" eb="7">
      <t>ニン</t>
    </rPh>
    <rPh sb="7" eb="8">
      <t>ヨウ</t>
    </rPh>
    <rPh sb="19" eb="20">
      <t>フン</t>
    </rPh>
    <phoneticPr fontId="6"/>
  </si>
  <si>
    <t>台</t>
    <rPh sb="0" eb="1">
      <t>ダイ</t>
    </rPh>
    <phoneticPr fontId="6"/>
  </si>
  <si>
    <t>様式２－２（耐震改築）</t>
    <rPh sb="0" eb="2">
      <t>ヨウシキ</t>
    </rPh>
    <rPh sb="8" eb="10">
      <t>カイチク</t>
    </rPh>
    <phoneticPr fontId="6"/>
  </si>
  <si>
    <t>様式２－３（耐震改築）</t>
    <rPh sb="0" eb="2">
      <t>ヨウシキ</t>
    </rPh>
    <rPh sb="8" eb="10">
      <t>カイチク</t>
    </rPh>
    <phoneticPr fontId="6"/>
  </si>
  <si>
    <t>　法人名</t>
    <rPh sb="1" eb="3">
      <t>ホウジン</t>
    </rPh>
    <rPh sb="3" eb="4">
      <t>メイ</t>
    </rPh>
    <phoneticPr fontId="6"/>
  </si>
  <si>
    <t>　学校名</t>
    <rPh sb="1" eb="3">
      <t>ガッコウ</t>
    </rPh>
    <rPh sb="3" eb="4">
      <t>メイ</t>
    </rPh>
    <phoneticPr fontId="6"/>
  </si>
  <si>
    <t>　文部科学学園</t>
    <rPh sb="1" eb="3">
      <t>モンブ</t>
    </rPh>
    <rPh sb="3" eb="5">
      <t>カガク</t>
    </rPh>
    <rPh sb="5" eb="7">
      <t>ガクエン</t>
    </rPh>
    <phoneticPr fontId="6"/>
  </si>
  <si>
    <t>　校舎Ａ棟耐震改築事業</t>
    <rPh sb="1" eb="3">
      <t>コウシャ</t>
    </rPh>
    <rPh sb="4" eb="5">
      <t>トウ</t>
    </rPh>
    <rPh sb="5" eb="7">
      <t>タイシン</t>
    </rPh>
    <rPh sb="7" eb="9">
      <t>カイチク</t>
    </rPh>
    <rPh sb="9" eb="11">
      <t>ジギョウ</t>
    </rPh>
    <phoneticPr fontId="6"/>
  </si>
  <si>
    <t>校舎Ａ棟</t>
    <rPh sb="0" eb="2">
      <t>コウシャ</t>
    </rPh>
    <rPh sb="3" eb="4">
      <t>トウ</t>
    </rPh>
    <phoneticPr fontId="6"/>
  </si>
  <si>
    <t>建物工事費　小 計</t>
    <rPh sb="0" eb="2">
      <t>タテモノ</t>
    </rPh>
    <rPh sb="2" eb="5">
      <t>コウジヒ</t>
    </rPh>
    <rPh sb="6" eb="7">
      <t>ショウ</t>
    </rPh>
    <rPh sb="8" eb="9">
      <t>ケイ</t>
    </rPh>
    <phoneticPr fontId="6"/>
  </si>
  <si>
    <t>建　物　工　事　費　調　書</t>
    <rPh sb="0" eb="1">
      <t>ケン</t>
    </rPh>
    <rPh sb="2" eb="3">
      <t>モノ</t>
    </rPh>
    <rPh sb="4" eb="5">
      <t>コウ</t>
    </rPh>
    <rPh sb="6" eb="7">
      <t>コト</t>
    </rPh>
    <rPh sb="8" eb="9">
      <t>ヒ</t>
    </rPh>
    <rPh sb="10" eb="11">
      <t>チョウ</t>
    </rPh>
    <rPh sb="12" eb="13">
      <t>ショ</t>
    </rPh>
    <phoneticPr fontId="6"/>
  </si>
  <si>
    <t>新棟②</t>
    <rPh sb="0" eb="2">
      <t>シントウ</t>
    </rPh>
    <phoneticPr fontId="6"/>
  </si>
  <si>
    <t>既存建物①</t>
    <rPh sb="0" eb="2">
      <t>キソン</t>
    </rPh>
    <rPh sb="2" eb="4">
      <t>タテモノ</t>
    </rPh>
    <phoneticPr fontId="6"/>
  </si>
  <si>
    <t>既存建物②</t>
    <rPh sb="0" eb="2">
      <t>キソン</t>
    </rPh>
    <rPh sb="2" eb="4">
      <t>タテモノ</t>
    </rPh>
    <phoneticPr fontId="6"/>
  </si>
  <si>
    <t>施設の名称</t>
    <rPh sb="0" eb="2">
      <t>シセツ</t>
    </rPh>
    <rPh sb="3" eb="5">
      <t>メイショウ</t>
    </rPh>
    <phoneticPr fontId="6"/>
  </si>
  <si>
    <t>新棟①</t>
    <rPh sb="0" eb="2">
      <t>シントウ</t>
    </rPh>
    <phoneticPr fontId="6"/>
  </si>
  <si>
    <t>補助対象耐震診断費計（＝①）</t>
    <rPh sb="4" eb="6">
      <t>タイシン</t>
    </rPh>
    <rPh sb="6" eb="8">
      <t>シンダン</t>
    </rPh>
    <rPh sb="8" eb="9">
      <t>ヒ</t>
    </rPh>
    <rPh sb="9" eb="10">
      <t>ケイ</t>
    </rPh>
    <phoneticPr fontId="6"/>
  </si>
  <si>
    <t>補助対象外耐震診断費計（＝②）</t>
    <rPh sb="0" eb="2">
      <t>ホジョ</t>
    </rPh>
    <rPh sb="2" eb="5">
      <t>タイショウガイ</t>
    </rPh>
    <rPh sb="5" eb="7">
      <t>タイシン</t>
    </rPh>
    <rPh sb="7" eb="9">
      <t>シンダン</t>
    </rPh>
    <rPh sb="9" eb="10">
      <t>ヒ</t>
    </rPh>
    <rPh sb="10" eb="11">
      <t>ケイ</t>
    </rPh>
    <phoneticPr fontId="6"/>
  </si>
  <si>
    <t>耐震診断費計（＝③）</t>
    <rPh sb="0" eb="2">
      <t>タイシン</t>
    </rPh>
    <rPh sb="2" eb="4">
      <t>シンダン</t>
    </rPh>
    <rPh sb="4" eb="5">
      <t>ヒ</t>
    </rPh>
    <rPh sb="5" eb="6">
      <t>ケイ</t>
    </rPh>
    <phoneticPr fontId="6"/>
  </si>
  <si>
    <t>耐震診断費・実施設計費・工事費の内訳</t>
    <rPh sb="0" eb="2">
      <t>タイシン</t>
    </rPh>
    <rPh sb="2" eb="4">
      <t>シンダン</t>
    </rPh>
    <rPh sb="4" eb="5">
      <t>ヒ</t>
    </rPh>
    <rPh sb="12" eb="15">
      <t>コウジヒ</t>
    </rPh>
    <phoneticPr fontId="6"/>
  </si>
  <si>
    <t>補助対象実施設計費計（＝④）</t>
    <phoneticPr fontId="6"/>
  </si>
  <si>
    <t>補助対象外実施設計費計（＝⑤）</t>
    <rPh sb="0" eb="2">
      <t>ホジョ</t>
    </rPh>
    <rPh sb="2" eb="5">
      <t>タイショウガイ</t>
    </rPh>
    <rPh sb="5" eb="7">
      <t>ジッシ</t>
    </rPh>
    <rPh sb="7" eb="9">
      <t>セッケイ</t>
    </rPh>
    <rPh sb="9" eb="10">
      <t>ヒ</t>
    </rPh>
    <rPh sb="10" eb="11">
      <t>ケイ</t>
    </rPh>
    <phoneticPr fontId="6"/>
  </si>
  <si>
    <t>実施設計費計（＝⑥）</t>
    <phoneticPr fontId="6"/>
  </si>
  <si>
    <t>補助対象工事費計（＝⑦）</t>
    <rPh sb="0" eb="2">
      <t>ホジョ</t>
    </rPh>
    <rPh sb="2" eb="4">
      <t>タイショウ</t>
    </rPh>
    <rPh sb="4" eb="7">
      <t>コウジヒ</t>
    </rPh>
    <rPh sb="7" eb="8">
      <t>ケイ</t>
    </rPh>
    <phoneticPr fontId="6"/>
  </si>
  <si>
    <t>補助対象外工事費計（＝⑧）</t>
    <rPh sb="0" eb="2">
      <t>ホジョ</t>
    </rPh>
    <rPh sb="2" eb="5">
      <t>タイショウガイ</t>
    </rPh>
    <rPh sb="5" eb="7">
      <t>コウジ</t>
    </rPh>
    <rPh sb="7" eb="8">
      <t>ヒ</t>
    </rPh>
    <rPh sb="8" eb="9">
      <t>ケイ</t>
    </rPh>
    <phoneticPr fontId="6"/>
  </si>
  <si>
    <t>耐震化工事費計（= ⑨）</t>
    <rPh sb="0" eb="3">
      <t>タイシンカ</t>
    </rPh>
    <phoneticPr fontId="6"/>
  </si>
  <si>
    <t>金額合計（事業経費＝ ⑫）</t>
    <rPh sb="0" eb="2">
      <t>キンガク</t>
    </rPh>
    <rPh sb="2" eb="4">
      <t>ゴウケイ</t>
    </rPh>
    <rPh sb="5" eb="7">
      <t>ジギョウ</t>
    </rPh>
    <rPh sb="7" eb="9">
      <t>ケイヒ</t>
    </rPh>
    <phoneticPr fontId="6"/>
  </si>
  <si>
    <t>様式２－４（耐震改築）</t>
    <rPh sb="0" eb="2">
      <t>ヨウシキ</t>
    </rPh>
    <rPh sb="6" eb="8">
      <t>タイシン</t>
    </rPh>
    <rPh sb="8" eb="10">
      <t>カイチク</t>
    </rPh>
    <phoneticPr fontId="6"/>
  </si>
  <si>
    <t>①</t>
    <phoneticPr fontId="6"/>
  </si>
  <si>
    <t>②</t>
    <phoneticPr fontId="6"/>
  </si>
  <si>
    <t>管理責任者
所属・職・氏名</t>
    <rPh sb="0" eb="2">
      <t>カンリ</t>
    </rPh>
    <rPh sb="2" eb="4">
      <t>セキニン</t>
    </rPh>
    <rPh sb="4" eb="5">
      <t>シャ</t>
    </rPh>
    <rPh sb="6" eb="8">
      <t>ショゾク</t>
    </rPh>
    <rPh sb="9" eb="10">
      <t>ショク</t>
    </rPh>
    <rPh sb="11" eb="13">
      <t>シメイ</t>
    </rPh>
    <phoneticPr fontId="6"/>
  </si>
  <si>
    <t>耐震
指標</t>
    <rPh sb="0" eb="2">
      <t>タイシン</t>
    </rPh>
    <rPh sb="3" eb="5">
      <t>シヒョウ</t>
    </rPh>
    <phoneticPr fontId="6"/>
  </si>
  <si>
    <t>水平
耐力</t>
    <rPh sb="0" eb="2">
      <t>スイヘイ</t>
    </rPh>
    <rPh sb="3" eb="5">
      <t>タイリョク</t>
    </rPh>
    <phoneticPr fontId="6"/>
  </si>
  <si>
    <t>延べ床
面積</t>
    <rPh sb="0" eb="1">
      <t>ノ</t>
    </rPh>
    <rPh sb="2" eb="3">
      <t>ユカ</t>
    </rPh>
    <rPh sb="4" eb="6">
      <t>メンセキ</t>
    </rPh>
    <phoneticPr fontId="6"/>
  </si>
  <si>
    <t>㎡</t>
    <phoneticPr fontId="6"/>
  </si>
  <si>
    <t>工事完成予定日</t>
    <rPh sb="0" eb="2">
      <t>コウジ</t>
    </rPh>
    <rPh sb="2" eb="4">
      <t>カンセイ</t>
    </rPh>
    <rPh sb="4" eb="7">
      <t>ヨテイビ</t>
    </rPh>
    <phoneticPr fontId="6"/>
  </si>
  <si>
    <t>補助率等</t>
    <rPh sb="0" eb="3">
      <t>ホジョリツ</t>
    </rPh>
    <rPh sb="3" eb="4">
      <t>トウ</t>
    </rPh>
    <phoneticPr fontId="6"/>
  </si>
  <si>
    <t>１／２</t>
    <phoneticPr fontId="6"/>
  </si>
  <si>
    <t>④</t>
    <phoneticPr fontId="6"/>
  </si>
  <si>
    <t>⑥</t>
    <phoneticPr fontId="6"/>
  </si>
  <si>
    <t>⑦</t>
    <phoneticPr fontId="6"/>
  </si>
  <si>
    <t>⑩</t>
    <phoneticPr fontId="6"/>
  </si>
  <si>
    <t>⑬</t>
    <phoneticPr fontId="6"/>
  </si>
  <si>
    <t>年計画の</t>
    <rPh sb="0" eb="1">
      <t>ネン</t>
    </rPh>
    <rPh sb="1" eb="3">
      <t>ケイカク</t>
    </rPh>
    <phoneticPr fontId="6"/>
  </si>
  <si>
    <t>年目</t>
    <rPh sb="0" eb="2">
      <t>ネンメ</t>
    </rPh>
    <phoneticPr fontId="6"/>
  </si>
  <si>
    <t>あり</t>
  </si>
  <si>
    <t>なし</t>
  </si>
  <si>
    <t>(↓選択)</t>
    <rPh sb="2" eb="4">
      <t>センタク</t>
    </rPh>
    <phoneticPr fontId="6"/>
  </si>
  <si>
    <t>(↓選択すること)</t>
    <rPh sb="2" eb="4">
      <t>センタク</t>
    </rPh>
    <phoneticPr fontId="6"/>
  </si>
  <si>
    <t>Ｉｓ値</t>
    <rPh sb="2" eb="3">
      <t>チ</t>
    </rPh>
    <phoneticPr fontId="6"/>
  </si>
  <si>
    <t>ｑ値</t>
    <rPh sb="1" eb="2">
      <t>チ</t>
    </rPh>
    <phoneticPr fontId="6"/>
  </si>
  <si>
    <t>所属</t>
    <rPh sb="0" eb="2">
      <t>ショゾク</t>
    </rPh>
    <phoneticPr fontId="6"/>
  </si>
  <si>
    <t>職名</t>
    <rPh sb="0" eb="2">
      <t>ショクメイ</t>
    </rPh>
    <phoneticPr fontId="6"/>
  </si>
  <si>
    <t>氏名</t>
    <rPh sb="0" eb="2">
      <t>シメイ</t>
    </rPh>
    <phoneticPr fontId="6"/>
  </si>
  <si>
    <t>法人本部</t>
    <rPh sb="0" eb="2">
      <t>ホウジン</t>
    </rPh>
    <rPh sb="2" eb="4">
      <t>ホンブ</t>
    </rPh>
    <phoneticPr fontId="6"/>
  </si>
  <si>
    <t>事務局長</t>
    <rPh sb="0" eb="2">
      <t>ジム</t>
    </rPh>
    <rPh sb="2" eb="4">
      <t>キョクチョウ</t>
    </rPh>
    <phoneticPr fontId="6"/>
  </si>
  <si>
    <t>新Ａ棟</t>
    <rPh sb="0" eb="1">
      <t>シン</t>
    </rPh>
    <rPh sb="2" eb="3">
      <t>トウ</t>
    </rPh>
    <phoneticPr fontId="6"/>
  </si>
  <si>
    <t>分割耐震改築工事</t>
    <rPh sb="0" eb="2">
      <t>ブンカツ</t>
    </rPh>
    <rPh sb="2" eb="4">
      <t>タイシン</t>
    </rPh>
    <rPh sb="4" eb="6">
      <t>カイチク</t>
    </rPh>
    <rPh sb="6" eb="8">
      <t>コウジ</t>
    </rPh>
    <phoneticPr fontId="6"/>
  </si>
  <si>
    <t>文部科学学園</t>
    <rPh sb="0" eb="2">
      <t>モンブ</t>
    </rPh>
    <rPh sb="2" eb="4">
      <t>カガク</t>
    </rPh>
    <rPh sb="4" eb="6">
      <t>ガクエン</t>
    </rPh>
    <phoneticPr fontId="6"/>
  </si>
  <si>
    <t>文部　太郎</t>
    <rPh sb="0" eb="2">
      <t>モンブ</t>
    </rPh>
    <rPh sb="3" eb="5">
      <t>タロウ</t>
    </rPh>
    <phoneticPr fontId="6"/>
  </si>
  <si>
    <t>構造
階数</t>
    <rPh sb="0" eb="2">
      <t>コウゾウ</t>
    </rPh>
    <phoneticPr fontId="6"/>
  </si>
  <si>
    <t>RC5</t>
    <phoneticPr fontId="6"/>
  </si>
  <si>
    <t>用途</t>
    <rPh sb="0" eb="2">
      <t>ヨウト</t>
    </rPh>
    <phoneticPr fontId="6"/>
  </si>
  <si>
    <t>共通教育Ａ棟</t>
    <rPh sb="0" eb="2">
      <t>キョウツウ</t>
    </rPh>
    <rPh sb="2" eb="4">
      <t>キョウイク</t>
    </rPh>
    <rPh sb="5" eb="6">
      <t>トウ</t>
    </rPh>
    <phoneticPr fontId="6"/>
  </si>
  <si>
    <t>　校舎Ａ棟耐震改築事業</t>
    <rPh sb="1" eb="3">
      <t>コウシャ</t>
    </rPh>
    <rPh sb="4" eb="5">
      <t>ムネ</t>
    </rPh>
    <rPh sb="5" eb="7">
      <t>タイシン</t>
    </rPh>
    <rPh sb="7" eb="9">
      <t>カイチク</t>
    </rPh>
    <rPh sb="9" eb="11">
      <t>ジギョウ</t>
    </rPh>
    <phoneticPr fontId="6"/>
  </si>
  <si>
    <t>SRC3-1</t>
    <phoneticPr fontId="6"/>
  </si>
  <si>
    <t>１式</t>
    <rPh sb="1" eb="2">
      <t>シキ</t>
    </rPh>
    <phoneticPr fontId="6"/>
  </si>
  <si>
    <t>共通教育Ａ棟耐震診断業務</t>
    <rPh sb="0" eb="2">
      <t>キョウツウ</t>
    </rPh>
    <rPh sb="2" eb="4">
      <t>キョウイク</t>
    </rPh>
    <rPh sb="5" eb="6">
      <t>トウ</t>
    </rPh>
    <rPh sb="6" eb="8">
      <t>タイシン</t>
    </rPh>
    <rPh sb="8" eb="10">
      <t>シンダン</t>
    </rPh>
    <rPh sb="10" eb="12">
      <t>ギョウム</t>
    </rPh>
    <phoneticPr fontId="6"/>
  </si>
  <si>
    <t>新Ａ棟実施設計業務－補助対象経費＝２１，６００千円－１５，１２０千円</t>
    <rPh sb="0" eb="1">
      <t>シン</t>
    </rPh>
    <rPh sb="2" eb="3">
      <t>トウ</t>
    </rPh>
    <rPh sb="3" eb="5">
      <t>ジッシ</t>
    </rPh>
    <rPh sb="5" eb="7">
      <t>セッケイ</t>
    </rPh>
    <rPh sb="7" eb="9">
      <t>ギョウム</t>
    </rPh>
    <rPh sb="10" eb="12">
      <t>ホジョ</t>
    </rPh>
    <rPh sb="12" eb="14">
      <t>タイショウ</t>
    </rPh>
    <rPh sb="14" eb="16">
      <t>ケイヒ</t>
    </rPh>
    <rPh sb="23" eb="25">
      <t>センエン</t>
    </rPh>
    <rPh sb="32" eb="34">
      <t>センエン</t>
    </rPh>
    <phoneticPr fontId="6"/>
  </si>
  <si>
    <t>新Ａ棟工事監理業務－補助対象経費＝８，６４０千円－６，０４８千円</t>
    <rPh sb="0" eb="1">
      <t>シン</t>
    </rPh>
    <rPh sb="2" eb="3">
      <t>トウ</t>
    </rPh>
    <rPh sb="3" eb="5">
      <t>コウジ</t>
    </rPh>
    <rPh sb="5" eb="7">
      <t>カンリ</t>
    </rPh>
    <rPh sb="7" eb="9">
      <t>ギョウム</t>
    </rPh>
    <rPh sb="10" eb="12">
      <t>ホジョ</t>
    </rPh>
    <rPh sb="12" eb="14">
      <t>タイショウ</t>
    </rPh>
    <rPh sb="14" eb="16">
      <t>ケイヒ</t>
    </rPh>
    <rPh sb="22" eb="24">
      <t>センエン</t>
    </rPh>
    <rPh sb="30" eb="32">
      <t>センエン</t>
    </rPh>
    <phoneticPr fontId="6"/>
  </si>
  <si>
    <t>新Ａ棟基本設計業務</t>
    <rPh sb="0" eb="1">
      <t>シン</t>
    </rPh>
    <rPh sb="2" eb="3">
      <t>トウ</t>
    </rPh>
    <rPh sb="3" eb="5">
      <t>キホン</t>
    </rPh>
    <rPh sb="5" eb="7">
      <t>セッケイ</t>
    </rPh>
    <rPh sb="7" eb="9">
      <t>ギョウム</t>
    </rPh>
    <phoneticPr fontId="6"/>
  </si>
  <si>
    <t>建築工事</t>
    <rPh sb="0" eb="2">
      <t>ケンチク</t>
    </rPh>
    <rPh sb="2" eb="4">
      <t>コウジ</t>
    </rPh>
    <phoneticPr fontId="6"/>
  </si>
  <si>
    <t>既存建物撤去費</t>
    <rPh sb="0" eb="2">
      <t>キソン</t>
    </rPh>
    <rPh sb="2" eb="4">
      <t>タテモノ</t>
    </rPh>
    <rPh sb="4" eb="6">
      <t>テッキョ</t>
    </rPh>
    <rPh sb="6" eb="7">
      <t>ヒ</t>
    </rPh>
    <phoneticPr fontId="6"/>
  </si>
  <si>
    <t>建物解体工事</t>
    <rPh sb="0" eb="2">
      <t>タテモノ</t>
    </rPh>
    <rPh sb="2" eb="4">
      <t>カイタイ</t>
    </rPh>
    <rPh sb="4" eb="6">
      <t>コウジ</t>
    </rPh>
    <phoneticPr fontId="6"/>
  </si>
  <si>
    <t>電気設備工事</t>
    <rPh sb="0" eb="2">
      <t>デンキ</t>
    </rPh>
    <rPh sb="2" eb="4">
      <t>セツビ</t>
    </rPh>
    <rPh sb="4" eb="6">
      <t>コウジ</t>
    </rPh>
    <phoneticPr fontId="6"/>
  </si>
  <si>
    <t>機械設備工事</t>
    <rPh sb="0" eb="2">
      <t>キカイ</t>
    </rPh>
    <rPh sb="2" eb="4">
      <t>セツビ</t>
    </rPh>
    <rPh sb="4" eb="6">
      <t>コウジ</t>
    </rPh>
    <phoneticPr fontId="6"/>
  </si>
  <si>
    <t>機械設備工事費×０．７＝４３２，０００千円×０．７</t>
    <rPh sb="0" eb="2">
      <t>キカイ</t>
    </rPh>
    <rPh sb="2" eb="4">
      <t>セツビ</t>
    </rPh>
    <rPh sb="4" eb="7">
      <t>コウジヒ</t>
    </rPh>
    <rPh sb="19" eb="21">
      <t>センエン</t>
    </rPh>
    <phoneticPr fontId="6"/>
  </si>
  <si>
    <t>機械設備工事費－補助対象＝４３２，０００千円－３０２，４００千円</t>
    <rPh sb="0" eb="2">
      <t>キカイ</t>
    </rPh>
    <rPh sb="2" eb="4">
      <t>セツビ</t>
    </rPh>
    <rPh sb="4" eb="7">
      <t>コウジヒ</t>
    </rPh>
    <rPh sb="8" eb="10">
      <t>ホジョ</t>
    </rPh>
    <rPh sb="10" eb="12">
      <t>タイショウ</t>
    </rPh>
    <rPh sb="20" eb="22">
      <t>センエン</t>
    </rPh>
    <rPh sb="30" eb="32">
      <t>センエン</t>
    </rPh>
    <phoneticPr fontId="6"/>
  </si>
  <si>
    <t>建物撤去費</t>
    <rPh sb="0" eb="2">
      <t>タテモノ</t>
    </rPh>
    <rPh sb="2" eb="5">
      <t>テッキョヒ</t>
    </rPh>
    <phoneticPr fontId="6"/>
  </si>
  <si>
    <t>建物工事費算定額を超える額</t>
    <rPh sb="0" eb="2">
      <t>タテモノ</t>
    </rPh>
    <rPh sb="2" eb="5">
      <t>コウジヒ</t>
    </rPh>
    <rPh sb="5" eb="8">
      <t>サンテイガク</t>
    </rPh>
    <rPh sb="9" eb="10">
      <t>コ</t>
    </rPh>
    <rPh sb="12" eb="13">
      <t>ガク</t>
    </rPh>
    <phoneticPr fontId="6"/>
  </si>
  <si>
    <t>杭工事</t>
    <rPh sb="0" eb="1">
      <t>クイ</t>
    </rPh>
    <rPh sb="1" eb="3">
      <t>コウジ</t>
    </rPh>
    <phoneticPr fontId="6"/>
  </si>
  <si>
    <t>不用土処分</t>
    <rPh sb="0" eb="3">
      <t>フヨウド</t>
    </rPh>
    <rPh sb="3" eb="5">
      <t>ショブン</t>
    </rPh>
    <phoneticPr fontId="6"/>
  </si>
  <si>
    <t>新Ａ棟実施設計業務×70.00%＝２１，６００千円×70.00%</t>
    <rPh sb="0" eb="1">
      <t>シン</t>
    </rPh>
    <rPh sb="2" eb="3">
      <t>トウ</t>
    </rPh>
    <rPh sb="3" eb="5">
      <t>ジッシ</t>
    </rPh>
    <rPh sb="5" eb="7">
      <t>セッケイ</t>
    </rPh>
    <rPh sb="7" eb="9">
      <t>ギョウム</t>
    </rPh>
    <rPh sb="23" eb="25">
      <t>センエン</t>
    </rPh>
    <phoneticPr fontId="6"/>
  </si>
  <si>
    <t>新Ａ棟工事監理業務×70.00%＝８，６４０千円×70.00%</t>
    <rPh sb="0" eb="1">
      <t>シン</t>
    </rPh>
    <rPh sb="2" eb="3">
      <t>トウ</t>
    </rPh>
    <rPh sb="3" eb="5">
      <t>コウジ</t>
    </rPh>
    <rPh sb="5" eb="7">
      <t>カンリ</t>
    </rPh>
    <rPh sb="7" eb="9">
      <t>ギョウム</t>
    </rPh>
    <rPh sb="22" eb="24">
      <t>センエン</t>
    </rPh>
    <phoneticPr fontId="6"/>
  </si>
  <si>
    <t>特殊工事費小計</t>
    <rPh sb="0" eb="2">
      <t>トクシュ</t>
    </rPh>
    <rPh sb="2" eb="5">
      <t>コウジヒ</t>
    </rPh>
    <rPh sb="5" eb="7">
      <t>ショウケイ</t>
    </rPh>
    <phoneticPr fontId="6"/>
  </si>
  <si>
    <t>補助対象特殊工事費小計</t>
    <rPh sb="0" eb="2">
      <t>ホジョ</t>
    </rPh>
    <rPh sb="2" eb="4">
      <t>タイショウ</t>
    </rPh>
    <rPh sb="4" eb="8">
      <t>トクシュコウジ</t>
    </rPh>
    <rPh sb="8" eb="9">
      <t>ヒ</t>
    </rPh>
    <rPh sb="9" eb="10">
      <t>ショウ</t>
    </rPh>
    <rPh sb="10" eb="11">
      <t>ケイ</t>
    </rPh>
    <phoneticPr fontId="6"/>
  </si>
  <si>
    <t>インフラ盛替</t>
    <rPh sb="4" eb="5">
      <t>モ</t>
    </rPh>
    <rPh sb="5" eb="6">
      <t>カ</t>
    </rPh>
    <phoneticPr fontId="6"/>
  </si>
  <si>
    <t>圧縮率</t>
    <rPh sb="0" eb="3">
      <t>アッシュクリツ</t>
    </rPh>
    <phoneticPr fontId="6"/>
  </si>
  <si>
    <t>新棟面積（㎡）</t>
    <rPh sb="0" eb="2">
      <t>シントウ</t>
    </rPh>
    <rPh sb="2" eb="4">
      <t>メンセキ</t>
    </rPh>
    <phoneticPr fontId="6"/>
  </si>
  <si>
    <t>特殊工事費×圧縮率</t>
    <rPh sb="0" eb="2">
      <t>トクシュ</t>
    </rPh>
    <rPh sb="2" eb="5">
      <t>コウジヒ</t>
    </rPh>
    <rPh sb="6" eb="9">
      <t>アッシュクリツ</t>
    </rPh>
    <phoneticPr fontId="6"/>
  </si>
  <si>
    <t>　　　外構工事　１０，８００千円</t>
    <rPh sb="3" eb="5">
      <t>ガイコウ</t>
    </rPh>
    <rPh sb="5" eb="7">
      <t>コウジ</t>
    </rPh>
    <phoneticPr fontId="6"/>
  </si>
  <si>
    <t>　　　屋外照明　２，１６０千円</t>
    <phoneticPr fontId="6"/>
  </si>
  <si>
    <t>※圧縮率：70.00%＝補助対象面積３，５００㎡÷新棟面積５，０００㎡</t>
    <rPh sb="1" eb="4">
      <t>アッシュクリツ</t>
    </rPh>
    <rPh sb="12" eb="14">
      <t>ホジョ</t>
    </rPh>
    <rPh sb="14" eb="16">
      <t>タイショウ</t>
    </rPh>
    <rPh sb="16" eb="18">
      <t>メンセキ</t>
    </rPh>
    <rPh sb="25" eb="27">
      <t>シントウ</t>
    </rPh>
    <rPh sb="27" eb="29">
      <t>メンセキ</t>
    </rPh>
    <phoneticPr fontId="6"/>
  </si>
  <si>
    <t xml:space="preserve"> ※除外分計：２，１６０千円</t>
    <rPh sb="2" eb="4">
      <t>ジョガイ</t>
    </rPh>
    <rPh sb="4" eb="5">
      <t>ブン</t>
    </rPh>
    <rPh sb="5" eb="6">
      <t>ケイ</t>
    </rPh>
    <phoneticPr fontId="6"/>
  </si>
  <si>
    <t xml:space="preserve"> ※除外分計：１０，８００千円</t>
    <rPh sb="2" eb="4">
      <t>ジョガイ</t>
    </rPh>
    <rPh sb="4" eb="5">
      <t>ブン</t>
    </rPh>
    <rPh sb="5" eb="6">
      <t>ケイ</t>
    </rPh>
    <phoneticPr fontId="6"/>
  </si>
  <si>
    <t>対象建築工事費×圧縮率（補助対象）
＝（６５８，８００千円－１０，８００千円）×70.00%</t>
    <rPh sb="0" eb="2">
      <t>タイショウ</t>
    </rPh>
    <rPh sb="2" eb="4">
      <t>ケンチク</t>
    </rPh>
    <rPh sb="4" eb="7">
      <t>コウジヒ</t>
    </rPh>
    <rPh sb="12" eb="14">
      <t>ホジョ</t>
    </rPh>
    <rPh sb="14" eb="16">
      <t>タイショウ</t>
    </rPh>
    <rPh sb="27" eb="29">
      <t>センエン</t>
    </rPh>
    <rPh sb="36" eb="38">
      <t>センエン</t>
    </rPh>
    <phoneticPr fontId="6"/>
  </si>
  <si>
    <t>対象電気設備工事費×圧縮率（補助対象）
＝（３４７，７６０千円－２，１６０千円）×70.00%</t>
    <rPh sb="0" eb="2">
      <t>タイショウ</t>
    </rPh>
    <rPh sb="2" eb="4">
      <t>デンキ</t>
    </rPh>
    <rPh sb="4" eb="6">
      <t>セツビ</t>
    </rPh>
    <rPh sb="6" eb="8">
      <t>コウジ</t>
    </rPh>
    <rPh sb="8" eb="9">
      <t>ヒ</t>
    </rPh>
    <rPh sb="10" eb="12">
      <t>アッシュク</t>
    </rPh>
    <rPh sb="12" eb="13">
      <t>リツ</t>
    </rPh>
    <rPh sb="14" eb="16">
      <t>ホジョ</t>
    </rPh>
    <rPh sb="16" eb="18">
      <t>タイショウ</t>
    </rPh>
    <rPh sb="29" eb="31">
      <t>センエン</t>
    </rPh>
    <rPh sb="37" eb="39">
      <t>センエン</t>
    </rPh>
    <phoneticPr fontId="6"/>
  </si>
  <si>
    <t>対象建築工事費×圧縮率（補助対象外）
＝（６５８，８００千円－１０，８００千円）×30.00%</t>
    <rPh sb="0" eb="2">
      <t>タイショウ</t>
    </rPh>
    <rPh sb="2" eb="4">
      <t>ケンチク</t>
    </rPh>
    <rPh sb="4" eb="7">
      <t>コウジヒ</t>
    </rPh>
    <rPh sb="12" eb="14">
      <t>ホジョ</t>
    </rPh>
    <rPh sb="14" eb="16">
      <t>タイショウ</t>
    </rPh>
    <rPh sb="16" eb="17">
      <t>ガイ</t>
    </rPh>
    <rPh sb="28" eb="30">
      <t>センエン</t>
    </rPh>
    <rPh sb="37" eb="39">
      <t>センエン</t>
    </rPh>
    <phoneticPr fontId="6"/>
  </si>
  <si>
    <t>対象電気設備工事費×圧縮率（補助対象外）
＝（３４７，７６０千円－２，１６０千円）×30.00%</t>
    <rPh sb="0" eb="2">
      <t>タイショウ</t>
    </rPh>
    <rPh sb="2" eb="4">
      <t>デンキ</t>
    </rPh>
    <rPh sb="4" eb="6">
      <t>セツビ</t>
    </rPh>
    <rPh sb="6" eb="8">
      <t>コウジ</t>
    </rPh>
    <rPh sb="8" eb="9">
      <t>ヒ</t>
    </rPh>
    <rPh sb="10" eb="12">
      <t>アッシュク</t>
    </rPh>
    <rPh sb="12" eb="13">
      <t>リツ</t>
    </rPh>
    <rPh sb="14" eb="16">
      <t>ホジョ</t>
    </rPh>
    <rPh sb="16" eb="18">
      <t>タイショウ</t>
    </rPh>
    <rPh sb="18" eb="19">
      <t>ガイ</t>
    </rPh>
    <rPh sb="30" eb="32">
      <t>センエン</t>
    </rPh>
    <rPh sb="38" eb="40">
      <t>センエン</t>
    </rPh>
    <phoneticPr fontId="6"/>
  </si>
  <si>
    <t>連結椅子</t>
    <rPh sb="0" eb="2">
      <t>レンケツ</t>
    </rPh>
    <rPh sb="2" eb="4">
      <t>イス</t>
    </rPh>
    <phoneticPr fontId="6"/>
  </si>
  <si>
    <t>固定式</t>
    <rPh sb="0" eb="3">
      <t>コテイシキ</t>
    </rPh>
    <phoneticPr fontId="6"/>
  </si>
  <si>
    <t>補助率</t>
    <rPh sb="0" eb="3">
      <t>ホジョリツ</t>
    </rPh>
    <phoneticPr fontId="6"/>
  </si>
  <si>
    <t>都道府県名</t>
    <rPh sb="0" eb="4">
      <t>トドウフケン</t>
    </rPh>
    <rPh sb="4" eb="5">
      <t>メイ</t>
    </rPh>
    <phoneticPr fontId="6"/>
  </si>
  <si>
    <t>事前着手承認申請</t>
    <rPh sb="0" eb="2">
      <t>ジゼン</t>
    </rPh>
    <rPh sb="2" eb="4">
      <t>チャクシュ</t>
    </rPh>
    <rPh sb="4" eb="6">
      <t>ショウニン</t>
    </rPh>
    <rPh sb="6" eb="8">
      <t>シンセイ</t>
    </rPh>
    <phoneticPr fontId="6"/>
  </si>
  <si>
    <t>○○県</t>
    <rPh sb="2" eb="3">
      <t>ケン</t>
    </rPh>
    <phoneticPr fontId="6"/>
  </si>
  <si>
    <t>文部科学高等学校</t>
    <rPh sb="0" eb="2">
      <t>モンブ</t>
    </rPh>
    <rPh sb="2" eb="4">
      <t>カガク</t>
    </rPh>
    <rPh sb="4" eb="6">
      <t>コウトウ</t>
    </rPh>
    <rPh sb="6" eb="8">
      <t>ガッコウ</t>
    </rPh>
    <phoneticPr fontId="6"/>
  </si>
  <si>
    <t>○○市</t>
    <rPh sb="2" eb="3">
      <t>シ</t>
    </rPh>
    <phoneticPr fontId="6"/>
  </si>
  <si>
    <t>平成○○年○月○日着手・無</t>
    <rPh sb="8" eb="9">
      <t>ニチ</t>
    </rPh>
    <rPh sb="9" eb="11">
      <t>チャクシュ</t>
    </rPh>
    <phoneticPr fontId="6"/>
  </si>
  <si>
    <t>　文部科学高等学校</t>
    <rPh sb="1" eb="3">
      <t>モンブ</t>
    </rPh>
    <rPh sb="3" eb="5">
      <t>カガク</t>
    </rPh>
    <rPh sb="5" eb="7">
      <t>コウトウ</t>
    </rPh>
    <rPh sb="7" eb="9">
      <t>ガッコウ</t>
    </rPh>
    <phoneticPr fontId="6"/>
  </si>
  <si>
    <t>　都道府県名</t>
    <rPh sb="1" eb="5">
      <t>トドウフケン</t>
    </rPh>
    <rPh sb="5" eb="6">
      <t>メイ</t>
    </rPh>
    <phoneticPr fontId="6"/>
  </si>
  <si>
    <t>　○○県</t>
    <rPh sb="3" eb="4">
      <t>ケン</t>
    </rPh>
    <phoneticPr fontId="6"/>
  </si>
  <si>
    <t>都道府県</t>
    <rPh sb="0" eb="4">
      <t>トドウフケン</t>
    </rPh>
    <phoneticPr fontId="6"/>
  </si>
  <si>
    <t>高校校舎</t>
    <rPh sb="0" eb="2">
      <t>コウコウ</t>
    </rPh>
    <rPh sb="2" eb="4">
      <t>コウシャ</t>
    </rPh>
    <phoneticPr fontId="6"/>
  </si>
  <si>
    <t>１／３</t>
    <phoneticPr fontId="6"/>
  </si>
  <si>
    <t>補助希望額
⑩×補助率以内</t>
    <rPh sb="0" eb="2">
      <t>ホジョ</t>
    </rPh>
    <rPh sb="2" eb="5">
      <t>キボウガク</t>
    </rPh>
    <rPh sb="8" eb="11">
      <t>ホジョリツ</t>
    </rPh>
    <rPh sb="11" eb="13">
      <t>イナイ</t>
    </rPh>
    <phoneticPr fontId="6"/>
  </si>
  <si>
    <t>平成２９年１月３０日着手</t>
    <rPh sb="9" eb="10">
      <t>ニチ</t>
    </rPh>
    <rPh sb="10" eb="12">
      <t>チャクシュ</t>
    </rPh>
    <phoneticPr fontId="6"/>
  </si>
  <si>
    <r>
      <t>【建築】</t>
    </r>
    <r>
      <rPr>
        <sz val="8"/>
        <color rgb="FFFF0000"/>
        <rFont val="ＭＳ Ｐゴシック"/>
        <family val="3"/>
        <charset val="128"/>
      </rPr>
      <t>※消費税・諸経費を含むこと　</t>
    </r>
    <rPh sb="1" eb="3">
      <t>ケンチク</t>
    </rPh>
    <phoneticPr fontId="6"/>
  </si>
  <si>
    <t>【電気】</t>
    <rPh sb="1" eb="3">
      <t>デンキ</t>
    </rPh>
    <phoneticPr fontId="6"/>
  </si>
  <si>
    <t>【機械】</t>
    <rPh sb="1" eb="3">
      <t>キカイ</t>
    </rPh>
    <phoneticPr fontId="6"/>
  </si>
  <si>
    <t>【その他】</t>
    <rPh sb="3" eb="4">
      <t>タ</t>
    </rPh>
    <phoneticPr fontId="6"/>
  </si>
  <si>
    <t>【建物撤去費等】</t>
    <rPh sb="1" eb="3">
      <t>タテモノ</t>
    </rPh>
    <rPh sb="3" eb="5">
      <t>テッキョ</t>
    </rPh>
    <rPh sb="5" eb="6">
      <t>ヒ</t>
    </rPh>
    <rPh sb="6" eb="7">
      <t>ナド</t>
    </rPh>
    <phoneticPr fontId="6"/>
  </si>
  <si>
    <t>平成２９年度　学校施設耐震改築工事　計画調書</t>
    <rPh sb="7" eb="9">
      <t>ガッコウ</t>
    </rPh>
    <rPh sb="9" eb="11">
      <t>シセツ</t>
    </rPh>
    <rPh sb="11" eb="13">
      <t>タイシン</t>
    </rPh>
    <rPh sb="13" eb="15">
      <t>カイチク</t>
    </rPh>
    <rPh sb="15" eb="17">
      <t>コウジ</t>
    </rPh>
    <rPh sb="18" eb="20">
      <t>ケイカク</t>
    </rPh>
    <rPh sb="20" eb="22">
      <t>チョウショ</t>
    </rPh>
    <phoneticPr fontId="6"/>
  </si>
  <si>
    <t>SRC3-1</t>
    <phoneticPr fontId="6"/>
  </si>
  <si>
    <t>㎡</t>
    <phoneticPr fontId="6"/>
  </si>
  <si>
    <r>
      <t>【建築】</t>
    </r>
    <r>
      <rPr>
        <sz val="8"/>
        <color rgb="FFFF0000"/>
        <rFont val="ＭＳ Ｐゴシック"/>
        <family val="3"/>
        <charset val="128"/>
      </rPr>
      <t>※消費税・諸経費を含むこと</t>
    </r>
    <rPh sb="1" eb="3">
      <t>ケンチク</t>
    </rPh>
    <phoneticPr fontId="6"/>
  </si>
  <si>
    <t>ボーリング</t>
    <phoneticPr fontId="6"/>
  </si>
  <si>
    <t>ｹｰﾌﾞﾙﾗｯｸ</t>
    <phoneticPr fontId="6"/>
  </si>
  <si>
    <t>m</t>
    <phoneticPr fontId="6"/>
  </si>
  <si>
    <t>ｴﾚﾍﾞｰﾀ</t>
    <phoneticPr fontId="6"/>
  </si>
  <si>
    <t>.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</si>
</sst>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#,##0_ "/>
    <numFmt numFmtId="177" formatCode="[$-411]ggge&quot;年&quot;m&quot;月&quot;d&quot;日&quot;;@"/>
    <numFmt numFmtId="178" formatCode="#,##0_);[Red]\(#,##0\)"/>
    <numFmt numFmtId="179" formatCode="#,##0&quot;円&quot;"/>
    <numFmt numFmtId="180" formatCode="#,##0;&quot;▲ &quot;#,##0"/>
    <numFmt numFmtId="181" formatCode="#,##0.0_ "/>
    <numFmt numFmtId="182" formatCode="#,##0.0;[Red]\-#,##0.0"/>
    <numFmt numFmtId="183" formatCode="#,##0.0_ &quot;千円/㎡&quot;"/>
    <numFmt numFmtId="184" formatCode="#,##0.0_ &quot;%&quot;"/>
    <numFmt numFmtId="185" formatCode="#,##0;&quot;△ &quot;#,##0"/>
    <numFmt numFmtId="186" formatCode="0.00_ "/>
    <numFmt numFmtId="187" formatCode="&quot;¥&quot;#,##0_);[Red]\(&quot;¥&quot;#,##0\)"/>
    <numFmt numFmtId="188" formatCode="0_);[Red]\(0\)"/>
  </numFmts>
  <fonts count="6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明朝"/>
      <family val="1"/>
      <charset val="128"/>
    </font>
    <font>
      <sz val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8"/>
      <color rgb="FF0000FF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4"/>
      <color rgb="FFFF0000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b/>
      <sz val="6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gray125">
        <fgColor indexed="23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50"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0" borderId="1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23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4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9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882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7" fillId="0" borderId="13" xfId="0" applyFont="1" applyBorder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17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176" fontId="7" fillId="0" borderId="21" xfId="0" applyNumberFormat="1" applyFont="1" applyBorder="1" applyAlignment="1">
      <alignment horizontal="right" vertical="center" shrinkToFit="1"/>
    </xf>
    <xf numFmtId="176" fontId="7" fillId="0" borderId="22" xfId="0" applyNumberFormat="1" applyFont="1" applyBorder="1" applyAlignment="1">
      <alignment horizontal="right" vertical="center" shrinkToFit="1"/>
    </xf>
    <xf numFmtId="0" fontId="7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23" xfId="0" applyFont="1" applyFill="1" applyBorder="1" applyAlignment="1">
      <alignment vertical="center"/>
    </xf>
    <xf numFmtId="0" fontId="7" fillId="0" borderId="24" xfId="0" applyFont="1" applyFill="1" applyBorder="1" applyAlignment="1">
      <alignment vertical="center"/>
    </xf>
    <xf numFmtId="0" fontId="7" fillId="0" borderId="25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0" fontId="7" fillId="0" borderId="26" xfId="0" applyFont="1" applyFill="1" applyBorder="1" applyAlignment="1">
      <alignment horizontal="right" vertical="center"/>
    </xf>
    <xf numFmtId="176" fontId="7" fillId="0" borderId="29" xfId="0" applyNumberFormat="1" applyFont="1" applyFill="1" applyBorder="1" applyAlignment="1">
      <alignment vertical="center"/>
    </xf>
    <xf numFmtId="0" fontId="7" fillId="0" borderId="30" xfId="0" applyFont="1" applyFill="1" applyBorder="1" applyAlignment="1">
      <alignment vertical="center"/>
    </xf>
    <xf numFmtId="176" fontId="7" fillId="0" borderId="30" xfId="0" applyNumberFormat="1" applyFont="1" applyFill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176" fontId="7" fillId="0" borderId="30" xfId="0" applyNumberFormat="1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vertical="center"/>
    </xf>
    <xf numFmtId="0" fontId="7" fillId="0" borderId="34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right" vertical="center"/>
    </xf>
    <xf numFmtId="0" fontId="7" fillId="0" borderId="37" xfId="0" applyFont="1" applyBorder="1" applyAlignment="1">
      <alignment horizontal="left" vertical="center"/>
    </xf>
    <xf numFmtId="178" fontId="7" fillId="0" borderId="0" xfId="0" applyNumberFormat="1" applyFont="1" applyBorder="1" applyAlignment="1">
      <alignment horizontal="right" vertical="center"/>
    </xf>
    <xf numFmtId="179" fontId="7" fillId="0" borderId="0" xfId="0" applyNumberFormat="1" applyFont="1" applyBorder="1" applyAlignment="1">
      <alignment vertical="center"/>
    </xf>
    <xf numFmtId="178" fontId="7" fillId="0" borderId="0" xfId="0" applyNumberFormat="1" applyFont="1" applyBorder="1" applyAlignment="1">
      <alignment vertical="center"/>
    </xf>
    <xf numFmtId="180" fontId="7" fillId="0" borderId="0" xfId="0" applyNumberFormat="1" applyFont="1" applyBorder="1" applyAlignment="1">
      <alignment vertical="center"/>
    </xf>
    <xf numFmtId="0" fontId="7" fillId="0" borderId="46" xfId="0" applyFont="1" applyFill="1" applyBorder="1" applyAlignment="1">
      <alignment vertical="center"/>
    </xf>
    <xf numFmtId="0" fontId="7" fillId="0" borderId="20" xfId="0" applyFont="1" applyFill="1" applyBorder="1" applyAlignment="1">
      <alignment vertical="center"/>
    </xf>
    <xf numFmtId="0" fontId="7" fillId="0" borderId="47" xfId="0" applyFont="1" applyFill="1" applyBorder="1" applyAlignment="1">
      <alignment vertical="center"/>
    </xf>
    <xf numFmtId="0" fontId="5" fillId="0" borderId="48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 shrinkToFit="1"/>
    </xf>
    <xf numFmtId="178" fontId="7" fillId="0" borderId="0" xfId="0" applyNumberFormat="1" applyFont="1" applyFill="1" applyBorder="1">
      <alignment vertical="center"/>
    </xf>
    <xf numFmtId="178" fontId="32" fillId="0" borderId="51" xfId="0" applyNumberFormat="1" applyFont="1" applyFill="1" applyBorder="1" applyAlignment="1">
      <alignment vertical="center" shrinkToFit="1"/>
    </xf>
    <xf numFmtId="178" fontId="32" fillId="0" borderId="52" xfId="0" applyNumberFormat="1" applyFont="1" applyFill="1" applyBorder="1" applyAlignment="1">
      <alignment vertical="center" shrinkToFit="1"/>
    </xf>
    <xf numFmtId="178" fontId="32" fillId="0" borderId="53" xfId="0" applyNumberFormat="1" applyFont="1" applyFill="1" applyBorder="1" applyAlignment="1">
      <alignment vertical="center" shrinkToFit="1"/>
    </xf>
    <xf numFmtId="178" fontId="32" fillId="0" borderId="54" xfId="0" applyNumberFormat="1" applyFont="1" applyFill="1" applyBorder="1" applyAlignment="1">
      <alignment vertical="center"/>
    </xf>
    <xf numFmtId="178" fontId="32" fillId="0" borderId="55" xfId="0" applyNumberFormat="1" applyFont="1" applyFill="1" applyBorder="1" applyAlignment="1">
      <alignment vertical="center" shrinkToFit="1"/>
    </xf>
    <xf numFmtId="178" fontId="32" fillId="0" borderId="52" xfId="0" applyNumberFormat="1" applyFont="1" applyFill="1" applyBorder="1" applyAlignment="1">
      <alignment vertical="center" wrapText="1" shrinkToFit="1"/>
    </xf>
    <xf numFmtId="178" fontId="32" fillId="0" borderId="56" xfId="0" applyNumberFormat="1" applyFont="1" applyFill="1" applyBorder="1" applyAlignment="1">
      <alignment vertical="center" shrinkToFit="1"/>
    </xf>
    <xf numFmtId="178" fontId="32" fillId="0" borderId="57" xfId="0" applyNumberFormat="1" applyFont="1" applyFill="1" applyBorder="1" applyAlignment="1">
      <alignment vertical="center" shrinkToFit="1"/>
    </xf>
    <xf numFmtId="178" fontId="32" fillId="0" borderId="56" xfId="0" applyNumberFormat="1" applyFont="1" applyFill="1" applyBorder="1" applyAlignment="1">
      <alignment vertical="center" justifyLastLine="1" shrinkToFit="1"/>
    </xf>
    <xf numFmtId="0" fontId="7" fillId="0" borderId="0" xfId="0" applyFont="1" applyFill="1" applyBorder="1" applyAlignment="1">
      <alignment vertical="center" textRotation="255" shrinkToFit="1"/>
    </xf>
    <xf numFmtId="0" fontId="7" fillId="0" borderId="20" xfId="0" applyFont="1" applyFill="1" applyBorder="1" applyAlignment="1">
      <alignment horizontal="center" vertical="center" textRotation="255" shrinkToFit="1"/>
    </xf>
    <xf numFmtId="0" fontId="7" fillId="0" borderId="21" xfId="0" applyFont="1" applyFill="1" applyBorder="1" applyAlignment="1">
      <alignment horizontal="center" vertical="center" textRotation="255" shrinkToFit="1"/>
    </xf>
    <xf numFmtId="0" fontId="7" fillId="0" borderId="25" xfId="0" applyFont="1" applyFill="1" applyBorder="1" applyAlignment="1">
      <alignment horizontal="left" vertical="center"/>
    </xf>
    <xf numFmtId="0" fontId="7" fillId="0" borderId="30" xfId="0" applyFont="1" applyFill="1" applyBorder="1" applyAlignment="1">
      <alignment horizontal="left" vertical="center"/>
    </xf>
    <xf numFmtId="178" fontId="32" fillId="0" borderId="37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84" xfId="0" applyFont="1" applyFill="1" applyBorder="1" applyAlignment="1">
      <alignment vertical="distributed" textRotation="255" justifyLastLine="1"/>
    </xf>
    <xf numFmtId="0" fontId="0" fillId="25" borderId="0" xfId="0" applyFill="1">
      <alignment vertical="center"/>
    </xf>
    <xf numFmtId="0" fontId="0" fillId="25" borderId="0" xfId="0" applyFill="1" applyAlignment="1">
      <alignment horizontal="center" vertical="center"/>
    </xf>
    <xf numFmtId="176" fontId="0" fillId="25" borderId="0" xfId="0" applyNumberFormat="1" applyFill="1">
      <alignment vertical="center"/>
    </xf>
    <xf numFmtId="0" fontId="33" fillId="25" borderId="0" xfId="0" applyFont="1" applyFill="1" applyAlignment="1">
      <alignment horizontal="center" vertical="center"/>
    </xf>
    <xf numFmtId="0" fontId="33" fillId="25" borderId="0" xfId="0" applyFont="1" applyFill="1" applyBorder="1" applyAlignment="1">
      <alignment horizontal="center" vertical="center"/>
    </xf>
    <xf numFmtId="0" fontId="33" fillId="25" borderId="0" xfId="0" applyFont="1" applyFill="1">
      <alignment vertical="center"/>
    </xf>
    <xf numFmtId="0" fontId="33" fillId="25" borderId="0" xfId="0" applyFont="1" applyFill="1" applyBorder="1">
      <alignment vertical="center"/>
    </xf>
    <xf numFmtId="176" fontId="33" fillId="25" borderId="0" xfId="0" applyNumberFormat="1" applyFont="1" applyFill="1">
      <alignment vertical="center"/>
    </xf>
    <xf numFmtId="0" fontId="33" fillId="25" borderId="92" xfId="0" applyFont="1" applyFill="1" applyBorder="1">
      <alignment vertical="center"/>
    </xf>
    <xf numFmtId="0" fontId="33" fillId="25" borderId="95" xfId="0" applyFont="1" applyFill="1" applyBorder="1">
      <alignment vertical="center"/>
    </xf>
    <xf numFmtId="176" fontId="33" fillId="25" borderId="25" xfId="0" applyNumberFormat="1" applyFont="1" applyFill="1" applyBorder="1">
      <alignment vertical="center"/>
    </xf>
    <xf numFmtId="0" fontId="33" fillId="25" borderId="93" xfId="0" applyFont="1" applyFill="1" applyBorder="1">
      <alignment vertical="center"/>
    </xf>
    <xf numFmtId="0" fontId="33" fillId="25" borderId="97" xfId="0" applyFont="1" applyFill="1" applyBorder="1">
      <alignment vertical="center"/>
    </xf>
    <xf numFmtId="0" fontId="33" fillId="25" borderId="98" xfId="0" applyFont="1" applyFill="1" applyBorder="1">
      <alignment vertical="center"/>
    </xf>
    <xf numFmtId="0" fontId="33" fillId="25" borderId="100" xfId="0" applyFont="1" applyFill="1" applyBorder="1">
      <alignment vertical="center"/>
    </xf>
    <xf numFmtId="0" fontId="12" fillId="25" borderId="0" xfId="0" applyFont="1" applyFill="1">
      <alignment vertical="center"/>
    </xf>
    <xf numFmtId="176" fontId="12" fillId="25" borderId="0" xfId="0" applyNumberFormat="1" applyFont="1" applyFill="1">
      <alignment vertical="center"/>
    </xf>
    <xf numFmtId="176" fontId="35" fillId="27" borderId="103" xfId="0" applyNumberFormat="1" applyFont="1" applyFill="1" applyBorder="1" applyAlignment="1">
      <alignment horizontal="center" vertical="center"/>
    </xf>
    <xf numFmtId="0" fontId="33" fillId="28" borderId="17" xfId="0" applyFont="1" applyFill="1" applyBorder="1" applyAlignment="1">
      <alignment horizontal="left" vertical="center"/>
    </xf>
    <xf numFmtId="0" fontId="35" fillId="28" borderId="0" xfId="0" applyFont="1" applyFill="1" applyBorder="1" applyAlignment="1">
      <alignment horizontal="center" vertical="center"/>
    </xf>
    <xf numFmtId="176" fontId="35" fillId="28" borderId="0" xfId="0" applyNumberFormat="1" applyFont="1" applyFill="1" applyBorder="1" applyAlignment="1">
      <alignment horizontal="center" vertical="center"/>
    </xf>
    <xf numFmtId="0" fontId="35" fillId="28" borderId="37" xfId="0" applyFont="1" applyFill="1" applyBorder="1" applyAlignment="1">
      <alignment horizontal="center" vertical="center"/>
    </xf>
    <xf numFmtId="0" fontId="33" fillId="24" borderId="14" xfId="0" applyFont="1" applyFill="1" applyBorder="1" applyAlignment="1">
      <alignment horizontal="center" vertical="center"/>
    </xf>
    <xf numFmtId="0" fontId="33" fillId="25" borderId="46" xfId="0" applyFont="1" applyFill="1" applyBorder="1">
      <alignment vertical="center"/>
    </xf>
    <xf numFmtId="0" fontId="33" fillId="25" borderId="20" xfId="0" applyFont="1" applyFill="1" applyBorder="1">
      <alignment vertical="center"/>
    </xf>
    <xf numFmtId="176" fontId="33" fillId="25" borderId="20" xfId="0" applyNumberFormat="1" applyFont="1" applyFill="1" applyBorder="1">
      <alignment vertical="center"/>
    </xf>
    <xf numFmtId="0" fontId="33" fillId="25" borderId="47" xfId="0" applyFont="1" applyFill="1" applyBorder="1">
      <alignment vertical="center"/>
    </xf>
    <xf numFmtId="0" fontId="33" fillId="24" borderId="17" xfId="0" applyFont="1" applyFill="1" applyBorder="1" applyAlignment="1">
      <alignment horizontal="center" vertical="center"/>
    </xf>
    <xf numFmtId="0" fontId="33" fillId="25" borderId="25" xfId="0" applyFont="1" applyFill="1" applyBorder="1">
      <alignment vertical="center"/>
    </xf>
    <xf numFmtId="176" fontId="33" fillId="25" borderId="0" xfId="0" applyNumberFormat="1" applyFont="1" applyFill="1" applyBorder="1">
      <alignment vertical="center"/>
    </xf>
    <xf numFmtId="0" fontId="33" fillId="25" borderId="37" xfId="0" applyFont="1" applyFill="1" applyBorder="1">
      <alignment vertical="center"/>
    </xf>
    <xf numFmtId="0" fontId="33" fillId="25" borderId="105" xfId="0" applyFont="1" applyFill="1" applyBorder="1">
      <alignment vertical="center"/>
    </xf>
    <xf numFmtId="0" fontId="33" fillId="25" borderId="106" xfId="0" applyFont="1" applyFill="1" applyBorder="1">
      <alignment vertical="center"/>
    </xf>
    <xf numFmtId="176" fontId="33" fillId="25" borderId="106" xfId="0" applyNumberFormat="1" applyFont="1" applyFill="1" applyBorder="1">
      <alignment vertical="center"/>
    </xf>
    <xf numFmtId="0" fontId="33" fillId="25" borderId="107" xfId="0" applyFont="1" applyFill="1" applyBorder="1">
      <alignment vertical="center"/>
    </xf>
    <xf numFmtId="0" fontId="33" fillId="25" borderId="97" xfId="0" applyFont="1" applyFill="1" applyBorder="1" applyAlignment="1">
      <alignment horizontal="right" vertical="center"/>
    </xf>
    <xf numFmtId="176" fontId="33" fillId="25" borderId="97" xfId="0" applyNumberFormat="1" applyFont="1" applyFill="1" applyBorder="1">
      <alignment vertical="center"/>
    </xf>
    <xf numFmtId="0" fontId="33" fillId="25" borderId="108" xfId="0" applyFont="1" applyFill="1" applyBorder="1">
      <alignment vertical="center"/>
    </xf>
    <xf numFmtId="0" fontId="33" fillId="25" borderId="32" xfId="0" applyFont="1" applyFill="1" applyBorder="1">
      <alignment vertical="center"/>
    </xf>
    <xf numFmtId="0" fontId="33" fillId="25" borderId="85" xfId="0" applyFont="1" applyFill="1" applyBorder="1">
      <alignment vertical="center"/>
    </xf>
    <xf numFmtId="181" fontId="33" fillId="25" borderId="85" xfId="0" applyNumberFormat="1" applyFont="1" applyFill="1" applyBorder="1">
      <alignment vertical="center"/>
    </xf>
    <xf numFmtId="176" fontId="33" fillId="25" borderId="85" xfId="0" applyNumberFormat="1" applyFont="1" applyFill="1" applyBorder="1">
      <alignment vertical="center"/>
    </xf>
    <xf numFmtId="0" fontId="33" fillId="25" borderId="28" xfId="0" applyFont="1" applyFill="1" applyBorder="1">
      <alignment vertical="center"/>
    </xf>
    <xf numFmtId="0" fontId="33" fillId="24" borderId="84" xfId="0" applyFont="1" applyFill="1" applyBorder="1" applyAlignment="1">
      <alignment horizontal="center" vertical="center"/>
    </xf>
    <xf numFmtId="0" fontId="33" fillId="24" borderId="10" xfId="0" applyFont="1" applyFill="1" applyBorder="1">
      <alignment vertical="center"/>
    </xf>
    <xf numFmtId="0" fontId="33" fillId="24" borderId="21" xfId="0" applyFont="1" applyFill="1" applyBorder="1">
      <alignment vertical="center"/>
    </xf>
    <xf numFmtId="176" fontId="36" fillId="24" borderId="21" xfId="0" applyNumberFormat="1" applyFont="1" applyFill="1" applyBorder="1">
      <alignment vertical="center"/>
    </xf>
    <xf numFmtId="0" fontId="33" fillId="24" borderId="44" xfId="0" applyFont="1" applyFill="1" applyBorder="1" applyAlignment="1">
      <alignment horizontal="center" vertical="center"/>
    </xf>
    <xf numFmtId="0" fontId="36" fillId="25" borderId="92" xfId="0" applyFont="1" applyFill="1" applyBorder="1">
      <alignment vertical="center"/>
    </xf>
    <xf numFmtId="176" fontId="33" fillId="25" borderId="95" xfId="0" applyNumberFormat="1" applyFont="1" applyFill="1" applyBorder="1">
      <alignment vertical="center"/>
    </xf>
    <xf numFmtId="0" fontId="33" fillId="25" borderId="109" xfId="0" applyFont="1" applyFill="1" applyBorder="1">
      <alignment vertical="center"/>
    </xf>
    <xf numFmtId="0" fontId="33" fillId="24" borderId="78" xfId="0" applyFont="1" applyFill="1" applyBorder="1" applyAlignment="1">
      <alignment horizontal="center" vertical="center"/>
    </xf>
    <xf numFmtId="0" fontId="33" fillId="25" borderId="110" xfId="0" applyFont="1" applyFill="1" applyBorder="1">
      <alignment vertical="center"/>
    </xf>
    <xf numFmtId="38" fontId="33" fillId="25" borderId="111" xfId="33" applyFont="1" applyFill="1" applyBorder="1">
      <alignment vertical="center"/>
    </xf>
    <xf numFmtId="0" fontId="33" fillId="25" borderId="112" xfId="0" applyFont="1" applyFill="1" applyBorder="1">
      <alignment vertical="center"/>
    </xf>
    <xf numFmtId="182" fontId="33" fillId="25" borderId="110" xfId="33" applyNumberFormat="1" applyFont="1" applyFill="1" applyBorder="1">
      <alignment vertical="center"/>
    </xf>
    <xf numFmtId="176" fontId="33" fillId="25" borderId="110" xfId="0" applyNumberFormat="1" applyFont="1" applyFill="1" applyBorder="1">
      <alignment vertical="center"/>
    </xf>
    <xf numFmtId="176" fontId="33" fillId="25" borderId="111" xfId="0" applyNumberFormat="1" applyFont="1" applyFill="1" applyBorder="1">
      <alignment vertical="center"/>
    </xf>
    <xf numFmtId="0" fontId="33" fillId="25" borderId="110" xfId="0" applyFont="1" applyFill="1" applyBorder="1" applyAlignment="1">
      <alignment horizontal="center" vertical="center"/>
    </xf>
    <xf numFmtId="0" fontId="33" fillId="25" borderId="111" xfId="0" applyFont="1" applyFill="1" applyBorder="1" applyAlignment="1">
      <alignment horizontal="center" vertical="center"/>
    </xf>
    <xf numFmtId="176" fontId="36" fillId="25" borderId="113" xfId="0" applyNumberFormat="1" applyFont="1" applyFill="1" applyBorder="1" applyAlignment="1">
      <alignment horizontal="right" vertical="center"/>
    </xf>
    <xf numFmtId="176" fontId="36" fillId="25" borderId="114" xfId="0" applyNumberFormat="1" applyFont="1" applyFill="1" applyBorder="1">
      <alignment vertical="center"/>
    </xf>
    <xf numFmtId="0" fontId="36" fillId="25" borderId="93" xfId="0" applyFont="1" applyFill="1" applyBorder="1">
      <alignment vertical="center"/>
    </xf>
    <xf numFmtId="38" fontId="33" fillId="25" borderId="97" xfId="33" applyFont="1" applyFill="1" applyBorder="1">
      <alignment vertical="center"/>
    </xf>
    <xf numFmtId="0" fontId="33" fillId="25" borderId="115" xfId="0" applyFont="1" applyFill="1" applyBorder="1">
      <alignment vertical="center"/>
    </xf>
    <xf numFmtId="0" fontId="33" fillId="25" borderId="113" xfId="0" applyFont="1" applyFill="1" applyBorder="1">
      <alignment vertical="center"/>
    </xf>
    <xf numFmtId="38" fontId="33" fillId="25" borderId="114" xfId="33" applyFont="1" applyFill="1" applyBorder="1">
      <alignment vertical="center"/>
    </xf>
    <xf numFmtId="0" fontId="33" fillId="25" borderId="116" xfId="0" applyFont="1" applyFill="1" applyBorder="1">
      <alignment vertical="center"/>
    </xf>
    <xf numFmtId="182" fontId="33" fillId="25" borderId="113" xfId="33" applyNumberFormat="1" applyFont="1" applyFill="1" applyBorder="1">
      <alignment vertical="center"/>
    </xf>
    <xf numFmtId="38" fontId="33" fillId="25" borderId="110" xfId="33" applyFont="1" applyFill="1" applyBorder="1">
      <alignment vertical="center"/>
    </xf>
    <xf numFmtId="38" fontId="33" fillId="25" borderId="113" xfId="33" applyFont="1" applyFill="1" applyBorder="1">
      <alignment vertical="center"/>
    </xf>
    <xf numFmtId="0" fontId="33" fillId="25" borderId="117" xfId="0" applyFont="1" applyFill="1" applyBorder="1">
      <alignment vertical="center"/>
    </xf>
    <xf numFmtId="0" fontId="33" fillId="24" borderId="64" xfId="0" applyFont="1" applyFill="1" applyBorder="1" applyAlignment="1">
      <alignment horizontal="center" vertical="center"/>
    </xf>
    <xf numFmtId="0" fontId="33" fillId="24" borderId="60" xfId="0" applyFont="1" applyFill="1" applyBorder="1">
      <alignment vertical="center"/>
    </xf>
    <xf numFmtId="0" fontId="33" fillId="24" borderId="82" xfId="0" applyFont="1" applyFill="1" applyBorder="1">
      <alignment vertical="center"/>
    </xf>
    <xf numFmtId="176" fontId="36" fillId="24" borderId="82" xfId="0" applyNumberFormat="1" applyFont="1" applyFill="1" applyBorder="1">
      <alignment vertical="center"/>
    </xf>
    <xf numFmtId="0" fontId="33" fillId="24" borderId="83" xfId="0" applyFont="1" applyFill="1" applyBorder="1">
      <alignment vertical="center"/>
    </xf>
    <xf numFmtId="0" fontId="12" fillId="25" borderId="0" xfId="0" applyFont="1" applyFill="1" applyAlignment="1">
      <alignment horizontal="center" vertical="center"/>
    </xf>
    <xf numFmtId="183" fontId="36" fillId="25" borderId="0" xfId="0" applyNumberFormat="1" applyFont="1" applyFill="1" applyBorder="1">
      <alignment vertical="center"/>
    </xf>
    <xf numFmtId="184" fontId="36" fillId="25" borderId="0" xfId="0" applyNumberFormat="1" applyFont="1" applyFill="1" applyBorder="1">
      <alignment vertical="center"/>
    </xf>
    <xf numFmtId="0" fontId="13" fillId="25" borderId="0" xfId="0" applyFont="1" applyFill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6" fontId="33" fillId="25" borderId="0" xfId="0" applyNumberFormat="1" applyFont="1" applyFill="1" applyBorder="1" applyAlignment="1">
      <alignment horizontal="left" vertical="center"/>
    </xf>
    <xf numFmtId="9" fontId="33" fillId="25" borderId="0" xfId="43" applyFont="1" applyFill="1" applyBorder="1">
      <alignment vertical="center"/>
    </xf>
    <xf numFmtId="0" fontId="37" fillId="24" borderId="18" xfId="0" applyFont="1" applyFill="1" applyBorder="1">
      <alignment vertical="center"/>
    </xf>
    <xf numFmtId="178" fontId="10" fillId="0" borderId="0" xfId="0" applyNumberFormat="1" applyFont="1" applyFill="1" applyBorder="1" applyAlignment="1">
      <alignment horizontal="right" vertical="center"/>
    </xf>
    <xf numFmtId="0" fontId="14" fillId="0" borderId="17" xfId="0" applyFont="1" applyBorder="1" applyAlignment="1">
      <alignment vertical="center" shrinkToFit="1"/>
    </xf>
    <xf numFmtId="0" fontId="7" fillId="30" borderId="16" xfId="0" applyNumberFormat="1" applyFont="1" applyFill="1" applyBorder="1" applyAlignment="1">
      <alignment horizontal="distributed" vertical="center" wrapText="1" justifyLastLine="1"/>
    </xf>
    <xf numFmtId="0" fontId="7" fillId="30" borderId="15" xfId="0" applyFont="1" applyFill="1" applyBorder="1" applyAlignment="1">
      <alignment horizontal="distributed" vertical="center" justifyLastLine="1"/>
    </xf>
    <xf numFmtId="0" fontId="7" fillId="30" borderId="11" xfId="0" applyFont="1" applyFill="1" applyBorder="1" applyAlignment="1">
      <alignment horizontal="distributed" vertical="center" justifyLastLine="1"/>
    </xf>
    <xf numFmtId="0" fontId="7" fillId="30" borderId="10" xfId="0" applyFont="1" applyFill="1" applyBorder="1" applyAlignment="1">
      <alignment horizontal="distributed" vertical="center" justifyLastLine="1"/>
    </xf>
    <xf numFmtId="0" fontId="7" fillId="30" borderId="12" xfId="0" applyFont="1" applyFill="1" applyBorder="1" applyAlignment="1">
      <alignment horizontal="distributed" vertical="center" justifyLastLine="1"/>
    </xf>
    <xf numFmtId="0" fontId="7" fillId="30" borderId="18" xfId="0" applyFont="1" applyFill="1" applyBorder="1" applyAlignment="1">
      <alignment horizontal="left" vertical="center"/>
    </xf>
    <xf numFmtId="0" fontId="7" fillId="30" borderId="19" xfId="0" applyFont="1" applyFill="1" applyBorder="1" applyAlignment="1">
      <alignment horizontal="left" vertical="center"/>
    </xf>
    <xf numFmtId="0" fontId="33" fillId="30" borderId="93" xfId="0" applyFont="1" applyFill="1" applyBorder="1" applyAlignment="1">
      <alignment horizontal="left" vertical="center"/>
    </xf>
    <xf numFmtId="0" fontId="33" fillId="30" borderId="96" xfId="0" applyFont="1" applyFill="1" applyBorder="1">
      <alignment vertical="center"/>
    </xf>
    <xf numFmtId="0" fontId="33" fillId="30" borderId="98" xfId="0" applyFont="1" applyFill="1" applyBorder="1" applyAlignment="1">
      <alignment horizontal="left" vertical="center"/>
    </xf>
    <xf numFmtId="0" fontId="33" fillId="30" borderId="99" xfId="0" applyFont="1" applyFill="1" applyBorder="1">
      <alignment vertical="center"/>
    </xf>
    <xf numFmtId="0" fontId="33" fillId="30" borderId="92" xfId="0" applyFont="1" applyFill="1" applyBorder="1" applyAlignment="1">
      <alignment horizontal="left" vertical="center"/>
    </xf>
    <xf numFmtId="0" fontId="33" fillId="30" borderId="94" xfId="0" applyFont="1" applyFill="1" applyBorder="1">
      <alignment vertical="center"/>
    </xf>
    <xf numFmtId="0" fontId="7" fillId="30" borderId="36" xfId="0" applyFont="1" applyFill="1" applyBorder="1" applyAlignment="1">
      <alignment horizontal="center" vertical="center" wrapText="1" justifyLastLine="1"/>
    </xf>
    <xf numFmtId="178" fontId="7" fillId="30" borderId="49" xfId="0" applyNumberFormat="1" applyFont="1" applyFill="1" applyBorder="1" applyAlignment="1">
      <alignment horizontal="center" vertical="center" justifyLastLine="1"/>
    </xf>
    <xf numFmtId="0" fontId="7" fillId="30" borderId="32" xfId="0" applyFont="1" applyFill="1" applyBorder="1" applyAlignment="1">
      <alignment horizontal="center" vertical="center" wrapText="1" justifyLastLine="1"/>
    </xf>
    <xf numFmtId="178" fontId="7" fillId="30" borderId="33" xfId="0" applyNumberFormat="1" applyFont="1" applyFill="1" applyBorder="1" applyAlignment="1">
      <alignment horizontal="center" vertical="center" justifyLastLine="1"/>
    </xf>
    <xf numFmtId="0" fontId="7" fillId="30" borderId="27" xfId="0" applyFont="1" applyFill="1" applyBorder="1" applyAlignment="1">
      <alignment horizontal="center" vertical="center" wrapText="1" justifyLastLine="1"/>
    </xf>
    <xf numFmtId="178" fontId="7" fillId="30" borderId="28" xfId="0" applyNumberFormat="1" applyFont="1" applyFill="1" applyBorder="1" applyAlignment="1">
      <alignment horizontal="center" vertical="center" justifyLastLine="1"/>
    </xf>
    <xf numFmtId="0" fontId="3" fillId="0" borderId="0" xfId="47">
      <alignment vertical="center"/>
    </xf>
    <xf numFmtId="0" fontId="40" fillId="0" borderId="0" xfId="47" applyFont="1">
      <alignment vertical="center"/>
    </xf>
    <xf numFmtId="0" fontId="41" fillId="0" borderId="0" xfId="47" applyFont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25" xfId="0" applyFont="1" applyFill="1" applyBorder="1" applyAlignment="1">
      <alignment vertical="center"/>
    </xf>
    <xf numFmtId="0" fontId="7" fillId="0" borderId="30" xfId="0" applyFont="1" applyFill="1" applyBorder="1" applyAlignment="1">
      <alignment vertical="center"/>
    </xf>
    <xf numFmtId="0" fontId="40" fillId="0" borderId="18" xfId="47" applyFont="1" applyBorder="1" applyAlignment="1">
      <alignment vertical="center"/>
    </xf>
    <xf numFmtId="0" fontId="50" fillId="0" borderId="0" xfId="47" applyFont="1">
      <alignment vertical="center"/>
    </xf>
    <xf numFmtId="0" fontId="40" fillId="0" borderId="90" xfId="47" applyFont="1" applyBorder="1" applyAlignment="1">
      <alignment vertical="center"/>
    </xf>
    <xf numFmtId="0" fontId="40" fillId="0" borderId="50" xfId="47" applyFont="1" applyBorder="1" applyAlignment="1">
      <alignment vertical="center"/>
    </xf>
    <xf numFmtId="0" fontId="33" fillId="25" borderId="93" xfId="0" applyFont="1" applyFill="1" applyBorder="1" applyAlignment="1">
      <alignment horizontal="right" vertical="center"/>
    </xf>
    <xf numFmtId="176" fontId="33" fillId="25" borderId="110" xfId="0" applyNumberFormat="1" applyFont="1" applyFill="1" applyBorder="1" applyAlignment="1">
      <alignment horizontal="right" vertical="center"/>
    </xf>
    <xf numFmtId="176" fontId="33" fillId="25" borderId="114" xfId="0" applyNumberFormat="1" applyFont="1" applyFill="1" applyBorder="1">
      <alignment vertical="center"/>
    </xf>
    <xf numFmtId="0" fontId="0" fillId="0" borderId="48" xfId="0" applyFont="1" applyFill="1" applyBorder="1" applyAlignment="1">
      <alignment vertical="center"/>
    </xf>
    <xf numFmtId="0" fontId="0" fillId="0" borderId="31" xfId="0" applyFont="1" applyFill="1" applyBorder="1" applyAlignment="1">
      <alignment vertical="center"/>
    </xf>
    <xf numFmtId="0" fontId="7" fillId="0" borderId="25" xfId="0" applyFont="1" applyFill="1" applyBorder="1" applyAlignment="1">
      <alignment horizontal="left" vertical="center"/>
    </xf>
    <xf numFmtId="0" fontId="7" fillId="0" borderId="30" xfId="0" applyFont="1" applyFill="1" applyBorder="1" applyAlignment="1">
      <alignment horizontal="left" vertical="center"/>
    </xf>
    <xf numFmtId="0" fontId="7" fillId="0" borderId="25" xfId="0" applyFont="1" applyFill="1" applyBorder="1" applyAlignment="1">
      <alignment vertical="center"/>
    </xf>
    <xf numFmtId="0" fontId="7" fillId="0" borderId="30" xfId="0" applyFont="1" applyFill="1" applyBorder="1" applyAlignment="1">
      <alignment vertical="center"/>
    </xf>
    <xf numFmtId="0" fontId="33" fillId="25" borderId="93" xfId="0" applyFont="1" applyFill="1" applyBorder="1" applyAlignment="1">
      <alignment horizontal="left" vertical="center"/>
    </xf>
    <xf numFmtId="185" fontId="52" fillId="0" borderId="52" xfId="0" applyNumberFormat="1" applyFont="1" applyFill="1" applyBorder="1" applyAlignment="1">
      <alignment vertical="center" shrinkToFit="1"/>
    </xf>
    <xf numFmtId="178" fontId="52" fillId="0" borderId="52" xfId="0" applyNumberFormat="1" applyFont="1" applyFill="1" applyBorder="1" applyAlignment="1">
      <alignment vertical="center" shrinkToFit="1"/>
    </xf>
    <xf numFmtId="0" fontId="33" fillId="25" borderId="122" xfId="0" applyFont="1" applyFill="1" applyBorder="1">
      <alignment vertical="center"/>
    </xf>
    <xf numFmtId="38" fontId="33" fillId="25" borderId="164" xfId="33" applyFont="1" applyFill="1" applyBorder="1">
      <alignment vertical="center"/>
    </xf>
    <xf numFmtId="0" fontId="33" fillId="25" borderId="165" xfId="0" applyFont="1" applyFill="1" applyBorder="1">
      <alignment vertical="center"/>
    </xf>
    <xf numFmtId="38" fontId="33" fillId="25" borderId="122" xfId="33" applyFont="1" applyFill="1" applyBorder="1">
      <alignment vertical="center"/>
    </xf>
    <xf numFmtId="176" fontId="36" fillId="25" borderId="122" xfId="0" applyNumberFormat="1" applyFont="1" applyFill="1" applyBorder="1" applyAlignment="1">
      <alignment horizontal="right" vertical="center"/>
    </xf>
    <xf numFmtId="176" fontId="36" fillId="25" borderId="164" xfId="0" applyNumberFormat="1" applyFont="1" applyFill="1" applyBorder="1">
      <alignment vertical="center"/>
    </xf>
    <xf numFmtId="0" fontId="33" fillId="31" borderId="10" xfId="0" applyFont="1" applyFill="1" applyBorder="1">
      <alignment vertical="center"/>
    </xf>
    <xf numFmtId="0" fontId="33" fillId="31" borderId="21" xfId="0" applyFont="1" applyFill="1" applyBorder="1">
      <alignment vertical="center"/>
    </xf>
    <xf numFmtId="38" fontId="33" fillId="31" borderId="21" xfId="33" applyFont="1" applyFill="1" applyBorder="1">
      <alignment vertical="center"/>
    </xf>
    <xf numFmtId="176" fontId="36" fillId="31" borderId="21" xfId="0" applyNumberFormat="1" applyFont="1" applyFill="1" applyBorder="1">
      <alignment vertical="center"/>
    </xf>
    <xf numFmtId="0" fontId="33" fillId="31" borderId="45" xfId="0" applyFont="1" applyFill="1" applyBorder="1">
      <alignment vertical="center"/>
    </xf>
    <xf numFmtId="38" fontId="33" fillId="25" borderId="20" xfId="33" applyFont="1" applyFill="1" applyBorder="1">
      <alignment vertical="center"/>
    </xf>
    <xf numFmtId="0" fontId="33" fillId="25" borderId="158" xfId="0" applyFont="1" applyFill="1" applyBorder="1">
      <alignment vertical="center"/>
    </xf>
    <xf numFmtId="0" fontId="33" fillId="25" borderId="123" xfId="0" applyFont="1" applyFill="1" applyBorder="1" applyAlignment="1">
      <alignment horizontal="right" vertical="center"/>
    </xf>
    <xf numFmtId="10" fontId="33" fillId="25" borderId="110" xfId="0" applyNumberFormat="1" applyFont="1" applyFill="1" applyBorder="1" applyAlignment="1">
      <alignment horizontal="right" vertical="center"/>
    </xf>
    <xf numFmtId="0" fontId="53" fillId="0" borderId="18" xfId="47" applyFont="1" applyBorder="1" applyAlignment="1">
      <alignment vertical="center"/>
    </xf>
    <xf numFmtId="0" fontId="53" fillId="0" borderId="90" xfId="47" applyFont="1" applyBorder="1" applyAlignment="1">
      <alignment vertical="center"/>
    </xf>
    <xf numFmtId="0" fontId="53" fillId="0" borderId="50" xfId="47" applyFont="1" applyBorder="1" applyAlignment="1">
      <alignment vertical="center"/>
    </xf>
    <xf numFmtId="0" fontId="53" fillId="0" borderId="0" xfId="47" applyFont="1" applyAlignment="1">
      <alignment horizontal="center" vertical="center"/>
    </xf>
    <xf numFmtId="0" fontId="33" fillId="25" borderId="125" xfId="0" applyFont="1" applyFill="1" applyBorder="1" applyAlignment="1">
      <alignment horizontal="center" vertical="center"/>
    </xf>
    <xf numFmtId="0" fontId="33" fillId="25" borderId="93" xfId="0" applyFont="1" applyFill="1" applyBorder="1" applyAlignment="1">
      <alignment horizontal="center" vertical="center"/>
    </xf>
    <xf numFmtId="0" fontId="33" fillId="30" borderId="123" xfId="0" applyFont="1" applyFill="1" applyBorder="1" applyAlignment="1">
      <alignment horizontal="left" vertical="center"/>
    </xf>
    <xf numFmtId="0" fontId="33" fillId="30" borderId="124" xfId="0" applyFont="1" applyFill="1" applyBorder="1">
      <alignment vertical="center"/>
    </xf>
    <xf numFmtId="0" fontId="33" fillId="25" borderId="123" xfId="0" applyFont="1" applyFill="1" applyBorder="1">
      <alignment vertical="center"/>
    </xf>
    <xf numFmtId="0" fontId="33" fillId="25" borderId="125" xfId="0" applyFont="1" applyFill="1" applyBorder="1">
      <alignment vertical="center"/>
    </xf>
    <xf numFmtId="0" fontId="33" fillId="25" borderId="94" xfId="0" applyFont="1" applyFill="1" applyBorder="1">
      <alignment vertical="center"/>
    </xf>
    <xf numFmtId="176" fontId="36" fillId="31" borderId="21" xfId="0" applyNumberFormat="1" applyFont="1" applyFill="1" applyBorder="1" applyAlignment="1">
      <alignment horizontal="right" vertical="center"/>
    </xf>
    <xf numFmtId="0" fontId="35" fillId="27" borderId="103" xfId="0" applyFont="1" applyFill="1" applyBorder="1" applyAlignment="1">
      <alignment horizontal="center" vertical="center"/>
    </xf>
    <xf numFmtId="0" fontId="13" fillId="25" borderId="0" xfId="0" applyFont="1" applyFill="1" applyAlignment="1" applyProtection="1">
      <alignment vertical="center"/>
    </xf>
    <xf numFmtId="178" fontId="0" fillId="0" borderId="0" xfId="0" applyNumberFormat="1" applyFont="1" applyFill="1" applyBorder="1" applyAlignment="1" applyProtection="1">
      <alignment horizontal="right" vertical="center"/>
    </xf>
    <xf numFmtId="0" fontId="0" fillId="25" borderId="0" xfId="0" applyFill="1" applyProtection="1">
      <alignment vertical="center"/>
    </xf>
    <xf numFmtId="0" fontId="33" fillId="25" borderId="0" xfId="0" applyFont="1" applyFill="1" applyAlignment="1" applyProtection="1">
      <alignment horizontal="center" vertical="center"/>
    </xf>
    <xf numFmtId="0" fontId="33" fillId="25" borderId="0" xfId="0" applyFont="1" applyFill="1" applyProtection="1">
      <alignment vertical="center"/>
    </xf>
    <xf numFmtId="176" fontId="33" fillId="25" borderId="0" xfId="0" applyNumberFormat="1" applyFont="1" applyFill="1" applyProtection="1">
      <alignment vertical="center"/>
    </xf>
    <xf numFmtId="176" fontId="33" fillId="25" borderId="0" xfId="0" applyNumberFormat="1" applyFont="1" applyFill="1" applyBorder="1" applyAlignment="1" applyProtection="1">
      <alignment horizontal="left" vertical="center"/>
    </xf>
    <xf numFmtId="0" fontId="33" fillId="25" borderId="0" xfId="0" applyFont="1" applyFill="1" applyBorder="1" applyAlignment="1" applyProtection="1">
      <alignment horizontal="center" vertical="center"/>
    </xf>
    <xf numFmtId="176" fontId="33" fillId="25" borderId="25" xfId="0" applyNumberFormat="1" applyFont="1" applyFill="1" applyBorder="1" applyProtection="1">
      <alignment vertical="center"/>
    </xf>
    <xf numFmtId="0" fontId="12" fillId="25" borderId="0" xfId="0" applyFont="1" applyFill="1" applyProtection="1">
      <alignment vertical="center"/>
    </xf>
    <xf numFmtId="176" fontId="12" fillId="25" borderId="0" xfId="0" applyNumberFormat="1" applyFont="1" applyFill="1" applyProtection="1">
      <alignment vertical="center"/>
    </xf>
    <xf numFmtId="0" fontId="35" fillId="27" borderId="103" xfId="0" applyFont="1" applyFill="1" applyBorder="1" applyAlignment="1" applyProtection="1">
      <alignment horizontal="center" vertical="center"/>
    </xf>
    <xf numFmtId="176" fontId="35" fillId="27" borderId="103" xfId="0" applyNumberFormat="1" applyFont="1" applyFill="1" applyBorder="1" applyAlignment="1" applyProtection="1">
      <alignment horizontal="center" vertical="center"/>
    </xf>
    <xf numFmtId="0" fontId="33" fillId="28" borderId="17" xfId="0" applyFont="1" applyFill="1" applyBorder="1" applyAlignment="1" applyProtection="1">
      <alignment horizontal="left" vertical="center"/>
    </xf>
    <xf numFmtId="0" fontId="35" fillId="28" borderId="0" xfId="0" applyFont="1" applyFill="1" applyBorder="1" applyAlignment="1" applyProtection="1">
      <alignment horizontal="center" vertical="center"/>
    </xf>
    <xf numFmtId="176" fontId="35" fillId="28" borderId="0" xfId="0" applyNumberFormat="1" applyFont="1" applyFill="1" applyBorder="1" applyAlignment="1" applyProtection="1">
      <alignment horizontal="center" vertical="center"/>
    </xf>
    <xf numFmtId="0" fontId="35" fillId="28" borderId="37" xfId="0" applyFont="1" applyFill="1" applyBorder="1" applyAlignment="1" applyProtection="1">
      <alignment horizontal="center" vertical="center"/>
    </xf>
    <xf numFmtId="0" fontId="33" fillId="24" borderId="14" xfId="0" applyFont="1" applyFill="1" applyBorder="1" applyAlignment="1" applyProtection="1">
      <alignment horizontal="center" vertical="center"/>
    </xf>
    <xf numFmtId="0" fontId="33" fillId="25" borderId="46" xfId="0" applyFont="1" applyFill="1" applyBorder="1" applyProtection="1">
      <alignment vertical="center"/>
      <protection locked="0"/>
    </xf>
    <xf numFmtId="0" fontId="33" fillId="25" borderId="20" xfId="0" applyFont="1" applyFill="1" applyBorder="1" applyProtection="1">
      <alignment vertical="center"/>
      <protection locked="0"/>
    </xf>
    <xf numFmtId="176" fontId="33" fillId="25" borderId="20" xfId="0" applyNumberFormat="1" applyFont="1" applyFill="1" applyBorder="1" applyProtection="1">
      <alignment vertical="center"/>
      <protection locked="0"/>
    </xf>
    <xf numFmtId="0" fontId="33" fillId="25" borderId="47" xfId="0" applyFont="1" applyFill="1" applyBorder="1" applyProtection="1">
      <alignment vertical="center"/>
      <protection locked="0"/>
    </xf>
    <xf numFmtId="0" fontId="33" fillId="24" borderId="17" xfId="0" applyFont="1" applyFill="1" applyBorder="1" applyAlignment="1" applyProtection="1">
      <alignment horizontal="center" vertical="center"/>
    </xf>
    <xf numFmtId="0" fontId="33" fillId="25" borderId="25" xfId="0" applyFont="1" applyFill="1" applyBorder="1" applyProtection="1">
      <alignment vertical="center"/>
      <protection locked="0"/>
    </xf>
    <xf numFmtId="0" fontId="33" fillId="25" borderId="0" xfId="0" applyFont="1" applyFill="1" applyBorder="1" applyProtection="1">
      <alignment vertical="center"/>
      <protection locked="0"/>
    </xf>
    <xf numFmtId="176" fontId="33" fillId="33" borderId="0" xfId="0" applyNumberFormat="1" applyFont="1" applyFill="1" applyBorder="1" applyProtection="1">
      <alignment vertical="center"/>
      <protection locked="0"/>
    </xf>
    <xf numFmtId="0" fontId="33" fillId="25" borderId="0" xfId="0" applyFont="1" applyFill="1" applyBorder="1" applyProtection="1">
      <alignment vertical="center"/>
    </xf>
    <xf numFmtId="176" fontId="33" fillId="25" borderId="0" xfId="0" applyNumberFormat="1" applyFont="1" applyFill="1" applyBorder="1" applyProtection="1">
      <alignment vertical="center"/>
      <protection locked="0"/>
    </xf>
    <xf numFmtId="0" fontId="33" fillId="25" borderId="37" xfId="0" applyFont="1" applyFill="1" applyBorder="1" applyProtection="1">
      <alignment vertical="center"/>
      <protection locked="0"/>
    </xf>
    <xf numFmtId="0" fontId="33" fillId="25" borderId="105" xfId="0" applyFont="1" applyFill="1" applyBorder="1" applyProtection="1">
      <alignment vertical="center"/>
    </xf>
    <xf numFmtId="0" fontId="33" fillId="25" borderId="106" xfId="0" applyFont="1" applyFill="1" applyBorder="1" applyProtection="1">
      <alignment vertical="center"/>
      <protection locked="0"/>
    </xf>
    <xf numFmtId="176" fontId="33" fillId="25" borderId="106" xfId="0" applyNumberFormat="1" applyFont="1" applyFill="1" applyBorder="1" applyProtection="1">
      <alignment vertical="center"/>
      <protection locked="0"/>
    </xf>
    <xf numFmtId="0" fontId="33" fillId="25" borderId="107" xfId="0" applyFont="1" applyFill="1" applyBorder="1" applyProtection="1">
      <alignment vertical="center"/>
      <protection locked="0"/>
    </xf>
    <xf numFmtId="0" fontId="33" fillId="25" borderId="25" xfId="0" applyFont="1" applyFill="1" applyBorder="1" applyProtection="1">
      <alignment vertical="center"/>
    </xf>
    <xf numFmtId="9" fontId="33" fillId="25" borderId="0" xfId="43" applyFont="1" applyFill="1" applyBorder="1" applyProtection="1">
      <alignment vertical="center"/>
      <protection locked="0"/>
    </xf>
    <xf numFmtId="0" fontId="33" fillId="25" borderId="93" xfId="0" applyFont="1" applyFill="1" applyBorder="1" applyProtection="1">
      <alignment vertical="center"/>
    </xf>
    <xf numFmtId="0" fontId="33" fillId="25" borderId="97" xfId="0" applyFont="1" applyFill="1" applyBorder="1" applyProtection="1">
      <alignment vertical="center"/>
      <protection locked="0"/>
    </xf>
    <xf numFmtId="0" fontId="33" fillId="25" borderId="97" xfId="0" applyFont="1" applyFill="1" applyBorder="1" applyAlignment="1" applyProtection="1">
      <alignment horizontal="right" vertical="center"/>
      <protection locked="0"/>
    </xf>
    <xf numFmtId="176" fontId="33" fillId="25" borderId="97" xfId="0" applyNumberFormat="1" applyFont="1" applyFill="1" applyBorder="1" applyProtection="1">
      <alignment vertical="center"/>
      <protection locked="0"/>
    </xf>
    <xf numFmtId="0" fontId="33" fillId="25" borderId="108" xfId="0" applyFont="1" applyFill="1" applyBorder="1" applyProtection="1">
      <alignment vertical="center"/>
    </xf>
    <xf numFmtId="0" fontId="33" fillId="25" borderId="32" xfId="0" applyFont="1" applyFill="1" applyBorder="1" applyProtection="1">
      <alignment vertical="center"/>
    </xf>
    <xf numFmtId="0" fontId="33" fillId="25" borderId="85" xfId="0" applyFont="1" applyFill="1" applyBorder="1" applyProtection="1">
      <alignment vertical="center"/>
      <protection locked="0"/>
    </xf>
    <xf numFmtId="181" fontId="33" fillId="25" borderId="85" xfId="0" applyNumberFormat="1" applyFont="1" applyFill="1" applyBorder="1" applyProtection="1">
      <alignment vertical="center"/>
    </xf>
    <xf numFmtId="176" fontId="33" fillId="25" borderId="85" xfId="0" applyNumberFormat="1" applyFont="1" applyFill="1" applyBorder="1" applyProtection="1">
      <alignment vertical="center"/>
      <protection locked="0"/>
    </xf>
    <xf numFmtId="0" fontId="33" fillId="25" borderId="28" xfId="0" applyFont="1" applyFill="1" applyBorder="1" applyProtection="1">
      <alignment vertical="center"/>
      <protection locked="0"/>
    </xf>
    <xf numFmtId="0" fontId="33" fillId="24" borderId="84" xfId="0" applyFont="1" applyFill="1" applyBorder="1" applyAlignment="1" applyProtection="1">
      <alignment horizontal="center" vertical="center"/>
    </xf>
    <xf numFmtId="0" fontId="33" fillId="24" borderId="10" xfId="0" applyFont="1" applyFill="1" applyBorder="1" applyProtection="1">
      <alignment vertical="center"/>
    </xf>
    <xf numFmtId="0" fontId="33" fillId="24" borderId="21" xfId="0" applyFont="1" applyFill="1" applyBorder="1" applyProtection="1">
      <alignment vertical="center"/>
    </xf>
    <xf numFmtId="176" fontId="36" fillId="24" borderId="21" xfId="0" applyNumberFormat="1" applyFont="1" applyFill="1" applyBorder="1" applyProtection="1">
      <alignment vertical="center"/>
    </xf>
    <xf numFmtId="0" fontId="37" fillId="24" borderId="18" xfId="0" applyFont="1" applyFill="1" applyBorder="1" applyProtection="1">
      <alignment vertical="center"/>
    </xf>
    <xf numFmtId="0" fontId="33" fillId="24" borderId="44" xfId="0" applyFont="1" applyFill="1" applyBorder="1" applyAlignment="1" applyProtection="1">
      <alignment horizontal="center" vertical="center"/>
    </xf>
    <xf numFmtId="0" fontId="36" fillId="25" borderId="92" xfId="0" applyFont="1" applyFill="1" applyBorder="1" applyProtection="1">
      <alignment vertical="center"/>
    </xf>
    <xf numFmtId="0" fontId="33" fillId="25" borderId="95" xfId="0" applyFont="1" applyFill="1" applyBorder="1" applyProtection="1">
      <alignment vertical="center"/>
    </xf>
    <xf numFmtId="176" fontId="33" fillId="25" borderId="95" xfId="0" applyNumberFormat="1" applyFont="1" applyFill="1" applyBorder="1" applyProtection="1">
      <alignment vertical="center"/>
    </xf>
    <xf numFmtId="0" fontId="33" fillId="25" borderId="109" xfId="0" applyFont="1" applyFill="1" applyBorder="1" applyProtection="1">
      <alignment vertical="center"/>
    </xf>
    <xf numFmtId="0" fontId="33" fillId="24" borderId="78" xfId="0" applyFont="1" applyFill="1" applyBorder="1" applyAlignment="1" applyProtection="1">
      <alignment horizontal="center" vertical="center"/>
    </xf>
    <xf numFmtId="0" fontId="33" fillId="25" borderId="93" xfId="0" applyNumberFormat="1" applyFont="1" applyFill="1" applyBorder="1" applyAlignment="1" applyProtection="1">
      <alignment vertical="center"/>
      <protection locked="0"/>
    </xf>
    <xf numFmtId="0" fontId="33" fillId="25" borderId="110" xfId="0" applyNumberFormat="1" applyFont="1" applyFill="1" applyBorder="1" applyAlignment="1" applyProtection="1">
      <alignment vertical="center"/>
      <protection locked="0"/>
    </xf>
    <xf numFmtId="187" fontId="33" fillId="25" borderId="111" xfId="33" applyNumberFormat="1" applyFont="1" applyFill="1" applyBorder="1" applyAlignment="1" applyProtection="1">
      <alignment vertical="center"/>
      <protection locked="0"/>
    </xf>
    <xf numFmtId="0" fontId="33" fillId="25" borderId="112" xfId="0" applyFont="1" applyFill="1" applyBorder="1" applyAlignment="1" applyProtection="1">
      <alignment vertical="center"/>
      <protection locked="0"/>
    </xf>
    <xf numFmtId="182" fontId="33" fillId="25" borderId="110" xfId="33" applyNumberFormat="1" applyFont="1" applyFill="1" applyBorder="1" applyAlignment="1" applyProtection="1">
      <alignment vertical="center"/>
      <protection locked="0"/>
    </xf>
    <xf numFmtId="176" fontId="33" fillId="25" borderId="110" xfId="0" applyNumberFormat="1" applyFont="1" applyFill="1" applyBorder="1" applyAlignment="1" applyProtection="1">
      <alignment vertical="center"/>
      <protection locked="0"/>
    </xf>
    <xf numFmtId="188" fontId="33" fillId="25" borderId="111" xfId="0" applyNumberFormat="1" applyFont="1" applyFill="1" applyBorder="1" applyAlignment="1" applyProtection="1">
      <alignment vertical="center"/>
    </xf>
    <xf numFmtId="0" fontId="33" fillId="25" borderId="108" xfId="0" applyFont="1" applyFill="1" applyBorder="1" applyAlignment="1" applyProtection="1">
      <alignment vertical="center"/>
    </xf>
    <xf numFmtId="188" fontId="33" fillId="25" borderId="111" xfId="0" applyNumberFormat="1" applyFont="1" applyFill="1" applyBorder="1" applyAlignment="1" applyProtection="1">
      <alignment vertical="center"/>
      <protection locked="0"/>
    </xf>
    <xf numFmtId="0" fontId="33" fillId="25" borderId="108" xfId="0" applyFont="1" applyFill="1" applyBorder="1" applyAlignment="1" applyProtection="1">
      <alignment vertical="center"/>
      <protection locked="0"/>
    </xf>
    <xf numFmtId="0" fontId="33" fillId="25" borderId="110" xfId="0" applyFont="1" applyFill="1" applyBorder="1" applyAlignment="1" applyProtection="1">
      <alignment vertical="center"/>
      <protection locked="0"/>
    </xf>
    <xf numFmtId="0" fontId="33" fillId="25" borderId="93" xfId="0" applyNumberFormat="1" applyFont="1" applyFill="1" applyBorder="1" applyProtection="1">
      <alignment vertical="center"/>
      <protection locked="0"/>
    </xf>
    <xf numFmtId="0" fontId="33" fillId="25" borderId="110" xfId="0" applyNumberFormat="1" applyFont="1" applyFill="1" applyBorder="1" applyProtection="1">
      <alignment vertical="center"/>
      <protection locked="0"/>
    </xf>
    <xf numFmtId="187" fontId="33" fillId="25" borderId="111" xfId="33" applyNumberFormat="1" applyFont="1" applyFill="1" applyBorder="1" applyProtection="1">
      <alignment vertical="center"/>
      <protection locked="0"/>
    </xf>
    <xf numFmtId="0" fontId="33" fillId="25" borderId="112" xfId="0" applyFont="1" applyFill="1" applyBorder="1" applyProtection="1">
      <alignment vertical="center"/>
      <protection locked="0"/>
    </xf>
    <xf numFmtId="182" fontId="33" fillId="25" borderId="110" xfId="33" applyNumberFormat="1" applyFont="1" applyFill="1" applyBorder="1" applyProtection="1">
      <alignment vertical="center"/>
      <protection locked="0"/>
    </xf>
    <xf numFmtId="176" fontId="36" fillId="25" borderId="113" xfId="0" applyNumberFormat="1" applyFont="1" applyFill="1" applyBorder="1" applyAlignment="1" applyProtection="1">
      <alignment horizontal="right" vertical="center"/>
    </xf>
    <xf numFmtId="176" fontId="36" fillId="25" borderId="114" xfId="0" applyNumberFormat="1" applyFont="1" applyFill="1" applyBorder="1" applyProtection="1">
      <alignment vertical="center"/>
    </xf>
    <xf numFmtId="0" fontId="36" fillId="25" borderId="93" xfId="0" applyFont="1" applyFill="1" applyBorder="1" applyProtection="1">
      <alignment vertical="center"/>
    </xf>
    <xf numFmtId="0" fontId="33" fillId="25" borderId="97" xfId="0" applyFont="1" applyFill="1" applyBorder="1" applyProtection="1">
      <alignment vertical="center"/>
    </xf>
    <xf numFmtId="38" fontId="33" fillId="25" borderId="97" xfId="33" applyFont="1" applyFill="1" applyBorder="1" applyProtection="1">
      <alignment vertical="center"/>
    </xf>
    <xf numFmtId="176" fontId="33" fillId="25" borderId="97" xfId="0" applyNumberFormat="1" applyFont="1" applyFill="1" applyBorder="1" applyProtection="1">
      <alignment vertical="center"/>
    </xf>
    <xf numFmtId="38" fontId="33" fillId="25" borderId="112" xfId="33" applyFont="1" applyFill="1" applyBorder="1" applyAlignment="1" applyProtection="1">
      <alignment vertical="center"/>
      <protection locked="0"/>
    </xf>
    <xf numFmtId="187" fontId="33" fillId="25" borderId="110" xfId="0" applyNumberFormat="1" applyFont="1" applyFill="1" applyBorder="1" applyAlignment="1" applyProtection="1">
      <alignment vertical="center"/>
      <protection locked="0"/>
    </xf>
    <xf numFmtId="188" fontId="33" fillId="25" borderId="110" xfId="0" applyNumberFormat="1" applyFont="1" applyFill="1" applyBorder="1" applyAlignment="1" applyProtection="1">
      <alignment vertical="center"/>
      <protection locked="0"/>
    </xf>
    <xf numFmtId="0" fontId="33" fillId="25" borderId="115" xfId="0" applyFont="1" applyFill="1" applyBorder="1" applyAlignment="1" applyProtection="1">
      <alignment vertical="center"/>
      <protection locked="0"/>
    </xf>
    <xf numFmtId="0" fontId="33" fillId="25" borderId="105" xfId="0" applyNumberFormat="1" applyFont="1" applyFill="1" applyBorder="1" applyProtection="1">
      <alignment vertical="center"/>
      <protection locked="0"/>
    </xf>
    <xf numFmtId="0" fontId="33" fillId="25" borderId="113" xfId="0" applyNumberFormat="1" applyFont="1" applyFill="1" applyBorder="1" applyProtection="1">
      <alignment vertical="center"/>
      <protection locked="0"/>
    </xf>
    <xf numFmtId="187" fontId="33" fillId="25" borderId="114" xfId="33" applyNumberFormat="1" applyFont="1" applyFill="1" applyBorder="1" applyProtection="1">
      <alignment vertical="center"/>
      <protection locked="0"/>
    </xf>
    <xf numFmtId="0" fontId="33" fillId="25" borderId="116" xfId="0" applyFont="1" applyFill="1" applyBorder="1" applyProtection="1">
      <alignment vertical="center"/>
      <protection locked="0"/>
    </xf>
    <xf numFmtId="182" fontId="33" fillId="25" borderId="113" xfId="33" applyNumberFormat="1" applyFont="1" applyFill="1" applyBorder="1" applyProtection="1">
      <alignment vertical="center"/>
      <protection locked="0"/>
    </xf>
    <xf numFmtId="0" fontId="33" fillId="25" borderId="37" xfId="0" applyFont="1" applyFill="1" applyBorder="1" applyProtection="1">
      <alignment vertical="center"/>
    </xf>
    <xf numFmtId="38" fontId="33" fillId="25" borderId="110" xfId="33" applyFont="1" applyFill="1" applyBorder="1" applyAlignment="1" applyProtection="1">
      <alignment vertical="center"/>
      <protection locked="0"/>
    </xf>
    <xf numFmtId="38" fontId="33" fillId="25" borderId="113" xfId="33" applyFont="1" applyFill="1" applyBorder="1" applyProtection="1">
      <alignment vertical="center"/>
      <protection locked="0"/>
    </xf>
    <xf numFmtId="0" fontId="33" fillId="25" borderId="107" xfId="0" applyFont="1" applyFill="1" applyBorder="1" applyProtection="1">
      <alignment vertical="center"/>
    </xf>
    <xf numFmtId="188" fontId="33" fillId="25" borderId="114" xfId="0" applyNumberFormat="1" applyFont="1" applyFill="1" applyBorder="1" applyAlignment="1" applyProtection="1">
      <alignment vertical="center"/>
      <protection locked="0"/>
    </xf>
    <xf numFmtId="0" fontId="33" fillId="25" borderId="107" xfId="0" applyFont="1" applyFill="1" applyBorder="1" applyAlignment="1" applyProtection="1">
      <alignment vertical="center"/>
      <protection locked="0"/>
    </xf>
    <xf numFmtId="0" fontId="33" fillId="25" borderId="98" xfId="0" applyFont="1" applyFill="1" applyBorder="1" applyProtection="1">
      <alignment vertical="center"/>
      <protection locked="0"/>
    </xf>
    <xf numFmtId="0" fontId="33" fillId="25" borderId="122" xfId="0" applyFont="1" applyFill="1" applyBorder="1" applyProtection="1">
      <alignment vertical="center"/>
      <protection locked="0"/>
    </xf>
    <xf numFmtId="187" fontId="33" fillId="25" borderId="164" xfId="33" applyNumberFormat="1" applyFont="1" applyFill="1" applyBorder="1" applyProtection="1">
      <alignment vertical="center"/>
      <protection locked="0"/>
    </xf>
    <xf numFmtId="0" fontId="33" fillId="25" borderId="165" xfId="0" applyFont="1" applyFill="1" applyBorder="1" applyProtection="1">
      <alignment vertical="center"/>
      <protection locked="0"/>
    </xf>
    <xf numFmtId="38" fontId="33" fillId="25" borderId="122" xfId="33" applyFont="1" applyFill="1" applyBorder="1" applyProtection="1">
      <alignment vertical="center"/>
      <protection locked="0"/>
    </xf>
    <xf numFmtId="176" fontId="36" fillId="25" borderId="122" xfId="0" applyNumberFormat="1" applyFont="1" applyFill="1" applyBorder="1" applyAlignment="1" applyProtection="1">
      <alignment horizontal="right" vertical="center"/>
    </xf>
    <xf numFmtId="176" fontId="36" fillId="25" borderId="164" xfId="0" applyNumberFormat="1" applyFont="1" applyFill="1" applyBorder="1" applyProtection="1">
      <alignment vertical="center"/>
    </xf>
    <xf numFmtId="0" fontId="33" fillId="25" borderId="117" xfId="0" applyFont="1" applyFill="1" applyBorder="1" applyProtection="1">
      <alignment vertical="center"/>
    </xf>
    <xf numFmtId="0" fontId="33" fillId="31" borderId="10" xfId="0" applyFont="1" applyFill="1" applyBorder="1" applyProtection="1">
      <alignment vertical="center"/>
    </xf>
    <xf numFmtId="0" fontId="33" fillId="31" borderId="21" xfId="0" applyFont="1" applyFill="1" applyBorder="1" applyProtection="1">
      <alignment vertical="center"/>
    </xf>
    <xf numFmtId="38" fontId="33" fillId="31" borderId="21" xfId="33" applyFont="1" applyFill="1" applyBorder="1" applyProtection="1">
      <alignment vertical="center"/>
    </xf>
    <xf numFmtId="176" fontId="36" fillId="31" borderId="21" xfId="0" applyNumberFormat="1" applyFont="1" applyFill="1" applyBorder="1" applyAlignment="1" applyProtection="1">
      <alignment horizontal="right" vertical="center"/>
    </xf>
    <xf numFmtId="176" fontId="36" fillId="31" borderId="21" xfId="0" applyNumberFormat="1" applyFont="1" applyFill="1" applyBorder="1" applyProtection="1">
      <alignment vertical="center"/>
    </xf>
    <xf numFmtId="0" fontId="37" fillId="31" borderId="18" xfId="0" applyFont="1" applyFill="1" applyBorder="1" applyProtection="1">
      <alignment vertical="center"/>
    </xf>
    <xf numFmtId="0" fontId="33" fillId="25" borderId="46" xfId="0" applyFont="1" applyFill="1" applyBorder="1" applyProtection="1">
      <alignment vertical="center"/>
    </xf>
    <xf numFmtId="0" fontId="33" fillId="25" borderId="20" xfId="0" applyFont="1" applyFill="1" applyBorder="1" applyProtection="1">
      <alignment vertical="center"/>
    </xf>
    <xf numFmtId="38" fontId="33" fillId="25" borderId="20" xfId="33" applyFont="1" applyFill="1" applyBorder="1" applyProtection="1">
      <alignment vertical="center"/>
    </xf>
    <xf numFmtId="0" fontId="33" fillId="25" borderId="158" xfId="0" applyFont="1" applyFill="1" applyBorder="1" applyProtection="1">
      <alignment vertical="center"/>
    </xf>
    <xf numFmtId="182" fontId="33" fillId="25" borderId="110" xfId="33" applyNumberFormat="1" applyFont="1" applyFill="1" applyBorder="1" applyProtection="1">
      <alignment vertical="center"/>
    </xf>
    <xf numFmtId="181" fontId="33" fillId="25" borderId="110" xfId="0" applyNumberFormat="1" applyFont="1" applyFill="1" applyBorder="1" applyProtection="1">
      <alignment vertical="center"/>
      <protection locked="0"/>
    </xf>
    <xf numFmtId="0" fontId="33" fillId="25" borderId="123" xfId="0" applyFont="1" applyFill="1" applyBorder="1" applyAlignment="1" applyProtection="1">
      <alignment horizontal="right" vertical="center"/>
    </xf>
    <xf numFmtId="0" fontId="33" fillId="25" borderId="125" xfId="0" applyFont="1" applyFill="1" applyBorder="1" applyAlignment="1" applyProtection="1">
      <alignment horizontal="center" vertical="center"/>
    </xf>
    <xf numFmtId="0" fontId="33" fillId="25" borderId="110" xfId="0" applyFont="1" applyFill="1" applyBorder="1" applyAlignment="1" applyProtection="1">
      <alignment horizontal="center" vertical="center"/>
    </xf>
    <xf numFmtId="10" fontId="33" fillId="25" borderId="110" xfId="0" applyNumberFormat="1" applyFont="1" applyFill="1" applyBorder="1" applyAlignment="1" applyProtection="1">
      <alignment horizontal="right" vertical="center"/>
    </xf>
    <xf numFmtId="0" fontId="33" fillId="24" borderId="64" xfId="0" applyFont="1" applyFill="1" applyBorder="1" applyAlignment="1" applyProtection="1">
      <alignment horizontal="center" vertical="center"/>
    </xf>
    <xf numFmtId="0" fontId="33" fillId="24" borderId="60" xfId="0" applyFont="1" applyFill="1" applyBorder="1" applyProtection="1">
      <alignment vertical="center"/>
    </xf>
    <xf numFmtId="0" fontId="33" fillId="24" borderId="82" xfId="0" applyFont="1" applyFill="1" applyBorder="1" applyProtection="1">
      <alignment vertical="center"/>
    </xf>
    <xf numFmtId="176" fontId="36" fillId="24" borderId="82" xfId="0" applyNumberFormat="1" applyFont="1" applyFill="1" applyBorder="1" applyProtection="1">
      <alignment vertical="center"/>
    </xf>
    <xf numFmtId="0" fontId="12" fillId="25" borderId="0" xfId="0" applyFont="1" applyFill="1" applyAlignment="1" applyProtection="1">
      <alignment horizontal="center" vertical="center"/>
    </xf>
    <xf numFmtId="176" fontId="33" fillId="25" borderId="0" xfId="0" applyNumberFormat="1" applyFont="1" applyFill="1" applyBorder="1" applyProtection="1">
      <alignment vertical="center"/>
    </xf>
    <xf numFmtId="183" fontId="36" fillId="25" borderId="0" xfId="0" applyNumberFormat="1" applyFont="1" applyFill="1" applyBorder="1" applyProtection="1">
      <alignment vertical="center"/>
    </xf>
    <xf numFmtId="184" fontId="36" fillId="25" borderId="0" xfId="0" applyNumberFormat="1" applyFont="1" applyFill="1" applyBorder="1" applyProtection="1">
      <alignment vertical="center"/>
    </xf>
    <xf numFmtId="0" fontId="0" fillId="25" borderId="0" xfId="0" applyFill="1" applyAlignment="1" applyProtection="1">
      <alignment horizontal="center" vertical="center"/>
    </xf>
    <xf numFmtId="176" fontId="0" fillId="25" borderId="0" xfId="0" applyNumberFormat="1" applyFill="1" applyProtection="1">
      <alignment vertical="center"/>
    </xf>
    <xf numFmtId="176" fontId="33" fillId="33" borderId="0" xfId="0" applyNumberFormat="1" applyFont="1" applyFill="1" applyBorder="1">
      <alignment vertical="center"/>
    </xf>
    <xf numFmtId="0" fontId="55" fillId="0" borderId="162" xfId="47" applyFont="1" applyFill="1" applyBorder="1" applyAlignment="1">
      <alignment horizontal="center" vertical="center"/>
    </xf>
    <xf numFmtId="0" fontId="55" fillId="0" borderId="82" xfId="47" applyFont="1" applyFill="1" applyBorder="1" applyAlignment="1">
      <alignment horizontal="center" vertical="center"/>
    </xf>
    <xf numFmtId="0" fontId="55" fillId="0" borderId="83" xfId="47" applyFont="1" applyFill="1" applyBorder="1" applyAlignment="1">
      <alignment horizontal="center" vertical="center"/>
    </xf>
    <xf numFmtId="0" fontId="55" fillId="0" borderId="156" xfId="47" applyFont="1" applyFill="1" applyBorder="1" applyAlignment="1">
      <alignment horizontal="center" vertical="center"/>
    </xf>
    <xf numFmtId="0" fontId="55" fillId="0" borderId="22" xfId="47" applyFont="1" applyFill="1" applyBorder="1" applyAlignment="1">
      <alignment horizontal="center" vertical="center"/>
    </xf>
    <xf numFmtId="0" fontId="55" fillId="0" borderId="19" xfId="47" applyFont="1" applyFill="1" applyBorder="1" applyAlignment="1">
      <alignment horizontal="center" vertical="center"/>
    </xf>
    <xf numFmtId="0" fontId="53" fillId="30" borderId="42" xfId="47" applyFont="1" applyFill="1" applyBorder="1" applyAlignment="1">
      <alignment horizontal="distributed" vertical="center" textRotation="255"/>
    </xf>
    <xf numFmtId="0" fontId="53" fillId="30" borderId="43" xfId="47" applyFont="1" applyFill="1" applyBorder="1" applyAlignment="1">
      <alignment horizontal="distributed" vertical="center" textRotation="255"/>
    </xf>
    <xf numFmtId="0" fontId="53" fillId="30" borderId="11" xfId="47" applyFont="1" applyFill="1" applyBorder="1" applyAlignment="1">
      <alignment horizontal="distributed" vertical="center" textRotation="255"/>
    </xf>
    <xf numFmtId="0" fontId="53" fillId="30" borderId="40" xfId="47" applyFont="1" applyFill="1" applyBorder="1" applyAlignment="1">
      <alignment horizontal="distributed" vertical="center" textRotation="255"/>
    </xf>
    <xf numFmtId="0" fontId="53" fillId="30" borderId="121" xfId="47" applyFont="1" applyFill="1" applyBorder="1" applyAlignment="1">
      <alignment horizontal="distributed" vertical="center" textRotation="255"/>
    </xf>
    <xf numFmtId="0" fontId="53" fillId="30" borderId="41" xfId="47" applyFont="1" applyFill="1" applyBorder="1" applyAlignment="1">
      <alignment horizontal="distributed" vertical="center" textRotation="255"/>
    </xf>
    <xf numFmtId="186" fontId="53" fillId="0" borderId="45" xfId="47" applyNumberFormat="1" applyFont="1" applyBorder="1" applyAlignment="1">
      <alignment horizontal="center" vertical="center"/>
    </xf>
    <xf numFmtId="186" fontId="53" fillId="0" borderId="40" xfId="47" applyNumberFormat="1" applyFont="1" applyBorder="1" applyAlignment="1">
      <alignment horizontal="center" vertical="center"/>
    </xf>
    <xf numFmtId="186" fontId="53" fillId="0" borderId="90" xfId="47" applyNumberFormat="1" applyFont="1" applyBorder="1" applyAlignment="1">
      <alignment horizontal="center" vertical="center"/>
    </xf>
    <xf numFmtId="186" fontId="53" fillId="0" borderId="41" xfId="47" applyNumberFormat="1" applyFont="1" applyBorder="1" applyAlignment="1">
      <alignment horizontal="center" vertical="center"/>
    </xf>
    <xf numFmtId="0" fontId="53" fillId="30" borderId="46" xfId="47" applyFont="1" applyFill="1" applyBorder="1" applyAlignment="1">
      <alignment horizontal="distributed" vertical="center" wrapText="1"/>
    </xf>
    <xf numFmtId="0" fontId="53" fillId="30" borderId="20" xfId="47" applyFont="1" applyFill="1" applyBorder="1" applyAlignment="1">
      <alignment horizontal="distributed" vertical="center" wrapText="1"/>
    </xf>
    <xf numFmtId="0" fontId="53" fillId="30" borderId="158" xfId="47" applyFont="1" applyFill="1" applyBorder="1" applyAlignment="1">
      <alignment horizontal="distributed" vertical="center" wrapText="1"/>
    </xf>
    <xf numFmtId="0" fontId="53" fillId="30" borderId="10" xfId="47" applyFont="1" applyFill="1" applyBorder="1" applyAlignment="1">
      <alignment horizontal="center" vertical="center" wrapText="1"/>
    </xf>
    <xf numFmtId="0" fontId="53" fillId="30" borderId="21" xfId="47" applyFont="1" applyFill="1" applyBorder="1" applyAlignment="1">
      <alignment horizontal="center" vertical="center" wrapText="1"/>
    </xf>
    <xf numFmtId="0" fontId="53" fillId="30" borderId="163" xfId="47" applyFont="1" applyFill="1" applyBorder="1" applyAlignment="1">
      <alignment horizontal="center" vertical="center" wrapText="1"/>
    </xf>
    <xf numFmtId="0" fontId="53" fillId="0" borderId="160" xfId="47" applyNumberFormat="1" applyFont="1" applyBorder="1" applyAlignment="1">
      <alignment horizontal="center" vertical="center"/>
    </xf>
    <xf numFmtId="0" fontId="53" fillId="0" borderId="21" xfId="47" applyNumberFormat="1" applyFont="1" applyBorder="1" applyAlignment="1">
      <alignment horizontal="center" vertical="center"/>
    </xf>
    <xf numFmtId="0" fontId="53" fillId="30" borderId="60" xfId="47" applyNumberFormat="1" applyFont="1" applyFill="1" applyBorder="1" applyAlignment="1">
      <alignment horizontal="center" vertical="center"/>
    </xf>
    <xf numFmtId="0" fontId="53" fillId="30" borderId="82" xfId="47" applyNumberFormat="1" applyFont="1" applyFill="1" applyBorder="1" applyAlignment="1">
      <alignment horizontal="center" vertical="center"/>
    </xf>
    <xf numFmtId="0" fontId="53" fillId="30" borderId="161" xfId="47" applyNumberFormat="1" applyFont="1" applyFill="1" applyBorder="1" applyAlignment="1">
      <alignment horizontal="center" vertical="center"/>
    </xf>
    <xf numFmtId="0" fontId="53" fillId="30" borderId="41" xfId="47" applyFont="1" applyFill="1" applyBorder="1" applyAlignment="1">
      <alignment horizontal="distributed" vertical="center" wrapText="1"/>
    </xf>
    <xf numFmtId="0" fontId="53" fillId="30" borderId="41" xfId="47" applyFont="1" applyFill="1" applyBorder="1" applyAlignment="1">
      <alignment horizontal="distributed" vertical="center"/>
    </xf>
    <xf numFmtId="0" fontId="53" fillId="30" borderId="60" xfId="47" applyFont="1" applyFill="1" applyBorder="1" applyAlignment="1">
      <alignment horizontal="distributed" vertical="center"/>
    </xf>
    <xf numFmtId="0" fontId="53" fillId="0" borderId="90" xfId="47" applyFont="1" applyBorder="1" applyAlignment="1">
      <alignment horizontal="center" vertical="center"/>
    </xf>
    <xf numFmtId="0" fontId="53" fillId="0" borderId="41" xfId="47" applyFont="1" applyBorder="1" applyAlignment="1">
      <alignment horizontal="center" vertical="center"/>
    </xf>
    <xf numFmtId="0" fontId="53" fillId="0" borderId="131" xfId="47" applyFont="1" applyBorder="1" applyAlignment="1">
      <alignment horizontal="center" vertical="center"/>
    </xf>
    <xf numFmtId="0" fontId="53" fillId="30" borderId="40" xfId="47" applyFont="1" applyFill="1" applyBorder="1" applyAlignment="1">
      <alignment horizontal="distributed" vertical="center" wrapText="1"/>
    </xf>
    <xf numFmtId="0" fontId="53" fillId="30" borderId="40" xfId="47" applyFont="1" applyFill="1" applyBorder="1" applyAlignment="1">
      <alignment horizontal="distributed" vertical="center"/>
    </xf>
    <xf numFmtId="0" fontId="53" fillId="30" borderId="10" xfId="47" applyFont="1" applyFill="1" applyBorder="1" applyAlignment="1">
      <alignment horizontal="distributed" vertical="center"/>
    </xf>
    <xf numFmtId="0" fontId="53" fillId="0" borderId="45" xfId="47" applyFont="1" applyBorder="1" applyAlignment="1">
      <alignment horizontal="center" vertical="center"/>
    </xf>
    <xf numFmtId="0" fontId="53" fillId="0" borderId="40" xfId="47" applyFont="1" applyBorder="1" applyAlignment="1">
      <alignment horizontal="center" vertical="center"/>
    </xf>
    <xf numFmtId="0" fontId="53" fillId="0" borderId="126" xfId="47" applyFont="1" applyBorder="1" applyAlignment="1">
      <alignment horizontal="center" vertical="center"/>
    </xf>
    <xf numFmtId="0" fontId="53" fillId="0" borderId="159" xfId="47" applyFont="1" applyBorder="1" applyAlignment="1">
      <alignment horizontal="center" vertical="center"/>
    </xf>
    <xf numFmtId="0" fontId="53" fillId="0" borderId="20" xfId="47" applyFont="1" applyBorder="1" applyAlignment="1">
      <alignment horizontal="center" vertical="center"/>
    </xf>
    <xf numFmtId="0" fontId="53" fillId="0" borderId="21" xfId="47" applyFont="1" applyBorder="1" applyAlignment="1">
      <alignment horizontal="center" vertical="center"/>
    </xf>
    <xf numFmtId="0" fontId="53" fillId="0" borderId="162" xfId="47" applyFont="1" applyBorder="1" applyAlignment="1">
      <alignment horizontal="center" vertical="center"/>
    </xf>
    <xf numFmtId="0" fontId="53" fillId="0" borderId="82" xfId="47" applyFont="1" applyBorder="1" applyAlignment="1">
      <alignment horizontal="center" vertical="center"/>
    </xf>
    <xf numFmtId="0" fontId="53" fillId="0" borderId="34" xfId="47" applyFont="1" applyBorder="1" applyAlignment="1">
      <alignment horizontal="center" vertical="center"/>
    </xf>
    <xf numFmtId="0" fontId="53" fillId="0" borderId="35" xfId="47" applyFont="1" applyBorder="1" applyAlignment="1">
      <alignment horizontal="center" vertical="center"/>
    </xf>
    <xf numFmtId="0" fontId="53" fillId="0" borderId="150" xfId="47" applyFont="1" applyBorder="1" applyAlignment="1">
      <alignment horizontal="center" vertical="center"/>
    </xf>
    <xf numFmtId="0" fontId="53" fillId="30" borderId="89" xfId="47" applyFont="1" applyFill="1" applyBorder="1" applyAlignment="1">
      <alignment horizontal="distributed" vertical="center"/>
    </xf>
    <xf numFmtId="0" fontId="53" fillId="30" borderId="35" xfId="47" applyFont="1" applyFill="1" applyBorder="1" applyAlignment="1">
      <alignment horizontal="distributed" vertical="center"/>
    </xf>
    <xf numFmtId="0" fontId="53" fillId="30" borderId="149" xfId="47" applyFont="1" applyFill="1" applyBorder="1" applyAlignment="1">
      <alignment horizontal="distributed" vertical="center"/>
    </xf>
    <xf numFmtId="0" fontId="53" fillId="30" borderId="156" xfId="47" applyFont="1" applyFill="1" applyBorder="1" applyAlignment="1">
      <alignment horizontal="distributed" vertical="center"/>
    </xf>
    <xf numFmtId="0" fontId="53" fillId="30" borderId="22" xfId="47" applyFont="1" applyFill="1" applyBorder="1" applyAlignment="1">
      <alignment horizontal="distributed" vertical="center"/>
    </xf>
    <xf numFmtId="0" fontId="53" fillId="30" borderId="157" xfId="47" applyFont="1" applyFill="1" applyBorder="1" applyAlignment="1">
      <alignment horizontal="distributed" vertical="center"/>
    </xf>
    <xf numFmtId="0" fontId="45" fillId="0" borderId="0" xfId="47" applyFont="1" applyAlignment="1">
      <alignment horizontal="center" vertical="center"/>
    </xf>
    <xf numFmtId="0" fontId="3" fillId="0" borderId="46" xfId="47" applyBorder="1" applyAlignment="1">
      <alignment horizontal="center" vertical="center"/>
    </xf>
    <xf numFmtId="0" fontId="3" fillId="0" borderId="20" xfId="47" applyBorder="1" applyAlignment="1">
      <alignment horizontal="center" vertical="center"/>
    </xf>
    <xf numFmtId="0" fontId="56" fillId="30" borderId="42" xfId="47" applyFont="1" applyFill="1" applyBorder="1" applyAlignment="1">
      <alignment horizontal="distributed" vertical="center"/>
    </xf>
    <xf numFmtId="0" fontId="53" fillId="30" borderId="43" xfId="47" applyFont="1" applyFill="1" applyBorder="1" applyAlignment="1">
      <alignment horizontal="distributed" vertical="center"/>
    </xf>
    <xf numFmtId="0" fontId="53" fillId="30" borderId="130" xfId="47" applyFont="1" applyFill="1" applyBorder="1" applyAlignment="1">
      <alignment horizontal="distributed" vertical="center"/>
    </xf>
    <xf numFmtId="49" fontId="53" fillId="0" borderId="133" xfId="47" applyNumberFormat="1" applyFont="1" applyBorder="1" applyAlignment="1">
      <alignment horizontal="center" vertical="center"/>
    </xf>
    <xf numFmtId="49" fontId="53" fillId="0" borderId="65" xfId="47" applyNumberFormat="1" applyFont="1" applyBorder="1" applyAlignment="1">
      <alignment horizontal="center" vertical="center"/>
    </xf>
    <xf numFmtId="0" fontId="53" fillId="30" borderId="36" xfId="47" applyFont="1" applyFill="1" applyBorder="1" applyAlignment="1">
      <alignment horizontal="distributed" vertical="center"/>
    </xf>
    <xf numFmtId="0" fontId="53" fillId="30" borderId="65" xfId="47" applyFont="1" applyFill="1" applyBorder="1" applyAlignment="1">
      <alignment horizontal="distributed" vertical="center"/>
    </xf>
    <xf numFmtId="0" fontId="53" fillId="30" borderId="102" xfId="47" applyFont="1" applyFill="1" applyBorder="1" applyAlignment="1">
      <alignment horizontal="distributed" vertical="center"/>
    </xf>
    <xf numFmtId="0" fontId="53" fillId="0" borderId="133" xfId="47" applyFont="1" applyBorder="1" applyAlignment="1">
      <alignment horizontal="center" vertical="center"/>
    </xf>
    <xf numFmtId="0" fontId="53" fillId="0" borderId="65" xfId="47" applyFont="1" applyBorder="1" applyAlignment="1">
      <alignment horizontal="center" vertical="center"/>
    </xf>
    <xf numFmtId="0" fontId="53" fillId="0" borderId="66" xfId="47" applyFont="1" applyBorder="1" applyAlignment="1">
      <alignment horizontal="center" vertical="center"/>
    </xf>
    <xf numFmtId="0" fontId="53" fillId="0" borderId="43" xfId="47" applyFont="1" applyBorder="1" applyAlignment="1">
      <alignment horizontal="center" vertical="center"/>
    </xf>
    <xf numFmtId="58" fontId="53" fillId="0" borderId="66" xfId="47" applyNumberFormat="1" applyFont="1" applyBorder="1" applyAlignment="1">
      <alignment horizontal="center" vertical="center"/>
    </xf>
    <xf numFmtId="0" fontId="53" fillId="0" borderId="49" xfId="47" applyFont="1" applyBorder="1" applyAlignment="1">
      <alignment horizontal="center" vertical="center"/>
    </xf>
    <xf numFmtId="0" fontId="53" fillId="0" borderId="22" xfId="47" applyFont="1" applyBorder="1" applyAlignment="1">
      <alignment horizontal="center" vertical="center"/>
    </xf>
    <xf numFmtId="0" fontId="53" fillId="0" borderId="19" xfId="47" applyFont="1" applyBorder="1" applyAlignment="1">
      <alignment horizontal="center" vertical="center"/>
    </xf>
    <xf numFmtId="0" fontId="53" fillId="30" borderId="156" xfId="47" applyFont="1" applyFill="1" applyBorder="1" applyAlignment="1">
      <alignment horizontal="distributed" vertical="center" wrapText="1"/>
    </xf>
    <xf numFmtId="0" fontId="53" fillId="30" borderId="22" xfId="47" applyFont="1" applyFill="1" applyBorder="1" applyAlignment="1">
      <alignment horizontal="distributed" vertical="center" wrapText="1"/>
    </xf>
    <xf numFmtId="0" fontId="53" fillId="30" borderId="157" xfId="47" applyFont="1" applyFill="1" applyBorder="1" applyAlignment="1">
      <alignment horizontal="distributed" vertical="center" wrapText="1"/>
    </xf>
    <xf numFmtId="0" fontId="53" fillId="0" borderId="22" xfId="47" applyFont="1" applyFill="1" applyBorder="1" applyAlignment="1">
      <alignment horizontal="center" vertical="center"/>
    </xf>
    <xf numFmtId="0" fontId="53" fillId="30" borderId="66" xfId="47" applyFont="1" applyFill="1" applyBorder="1" applyAlignment="1">
      <alignment horizontal="distributed" vertical="center"/>
    </xf>
    <xf numFmtId="0" fontId="54" fillId="0" borderId="133" xfId="47" applyFont="1" applyBorder="1" applyAlignment="1">
      <alignment horizontal="center" vertical="center"/>
    </xf>
    <xf numFmtId="0" fontId="54" fillId="0" borderId="65" xfId="47" applyFont="1" applyBorder="1" applyAlignment="1">
      <alignment horizontal="center" vertical="center"/>
    </xf>
    <xf numFmtId="0" fontId="54" fillId="0" borderId="86" xfId="47" applyFont="1" applyBorder="1" applyAlignment="1">
      <alignment horizontal="center" vertical="center"/>
    </xf>
    <xf numFmtId="0" fontId="53" fillId="30" borderId="119" xfId="47" applyFont="1" applyFill="1" applyBorder="1" applyAlignment="1">
      <alignment horizontal="distributed" vertical="center" wrapText="1"/>
    </xf>
    <xf numFmtId="0" fontId="53" fillId="30" borderId="60" xfId="47" applyFont="1" applyFill="1" applyBorder="1" applyAlignment="1">
      <alignment horizontal="distributed" vertical="center" wrapText="1"/>
    </xf>
    <xf numFmtId="0" fontId="53" fillId="30" borderId="82" xfId="47" applyFont="1" applyFill="1" applyBorder="1" applyAlignment="1">
      <alignment horizontal="distributed" vertical="center" wrapText="1"/>
    </xf>
    <xf numFmtId="0" fontId="53" fillId="30" borderId="161" xfId="47" applyFont="1" applyFill="1" applyBorder="1" applyAlignment="1">
      <alignment horizontal="distributed" vertical="center" wrapText="1"/>
    </xf>
    <xf numFmtId="0" fontId="53" fillId="0" borderId="156" xfId="47" applyFont="1" applyBorder="1" applyAlignment="1">
      <alignment horizontal="center" vertical="center"/>
    </xf>
    <xf numFmtId="0" fontId="53" fillId="0" borderId="50" xfId="47" applyFont="1" applyBorder="1" applyAlignment="1">
      <alignment horizontal="center" vertical="center"/>
    </xf>
    <xf numFmtId="0" fontId="53" fillId="30" borderId="12" xfId="47" applyFont="1" applyFill="1" applyBorder="1" applyAlignment="1">
      <alignment horizontal="center" vertical="center" wrapText="1"/>
    </xf>
    <xf numFmtId="0" fontId="53" fillId="30" borderId="22" xfId="47" applyFont="1" applyFill="1" applyBorder="1" applyAlignment="1">
      <alignment horizontal="center" vertical="center" wrapText="1"/>
    </xf>
    <xf numFmtId="0" fontId="53" fillId="30" borderId="157" xfId="47" applyFont="1" applyFill="1" applyBorder="1" applyAlignment="1">
      <alignment horizontal="center" vertical="center" wrapText="1"/>
    </xf>
    <xf numFmtId="176" fontId="53" fillId="0" borderId="156" xfId="47" applyNumberFormat="1" applyFont="1" applyBorder="1" applyAlignment="1">
      <alignment horizontal="center" vertical="center"/>
    </xf>
    <xf numFmtId="176" fontId="53" fillId="0" borderId="22" xfId="47" applyNumberFormat="1" applyFont="1" applyBorder="1" applyAlignment="1">
      <alignment horizontal="center" vertical="center"/>
    </xf>
    <xf numFmtId="0" fontId="53" fillId="30" borderId="12" xfId="47" applyNumberFormat="1" applyFont="1" applyFill="1" applyBorder="1" applyAlignment="1">
      <alignment horizontal="center" vertical="center"/>
    </xf>
    <xf numFmtId="0" fontId="53" fillId="30" borderId="22" xfId="47" applyNumberFormat="1" applyFont="1" applyFill="1" applyBorder="1" applyAlignment="1">
      <alignment horizontal="center" vertical="center"/>
    </xf>
    <xf numFmtId="0" fontId="53" fillId="30" borderId="157" xfId="47" applyNumberFormat="1" applyFont="1" applyFill="1" applyBorder="1" applyAlignment="1">
      <alignment horizontal="center" vertical="center"/>
    </xf>
    <xf numFmtId="0" fontId="53" fillId="30" borderId="60" xfId="47" applyFont="1" applyFill="1" applyBorder="1" applyAlignment="1">
      <alignment horizontal="center" vertical="center" wrapText="1"/>
    </xf>
    <xf numFmtId="0" fontId="53" fillId="30" borderId="82" xfId="47" applyFont="1" applyFill="1" applyBorder="1" applyAlignment="1">
      <alignment horizontal="center" vertical="center" wrapText="1"/>
    </xf>
    <xf numFmtId="0" fontId="53" fillId="30" borderId="161" xfId="47" applyFont="1" applyFill="1" applyBorder="1" applyAlignment="1">
      <alignment horizontal="center" vertical="center" wrapText="1"/>
    </xf>
    <xf numFmtId="176" fontId="53" fillId="0" borderId="162" xfId="47" applyNumberFormat="1" applyFont="1" applyBorder="1" applyAlignment="1">
      <alignment horizontal="center" vertical="center"/>
    </xf>
    <xf numFmtId="176" fontId="53" fillId="0" borderId="82" xfId="47" applyNumberFormat="1" applyFont="1" applyBorder="1" applyAlignment="1">
      <alignment horizontal="center" vertical="center"/>
    </xf>
    <xf numFmtId="0" fontId="53" fillId="30" borderId="16" xfId="47" applyFont="1" applyFill="1" applyBorder="1" applyAlignment="1">
      <alignment horizontal="distributed" vertical="center" textRotation="255"/>
    </xf>
    <xf numFmtId="0" fontId="53" fillId="30" borderId="140" xfId="47" applyFont="1" applyFill="1" applyBorder="1" applyAlignment="1">
      <alignment horizontal="distributed" vertical="center" textRotation="255"/>
    </xf>
    <xf numFmtId="0" fontId="53" fillId="30" borderId="12" xfId="47" applyFont="1" applyFill="1" applyBorder="1" applyAlignment="1">
      <alignment horizontal="distributed" vertical="center" wrapText="1"/>
    </xf>
    <xf numFmtId="0" fontId="53" fillId="30" borderId="120" xfId="47" applyFont="1" applyFill="1" applyBorder="1" applyAlignment="1">
      <alignment horizontal="center" vertical="center"/>
    </xf>
    <xf numFmtId="0" fontId="53" fillId="30" borderId="93" xfId="47" applyFont="1" applyFill="1" applyBorder="1" applyAlignment="1">
      <alignment horizontal="center" vertical="center"/>
    </xf>
    <xf numFmtId="176" fontId="53" fillId="0" borderId="96" xfId="47" applyNumberFormat="1" applyFont="1" applyBorder="1" applyAlignment="1">
      <alignment horizontal="right" vertical="center"/>
    </xf>
    <xf numFmtId="176" fontId="53" fillId="0" borderId="120" xfId="47" applyNumberFormat="1" applyFont="1" applyBorder="1" applyAlignment="1">
      <alignment horizontal="right" vertical="center"/>
    </xf>
    <xf numFmtId="176" fontId="53" fillId="0" borderId="93" xfId="47" applyNumberFormat="1" applyFont="1" applyBorder="1" applyAlignment="1">
      <alignment horizontal="right" vertical="center"/>
    </xf>
    <xf numFmtId="0" fontId="53" fillId="0" borderId="96" xfId="47" applyFont="1" applyBorder="1" applyAlignment="1">
      <alignment horizontal="center" vertical="center"/>
    </xf>
    <xf numFmtId="0" fontId="53" fillId="0" borderId="137" xfId="47" applyFont="1" applyBorder="1" applyAlignment="1">
      <alignment horizontal="center" vertical="center"/>
    </xf>
    <xf numFmtId="49" fontId="53" fillId="30" borderId="125" xfId="47" applyNumberFormat="1" applyFont="1" applyFill="1" applyBorder="1" applyAlignment="1">
      <alignment horizontal="center" vertical="center"/>
    </xf>
    <xf numFmtId="0" fontId="54" fillId="30" borderId="145" xfId="47" applyFont="1" applyFill="1" applyBorder="1" applyAlignment="1">
      <alignment horizontal="center" vertical="center"/>
    </xf>
    <xf numFmtId="0" fontId="54" fillId="30" borderId="146" xfId="47" applyFont="1" applyFill="1" applyBorder="1" applyAlignment="1">
      <alignment horizontal="center" vertical="center"/>
    </xf>
    <xf numFmtId="0" fontId="54" fillId="30" borderId="148" xfId="47" applyFont="1" applyFill="1" applyBorder="1" applyAlignment="1">
      <alignment horizontal="center" vertical="center"/>
    </xf>
    <xf numFmtId="0" fontId="53" fillId="30" borderId="42" xfId="47" applyFont="1" applyFill="1" applyBorder="1" applyAlignment="1">
      <alignment horizontal="distributed" vertical="center"/>
    </xf>
    <xf numFmtId="0" fontId="53" fillId="30" borderId="43" xfId="47" applyFont="1" applyFill="1" applyBorder="1" applyAlignment="1">
      <alignment horizontal="distributed" vertical="center" indent="2"/>
    </xf>
    <xf numFmtId="0" fontId="53" fillId="30" borderId="49" xfId="47" applyFont="1" applyFill="1" applyBorder="1" applyAlignment="1">
      <alignment horizontal="distributed" vertical="center" indent="2"/>
    </xf>
    <xf numFmtId="0" fontId="53" fillId="30" borderId="30" xfId="47" applyFont="1" applyFill="1" applyBorder="1" applyAlignment="1">
      <alignment horizontal="distributed" vertical="center"/>
    </xf>
    <xf numFmtId="0" fontId="53" fillId="30" borderId="31" xfId="47" applyFont="1" applyFill="1" applyBorder="1" applyAlignment="1">
      <alignment horizontal="distributed" vertical="center"/>
    </xf>
    <xf numFmtId="0" fontId="53" fillId="30" borderId="25" xfId="47" applyFont="1" applyFill="1" applyBorder="1" applyAlignment="1">
      <alignment horizontal="distributed" vertical="center"/>
    </xf>
    <xf numFmtId="0" fontId="53" fillId="30" borderId="52" xfId="47" applyFont="1" applyFill="1" applyBorder="1" applyAlignment="1">
      <alignment horizontal="distributed" vertical="center"/>
    </xf>
    <xf numFmtId="0" fontId="53" fillId="0" borderId="143" xfId="47" applyFont="1" applyBorder="1" applyAlignment="1">
      <alignment horizontal="center" vertical="center" shrinkToFit="1"/>
    </xf>
    <xf numFmtId="0" fontId="53" fillId="0" borderId="25" xfId="47" applyFont="1" applyBorder="1" applyAlignment="1">
      <alignment horizontal="center" vertical="center" shrinkToFit="1"/>
    </xf>
    <xf numFmtId="0" fontId="53" fillId="30" borderId="27" xfId="47" applyFont="1" applyFill="1" applyBorder="1" applyAlignment="1">
      <alignment horizontal="distributed" vertical="center" textRotation="255"/>
    </xf>
    <xf numFmtId="0" fontId="53" fillId="30" borderId="129" xfId="47" applyFont="1" applyFill="1" applyBorder="1" applyAlignment="1">
      <alignment horizontal="distributed" vertical="center" textRotation="255"/>
    </xf>
    <xf numFmtId="0" fontId="53" fillId="30" borderId="144" xfId="47" applyFont="1" applyFill="1" applyBorder="1" applyAlignment="1">
      <alignment horizontal="distributed" vertical="center" textRotation="255"/>
    </xf>
    <xf numFmtId="0" fontId="53" fillId="30" borderId="124" xfId="47" applyFont="1" applyFill="1" applyBorder="1" applyAlignment="1">
      <alignment horizontal="distributed" vertical="center" wrapText="1"/>
    </xf>
    <xf numFmtId="0" fontId="53" fillId="30" borderId="132" xfId="47" applyFont="1" applyFill="1" applyBorder="1" applyAlignment="1">
      <alignment horizontal="distributed" vertical="center"/>
    </xf>
    <xf numFmtId="0" fontId="53" fillId="30" borderId="123" xfId="47" applyFont="1" applyFill="1" applyBorder="1" applyAlignment="1">
      <alignment horizontal="distributed" vertical="center"/>
    </xf>
    <xf numFmtId="0" fontId="53" fillId="30" borderId="145" xfId="47" applyFont="1" applyFill="1" applyBorder="1" applyAlignment="1">
      <alignment horizontal="distributed" vertical="center" wrapText="1"/>
    </xf>
    <xf numFmtId="0" fontId="53" fillId="30" borderId="146" xfId="47" applyFont="1" applyFill="1" applyBorder="1" applyAlignment="1">
      <alignment horizontal="distributed" vertical="center"/>
    </xf>
    <xf numFmtId="0" fontId="53" fillId="30" borderId="147" xfId="47" applyFont="1" applyFill="1" applyBorder="1" applyAlignment="1">
      <alignment horizontal="distributed" vertical="center"/>
    </xf>
    <xf numFmtId="0" fontId="53" fillId="30" borderId="125" xfId="47" applyFont="1" applyFill="1" applyBorder="1" applyAlignment="1">
      <alignment horizontal="center" vertical="center"/>
    </xf>
    <xf numFmtId="0" fontId="53" fillId="30" borderId="115" xfId="47" applyFont="1" applyFill="1" applyBorder="1" applyAlignment="1">
      <alignment horizontal="center" vertical="center"/>
    </xf>
    <xf numFmtId="0" fontId="53" fillId="30" borderId="16" xfId="47" applyFont="1" applyFill="1" applyBorder="1" applyAlignment="1">
      <alignment horizontal="distributed" vertical="center" wrapText="1"/>
    </xf>
    <xf numFmtId="0" fontId="53" fillId="30" borderId="140" xfId="47" applyFont="1" applyFill="1" applyBorder="1" applyAlignment="1">
      <alignment horizontal="distributed" vertical="center"/>
    </xf>
    <xf numFmtId="0" fontId="53" fillId="30" borderId="144" xfId="47" applyFont="1" applyFill="1" applyBorder="1" applyAlignment="1">
      <alignment horizontal="distributed" vertical="center"/>
    </xf>
    <xf numFmtId="0" fontId="53" fillId="0" borderId="140" xfId="47" applyFont="1" applyBorder="1" applyAlignment="1">
      <alignment horizontal="center" vertical="center"/>
    </xf>
    <xf numFmtId="0" fontId="53" fillId="0" borderId="120" xfId="47" applyFont="1" applyBorder="1" applyAlignment="1">
      <alignment horizontal="center" vertical="center"/>
    </xf>
    <xf numFmtId="0" fontId="53" fillId="30" borderId="134" xfId="47" applyFont="1" applyFill="1" applyBorder="1" applyAlignment="1">
      <alignment horizontal="distributed" vertical="center" wrapText="1"/>
    </xf>
    <xf numFmtId="0" fontId="53" fillId="30" borderId="127" xfId="47" applyFont="1" applyFill="1" applyBorder="1" applyAlignment="1">
      <alignment horizontal="distributed" vertical="center"/>
    </xf>
    <xf numFmtId="0" fontId="53" fillId="30" borderId="127" xfId="47" applyFont="1" applyFill="1" applyBorder="1" applyAlignment="1">
      <alignment horizontal="center" vertical="center"/>
    </xf>
    <xf numFmtId="0" fontId="53" fillId="30" borderId="92" xfId="47" applyFont="1" applyFill="1" applyBorder="1" applyAlignment="1">
      <alignment horizontal="center" vertical="center"/>
    </xf>
    <xf numFmtId="0" fontId="53" fillId="0" borderId="94" xfId="47" applyFont="1" applyBorder="1" applyAlignment="1">
      <alignment horizontal="center" vertical="center"/>
    </xf>
    <xf numFmtId="0" fontId="53" fillId="0" borderId="127" xfId="47" applyFont="1" applyBorder="1" applyAlignment="1">
      <alignment horizontal="center" vertical="center"/>
    </xf>
    <xf numFmtId="176" fontId="53" fillId="0" borderId="94" xfId="47" applyNumberFormat="1" applyFont="1" applyBorder="1" applyAlignment="1">
      <alignment horizontal="right" vertical="center"/>
    </xf>
    <xf numFmtId="176" fontId="53" fillId="0" borderId="127" xfId="47" applyNumberFormat="1" applyFont="1" applyBorder="1" applyAlignment="1">
      <alignment horizontal="right" vertical="center"/>
    </xf>
    <xf numFmtId="176" fontId="53" fillId="0" borderId="92" xfId="47" applyNumberFormat="1" applyFont="1" applyBorder="1" applyAlignment="1">
      <alignment horizontal="right" vertical="center"/>
    </xf>
    <xf numFmtId="0" fontId="53" fillId="30" borderId="136" xfId="47" applyFont="1" applyFill="1" applyBorder="1" applyAlignment="1">
      <alignment horizontal="distributed" vertical="center" wrapText="1"/>
    </xf>
    <xf numFmtId="0" fontId="53" fillId="30" borderId="120" xfId="47" applyFont="1" applyFill="1" applyBorder="1" applyAlignment="1">
      <alignment horizontal="distributed" vertical="center"/>
    </xf>
    <xf numFmtId="0" fontId="40" fillId="30" borderId="15" xfId="47" applyFont="1" applyFill="1" applyBorder="1" applyAlignment="1">
      <alignment horizontal="distributed" vertical="center"/>
    </xf>
    <xf numFmtId="0" fontId="40" fillId="30" borderId="27" xfId="47" applyFont="1" applyFill="1" applyBorder="1" applyAlignment="1">
      <alignment horizontal="distributed" vertical="center"/>
    </xf>
    <xf numFmtId="0" fontId="40" fillId="30" borderId="121" xfId="47" applyFont="1" applyFill="1" applyBorder="1" applyAlignment="1">
      <alignment horizontal="distributed" vertical="center"/>
    </xf>
    <xf numFmtId="0" fontId="40" fillId="30" borderId="41" xfId="47" applyFont="1" applyFill="1" applyBorder="1" applyAlignment="1">
      <alignment horizontal="distributed" vertical="center"/>
    </xf>
    <xf numFmtId="0" fontId="56" fillId="0" borderId="25" xfId="47" applyFont="1" applyBorder="1" applyAlignment="1">
      <alignment horizontal="left" vertical="top"/>
    </xf>
    <xf numFmtId="0" fontId="56" fillId="0" borderId="0" xfId="47" applyFont="1" applyBorder="1" applyAlignment="1">
      <alignment horizontal="left" vertical="top"/>
    </xf>
    <xf numFmtId="0" fontId="56" fillId="0" borderId="37" xfId="47" applyFont="1" applyBorder="1" applyAlignment="1">
      <alignment horizontal="left" vertical="top"/>
    </xf>
    <xf numFmtId="0" fontId="56" fillId="0" borderId="63" xfId="47" applyFont="1" applyBorder="1" applyAlignment="1">
      <alignment horizontal="left" vertical="top"/>
    </xf>
    <xf numFmtId="0" fontId="56" fillId="0" borderId="79" xfId="47" applyFont="1" applyBorder="1" applyAlignment="1">
      <alignment horizontal="left" vertical="top"/>
    </xf>
    <xf numFmtId="0" fontId="56" fillId="0" borderId="56" xfId="47" applyFont="1" applyBorder="1" applyAlignment="1">
      <alignment horizontal="left" vertical="top"/>
    </xf>
    <xf numFmtId="0" fontId="56" fillId="0" borderId="61" xfId="47" applyFont="1" applyBorder="1" applyAlignment="1">
      <alignment horizontal="left" vertical="top"/>
    </xf>
    <xf numFmtId="0" fontId="56" fillId="0" borderId="39" xfId="47" applyFont="1" applyBorder="1" applyAlignment="1">
      <alignment horizontal="left" vertical="top"/>
    </xf>
    <xf numFmtId="0" fontId="56" fillId="0" borderId="167" xfId="47" applyFont="1" applyBorder="1" applyAlignment="1">
      <alignment horizontal="left" vertical="top"/>
    </xf>
    <xf numFmtId="0" fontId="53" fillId="30" borderId="140" xfId="47" applyFont="1" applyFill="1" applyBorder="1" applyAlignment="1">
      <alignment horizontal="center" vertical="center"/>
    </xf>
    <xf numFmtId="0" fontId="53" fillId="30" borderId="12" xfId="47" applyFont="1" applyFill="1" applyBorder="1" applyAlignment="1">
      <alignment horizontal="center" vertical="center"/>
    </xf>
    <xf numFmtId="176" fontId="53" fillId="30" borderId="50" xfId="47" applyNumberFormat="1" applyFont="1" applyFill="1" applyBorder="1" applyAlignment="1">
      <alignment horizontal="right" vertical="center"/>
    </xf>
    <xf numFmtId="176" fontId="53" fillId="30" borderId="140" xfId="47" applyNumberFormat="1" applyFont="1" applyFill="1" applyBorder="1" applyAlignment="1">
      <alignment horizontal="right" vertical="center"/>
    </xf>
    <xf numFmtId="176" fontId="53" fillId="30" borderId="12" xfId="47" applyNumberFormat="1" applyFont="1" applyFill="1" applyBorder="1" applyAlignment="1">
      <alignment horizontal="right" vertical="center"/>
    </xf>
    <xf numFmtId="0" fontId="53" fillId="30" borderId="50" xfId="47" applyFont="1" applyFill="1" applyBorder="1" applyAlignment="1">
      <alignment horizontal="center" vertical="center"/>
    </xf>
    <xf numFmtId="0" fontId="53" fillId="30" borderId="141" xfId="47" applyFont="1" applyFill="1" applyBorder="1" applyAlignment="1">
      <alignment horizontal="center" vertical="center"/>
    </xf>
    <xf numFmtId="0" fontId="56" fillId="30" borderId="50" xfId="47" applyFont="1" applyFill="1" applyBorder="1" applyAlignment="1">
      <alignment horizontal="distributed" vertical="center" indent="2"/>
    </xf>
    <xf numFmtId="0" fontId="53" fillId="30" borderId="140" xfId="47" applyFont="1" applyFill="1" applyBorder="1" applyAlignment="1">
      <alignment horizontal="distributed" vertical="center" indent="2"/>
    </xf>
    <xf numFmtId="58" fontId="3" fillId="0" borderId="20" xfId="47" applyNumberFormat="1" applyBorder="1" applyAlignment="1">
      <alignment horizontal="center" vertical="center"/>
    </xf>
    <xf numFmtId="0" fontId="3" fillId="0" borderId="29" xfId="47" applyBorder="1" applyAlignment="1">
      <alignment horizontal="center" vertical="center"/>
    </xf>
    <xf numFmtId="0" fontId="53" fillId="30" borderId="15" xfId="47" applyFont="1" applyFill="1" applyBorder="1" applyAlignment="1">
      <alignment horizontal="distributed" vertical="center"/>
    </xf>
    <xf numFmtId="0" fontId="53" fillId="30" borderId="27" xfId="47" applyFont="1" applyFill="1" applyBorder="1" applyAlignment="1">
      <alignment horizontal="distributed" vertical="center"/>
    </xf>
    <xf numFmtId="0" fontId="53" fillId="30" borderId="129" xfId="47" applyFont="1" applyFill="1" applyBorder="1" applyAlignment="1">
      <alignment horizontal="distributed" vertical="center"/>
    </xf>
    <xf numFmtId="0" fontId="53" fillId="30" borderId="78" xfId="47" applyFont="1" applyFill="1" applyBorder="1" applyAlignment="1">
      <alignment horizontal="distributed" vertical="center" wrapText="1"/>
    </xf>
    <xf numFmtId="0" fontId="53" fillId="30" borderId="31" xfId="47" applyFont="1" applyFill="1" applyBorder="1" applyAlignment="1">
      <alignment horizontal="distributed" vertical="center" wrapText="1"/>
    </xf>
    <xf numFmtId="0" fontId="53" fillId="30" borderId="25" xfId="47" applyFont="1" applyFill="1" applyBorder="1" applyAlignment="1">
      <alignment horizontal="distributed" vertical="center" wrapText="1"/>
    </xf>
    <xf numFmtId="0" fontId="53" fillId="0" borderId="30" xfId="47" applyFont="1" applyBorder="1" applyAlignment="1">
      <alignment horizontal="center" vertical="center"/>
    </xf>
    <xf numFmtId="0" fontId="53" fillId="0" borderId="31" xfId="47" applyFont="1" applyBorder="1" applyAlignment="1">
      <alignment horizontal="center" vertical="center"/>
    </xf>
    <xf numFmtId="0" fontId="53" fillId="0" borderId="142" xfId="47" applyFont="1" applyBorder="1" applyAlignment="1">
      <alignment horizontal="center" vertical="center"/>
    </xf>
    <xf numFmtId="0" fontId="53" fillId="30" borderId="40" xfId="47" applyFont="1" applyFill="1" applyBorder="1" applyAlignment="1">
      <alignment horizontal="center" vertical="center"/>
    </xf>
    <xf numFmtId="0" fontId="53" fillId="30" borderId="10" xfId="47" applyFont="1" applyFill="1" applyBorder="1" applyAlignment="1">
      <alignment horizontal="center" vertical="center"/>
    </xf>
    <xf numFmtId="176" fontId="53" fillId="30" borderId="29" xfId="47" applyNumberFormat="1" applyFont="1" applyFill="1" applyBorder="1" applyAlignment="1">
      <alignment horizontal="right" vertical="center"/>
    </xf>
    <xf numFmtId="176" fontId="53" fillId="30" borderId="48" xfId="47" applyNumberFormat="1" applyFont="1" applyFill="1" applyBorder="1" applyAlignment="1">
      <alignment horizontal="right" vertical="center"/>
    </xf>
    <xf numFmtId="176" fontId="53" fillId="30" borderId="46" xfId="47" applyNumberFormat="1" applyFont="1" applyFill="1" applyBorder="1" applyAlignment="1">
      <alignment horizontal="right" vertical="center"/>
    </xf>
    <xf numFmtId="0" fontId="53" fillId="30" borderId="45" xfId="47" applyFont="1" applyFill="1" applyBorder="1" applyAlignment="1">
      <alignment horizontal="center" vertical="center"/>
    </xf>
    <xf numFmtId="0" fontId="53" fillId="30" borderId="58" xfId="47" applyFont="1" applyFill="1" applyBorder="1" applyAlignment="1">
      <alignment horizontal="center" vertical="center"/>
    </xf>
    <xf numFmtId="0" fontId="57" fillId="0" borderId="151" xfId="47" applyFont="1" applyFill="1" applyBorder="1" applyAlignment="1">
      <alignment horizontal="distributed" vertical="center" wrapText="1"/>
    </xf>
    <xf numFmtId="0" fontId="57" fillId="0" borderId="152" xfId="47" applyFont="1" applyFill="1" applyBorder="1" applyAlignment="1">
      <alignment horizontal="distributed" vertical="center"/>
    </xf>
    <xf numFmtId="0" fontId="43" fillId="0" borderId="152" xfId="47" applyFont="1" applyFill="1" applyBorder="1" applyAlignment="1">
      <alignment horizontal="center" vertical="center"/>
    </xf>
    <xf numFmtId="0" fontId="43" fillId="0" borderId="153" xfId="47" applyFont="1" applyFill="1" applyBorder="1" applyAlignment="1">
      <alignment horizontal="center" vertical="center"/>
    </xf>
    <xf numFmtId="176" fontId="43" fillId="0" borderId="154" xfId="47" applyNumberFormat="1" applyFont="1" applyFill="1" applyBorder="1" applyAlignment="1">
      <alignment horizontal="right" vertical="center"/>
    </xf>
    <xf numFmtId="176" fontId="43" fillId="0" borderId="152" xfId="47" applyNumberFormat="1" applyFont="1" applyFill="1" applyBorder="1" applyAlignment="1">
      <alignment horizontal="right" vertical="center"/>
    </xf>
    <xf numFmtId="176" fontId="43" fillId="0" borderId="153" xfId="47" applyNumberFormat="1" applyFont="1" applyFill="1" applyBorder="1" applyAlignment="1">
      <alignment horizontal="right" vertical="center"/>
    </xf>
    <xf numFmtId="0" fontId="43" fillId="0" borderId="154" xfId="47" applyFont="1" applyFill="1" applyBorder="1" applyAlignment="1">
      <alignment horizontal="center" vertical="center"/>
    </xf>
    <xf numFmtId="0" fontId="43" fillId="0" borderId="155" xfId="47" applyFont="1" applyFill="1" applyBorder="1" applyAlignment="1">
      <alignment horizontal="center" vertical="center"/>
    </xf>
    <xf numFmtId="0" fontId="40" fillId="0" borderId="50" xfId="47" applyFont="1" applyBorder="1" applyAlignment="1">
      <alignment horizontal="center" vertical="center"/>
    </xf>
    <xf numFmtId="0" fontId="40" fillId="0" borderId="12" xfId="47" applyFont="1" applyBorder="1" applyAlignment="1">
      <alignment horizontal="center" vertical="center"/>
    </xf>
    <xf numFmtId="0" fontId="53" fillId="30" borderId="128" xfId="47" applyFont="1" applyFill="1" applyBorder="1" applyAlignment="1">
      <alignment horizontal="center" vertical="center"/>
    </xf>
    <xf numFmtId="0" fontId="53" fillId="30" borderId="98" xfId="47" applyFont="1" applyFill="1" applyBorder="1" applyAlignment="1">
      <alignment horizontal="center" vertical="center"/>
    </xf>
    <xf numFmtId="176" fontId="53" fillId="0" borderId="99" xfId="47" applyNumberFormat="1" applyFont="1" applyBorder="1" applyAlignment="1">
      <alignment horizontal="right" vertical="center"/>
    </xf>
    <xf numFmtId="176" fontId="53" fillId="0" borderId="128" xfId="47" applyNumberFormat="1" applyFont="1" applyBorder="1" applyAlignment="1">
      <alignment horizontal="right" vertical="center"/>
    </xf>
    <xf numFmtId="176" fontId="53" fillId="0" borderId="98" xfId="47" applyNumberFormat="1" applyFont="1" applyBorder="1" applyAlignment="1">
      <alignment horizontal="right" vertical="center"/>
    </xf>
    <xf numFmtId="0" fontId="53" fillId="0" borderId="99" xfId="47" applyFont="1" applyBorder="1" applyAlignment="1">
      <alignment horizontal="center" vertical="center"/>
    </xf>
    <xf numFmtId="0" fontId="53" fillId="0" borderId="139" xfId="47" applyFont="1" applyBorder="1" applyAlignment="1">
      <alignment horizontal="center" vertical="center"/>
    </xf>
    <xf numFmtId="176" fontId="53" fillId="0" borderId="169" xfId="47" applyNumberFormat="1" applyFont="1" applyBorder="1" applyAlignment="1">
      <alignment horizontal="center" vertical="center"/>
    </xf>
    <xf numFmtId="176" fontId="53" fillId="0" borderId="85" xfId="47" applyNumberFormat="1" applyFont="1" applyBorder="1" applyAlignment="1">
      <alignment horizontal="center" vertical="center"/>
    </xf>
    <xf numFmtId="176" fontId="53" fillId="0" borderId="72" xfId="47" applyNumberFormat="1" applyFont="1" applyBorder="1" applyAlignment="1">
      <alignment horizontal="center" vertical="center"/>
    </xf>
    <xf numFmtId="0" fontId="42" fillId="30" borderId="15" xfId="47" applyFont="1" applyFill="1" applyBorder="1" applyAlignment="1">
      <alignment horizontal="distributed" vertical="center" wrapText="1"/>
    </xf>
    <xf numFmtId="0" fontId="42" fillId="30" borderId="27" xfId="47" applyFont="1" applyFill="1" applyBorder="1" applyAlignment="1">
      <alignment horizontal="distributed" vertical="center"/>
    </xf>
    <xf numFmtId="0" fontId="42" fillId="30" borderId="121" xfId="47" applyFont="1" applyFill="1" applyBorder="1" applyAlignment="1">
      <alignment horizontal="distributed" vertical="center"/>
    </xf>
    <xf numFmtId="0" fontId="42" fillId="30" borderId="41" xfId="47" applyFont="1" applyFill="1" applyBorder="1" applyAlignment="1">
      <alignment horizontal="distributed" vertical="center"/>
    </xf>
    <xf numFmtId="0" fontId="53" fillId="30" borderId="44" xfId="47" applyFont="1" applyFill="1" applyBorder="1" applyAlignment="1">
      <alignment horizontal="distributed" vertical="center"/>
    </xf>
    <xf numFmtId="0" fontId="53" fillId="30" borderId="48" xfId="47" applyFont="1" applyFill="1" applyBorder="1" applyAlignment="1">
      <alignment horizontal="distributed" vertical="center"/>
    </xf>
    <xf numFmtId="0" fontId="53" fillId="30" borderId="48" xfId="47" applyFont="1" applyFill="1" applyBorder="1" applyAlignment="1">
      <alignment horizontal="center" vertical="center"/>
    </xf>
    <xf numFmtId="0" fontId="53" fillId="30" borderId="46" xfId="47" applyFont="1" applyFill="1" applyBorder="1" applyAlignment="1">
      <alignment horizontal="center" vertical="center"/>
    </xf>
    <xf numFmtId="0" fontId="53" fillId="30" borderId="29" xfId="47" applyFont="1" applyFill="1" applyBorder="1" applyAlignment="1">
      <alignment horizontal="center" vertical="center"/>
    </xf>
    <xf numFmtId="0" fontId="53" fillId="30" borderId="138" xfId="47" applyFont="1" applyFill="1" applyBorder="1" applyAlignment="1">
      <alignment horizontal="distributed" vertical="center"/>
    </xf>
    <xf numFmtId="0" fontId="53" fillId="30" borderId="128" xfId="47" applyFont="1" applyFill="1" applyBorder="1" applyAlignment="1">
      <alignment horizontal="distributed" vertical="center"/>
    </xf>
    <xf numFmtId="0" fontId="53" fillId="0" borderId="128" xfId="47" applyFont="1" applyBorder="1" applyAlignment="1">
      <alignment horizontal="center" vertical="center"/>
    </xf>
    <xf numFmtId="0" fontId="53" fillId="0" borderId="135" xfId="47" applyFont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34" xfId="0" applyFont="1" applyFill="1" applyBorder="1" applyAlignment="1">
      <alignment horizontal="right" vertical="center"/>
    </xf>
    <xf numFmtId="0" fontId="7" fillId="30" borderId="32" xfId="0" applyFont="1" applyFill="1" applyBorder="1" applyAlignment="1">
      <alignment horizontal="distributed" vertical="center" justifyLastLine="1"/>
    </xf>
    <xf numFmtId="0" fontId="7" fillId="30" borderId="72" xfId="0" applyFont="1" applyFill="1" applyBorder="1" applyAlignment="1">
      <alignment horizontal="distributed" vertical="center" justifyLastLine="1"/>
    </xf>
    <xf numFmtId="0" fontId="7" fillId="0" borderId="25" xfId="0" applyFont="1" applyFill="1" applyBorder="1" applyAlignment="1">
      <alignment horizontal="left" vertical="center"/>
    </xf>
    <xf numFmtId="0" fontId="7" fillId="0" borderId="30" xfId="0" applyFont="1" applyFill="1" applyBorder="1" applyAlignment="1">
      <alignment horizontal="left" vertical="center"/>
    </xf>
    <xf numFmtId="0" fontId="7" fillId="30" borderId="44" xfId="0" applyFont="1" applyFill="1" applyBorder="1" applyAlignment="1">
      <alignment horizontal="center" vertical="distributed" textRotation="255" justifyLastLine="1"/>
    </xf>
    <xf numFmtId="0" fontId="7" fillId="30" borderId="78" xfId="0" applyFont="1" applyFill="1" applyBorder="1" applyAlignment="1">
      <alignment horizontal="center" vertical="distributed" textRotation="255" justifyLastLine="1"/>
    </xf>
    <xf numFmtId="0" fontId="9" fillId="0" borderId="0" xfId="0" applyFont="1" applyFill="1" applyBorder="1" applyAlignment="1">
      <alignment horizontal="center" vertical="center"/>
    </xf>
    <xf numFmtId="0" fontId="7" fillId="0" borderId="70" xfId="0" applyFont="1" applyFill="1" applyBorder="1" applyAlignment="1">
      <alignment horizontal="left" vertical="center"/>
    </xf>
    <xf numFmtId="0" fontId="7" fillId="0" borderId="71" xfId="0" applyFont="1" applyFill="1" applyBorder="1" applyAlignment="1">
      <alignment horizontal="left" vertical="center"/>
    </xf>
    <xf numFmtId="0" fontId="7" fillId="0" borderId="46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left" vertical="center"/>
    </xf>
    <xf numFmtId="0" fontId="7" fillId="0" borderId="29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30" xfId="0" applyFont="1" applyFill="1" applyBorder="1" applyAlignment="1">
      <alignment horizontal="right" vertical="center"/>
    </xf>
    <xf numFmtId="0" fontId="7" fillId="0" borderId="24" xfId="0" applyFont="1" applyFill="1" applyBorder="1" applyAlignment="1">
      <alignment horizontal="right" vertical="center"/>
    </xf>
    <xf numFmtId="0" fontId="7" fillId="0" borderId="74" xfId="0" applyFont="1" applyFill="1" applyBorder="1" applyAlignment="1">
      <alignment horizontal="right" vertical="center"/>
    </xf>
    <xf numFmtId="0" fontId="38" fillId="30" borderId="31" xfId="0" applyFont="1" applyFill="1" applyBorder="1" applyAlignment="1">
      <alignment horizontal="center" vertical="center" textRotation="255" shrinkToFit="1"/>
    </xf>
    <xf numFmtId="0" fontId="38" fillId="30" borderId="27" xfId="0" applyFont="1" applyFill="1" applyBorder="1" applyAlignment="1">
      <alignment horizontal="center" vertical="center" textRotation="255" shrinkToFit="1"/>
    </xf>
    <xf numFmtId="0" fontId="38" fillId="30" borderId="81" xfId="0" applyFont="1" applyFill="1" applyBorder="1" applyAlignment="1">
      <alignment horizontal="center" vertical="center" textRotation="255" shrinkToFit="1"/>
    </xf>
    <xf numFmtId="0" fontId="7" fillId="30" borderId="42" xfId="0" applyFont="1" applyFill="1" applyBorder="1" applyAlignment="1">
      <alignment horizontal="center" vertical="distributed" textRotation="255" justifyLastLine="1"/>
    </xf>
    <xf numFmtId="0" fontId="7" fillId="30" borderId="11" xfId="0" applyFont="1" applyFill="1" applyBorder="1" applyAlignment="1">
      <alignment horizontal="center" vertical="distributed" textRotation="255" justifyLastLine="1"/>
    </xf>
    <xf numFmtId="0" fontId="7" fillId="30" borderId="14" xfId="0" applyFont="1" applyFill="1" applyBorder="1" applyAlignment="1">
      <alignment horizontal="center" vertical="distributed" textRotation="255" justifyLastLine="1"/>
    </xf>
    <xf numFmtId="0" fontId="7" fillId="30" borderId="48" xfId="0" applyFont="1" applyFill="1" applyBorder="1" applyAlignment="1">
      <alignment horizontal="center" vertical="center" textRotation="255" shrinkToFit="1"/>
    </xf>
    <xf numFmtId="0" fontId="7" fillId="30" borderId="31" xfId="0" applyFont="1" applyFill="1" applyBorder="1" applyAlignment="1">
      <alignment horizontal="center" vertical="center" textRotation="255" shrinkToFit="1"/>
    </xf>
    <xf numFmtId="0" fontId="7" fillId="30" borderId="80" xfId="0" applyFont="1" applyFill="1" applyBorder="1" applyAlignment="1">
      <alignment horizontal="center" vertical="center" textRotation="255" shrinkToFit="1"/>
    </xf>
    <xf numFmtId="0" fontId="7" fillId="30" borderId="36" xfId="0" applyFont="1" applyFill="1" applyBorder="1" applyAlignment="1">
      <alignment horizontal="center" vertical="center" justifyLastLine="1"/>
    </xf>
    <xf numFmtId="0" fontId="7" fillId="30" borderId="65" xfId="0" applyFont="1" applyFill="1" applyBorder="1" applyAlignment="1">
      <alignment horizontal="center" vertical="center" justifyLastLine="1"/>
    </xf>
    <xf numFmtId="0" fontId="7" fillId="30" borderId="66" xfId="0" applyFont="1" applyFill="1" applyBorder="1" applyAlignment="1">
      <alignment horizontal="center" vertical="center" justifyLastLine="1"/>
    </xf>
    <xf numFmtId="0" fontId="7" fillId="0" borderId="75" xfId="0" applyFont="1" applyFill="1" applyBorder="1" applyAlignment="1">
      <alignment vertical="center"/>
    </xf>
    <xf numFmtId="0" fontId="7" fillId="0" borderId="76" xfId="0" applyFont="1" applyFill="1" applyBorder="1" applyAlignment="1">
      <alignment vertical="center"/>
    </xf>
    <xf numFmtId="0" fontId="5" fillId="0" borderId="76" xfId="0" applyFont="1" applyFill="1" applyBorder="1" applyAlignment="1">
      <alignment vertical="center"/>
    </xf>
    <xf numFmtId="0" fontId="5" fillId="0" borderId="77" xfId="0" applyFont="1" applyFill="1" applyBorder="1" applyAlignment="1">
      <alignment vertical="center"/>
    </xf>
    <xf numFmtId="0" fontId="7" fillId="30" borderId="73" xfId="0" applyFont="1" applyFill="1" applyBorder="1" applyAlignment="1">
      <alignment horizontal="center" vertical="distributed" textRotation="255" justifyLastLine="1"/>
    </xf>
    <xf numFmtId="0" fontId="7" fillId="30" borderId="10" xfId="0" applyFont="1" applyFill="1" applyBorder="1" applyAlignment="1">
      <alignment horizontal="center" vertical="center" justifyLastLine="1"/>
    </xf>
    <xf numFmtId="0" fontId="7" fillId="30" borderId="21" xfId="0" applyFont="1" applyFill="1" applyBorder="1" applyAlignment="1">
      <alignment horizontal="center" vertical="center" justifyLastLine="1"/>
    </xf>
    <xf numFmtId="0" fontId="7" fillId="30" borderId="45" xfId="0" applyFont="1" applyFill="1" applyBorder="1" applyAlignment="1">
      <alignment horizontal="center" vertical="center" justifyLastLine="1"/>
    </xf>
    <xf numFmtId="0" fontId="7" fillId="30" borderId="32" xfId="0" applyFont="1" applyFill="1" applyBorder="1" applyAlignment="1">
      <alignment horizontal="center" vertical="center" justifyLastLine="1"/>
    </xf>
    <xf numFmtId="0" fontId="7" fillId="30" borderId="72" xfId="0" applyFont="1" applyFill="1" applyBorder="1" applyAlignment="1">
      <alignment horizontal="center" vertical="center" justifyLastLine="1"/>
    </xf>
    <xf numFmtId="0" fontId="7" fillId="0" borderId="25" xfId="0" applyFont="1" applyFill="1" applyBorder="1" applyAlignment="1">
      <alignment vertical="center"/>
    </xf>
    <xf numFmtId="0" fontId="7" fillId="0" borderId="30" xfId="0" applyFont="1" applyFill="1" applyBorder="1" applyAlignment="1">
      <alignment vertical="center"/>
    </xf>
    <xf numFmtId="176" fontId="34" fillId="26" borderId="118" xfId="0" applyNumberFormat="1" applyFont="1" applyFill="1" applyBorder="1" applyAlignment="1" applyProtection="1">
      <alignment vertical="center"/>
    </xf>
    <xf numFmtId="0" fontId="0" fillId="0" borderId="55" xfId="0" applyBorder="1" applyAlignment="1" applyProtection="1">
      <alignment vertical="center"/>
    </xf>
    <xf numFmtId="0" fontId="13" fillId="25" borderId="0" xfId="0" applyFont="1" applyFill="1" applyAlignment="1" applyProtection="1">
      <alignment horizontal="center" vertical="center"/>
    </xf>
    <xf numFmtId="0" fontId="34" fillId="0" borderId="79" xfId="0" applyFont="1" applyFill="1" applyBorder="1" applyAlignment="1" applyProtection="1">
      <alignment horizontal="center" vertical="center"/>
    </xf>
    <xf numFmtId="0" fontId="35" fillId="27" borderId="91" xfId="0" applyFont="1" applyFill="1" applyBorder="1" applyAlignment="1" applyProtection="1">
      <alignment horizontal="center" vertical="center"/>
    </xf>
    <xf numFmtId="0" fontId="35" fillId="27" borderId="102" xfId="0" applyFont="1" applyFill="1" applyBorder="1" applyAlignment="1" applyProtection="1">
      <alignment horizontal="center" vertical="center"/>
    </xf>
    <xf numFmtId="0" fontId="35" fillId="27" borderId="103" xfId="0" applyFont="1" applyFill="1" applyBorder="1" applyAlignment="1" applyProtection="1">
      <alignment horizontal="center" vertical="center"/>
    </xf>
    <xf numFmtId="0" fontId="35" fillId="27" borderId="104" xfId="0" applyFont="1" applyFill="1" applyBorder="1" applyAlignment="1" applyProtection="1">
      <alignment horizontal="center" vertical="center"/>
    </xf>
    <xf numFmtId="0" fontId="36" fillId="24" borderId="21" xfId="0" applyFont="1" applyFill="1" applyBorder="1" applyAlignment="1" applyProtection="1">
      <alignment horizontal="right" vertical="center"/>
    </xf>
    <xf numFmtId="38" fontId="33" fillId="25" borderId="125" xfId="33" applyFont="1" applyFill="1" applyBorder="1" applyAlignment="1" applyProtection="1">
      <alignment horizontal="center" vertical="center"/>
    </xf>
    <xf numFmtId="38" fontId="33" fillId="25" borderId="166" xfId="33" applyFont="1" applyFill="1" applyBorder="1" applyAlignment="1" applyProtection="1">
      <alignment horizontal="center" vertical="center"/>
    </xf>
    <xf numFmtId="176" fontId="36" fillId="31" borderId="21" xfId="0" applyNumberFormat="1" applyFont="1" applyFill="1" applyBorder="1" applyAlignment="1" applyProtection="1">
      <alignment horizontal="right" vertical="center"/>
    </xf>
    <xf numFmtId="0" fontId="36" fillId="24" borderId="82" xfId="0" applyFont="1" applyFill="1" applyBorder="1" applyAlignment="1" applyProtection="1">
      <alignment horizontal="right" vertical="center"/>
    </xf>
    <xf numFmtId="176" fontId="34" fillId="29" borderId="101" xfId="0" applyNumberFormat="1" applyFont="1" applyFill="1" applyBorder="1" applyAlignment="1" applyProtection="1">
      <alignment horizontal="center" vertical="center"/>
    </xf>
    <xf numFmtId="176" fontId="34" fillId="29" borderId="118" xfId="0" applyNumberFormat="1" applyFont="1" applyFill="1" applyBorder="1" applyAlignment="1" applyProtection="1">
      <alignment horizontal="center" vertical="center"/>
    </xf>
    <xf numFmtId="0" fontId="41" fillId="30" borderId="10" xfId="47" applyFont="1" applyFill="1" applyBorder="1" applyAlignment="1">
      <alignment horizontal="center" vertical="center" wrapText="1"/>
    </xf>
    <xf numFmtId="0" fontId="41" fillId="30" borderId="21" xfId="47" applyFont="1" applyFill="1" applyBorder="1" applyAlignment="1">
      <alignment horizontal="center" vertical="center" wrapText="1"/>
    </xf>
    <xf numFmtId="0" fontId="41" fillId="30" borderId="163" xfId="47" applyFont="1" applyFill="1" applyBorder="1" applyAlignment="1">
      <alignment horizontal="center" vertical="center" wrapText="1"/>
    </xf>
    <xf numFmtId="176" fontId="48" fillId="0" borderId="160" xfId="47" applyNumberFormat="1" applyFont="1" applyBorder="1" applyAlignment="1">
      <alignment horizontal="center" vertical="center"/>
    </xf>
    <xf numFmtId="176" fontId="48" fillId="0" borderId="21" xfId="47" applyNumberFormat="1" applyFont="1" applyBorder="1" applyAlignment="1">
      <alignment horizontal="center" vertical="center"/>
    </xf>
    <xf numFmtId="58" fontId="49" fillId="0" borderId="20" xfId="47" applyNumberFormat="1" applyFont="1" applyBorder="1" applyAlignment="1">
      <alignment horizontal="center" vertical="center"/>
    </xf>
    <xf numFmtId="0" fontId="49" fillId="0" borderId="20" xfId="47" applyFont="1" applyBorder="1" applyAlignment="1">
      <alignment horizontal="center" vertical="center"/>
    </xf>
    <xf numFmtId="0" fontId="49" fillId="0" borderId="29" xfId="47" applyFont="1" applyBorder="1" applyAlignment="1">
      <alignment horizontal="center" vertical="center"/>
    </xf>
    <xf numFmtId="49" fontId="46" fillId="0" borderId="133" xfId="47" applyNumberFormat="1" applyFont="1" applyBorder="1" applyAlignment="1">
      <alignment horizontal="center" vertical="center"/>
    </xf>
    <xf numFmtId="49" fontId="47" fillId="0" borderId="65" xfId="47" applyNumberFormat="1" applyFont="1" applyBorder="1" applyAlignment="1">
      <alignment horizontal="center" vertical="center"/>
    </xf>
    <xf numFmtId="0" fontId="40" fillId="30" borderId="36" xfId="47" applyFont="1" applyFill="1" applyBorder="1" applyAlignment="1">
      <alignment horizontal="distributed" vertical="center"/>
    </xf>
    <xf numFmtId="0" fontId="40" fillId="30" borderId="65" xfId="47" applyFont="1" applyFill="1" applyBorder="1" applyAlignment="1">
      <alignment horizontal="distributed" vertical="center"/>
    </xf>
    <xf numFmtId="0" fontId="40" fillId="30" borderId="102" xfId="47" applyFont="1" applyFill="1" applyBorder="1" applyAlignment="1">
      <alignment horizontal="distributed" vertical="center"/>
    </xf>
    <xf numFmtId="0" fontId="47" fillId="0" borderId="133" xfId="47" applyFont="1" applyBorder="1" applyAlignment="1">
      <alignment horizontal="center" vertical="center"/>
    </xf>
    <xf numFmtId="0" fontId="47" fillId="0" borderId="65" xfId="47" applyFont="1" applyBorder="1" applyAlignment="1">
      <alignment horizontal="center" vertical="center"/>
    </xf>
    <xf numFmtId="0" fontId="47" fillId="0" borderId="66" xfId="47" applyFont="1" applyBorder="1" applyAlignment="1">
      <alignment horizontal="center" vertical="center"/>
    </xf>
    <xf numFmtId="0" fontId="40" fillId="30" borderId="66" xfId="47" applyFont="1" applyFill="1" applyBorder="1" applyAlignment="1">
      <alignment horizontal="distributed" vertical="center"/>
    </xf>
    <xf numFmtId="0" fontId="40" fillId="30" borderId="43" xfId="47" applyFont="1" applyFill="1" applyBorder="1" applyAlignment="1">
      <alignment horizontal="distributed" vertical="center"/>
    </xf>
    <xf numFmtId="0" fontId="40" fillId="30" borderId="130" xfId="47" applyFont="1" applyFill="1" applyBorder="1" applyAlignment="1">
      <alignment horizontal="distributed" vertical="center"/>
    </xf>
    <xf numFmtId="0" fontId="48" fillId="0" borderId="133" xfId="47" applyFont="1" applyBorder="1" applyAlignment="1">
      <alignment horizontal="center" vertical="center"/>
    </xf>
    <xf numFmtId="0" fontId="48" fillId="0" borderId="65" xfId="47" applyFont="1" applyBorder="1" applyAlignment="1">
      <alignment horizontal="center" vertical="center"/>
    </xf>
    <xf numFmtId="0" fontId="48" fillId="0" borderId="86" xfId="47" applyFont="1" applyBorder="1" applyAlignment="1">
      <alignment horizontal="center" vertical="center"/>
    </xf>
    <xf numFmtId="0" fontId="41" fillId="30" borderId="41" xfId="47" applyFont="1" applyFill="1" applyBorder="1" applyAlignment="1">
      <alignment horizontal="distributed" vertical="center" wrapText="1"/>
    </xf>
    <xf numFmtId="0" fontId="40" fillId="30" borderId="60" xfId="47" applyFont="1" applyFill="1" applyBorder="1" applyAlignment="1">
      <alignment horizontal="distributed" vertical="center"/>
    </xf>
    <xf numFmtId="0" fontId="47" fillId="0" borderId="90" xfId="47" applyFont="1" applyBorder="1" applyAlignment="1">
      <alignment horizontal="center" vertical="center"/>
    </xf>
    <xf numFmtId="0" fontId="47" fillId="0" borderId="41" xfId="47" applyFont="1" applyBorder="1" applyAlignment="1">
      <alignment horizontal="center" vertical="center"/>
    </xf>
    <xf numFmtId="0" fontId="47" fillId="0" borderId="131" xfId="47" applyFont="1" applyBorder="1" applyAlignment="1">
      <alignment horizontal="center" vertical="center"/>
    </xf>
    <xf numFmtId="0" fontId="47" fillId="0" borderId="45" xfId="47" applyFont="1" applyBorder="1" applyAlignment="1">
      <alignment horizontal="center" vertical="center"/>
    </xf>
    <xf numFmtId="0" fontId="47" fillId="0" borderId="40" xfId="47" applyFont="1" applyBorder="1" applyAlignment="1">
      <alignment horizontal="center" vertical="center"/>
    </xf>
    <xf numFmtId="0" fontId="40" fillId="30" borderId="46" xfId="47" applyFont="1" applyFill="1" applyBorder="1" applyAlignment="1">
      <alignment horizontal="distributed" vertical="center" wrapText="1"/>
    </xf>
    <xf numFmtId="0" fontId="40" fillId="30" borderId="20" xfId="47" applyFont="1" applyFill="1" applyBorder="1" applyAlignment="1">
      <alignment horizontal="distributed" vertical="center" wrapText="1"/>
    </xf>
    <xf numFmtId="0" fontId="40" fillId="30" borderId="158" xfId="47" applyFont="1" applyFill="1" applyBorder="1" applyAlignment="1">
      <alignment horizontal="distributed" vertical="center" wrapText="1"/>
    </xf>
    <xf numFmtId="0" fontId="47" fillId="0" borderId="159" xfId="47" applyFont="1" applyBorder="1" applyAlignment="1">
      <alignment horizontal="center" vertical="center"/>
    </xf>
    <xf numFmtId="0" fontId="47" fillId="0" borderId="20" xfId="47" applyFont="1" applyBorder="1" applyAlignment="1">
      <alignment horizontal="center" vertical="center"/>
    </xf>
    <xf numFmtId="0" fontId="47" fillId="0" borderId="21" xfId="47" applyFont="1" applyBorder="1" applyAlignment="1">
      <alignment horizontal="center" vertical="center"/>
    </xf>
    <xf numFmtId="0" fontId="40" fillId="30" borderId="60" xfId="47" applyNumberFormat="1" applyFont="1" applyFill="1" applyBorder="1" applyAlignment="1">
      <alignment horizontal="center" vertical="center"/>
    </xf>
    <xf numFmtId="0" fontId="40" fillId="30" borderId="82" xfId="47" applyNumberFormat="1" applyFont="1" applyFill="1" applyBorder="1" applyAlignment="1">
      <alignment horizontal="center" vertical="center"/>
    </xf>
    <xf numFmtId="0" fontId="40" fillId="30" borderId="161" xfId="47" applyNumberFormat="1" applyFont="1" applyFill="1" applyBorder="1" applyAlignment="1">
      <alignment horizontal="center" vertical="center"/>
    </xf>
    <xf numFmtId="0" fontId="50" fillId="0" borderId="162" xfId="47" applyFont="1" applyFill="1" applyBorder="1" applyAlignment="1">
      <alignment horizontal="center" vertical="center"/>
    </xf>
    <xf numFmtId="0" fontId="50" fillId="0" borderId="82" xfId="47" applyFont="1" applyFill="1" applyBorder="1" applyAlignment="1">
      <alignment horizontal="center" vertical="center"/>
    </xf>
    <xf numFmtId="0" fontId="50" fillId="0" borderId="83" xfId="47" applyFont="1" applyFill="1" applyBorder="1" applyAlignment="1">
      <alignment horizontal="center" vertical="center"/>
    </xf>
    <xf numFmtId="0" fontId="47" fillId="0" borderId="22" xfId="47" applyFont="1" applyBorder="1" applyAlignment="1">
      <alignment horizontal="center" vertical="center"/>
    </xf>
    <xf numFmtId="0" fontId="47" fillId="0" borderId="19" xfId="47" applyFont="1" applyBorder="1" applyAlignment="1">
      <alignment horizontal="center" vertical="center"/>
    </xf>
    <xf numFmtId="0" fontId="40" fillId="30" borderId="89" xfId="47" applyFont="1" applyFill="1" applyBorder="1" applyAlignment="1">
      <alignment horizontal="distributed" vertical="center"/>
    </xf>
    <xf numFmtId="0" fontId="40" fillId="30" borderId="35" xfId="47" applyFont="1" applyFill="1" applyBorder="1" applyAlignment="1">
      <alignment horizontal="distributed" vertical="center"/>
    </xf>
    <xf numFmtId="0" fontId="40" fillId="30" borderId="149" xfId="47" applyFont="1" applyFill="1" applyBorder="1" applyAlignment="1">
      <alignment horizontal="distributed" vertical="center"/>
    </xf>
    <xf numFmtId="0" fontId="47" fillId="0" borderId="34" xfId="47" applyFont="1" applyBorder="1" applyAlignment="1">
      <alignment horizontal="center" vertical="center"/>
    </xf>
    <xf numFmtId="0" fontId="47" fillId="0" borderId="35" xfId="47" applyFont="1" applyBorder="1" applyAlignment="1">
      <alignment horizontal="center" vertical="center"/>
    </xf>
    <xf numFmtId="0" fontId="47" fillId="0" borderId="150" xfId="47" applyFont="1" applyBorder="1" applyAlignment="1">
      <alignment horizontal="center" vertical="center"/>
    </xf>
    <xf numFmtId="0" fontId="41" fillId="30" borderId="42" xfId="47" applyFont="1" applyFill="1" applyBorder="1" applyAlignment="1">
      <alignment horizontal="distributed" vertical="center" textRotation="255"/>
    </xf>
    <xf numFmtId="0" fontId="41" fillId="30" borderId="43" xfId="47" applyFont="1" applyFill="1" applyBorder="1" applyAlignment="1">
      <alignment horizontal="distributed" vertical="center" textRotation="255"/>
    </xf>
    <xf numFmtId="0" fontId="41" fillId="30" borderId="11" xfId="47" applyFont="1" applyFill="1" applyBorder="1" applyAlignment="1">
      <alignment horizontal="distributed" vertical="center" textRotation="255"/>
    </xf>
    <xf numFmtId="0" fontId="41" fillId="30" borderId="40" xfId="47" applyFont="1" applyFill="1" applyBorder="1" applyAlignment="1">
      <alignment horizontal="distributed" vertical="center" textRotation="255"/>
    </xf>
    <xf numFmtId="0" fontId="41" fillId="30" borderId="121" xfId="47" applyFont="1" applyFill="1" applyBorder="1" applyAlignment="1">
      <alignment horizontal="distributed" vertical="center" textRotation="255"/>
    </xf>
    <xf numFmtId="0" fontId="41" fillId="30" borderId="41" xfId="47" applyFont="1" applyFill="1" applyBorder="1" applyAlignment="1">
      <alignment horizontal="distributed" vertical="center" textRotation="255"/>
    </xf>
    <xf numFmtId="0" fontId="47" fillId="0" borderId="43" xfId="47" applyFont="1" applyBorder="1" applyAlignment="1">
      <alignment horizontal="center" vertical="center"/>
    </xf>
    <xf numFmtId="58" fontId="47" fillId="0" borderId="66" xfId="47" applyNumberFormat="1" applyFont="1" applyBorder="1" applyAlignment="1">
      <alignment horizontal="center" vertical="center"/>
    </xf>
    <xf numFmtId="0" fontId="47" fillId="0" borderId="49" xfId="47" applyFont="1" applyBorder="1" applyAlignment="1">
      <alignment horizontal="center" vertical="center"/>
    </xf>
    <xf numFmtId="0" fontId="41" fillId="30" borderId="40" xfId="47" applyFont="1" applyFill="1" applyBorder="1" applyAlignment="1">
      <alignment horizontal="distributed" vertical="center" wrapText="1"/>
    </xf>
    <xf numFmtId="0" fontId="40" fillId="30" borderId="40" xfId="47" applyFont="1" applyFill="1" applyBorder="1" applyAlignment="1">
      <alignment horizontal="distributed" vertical="center"/>
    </xf>
    <xf numFmtId="0" fontId="40" fillId="30" borderId="10" xfId="47" applyFont="1" applyFill="1" applyBorder="1" applyAlignment="1">
      <alignment horizontal="distributed" vertical="center"/>
    </xf>
    <xf numFmtId="0" fontId="47" fillId="0" borderId="126" xfId="47" applyFont="1" applyBorder="1" applyAlignment="1">
      <alignment horizontal="center" vertical="center"/>
    </xf>
    <xf numFmtId="0" fontId="40" fillId="30" borderId="119" xfId="47" applyFont="1" applyFill="1" applyBorder="1" applyAlignment="1">
      <alignment horizontal="distributed" vertical="center" wrapText="1"/>
    </xf>
    <xf numFmtId="0" fontId="40" fillId="30" borderId="22" xfId="47" applyFont="1" applyFill="1" applyBorder="1" applyAlignment="1">
      <alignment horizontal="distributed" vertical="center" wrapText="1"/>
    </xf>
    <xf numFmtId="0" fontId="40" fillId="30" borderId="157" xfId="47" applyFont="1" applyFill="1" applyBorder="1" applyAlignment="1">
      <alignment horizontal="distributed" vertical="center" wrapText="1"/>
    </xf>
    <xf numFmtId="0" fontId="40" fillId="30" borderId="22" xfId="47" applyFont="1" applyFill="1" applyBorder="1" applyAlignment="1">
      <alignment horizontal="distributed" vertical="center"/>
    </xf>
    <xf numFmtId="0" fontId="41" fillId="30" borderId="156" xfId="47" applyFont="1" applyFill="1" applyBorder="1" applyAlignment="1">
      <alignment horizontal="distributed" vertical="center" wrapText="1"/>
    </xf>
    <xf numFmtId="0" fontId="41" fillId="30" borderId="22" xfId="47" applyFont="1" applyFill="1" applyBorder="1" applyAlignment="1">
      <alignment horizontal="distributed" vertical="center" wrapText="1"/>
    </xf>
    <xf numFmtId="0" fontId="41" fillId="30" borderId="157" xfId="47" applyFont="1" applyFill="1" applyBorder="1" applyAlignment="1">
      <alignment horizontal="distributed" vertical="center" wrapText="1"/>
    </xf>
    <xf numFmtId="0" fontId="47" fillId="0" borderId="22" xfId="47" applyFont="1" applyFill="1" applyBorder="1" applyAlignment="1">
      <alignment horizontal="center" vertical="center"/>
    </xf>
    <xf numFmtId="0" fontId="40" fillId="30" borderId="156" xfId="47" applyFont="1" applyFill="1" applyBorder="1" applyAlignment="1">
      <alignment horizontal="distributed" vertical="center"/>
    </xf>
    <xf numFmtId="0" fontId="40" fillId="30" borderId="157" xfId="47" applyFont="1" applyFill="1" applyBorder="1" applyAlignment="1">
      <alignment horizontal="distributed" vertical="center"/>
    </xf>
    <xf numFmtId="0" fontId="40" fillId="0" borderId="66" xfId="47" applyFont="1" applyBorder="1" applyAlignment="1">
      <alignment horizontal="center" vertical="center"/>
    </xf>
    <xf numFmtId="0" fontId="40" fillId="0" borderId="43" xfId="47" applyFont="1" applyBorder="1" applyAlignment="1">
      <alignment horizontal="center" vertical="center"/>
    </xf>
    <xf numFmtId="58" fontId="41" fillId="0" borderId="66" xfId="47" applyNumberFormat="1" applyFont="1" applyBorder="1" applyAlignment="1">
      <alignment horizontal="center" vertical="center"/>
    </xf>
    <xf numFmtId="0" fontId="40" fillId="0" borderId="49" xfId="47" applyFont="1" applyBorder="1" applyAlignment="1">
      <alignment horizontal="center" vertical="center"/>
    </xf>
    <xf numFmtId="0" fontId="40" fillId="0" borderId="45" xfId="47" applyFont="1" applyBorder="1" applyAlignment="1">
      <alignment horizontal="center" vertical="center"/>
    </xf>
    <xf numFmtId="0" fontId="40" fillId="0" borderId="40" xfId="47" applyFont="1" applyBorder="1" applyAlignment="1">
      <alignment horizontal="center" vertical="center"/>
    </xf>
    <xf numFmtId="0" fontId="40" fillId="0" borderId="126" xfId="47" applyFont="1" applyBorder="1" applyAlignment="1">
      <alignment horizontal="center" vertical="center"/>
    </xf>
    <xf numFmtId="0" fontId="40" fillId="0" borderId="90" xfId="47" applyFont="1" applyBorder="1" applyAlignment="1">
      <alignment horizontal="center" vertical="center"/>
    </xf>
    <xf numFmtId="0" fontId="40" fillId="0" borderId="41" xfId="47" applyFont="1" applyBorder="1" applyAlignment="1">
      <alignment horizontal="center" vertical="center"/>
    </xf>
    <xf numFmtId="0" fontId="40" fillId="0" borderId="131" xfId="47" applyFont="1" applyBorder="1" applyAlignment="1">
      <alignment horizontal="center" vertical="center"/>
    </xf>
    <xf numFmtId="0" fontId="41" fillId="30" borderId="16" xfId="47" applyFont="1" applyFill="1" applyBorder="1" applyAlignment="1">
      <alignment horizontal="distributed" vertical="center" textRotation="255"/>
    </xf>
    <xf numFmtId="0" fontId="41" fillId="30" borderId="140" xfId="47" applyFont="1" applyFill="1" applyBorder="1" applyAlignment="1">
      <alignment horizontal="distributed" vertical="center" textRotation="255"/>
    </xf>
    <xf numFmtId="0" fontId="40" fillId="30" borderId="12" xfId="47" applyFont="1" applyFill="1" applyBorder="1" applyAlignment="1">
      <alignment horizontal="distributed" vertical="center" wrapText="1"/>
    </xf>
    <xf numFmtId="0" fontId="46" fillId="0" borderId="66" xfId="47" applyFont="1" applyBorder="1" applyAlignment="1">
      <alignment horizontal="center" vertical="center"/>
    </xf>
    <xf numFmtId="0" fontId="41" fillId="30" borderId="12" xfId="47" applyFont="1" applyFill="1" applyBorder="1" applyAlignment="1">
      <alignment horizontal="center" vertical="center" wrapText="1"/>
    </xf>
    <xf numFmtId="0" fontId="41" fillId="30" borderId="22" xfId="47" applyFont="1" applyFill="1" applyBorder="1" applyAlignment="1">
      <alignment horizontal="center" vertical="center" wrapText="1"/>
    </xf>
    <xf numFmtId="0" fontId="41" fillId="30" borderId="157" xfId="47" applyFont="1" applyFill="1" applyBorder="1" applyAlignment="1">
      <alignment horizontal="center" vertical="center" wrapText="1"/>
    </xf>
    <xf numFmtId="176" fontId="48" fillId="0" borderId="156" xfId="47" applyNumberFormat="1" applyFont="1" applyBorder="1" applyAlignment="1">
      <alignment horizontal="center" vertical="center"/>
    </xf>
    <xf numFmtId="176" fontId="48" fillId="0" borderId="22" xfId="47" applyNumberFormat="1" applyFont="1" applyBorder="1" applyAlignment="1">
      <alignment horizontal="center" vertical="center"/>
    </xf>
    <xf numFmtId="0" fontId="47" fillId="0" borderId="162" xfId="47" applyFont="1" applyBorder="1" applyAlignment="1">
      <alignment horizontal="center" vertical="center"/>
    </xf>
    <xf numFmtId="0" fontId="47" fillId="0" borderId="82" xfId="47" applyFont="1" applyBorder="1" applyAlignment="1">
      <alignment horizontal="center" vertical="center"/>
    </xf>
    <xf numFmtId="0" fontId="47" fillId="0" borderId="156" xfId="47" applyFont="1" applyBorder="1" applyAlignment="1">
      <alignment horizontal="center" vertical="center"/>
    </xf>
    <xf numFmtId="0" fontId="47" fillId="0" borderId="50" xfId="47" applyFont="1" applyBorder="1" applyAlignment="1">
      <alignment horizontal="center" vertical="center"/>
    </xf>
    <xf numFmtId="0" fontId="41" fillId="30" borderId="78" xfId="47" applyFont="1" applyFill="1" applyBorder="1" applyAlignment="1">
      <alignment horizontal="distributed" vertical="center" wrapText="1"/>
    </xf>
    <xf numFmtId="0" fontId="41" fillId="30" borderId="31" xfId="47" applyFont="1" applyFill="1" applyBorder="1" applyAlignment="1">
      <alignment horizontal="distributed" vertical="center" wrapText="1"/>
    </xf>
    <xf numFmtId="0" fontId="41" fillId="30" borderId="25" xfId="47" applyFont="1" applyFill="1" applyBorder="1" applyAlignment="1">
      <alignment horizontal="distributed" vertical="center" wrapText="1"/>
    </xf>
    <xf numFmtId="0" fontId="47" fillId="0" borderId="30" xfId="47" applyFont="1" applyBorder="1" applyAlignment="1">
      <alignment horizontal="center" vertical="center"/>
    </xf>
    <xf numFmtId="0" fontId="47" fillId="0" borderId="31" xfId="47" applyFont="1" applyBorder="1" applyAlignment="1">
      <alignment horizontal="center" vertical="center"/>
    </xf>
    <xf numFmtId="0" fontId="47" fillId="0" borderId="142" xfId="47" applyFont="1" applyBorder="1" applyAlignment="1">
      <alignment horizontal="center" vertical="center"/>
    </xf>
    <xf numFmtId="0" fontId="41" fillId="0" borderId="143" xfId="47" applyFont="1" applyBorder="1" applyAlignment="1">
      <alignment horizontal="center" vertical="center" shrinkToFit="1"/>
    </xf>
    <xf numFmtId="0" fontId="41" fillId="0" borderId="25" xfId="47" applyFont="1" applyBorder="1" applyAlignment="1">
      <alignment horizontal="center" vertical="center" shrinkToFit="1"/>
    </xf>
    <xf numFmtId="0" fontId="41" fillId="30" borderId="30" xfId="47" applyFont="1" applyFill="1" applyBorder="1" applyAlignment="1">
      <alignment horizontal="distributed" vertical="center"/>
    </xf>
    <xf numFmtId="0" fontId="41" fillId="30" borderId="31" xfId="47" applyFont="1" applyFill="1" applyBorder="1" applyAlignment="1">
      <alignment horizontal="distributed" vertical="center"/>
    </xf>
    <xf numFmtId="0" fontId="41" fillId="30" borderId="25" xfId="47" applyFont="1" applyFill="1" applyBorder="1" applyAlignment="1">
      <alignment horizontal="distributed" vertical="center"/>
    </xf>
    <xf numFmtId="0" fontId="41" fillId="30" borderId="52" xfId="47" applyFont="1" applyFill="1" applyBorder="1" applyAlignment="1">
      <alignment horizontal="distributed" vertical="center"/>
    </xf>
    <xf numFmtId="0" fontId="47" fillId="0" borderId="140" xfId="47" applyFont="1" applyBorder="1" applyAlignment="1">
      <alignment horizontal="center" vertical="center"/>
    </xf>
    <xf numFmtId="176" fontId="47" fillId="0" borderId="168" xfId="47" applyNumberFormat="1" applyFont="1" applyBorder="1" applyAlignment="1">
      <alignment horizontal="center" vertical="center"/>
    </xf>
    <xf numFmtId="176" fontId="47" fillId="0" borderId="68" xfId="47" applyNumberFormat="1" applyFont="1" applyBorder="1" applyAlignment="1">
      <alignment horizontal="center" vertical="center"/>
    </xf>
    <xf numFmtId="176" fontId="47" fillId="0" borderId="69" xfId="47" applyNumberFormat="1" applyFont="1" applyBorder="1" applyAlignment="1">
      <alignment horizontal="center" vertical="center"/>
    </xf>
    <xf numFmtId="0" fontId="41" fillId="30" borderId="42" xfId="47" applyFont="1" applyFill="1" applyBorder="1" applyAlignment="1">
      <alignment horizontal="distributed" vertical="center"/>
    </xf>
    <xf numFmtId="0" fontId="41" fillId="30" borderId="43" xfId="47" applyFont="1" applyFill="1" applyBorder="1" applyAlignment="1">
      <alignment horizontal="distributed" vertical="center"/>
    </xf>
    <xf numFmtId="0" fontId="40" fillId="30" borderId="43" xfId="47" applyFont="1" applyFill="1" applyBorder="1" applyAlignment="1">
      <alignment horizontal="distributed" vertical="center" indent="2"/>
    </xf>
    <xf numFmtId="0" fontId="40" fillId="30" borderId="49" xfId="47" applyFont="1" applyFill="1" applyBorder="1" applyAlignment="1">
      <alignment horizontal="distributed" vertical="center" indent="2"/>
    </xf>
    <xf numFmtId="0" fontId="41" fillId="30" borderId="134" xfId="47" applyFont="1" applyFill="1" applyBorder="1" applyAlignment="1">
      <alignment horizontal="distributed" vertical="center" wrapText="1"/>
    </xf>
    <xf numFmtId="0" fontId="41" fillId="30" borderId="127" xfId="47" applyFont="1" applyFill="1" applyBorder="1" applyAlignment="1">
      <alignment horizontal="distributed" vertical="center"/>
    </xf>
    <xf numFmtId="0" fontId="40" fillId="30" borderId="127" xfId="47" applyFont="1" applyFill="1" applyBorder="1" applyAlignment="1">
      <alignment horizontal="center" vertical="center"/>
    </xf>
    <xf numFmtId="0" fontId="40" fillId="30" borderId="92" xfId="47" applyFont="1" applyFill="1" applyBorder="1" applyAlignment="1">
      <alignment horizontal="center" vertical="center"/>
    </xf>
    <xf numFmtId="176" fontId="47" fillId="0" borderId="94" xfId="47" applyNumberFormat="1" applyFont="1" applyBorder="1" applyAlignment="1">
      <alignment horizontal="right" vertical="center"/>
    </xf>
    <xf numFmtId="176" fontId="47" fillId="0" borderId="127" xfId="47" applyNumberFormat="1" applyFont="1" applyBorder="1" applyAlignment="1">
      <alignment horizontal="right" vertical="center"/>
    </xf>
    <xf numFmtId="176" fontId="47" fillId="0" borderId="92" xfId="47" applyNumberFormat="1" applyFont="1" applyBorder="1" applyAlignment="1">
      <alignment horizontal="right" vertical="center"/>
    </xf>
    <xf numFmtId="0" fontId="40" fillId="0" borderId="94" xfId="47" applyFont="1" applyBorder="1" applyAlignment="1">
      <alignment horizontal="center" vertical="center"/>
    </xf>
    <xf numFmtId="0" fontId="40" fillId="0" borderId="127" xfId="47" applyFont="1" applyBorder="1" applyAlignment="1">
      <alignment horizontal="center" vertical="center"/>
    </xf>
    <xf numFmtId="0" fontId="40" fillId="0" borderId="135" xfId="47" applyFont="1" applyBorder="1" applyAlignment="1">
      <alignment horizontal="center" vertical="center"/>
    </xf>
    <xf numFmtId="0" fontId="40" fillId="0" borderId="96" xfId="47" applyFont="1" applyBorder="1" applyAlignment="1">
      <alignment horizontal="center" vertical="center"/>
    </xf>
    <xf numFmtId="0" fontId="40" fillId="0" borderId="137" xfId="47" applyFont="1" applyBorder="1" applyAlignment="1">
      <alignment horizontal="center" vertical="center"/>
    </xf>
    <xf numFmtId="0" fontId="41" fillId="30" borderId="138" xfId="47" applyFont="1" applyFill="1" applyBorder="1" applyAlignment="1">
      <alignment horizontal="distributed" vertical="center"/>
    </xf>
    <xf numFmtId="0" fontId="41" fillId="30" borderId="128" xfId="47" applyFont="1" applyFill="1" applyBorder="1" applyAlignment="1">
      <alignment horizontal="distributed" vertical="center"/>
    </xf>
    <xf numFmtId="0" fontId="40" fillId="30" borderId="128" xfId="47" applyFont="1" applyFill="1" applyBorder="1" applyAlignment="1">
      <alignment horizontal="center" vertical="center"/>
    </xf>
    <xf numFmtId="0" fontId="40" fillId="30" borderId="98" xfId="47" applyFont="1" applyFill="1" applyBorder="1" applyAlignment="1">
      <alignment horizontal="center" vertical="center"/>
    </xf>
    <xf numFmtId="176" fontId="47" fillId="0" borderId="99" xfId="47" applyNumberFormat="1" applyFont="1" applyBorder="1" applyAlignment="1">
      <alignment horizontal="right" vertical="center"/>
    </xf>
    <xf numFmtId="176" fontId="47" fillId="0" borderId="128" xfId="47" applyNumberFormat="1" applyFont="1" applyBorder="1" applyAlignment="1">
      <alignment horizontal="right" vertical="center"/>
    </xf>
    <xf numFmtId="176" fontId="47" fillId="0" borderId="98" xfId="47" applyNumberFormat="1" applyFont="1" applyBorder="1" applyAlignment="1">
      <alignment horizontal="right" vertical="center"/>
    </xf>
    <xf numFmtId="0" fontId="40" fillId="0" borderId="99" xfId="47" applyFont="1" applyBorder="1" applyAlignment="1">
      <alignment horizontal="center" vertical="center"/>
    </xf>
    <xf numFmtId="0" fontId="40" fillId="0" borderId="128" xfId="47" applyFont="1" applyBorder="1" applyAlignment="1">
      <alignment horizontal="center" vertical="center"/>
    </xf>
    <xf numFmtId="0" fontId="40" fillId="0" borderId="139" xfId="47" applyFont="1" applyBorder="1" applyAlignment="1">
      <alignment horizontal="center" vertical="center"/>
    </xf>
    <xf numFmtId="0" fontId="41" fillId="30" borderId="136" xfId="47" applyFont="1" applyFill="1" applyBorder="1" applyAlignment="1">
      <alignment horizontal="distributed" vertical="center" wrapText="1"/>
    </xf>
    <xf numFmtId="0" fontId="41" fillId="30" borderId="120" xfId="47" applyFont="1" applyFill="1" applyBorder="1" applyAlignment="1">
      <alignment horizontal="distributed" vertical="center"/>
    </xf>
    <xf numFmtId="0" fontId="40" fillId="30" borderId="120" xfId="47" applyFont="1" applyFill="1" applyBorder="1" applyAlignment="1">
      <alignment horizontal="center" vertical="center"/>
    </xf>
    <xf numFmtId="0" fontId="40" fillId="30" borderId="93" xfId="47" applyFont="1" applyFill="1" applyBorder="1" applyAlignment="1">
      <alignment horizontal="center" vertical="center"/>
    </xf>
    <xf numFmtId="176" fontId="47" fillId="0" borderId="96" xfId="47" applyNumberFormat="1" applyFont="1" applyBorder="1" applyAlignment="1">
      <alignment horizontal="right" vertical="center"/>
    </xf>
    <xf numFmtId="176" fontId="47" fillId="0" borderId="120" xfId="47" applyNumberFormat="1" applyFont="1" applyBorder="1" applyAlignment="1">
      <alignment horizontal="right" vertical="center"/>
    </xf>
    <xf numFmtId="176" fontId="47" fillId="0" borderId="93" xfId="47" applyNumberFormat="1" applyFont="1" applyBorder="1" applyAlignment="1">
      <alignment horizontal="right" vertical="center"/>
    </xf>
    <xf numFmtId="0" fontId="40" fillId="0" borderId="120" xfId="47" applyFont="1" applyBorder="1" applyAlignment="1">
      <alignment horizontal="center" vertical="center"/>
    </xf>
    <xf numFmtId="0" fontId="40" fillId="0" borderId="27" xfId="47" applyFont="1" applyBorder="1" applyAlignment="1">
      <alignment horizontal="center" vertical="center"/>
    </xf>
    <xf numFmtId="0" fontId="40" fillId="0" borderId="33" xfId="47" applyFont="1" applyBorder="1" applyAlignment="1">
      <alignment horizontal="center" vertical="center"/>
    </xf>
    <xf numFmtId="0" fontId="40" fillId="0" borderId="59" xfId="47" applyFont="1" applyBorder="1" applyAlignment="1">
      <alignment horizontal="center" vertical="center"/>
    </xf>
    <xf numFmtId="0" fontId="46" fillId="32" borderId="61" xfId="47" applyFont="1" applyFill="1" applyBorder="1" applyAlignment="1">
      <alignment horizontal="left" vertical="center" wrapText="1"/>
    </xf>
    <xf numFmtId="0" fontId="46" fillId="32" borderId="39" xfId="47" applyFont="1" applyFill="1" applyBorder="1" applyAlignment="1">
      <alignment horizontal="left" vertical="center"/>
    </xf>
    <xf numFmtId="0" fontId="47" fillId="32" borderId="167" xfId="47" applyFont="1" applyFill="1" applyBorder="1" applyAlignment="1">
      <alignment horizontal="left" vertical="center"/>
    </xf>
    <xf numFmtId="0" fontId="47" fillId="32" borderId="63" xfId="47" applyFont="1" applyFill="1" applyBorder="1" applyAlignment="1">
      <alignment horizontal="left" vertical="center"/>
    </xf>
    <xf numFmtId="0" fontId="47" fillId="32" borderId="79" xfId="47" applyFont="1" applyFill="1" applyBorder="1" applyAlignment="1">
      <alignment horizontal="left" vertical="center"/>
    </xf>
    <xf numFmtId="0" fontId="47" fillId="32" borderId="56" xfId="47" applyFont="1" applyFill="1" applyBorder="1" applyAlignment="1">
      <alignment horizontal="left" vertical="center"/>
    </xf>
    <xf numFmtId="0" fontId="40" fillId="30" borderId="45" xfId="47" applyFont="1" applyFill="1" applyBorder="1" applyAlignment="1">
      <alignment horizontal="center" vertical="center"/>
    </xf>
    <xf numFmtId="0" fontId="40" fillId="30" borderId="40" xfId="47" applyFont="1" applyFill="1" applyBorder="1" applyAlignment="1">
      <alignment horizontal="center" vertical="center"/>
    </xf>
    <xf numFmtId="0" fontId="40" fillId="30" borderId="10" xfId="47" applyFont="1" applyFill="1" applyBorder="1" applyAlignment="1">
      <alignment horizontal="center" vertical="center"/>
    </xf>
    <xf numFmtId="176" fontId="47" fillId="30" borderId="45" xfId="47" applyNumberFormat="1" applyFont="1" applyFill="1" applyBorder="1" applyAlignment="1">
      <alignment horizontal="right" vertical="center"/>
    </xf>
    <xf numFmtId="176" fontId="47" fillId="30" borderId="40" xfId="47" applyNumberFormat="1" applyFont="1" applyFill="1" applyBorder="1" applyAlignment="1">
      <alignment horizontal="right" vertical="center"/>
    </xf>
    <xf numFmtId="176" fontId="47" fillId="30" borderId="10" xfId="47" applyNumberFormat="1" applyFont="1" applyFill="1" applyBorder="1" applyAlignment="1">
      <alignment horizontal="right" vertical="center"/>
    </xf>
    <xf numFmtId="0" fontId="40" fillId="30" borderId="58" xfId="47" applyFont="1" applyFill="1" applyBorder="1" applyAlignment="1">
      <alignment horizontal="center" vertical="center"/>
    </xf>
    <xf numFmtId="0" fontId="44" fillId="0" borderId="151" xfId="47" applyFont="1" applyFill="1" applyBorder="1" applyAlignment="1">
      <alignment horizontal="distributed" vertical="center" wrapText="1"/>
    </xf>
    <xf numFmtId="0" fontId="44" fillId="0" borderId="152" xfId="47" applyFont="1" applyFill="1" applyBorder="1" applyAlignment="1">
      <alignment horizontal="distributed" vertical="center"/>
    </xf>
    <xf numFmtId="0" fontId="40" fillId="30" borderId="50" xfId="47" applyFont="1" applyFill="1" applyBorder="1" applyAlignment="1">
      <alignment horizontal="distributed" vertical="center" indent="2"/>
    </xf>
    <xf numFmtId="0" fontId="40" fillId="30" borderId="140" xfId="47" applyFont="1" applyFill="1" applyBorder="1" applyAlignment="1">
      <alignment horizontal="distributed" vertical="center" indent="2"/>
    </xf>
    <xf numFmtId="0" fontId="41" fillId="30" borderId="44" xfId="47" applyFont="1" applyFill="1" applyBorder="1" applyAlignment="1">
      <alignment horizontal="distributed" vertical="center"/>
    </xf>
    <xf numFmtId="0" fontId="41" fillId="30" borderId="48" xfId="47" applyFont="1" applyFill="1" applyBorder="1" applyAlignment="1">
      <alignment horizontal="distributed" vertical="center"/>
    </xf>
    <xf numFmtId="0" fontId="40" fillId="30" borderId="48" xfId="47" applyFont="1" applyFill="1" applyBorder="1" applyAlignment="1">
      <alignment horizontal="center" vertical="center"/>
    </xf>
    <xf numFmtId="0" fontId="40" fillId="30" borderId="46" xfId="47" applyFont="1" applyFill="1" applyBorder="1" applyAlignment="1">
      <alignment horizontal="center" vertical="center"/>
    </xf>
    <xf numFmtId="176" fontId="47" fillId="30" borderId="29" xfId="47" applyNumberFormat="1" applyFont="1" applyFill="1" applyBorder="1" applyAlignment="1">
      <alignment horizontal="right" vertical="center"/>
    </xf>
    <xf numFmtId="176" fontId="47" fillId="30" borderId="48" xfId="47" applyNumberFormat="1" applyFont="1" applyFill="1" applyBorder="1" applyAlignment="1">
      <alignment horizontal="right" vertical="center"/>
    </xf>
    <xf numFmtId="176" fontId="47" fillId="30" borderId="46" xfId="47" applyNumberFormat="1" applyFont="1" applyFill="1" applyBorder="1" applyAlignment="1">
      <alignment horizontal="right" vertical="center"/>
    </xf>
    <xf numFmtId="0" fontId="40" fillId="30" borderId="29" xfId="47" applyFont="1" applyFill="1" applyBorder="1" applyAlignment="1">
      <alignment horizontal="center" vertical="center"/>
    </xf>
    <xf numFmtId="0" fontId="40" fillId="30" borderId="140" xfId="47" applyFont="1" applyFill="1" applyBorder="1" applyAlignment="1">
      <alignment horizontal="center" vertical="center"/>
    </xf>
    <xf numFmtId="0" fontId="40" fillId="30" borderId="12" xfId="47" applyFont="1" applyFill="1" applyBorder="1" applyAlignment="1">
      <alignment horizontal="center" vertical="center"/>
    </xf>
    <xf numFmtId="176" fontId="47" fillId="30" borderId="50" xfId="47" applyNumberFormat="1" applyFont="1" applyFill="1" applyBorder="1" applyAlignment="1">
      <alignment horizontal="right" vertical="center"/>
    </xf>
    <xf numFmtId="176" fontId="47" fillId="30" borderId="140" xfId="47" applyNumberFormat="1" applyFont="1" applyFill="1" applyBorder="1" applyAlignment="1">
      <alignment horizontal="right" vertical="center"/>
    </xf>
    <xf numFmtId="176" fontId="47" fillId="30" borderId="12" xfId="47" applyNumberFormat="1" applyFont="1" applyFill="1" applyBorder="1" applyAlignment="1">
      <alignment horizontal="right" vertical="center"/>
    </xf>
    <xf numFmtId="0" fontId="40" fillId="30" borderId="50" xfId="47" applyFont="1" applyFill="1" applyBorder="1" applyAlignment="1">
      <alignment horizontal="center" vertical="center"/>
    </xf>
    <xf numFmtId="0" fontId="40" fillId="30" borderId="141" xfId="47" applyFont="1" applyFill="1" applyBorder="1" applyAlignment="1">
      <alignment horizontal="center" vertical="center"/>
    </xf>
    <xf numFmtId="0" fontId="7" fillId="0" borderId="70" xfId="0" applyFont="1" applyFill="1" applyBorder="1" applyAlignment="1">
      <alignment horizontal="left" vertical="center" wrapText="1"/>
    </xf>
    <xf numFmtId="0" fontId="7" fillId="0" borderId="71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7" fillId="0" borderId="30" xfId="0" applyFont="1" applyFill="1" applyBorder="1" applyAlignment="1">
      <alignment horizontal="left" vertical="center" wrapText="1"/>
    </xf>
    <xf numFmtId="0" fontId="7" fillId="0" borderId="46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8" fillId="0" borderId="25" xfId="0" applyFont="1" applyFill="1" applyBorder="1" applyAlignment="1">
      <alignment vertical="center"/>
    </xf>
    <xf numFmtId="0" fontId="38" fillId="0" borderId="30" xfId="0" applyFont="1" applyFill="1" applyBorder="1" applyAlignment="1">
      <alignment vertical="center"/>
    </xf>
    <xf numFmtId="0" fontId="38" fillId="0" borderId="25" xfId="0" applyFont="1" applyFill="1" applyBorder="1" applyAlignment="1">
      <alignment horizontal="left" vertical="center"/>
    </xf>
    <xf numFmtId="0" fontId="38" fillId="0" borderId="30" xfId="0" applyFont="1" applyFill="1" applyBorder="1" applyAlignment="1">
      <alignment horizontal="left" vertical="center"/>
    </xf>
    <xf numFmtId="176" fontId="34" fillId="26" borderId="118" xfId="0" applyNumberFormat="1" applyFont="1" applyFill="1" applyBorder="1" applyAlignment="1">
      <alignment vertical="center"/>
    </xf>
    <xf numFmtId="0" fontId="0" fillId="0" borderId="55" xfId="0" applyBorder="1" applyAlignment="1">
      <alignment vertical="center"/>
    </xf>
    <xf numFmtId="176" fontId="33" fillId="25" borderId="111" xfId="0" applyNumberFormat="1" applyFont="1" applyFill="1" applyBorder="1" applyAlignment="1">
      <alignment vertical="center"/>
    </xf>
    <xf numFmtId="0" fontId="0" fillId="0" borderId="108" xfId="0" applyBorder="1" applyAlignment="1">
      <alignment vertical="center"/>
    </xf>
    <xf numFmtId="38" fontId="33" fillId="25" borderId="111" xfId="33" applyFont="1" applyFill="1" applyBorder="1" applyAlignment="1">
      <alignment horizontal="center" vertical="center"/>
    </xf>
    <xf numFmtId="38" fontId="33" fillId="25" borderId="112" xfId="33" applyFont="1" applyFill="1" applyBorder="1" applyAlignment="1">
      <alignment horizontal="center" vertical="center"/>
    </xf>
    <xf numFmtId="38" fontId="33" fillId="25" borderId="125" xfId="33" applyFont="1" applyFill="1" applyBorder="1" applyAlignment="1">
      <alignment horizontal="center" vertical="center"/>
    </xf>
    <xf numFmtId="38" fontId="33" fillId="25" borderId="166" xfId="33" applyFont="1" applyFill="1" applyBorder="1" applyAlignment="1">
      <alignment horizontal="center" vertical="center"/>
    </xf>
    <xf numFmtId="176" fontId="36" fillId="31" borderId="21" xfId="0" applyNumberFormat="1" applyFont="1" applyFill="1" applyBorder="1" applyAlignment="1">
      <alignment horizontal="right" vertical="center"/>
    </xf>
    <xf numFmtId="0" fontId="36" fillId="24" borderId="82" xfId="0" applyFont="1" applyFill="1" applyBorder="1" applyAlignment="1">
      <alignment horizontal="right" vertical="center"/>
    </xf>
    <xf numFmtId="176" fontId="34" fillId="29" borderId="101" xfId="0" applyNumberFormat="1" applyFont="1" applyFill="1" applyBorder="1" applyAlignment="1">
      <alignment horizontal="center" vertical="center"/>
    </xf>
    <xf numFmtId="176" fontId="34" fillId="29" borderId="118" xfId="0" applyNumberFormat="1" applyFont="1" applyFill="1" applyBorder="1" applyAlignment="1">
      <alignment horizontal="center" vertical="center"/>
    </xf>
    <xf numFmtId="0" fontId="36" fillId="24" borderId="21" xfId="0" applyFont="1" applyFill="1" applyBorder="1" applyAlignment="1">
      <alignment horizontal="right" vertical="center"/>
    </xf>
    <xf numFmtId="0" fontId="13" fillId="25" borderId="0" xfId="0" applyFont="1" applyFill="1" applyAlignment="1">
      <alignment horizontal="center" vertical="center"/>
    </xf>
    <xf numFmtId="0" fontId="34" fillId="0" borderId="79" xfId="0" applyFont="1" applyFill="1" applyBorder="1" applyAlignment="1">
      <alignment horizontal="center" vertical="center"/>
    </xf>
    <xf numFmtId="0" fontId="35" fillId="27" borderId="91" xfId="0" applyFont="1" applyFill="1" applyBorder="1" applyAlignment="1">
      <alignment horizontal="center" vertical="center"/>
    </xf>
    <xf numFmtId="0" fontId="35" fillId="27" borderId="102" xfId="0" applyFont="1" applyFill="1" applyBorder="1" applyAlignment="1">
      <alignment horizontal="center" vertical="center"/>
    </xf>
    <xf numFmtId="0" fontId="35" fillId="27" borderId="103" xfId="0" applyFont="1" applyFill="1" applyBorder="1" applyAlignment="1">
      <alignment horizontal="center" vertical="center"/>
    </xf>
    <xf numFmtId="0" fontId="35" fillId="27" borderId="104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11" fillId="0" borderId="0" xfId="0" applyFont="1">
      <alignment vertical="center"/>
    </xf>
    <xf numFmtId="0" fontId="11" fillId="0" borderId="37" xfId="0" applyFont="1" applyBorder="1">
      <alignment vertical="center"/>
    </xf>
    <xf numFmtId="0" fontId="11" fillId="0" borderId="17" xfId="0" applyFont="1" applyBorder="1">
      <alignment vertical="center"/>
    </xf>
    <xf numFmtId="0" fontId="11" fillId="0" borderId="64" xfId="0" applyFont="1" applyBorder="1">
      <alignment vertical="center"/>
    </xf>
    <xf numFmtId="0" fontId="11" fillId="0" borderId="79" xfId="0" applyFont="1" applyBorder="1">
      <alignment vertical="center"/>
    </xf>
    <xf numFmtId="0" fontId="11" fillId="0" borderId="56" xfId="0" applyFont="1" applyBorder="1">
      <alignment vertical="center"/>
    </xf>
    <xf numFmtId="0" fontId="7" fillId="0" borderId="14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47" xfId="0" applyFont="1" applyBorder="1" applyAlignment="1">
      <alignment vertical="center"/>
    </xf>
    <xf numFmtId="0" fontId="7" fillId="0" borderId="21" xfId="0" applyFont="1" applyBorder="1" applyAlignment="1">
      <alignment horizontal="center" vertical="center" justifyLastLine="1"/>
    </xf>
    <xf numFmtId="0" fontId="7" fillId="0" borderId="45" xfId="0" applyFont="1" applyBorder="1" applyAlignment="1">
      <alignment horizontal="center" vertical="center" justifyLastLine="1"/>
    </xf>
    <xf numFmtId="0" fontId="7" fillId="0" borderId="17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37" xfId="0" applyFont="1" applyBorder="1" applyAlignment="1">
      <alignment vertical="center"/>
    </xf>
    <xf numFmtId="0" fontId="7" fillId="0" borderId="17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37" xfId="0" applyFont="1" applyBorder="1" applyAlignment="1">
      <alignment horizontal="left" vertical="top"/>
    </xf>
    <xf numFmtId="0" fontId="7" fillId="0" borderId="87" xfId="0" applyFont="1" applyBorder="1" applyAlignment="1">
      <alignment horizontal="center" vertical="center"/>
    </xf>
    <xf numFmtId="0" fontId="7" fillId="0" borderId="8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67" xfId="0" applyNumberFormat="1" applyFont="1" applyBorder="1" applyAlignment="1">
      <alignment horizontal="center" vertical="center" wrapText="1"/>
    </xf>
    <xf numFmtId="0" fontId="7" fillId="0" borderId="68" xfId="0" applyNumberFormat="1" applyFont="1" applyBorder="1" applyAlignment="1">
      <alignment horizontal="center" vertical="center" wrapText="1"/>
    </xf>
    <xf numFmtId="0" fontId="7" fillId="0" borderId="69" xfId="0" applyNumberFormat="1" applyFont="1" applyBorder="1" applyAlignment="1">
      <alignment horizontal="center" vertical="center" wrapText="1"/>
    </xf>
    <xf numFmtId="0" fontId="14" fillId="30" borderId="38" xfId="0" applyFont="1" applyFill="1" applyBorder="1" applyAlignment="1">
      <alignment horizontal="distributed" vertical="center" justifyLastLine="1"/>
    </xf>
    <xf numFmtId="0" fontId="14" fillId="30" borderId="62" xfId="0" applyFont="1" applyFill="1" applyBorder="1" applyAlignment="1">
      <alignment horizontal="distributed" vertical="center" justifyLastLine="1"/>
    </xf>
    <xf numFmtId="0" fontId="14" fillId="30" borderId="36" xfId="0" applyFont="1" applyFill="1" applyBorder="1" applyAlignment="1">
      <alignment horizontal="distributed" vertical="center" indent="2"/>
    </xf>
    <xf numFmtId="0" fontId="14" fillId="30" borderId="65" xfId="0" applyFont="1" applyFill="1" applyBorder="1" applyAlignment="1">
      <alignment horizontal="distributed" vertical="center" indent="2"/>
    </xf>
    <xf numFmtId="0" fontId="14" fillId="30" borderId="66" xfId="0" applyFont="1" applyFill="1" applyBorder="1" applyAlignment="1">
      <alignment horizontal="distributed" vertical="center" indent="2"/>
    </xf>
    <xf numFmtId="0" fontId="14" fillId="30" borderId="10" xfId="0" applyFont="1" applyFill="1" applyBorder="1" applyAlignment="1">
      <alignment horizontal="distributed" vertical="center" indent="2"/>
    </xf>
    <xf numFmtId="0" fontId="14" fillId="30" borderId="45" xfId="0" applyFont="1" applyFill="1" applyBorder="1" applyAlignment="1">
      <alignment horizontal="distributed" vertical="center" indent="2"/>
    </xf>
    <xf numFmtId="0" fontId="14" fillId="0" borderId="36" xfId="0" applyFont="1" applyBorder="1" applyAlignment="1">
      <alignment horizontal="center" vertical="center" shrinkToFit="1"/>
    </xf>
    <xf numFmtId="0" fontId="14" fillId="0" borderId="66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justifyLastLine="1"/>
    </xf>
    <xf numFmtId="0" fontId="14" fillId="0" borderId="18" xfId="0" applyFont="1" applyBorder="1" applyAlignment="1">
      <alignment horizontal="center" vertical="center" justifyLastLine="1"/>
    </xf>
    <xf numFmtId="0" fontId="7" fillId="30" borderId="67" xfId="0" applyFont="1" applyFill="1" applyBorder="1" applyAlignment="1">
      <alignment horizontal="center" vertical="center" justifyLastLine="1"/>
    </xf>
    <xf numFmtId="0" fontId="7" fillId="30" borderId="69" xfId="0" applyFont="1" applyFill="1" applyBorder="1" applyAlignment="1">
      <alignment horizontal="center" vertical="center" justifyLastLine="1"/>
    </xf>
    <xf numFmtId="177" fontId="7" fillId="0" borderId="79" xfId="0" applyNumberFormat="1" applyFont="1" applyBorder="1" applyAlignment="1">
      <alignment horizontal="left" vertical="center"/>
    </xf>
    <xf numFmtId="0" fontId="7" fillId="0" borderId="12" xfId="0" applyNumberFormat="1" applyFont="1" applyBorder="1" applyAlignment="1">
      <alignment horizontal="center" vertical="center"/>
    </xf>
    <xf numFmtId="0" fontId="7" fillId="0" borderId="22" xfId="0" applyNumberFormat="1" applyFont="1" applyBorder="1" applyAlignment="1">
      <alignment horizontal="center" vertical="center"/>
    </xf>
    <xf numFmtId="0" fontId="7" fillId="0" borderId="19" xfId="0" applyNumberFormat="1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1" fillId="0" borderId="8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 shrinkToFit="1"/>
    </xf>
    <xf numFmtId="0" fontId="14" fillId="0" borderId="86" xfId="0" applyFont="1" applyBorder="1" applyAlignment="1">
      <alignment horizontal="center" vertical="center" shrinkToFit="1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3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/>
    <cellStyle name="標準 2 2" xfId="46"/>
    <cellStyle name="標準 3" xfId="45"/>
    <cellStyle name="標準 4" xfId="47"/>
    <cellStyle name="標準 5" xfId="48"/>
    <cellStyle name="標準 6" xfId="49"/>
    <cellStyle name="良い" xfId="42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8</xdr:row>
          <xdr:rowOff>66675</xdr:rowOff>
        </xdr:from>
        <xdr:to>
          <xdr:col>30</xdr:col>
          <xdr:colOff>28575</xdr:colOff>
          <xdr:row>8</xdr:row>
          <xdr:rowOff>276225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8</xdr:row>
          <xdr:rowOff>57150</xdr:rowOff>
        </xdr:from>
        <xdr:to>
          <xdr:col>38</xdr:col>
          <xdr:colOff>133350</xdr:colOff>
          <xdr:row>8</xdr:row>
          <xdr:rowOff>266700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114300</xdr:colOff>
          <xdr:row>11</xdr:row>
          <xdr:rowOff>295275</xdr:rowOff>
        </xdr:to>
        <xdr:sp macro="" textlink="">
          <xdr:nvSpPr>
            <xdr:cNvPr id="18460" name="Check Box 28" hidden="1">
              <a:extLst>
                <a:ext uri="{63B3BB69-23CF-44E3-9099-C40C66FF867C}">
                  <a14:compatExt spid="_x0000_s184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39</xdr:col>
          <xdr:colOff>57150</xdr:colOff>
          <xdr:row>11</xdr:row>
          <xdr:rowOff>285750</xdr:rowOff>
        </xdr:to>
        <xdr:sp macro="" textlink="">
          <xdr:nvSpPr>
            <xdr:cNvPr id="18461" name="Check Box 29" hidden="1">
              <a:extLst>
                <a:ext uri="{63B3BB69-23CF-44E3-9099-C40C66FF867C}">
                  <a14:compatExt spid="_x0000_s184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13</xdr:row>
          <xdr:rowOff>66675</xdr:rowOff>
        </xdr:from>
        <xdr:to>
          <xdr:col>30</xdr:col>
          <xdr:colOff>114300</xdr:colOff>
          <xdr:row>13</xdr:row>
          <xdr:rowOff>295275</xdr:rowOff>
        </xdr:to>
        <xdr:sp macro="" textlink="">
          <xdr:nvSpPr>
            <xdr:cNvPr id="18462" name="Check Box 30" hidden="1">
              <a:extLst>
                <a:ext uri="{63B3BB69-23CF-44E3-9099-C40C66FF867C}">
                  <a14:compatExt spid="_x0000_s184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13</xdr:row>
          <xdr:rowOff>57150</xdr:rowOff>
        </xdr:from>
        <xdr:to>
          <xdr:col>39</xdr:col>
          <xdr:colOff>57150</xdr:colOff>
          <xdr:row>13</xdr:row>
          <xdr:rowOff>285750</xdr:rowOff>
        </xdr:to>
        <xdr:sp macro="" textlink="">
          <xdr:nvSpPr>
            <xdr:cNvPr id="18463" name="Check Box 31" hidden="1">
              <a:extLst>
                <a:ext uri="{63B3BB69-23CF-44E3-9099-C40C66FF867C}">
                  <a14:compatExt spid="_x0000_s184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15</xdr:row>
          <xdr:rowOff>66675</xdr:rowOff>
        </xdr:from>
        <xdr:to>
          <xdr:col>30</xdr:col>
          <xdr:colOff>114300</xdr:colOff>
          <xdr:row>15</xdr:row>
          <xdr:rowOff>295275</xdr:rowOff>
        </xdr:to>
        <xdr:sp macro="" textlink="">
          <xdr:nvSpPr>
            <xdr:cNvPr id="18464" name="Check Box 32" hidden="1">
              <a:extLst>
                <a:ext uri="{63B3BB69-23CF-44E3-9099-C40C66FF867C}">
                  <a14:compatExt spid="_x0000_s184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15</xdr:row>
          <xdr:rowOff>57150</xdr:rowOff>
        </xdr:from>
        <xdr:to>
          <xdr:col>39</xdr:col>
          <xdr:colOff>57150</xdr:colOff>
          <xdr:row>15</xdr:row>
          <xdr:rowOff>285750</xdr:rowOff>
        </xdr:to>
        <xdr:sp macro="" textlink="">
          <xdr:nvSpPr>
            <xdr:cNvPr id="18465" name="Check Box 33" hidden="1">
              <a:extLst>
                <a:ext uri="{63B3BB69-23CF-44E3-9099-C40C66FF867C}">
                  <a14:compatExt spid="_x0000_s18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5810250" y="4343400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771524</xdr:colOff>
      <xdr:row>22</xdr:row>
      <xdr:rowOff>190499</xdr:rowOff>
    </xdr:from>
    <xdr:to>
      <xdr:col>9</xdr:col>
      <xdr:colOff>657225</xdr:colOff>
      <xdr:row>45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5676899" y="4333874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8</xdr:row>
          <xdr:rowOff>66675</xdr:rowOff>
        </xdr:from>
        <xdr:to>
          <xdr:col>30</xdr:col>
          <xdr:colOff>28575</xdr:colOff>
          <xdr:row>8</xdr:row>
          <xdr:rowOff>276225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8</xdr:row>
          <xdr:rowOff>57150</xdr:rowOff>
        </xdr:from>
        <xdr:to>
          <xdr:col>38</xdr:col>
          <xdr:colOff>133350</xdr:colOff>
          <xdr:row>8</xdr:row>
          <xdr:rowOff>266700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28575</xdr:colOff>
          <xdr:row>11</xdr:row>
          <xdr:rowOff>276225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38</xdr:col>
          <xdr:colOff>133350</xdr:colOff>
          <xdr:row>11</xdr:row>
          <xdr:rowOff>266700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13</xdr:row>
          <xdr:rowOff>66675</xdr:rowOff>
        </xdr:from>
        <xdr:to>
          <xdr:col>30</xdr:col>
          <xdr:colOff>28575</xdr:colOff>
          <xdr:row>13</xdr:row>
          <xdr:rowOff>276225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13</xdr:row>
          <xdr:rowOff>57150</xdr:rowOff>
        </xdr:from>
        <xdr:to>
          <xdr:col>38</xdr:col>
          <xdr:colOff>133350</xdr:colOff>
          <xdr:row>13</xdr:row>
          <xdr:rowOff>266700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15</xdr:row>
          <xdr:rowOff>66675</xdr:rowOff>
        </xdr:from>
        <xdr:to>
          <xdr:col>30</xdr:col>
          <xdr:colOff>28575</xdr:colOff>
          <xdr:row>15</xdr:row>
          <xdr:rowOff>276225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15</xdr:row>
          <xdr:rowOff>57150</xdr:rowOff>
        </xdr:from>
        <xdr:to>
          <xdr:col>38</xdr:col>
          <xdr:colOff>133350</xdr:colOff>
          <xdr:row>15</xdr:row>
          <xdr:rowOff>266700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95250</xdr:colOff>
      <xdr:row>0</xdr:row>
      <xdr:rowOff>79375</xdr:rowOff>
    </xdr:from>
    <xdr:to>
      <xdr:col>7</xdr:col>
      <xdr:colOff>130175</xdr:colOff>
      <xdr:row>2</xdr:row>
      <xdr:rowOff>127000</xdr:rowOff>
    </xdr:to>
    <xdr:sp macro="" textlink="">
      <xdr:nvSpPr>
        <xdr:cNvPr id="10" name="Text Box 43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95250" y="79375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50800</xdr:rowOff>
    </xdr:from>
    <xdr:to>
      <xdr:col>2</xdr:col>
      <xdr:colOff>673100</xdr:colOff>
      <xdr:row>2</xdr:row>
      <xdr:rowOff>44450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76200" y="508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76200</xdr:rowOff>
    </xdr:from>
    <xdr:to>
      <xdr:col>2</xdr:col>
      <xdr:colOff>952501</xdr:colOff>
      <xdr:row>3</xdr:row>
      <xdr:rowOff>38100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95251" y="762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371975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781049</xdr:colOff>
      <xdr:row>22</xdr:row>
      <xdr:rowOff>190499</xdr:rowOff>
    </xdr:from>
    <xdr:to>
      <xdr:col>9</xdr:col>
      <xdr:colOff>666750</xdr:colOff>
      <xdr:row>45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5686424" y="4362449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&#32207;&#25324;&#20418;&#65288;&#26087;&#35519;&#26619;&#20418;&#65289;\03%20&#26045;&#35373;&#39640;&#27231;&#33021;&#21270;&#35036;&#21161;\03%20&#22519;&#34892;\29&#22519;&#34892;\00%20&#20107;&#26989;&#21215;&#38598;\290328%20&#21215;&#38598;&#36890;&#30693;\290328%20&#21215;&#38598;&#36890;&#30693;\07H29&#38450;&#28797;&#12304;&#32784;&#38663;&#25913;&#31689;&#12305;&#27096;&#24335;&#65288;&#35336;&#30011;&#35519;&#26360;)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&#32207;&#25324;&#20418;&#65288;&#26087;&#35519;&#26619;&#20418;&#65289;\03%20&#26045;&#35373;&#39640;&#27231;&#33021;&#21270;&#35036;&#21161;\03%20&#22519;&#34892;\29&#22519;&#34892;\00%20&#20107;&#26989;&#21215;&#38598;\290328%20&#21215;&#38598;&#36890;&#30693;\290328%20&#21215;&#38598;&#36890;&#30693;\&#65288;&#21442;&#32771;&#65289;&#22823;&#23398;&#20998;\07H29&#38450;&#28797;&#12304;&#32784;&#38663;&#25913;&#31689;&#12305;&#27096;&#24335;&#65288;&#35336;&#30011;&#35519;&#26360;)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"/>
      <sheetName val="2-1"/>
      <sheetName val="2-2"/>
      <sheetName val="2-3"/>
      <sheetName val="2-1(記入例)"/>
      <sheetName val="2-2(記入例)"/>
      <sheetName val="2-3 (記入例)"/>
      <sheetName val="2-4採択理由書"/>
      <sheetName val="2-5チェック表"/>
      <sheetName val="担当者名簿"/>
      <sheetName val="データ"/>
      <sheetName val="シート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F5" t="str">
            <v>(↓選択すること)</v>
          </cell>
          <cell r="G5" t="str">
            <v>(↓選択すること)</v>
          </cell>
          <cell r="L5" t="str">
            <v>(↓選択)</v>
          </cell>
          <cell r="N5" t="str">
            <v>(↓選択)</v>
          </cell>
        </row>
        <row r="6">
          <cell r="F6" t="str">
            <v>Ｉｓ値</v>
          </cell>
          <cell r="G6" t="str">
            <v>ｑ値</v>
          </cell>
          <cell r="L6" t="str">
            <v>あり</v>
          </cell>
          <cell r="N6">
            <v>1</v>
          </cell>
        </row>
        <row r="7">
          <cell r="F7" t="str">
            <v>Ｉｗ値</v>
          </cell>
          <cell r="G7" t="str">
            <v>Ｃｔｕ・Ｓｄ値</v>
          </cell>
          <cell r="L7" t="str">
            <v>なし</v>
          </cell>
          <cell r="N7">
            <v>2</v>
          </cell>
        </row>
        <row r="8">
          <cell r="N8">
            <v>3</v>
          </cell>
        </row>
        <row r="9">
          <cell r="N9">
            <v>4</v>
          </cell>
        </row>
      </sheetData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"/>
      <sheetName val="2-1"/>
      <sheetName val="2-2"/>
      <sheetName val="2-3"/>
      <sheetName val="2-1(記入例)"/>
      <sheetName val="2-2(記入例)"/>
      <sheetName val="2-3 (記入例)"/>
      <sheetName val="2-4採択理由書"/>
      <sheetName val="2-5チェック表"/>
      <sheetName val="担当者名簿"/>
      <sheetName val="データ"/>
      <sheetName val="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F5" t="str">
            <v>(↓選択すること)</v>
          </cell>
          <cell r="G5" t="str">
            <v>(↓選択すること)</v>
          </cell>
          <cell r="L5" t="str">
            <v>(↓選択)</v>
          </cell>
          <cell r="N5" t="str">
            <v>(↓選択)</v>
          </cell>
        </row>
        <row r="6">
          <cell r="F6" t="str">
            <v>Ｉｓ値</v>
          </cell>
          <cell r="G6" t="str">
            <v>ｑ値</v>
          </cell>
          <cell r="L6" t="str">
            <v>あり</v>
          </cell>
          <cell r="N6">
            <v>1</v>
          </cell>
        </row>
        <row r="7">
          <cell r="F7" t="str">
            <v>Ｉｗ値</v>
          </cell>
          <cell r="G7" t="str">
            <v>Ｃｔｕ・Ｓｄ値</v>
          </cell>
          <cell r="L7" t="str">
            <v>なし</v>
          </cell>
          <cell r="N7">
            <v>2</v>
          </cell>
        </row>
        <row r="8">
          <cell r="N8">
            <v>3</v>
          </cell>
        </row>
        <row r="9">
          <cell r="N9">
            <v>4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N56"/>
  <sheetViews>
    <sheetView view="pageBreakPreview" zoomScale="85" zoomScaleNormal="100" zoomScaleSheetLayoutView="85" workbookViewId="0">
      <selection activeCell="AU8" sqref="AU8"/>
    </sheetView>
  </sheetViews>
  <sheetFormatPr defaultRowHeight="13.5"/>
  <cols>
    <col min="1" max="44" width="2.25" style="163" customWidth="1"/>
    <col min="45" max="16384" width="9" style="163"/>
  </cols>
  <sheetData>
    <row r="1" spans="1:40">
      <c r="A1" s="164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</row>
    <row r="2" spans="1:40" ht="20.25" customHeight="1">
      <c r="C2" s="394" t="s">
        <v>211</v>
      </c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4"/>
      <c r="Z2" s="394"/>
      <c r="AA2" s="394"/>
      <c r="AB2" s="394"/>
      <c r="AC2" s="394"/>
      <c r="AD2" s="394"/>
      <c r="AE2" s="394"/>
      <c r="AF2" s="394"/>
      <c r="AG2" s="394"/>
      <c r="AH2" s="394"/>
      <c r="AI2" s="394"/>
      <c r="AJ2" s="394"/>
      <c r="AK2" s="394"/>
    </row>
    <row r="3" spans="1:40" ht="14.25" thickBot="1">
      <c r="AB3" s="395" t="s">
        <v>37</v>
      </c>
      <c r="AC3" s="396"/>
      <c r="AD3" s="396"/>
      <c r="AE3" s="396"/>
      <c r="AF3" s="512"/>
      <c r="AG3" s="396"/>
      <c r="AH3" s="396"/>
      <c r="AI3" s="396"/>
      <c r="AJ3" s="396"/>
      <c r="AK3" s="396"/>
      <c r="AL3" s="396"/>
      <c r="AM3" s="513"/>
    </row>
    <row r="4" spans="1:40" ht="27" customHeight="1">
      <c r="B4" s="397" t="s">
        <v>192</v>
      </c>
      <c r="C4" s="398"/>
      <c r="D4" s="398"/>
      <c r="E4" s="399"/>
      <c r="F4" s="400"/>
      <c r="G4" s="401"/>
      <c r="H4" s="401"/>
      <c r="I4" s="401"/>
      <c r="J4" s="401"/>
      <c r="K4" s="401"/>
      <c r="L4" s="402" t="s">
        <v>0</v>
      </c>
      <c r="M4" s="403"/>
      <c r="N4" s="403"/>
      <c r="O4" s="403"/>
      <c r="P4" s="404"/>
      <c r="Q4" s="405"/>
      <c r="R4" s="406"/>
      <c r="S4" s="406"/>
      <c r="T4" s="406"/>
      <c r="U4" s="406"/>
      <c r="V4" s="406"/>
      <c r="W4" s="406"/>
      <c r="X4" s="406"/>
      <c r="Y4" s="407"/>
      <c r="Z4" s="417" t="s">
        <v>16</v>
      </c>
      <c r="AA4" s="398"/>
      <c r="AB4" s="398"/>
      <c r="AC4" s="399"/>
      <c r="AD4" s="418"/>
      <c r="AE4" s="419"/>
      <c r="AF4" s="419"/>
      <c r="AG4" s="419"/>
      <c r="AH4" s="419"/>
      <c r="AI4" s="419"/>
      <c r="AJ4" s="419"/>
      <c r="AK4" s="419"/>
      <c r="AL4" s="419"/>
      <c r="AM4" s="420"/>
    </row>
    <row r="5" spans="1:40" ht="27" customHeight="1" thickBot="1">
      <c r="B5" s="421" t="s">
        <v>120</v>
      </c>
      <c r="C5" s="414"/>
      <c r="D5" s="414"/>
      <c r="E5" s="414"/>
      <c r="F5" s="414"/>
      <c r="G5" s="414"/>
      <c r="H5" s="415"/>
      <c r="I5" s="392" t="s">
        <v>141</v>
      </c>
      <c r="J5" s="392"/>
      <c r="K5" s="392"/>
      <c r="L5" s="411"/>
      <c r="M5" s="411"/>
      <c r="N5" s="411"/>
      <c r="O5" s="411"/>
      <c r="P5" s="411"/>
      <c r="Q5" s="411"/>
      <c r="R5" s="411"/>
      <c r="S5" s="411"/>
      <c r="T5" s="413" t="s">
        <v>142</v>
      </c>
      <c r="U5" s="414"/>
      <c r="V5" s="415"/>
      <c r="W5" s="416"/>
      <c r="X5" s="416"/>
      <c r="Y5" s="416"/>
      <c r="Z5" s="416"/>
      <c r="AA5" s="391" t="s">
        <v>143</v>
      </c>
      <c r="AB5" s="392"/>
      <c r="AC5" s="393"/>
      <c r="AD5" s="411"/>
      <c r="AE5" s="411"/>
      <c r="AF5" s="411"/>
      <c r="AG5" s="411"/>
      <c r="AH5" s="411"/>
      <c r="AI5" s="411"/>
      <c r="AJ5" s="411"/>
      <c r="AK5" s="411"/>
      <c r="AL5" s="411"/>
      <c r="AM5" s="412"/>
    </row>
    <row r="6" spans="1:40" ht="27" customHeight="1" thickTop="1" thickBot="1">
      <c r="B6" s="388" t="s">
        <v>3</v>
      </c>
      <c r="C6" s="389"/>
      <c r="D6" s="389"/>
      <c r="E6" s="390"/>
      <c r="F6" s="385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86"/>
      <c r="S6" s="386"/>
      <c r="T6" s="386"/>
      <c r="U6" s="386"/>
      <c r="V6" s="386"/>
      <c r="W6" s="386"/>
      <c r="X6" s="386"/>
      <c r="Y6" s="386"/>
      <c r="Z6" s="386"/>
      <c r="AA6" s="386"/>
      <c r="AB6" s="386"/>
      <c r="AC6" s="386"/>
      <c r="AD6" s="386"/>
      <c r="AE6" s="386"/>
      <c r="AF6" s="386"/>
      <c r="AG6" s="386"/>
      <c r="AH6" s="386"/>
      <c r="AI6" s="386"/>
      <c r="AJ6" s="386"/>
      <c r="AK6" s="386"/>
      <c r="AL6" s="386"/>
      <c r="AM6" s="387"/>
    </row>
    <row r="7" spans="1:40" ht="27" customHeight="1">
      <c r="B7" s="347" t="s">
        <v>102</v>
      </c>
      <c r="C7" s="348"/>
      <c r="D7" s="398" t="s">
        <v>104</v>
      </c>
      <c r="E7" s="398"/>
      <c r="F7" s="398"/>
      <c r="G7" s="398"/>
      <c r="H7" s="398"/>
      <c r="I7" s="398"/>
      <c r="J7" s="399"/>
      <c r="K7" s="407"/>
      <c r="L7" s="408"/>
      <c r="M7" s="408"/>
      <c r="N7" s="408"/>
      <c r="O7" s="408"/>
      <c r="P7" s="408"/>
      <c r="Q7" s="408"/>
      <c r="R7" s="408"/>
      <c r="S7" s="408"/>
      <c r="T7" s="408"/>
      <c r="U7" s="408"/>
      <c r="V7" s="408"/>
      <c r="W7" s="398" t="s">
        <v>38</v>
      </c>
      <c r="X7" s="398"/>
      <c r="Y7" s="398"/>
      <c r="Z7" s="398"/>
      <c r="AA7" s="398"/>
      <c r="AB7" s="398"/>
      <c r="AC7" s="399"/>
      <c r="AD7" s="409"/>
      <c r="AE7" s="408"/>
      <c r="AF7" s="408"/>
      <c r="AG7" s="408"/>
      <c r="AH7" s="408"/>
      <c r="AI7" s="408"/>
      <c r="AJ7" s="408"/>
      <c r="AK7" s="408"/>
      <c r="AL7" s="408"/>
      <c r="AM7" s="410"/>
    </row>
    <row r="8" spans="1:40" ht="27" customHeight="1">
      <c r="B8" s="349"/>
      <c r="C8" s="350"/>
      <c r="D8" s="374" t="s">
        <v>121</v>
      </c>
      <c r="E8" s="375"/>
      <c r="F8" s="376"/>
      <c r="G8" s="377" t="s">
        <v>138</v>
      </c>
      <c r="H8" s="378"/>
      <c r="I8" s="378"/>
      <c r="J8" s="378"/>
      <c r="K8" s="378"/>
      <c r="L8" s="379"/>
      <c r="M8" s="353"/>
      <c r="N8" s="354"/>
      <c r="O8" s="354"/>
      <c r="P8" s="354"/>
      <c r="Q8" s="354"/>
      <c r="R8" s="354"/>
      <c r="S8" s="354"/>
      <c r="T8" s="354"/>
      <c r="U8" s="357" t="s">
        <v>150</v>
      </c>
      <c r="V8" s="358"/>
      <c r="W8" s="359"/>
      <c r="X8" s="380"/>
      <c r="Y8" s="381"/>
      <c r="Z8" s="381"/>
      <c r="AA8" s="381"/>
      <c r="AB8" s="382"/>
      <c r="AC8" s="382"/>
      <c r="AD8" s="382"/>
      <c r="AE8" s="377"/>
      <c r="AF8" s="360" t="s">
        <v>123</v>
      </c>
      <c r="AG8" s="361"/>
      <c r="AH8" s="362"/>
      <c r="AI8" s="363"/>
      <c r="AJ8" s="364"/>
      <c r="AK8" s="364"/>
      <c r="AL8" s="364"/>
      <c r="AM8" s="200" t="s">
        <v>61</v>
      </c>
    </row>
    <row r="9" spans="1:40" ht="27" customHeight="1" thickBot="1">
      <c r="B9" s="351"/>
      <c r="C9" s="352"/>
      <c r="D9" s="368" t="s">
        <v>122</v>
      </c>
      <c r="E9" s="369"/>
      <c r="F9" s="370"/>
      <c r="G9" s="371" t="s">
        <v>138</v>
      </c>
      <c r="H9" s="372"/>
      <c r="I9" s="372"/>
      <c r="J9" s="372"/>
      <c r="K9" s="372"/>
      <c r="L9" s="373"/>
      <c r="M9" s="355"/>
      <c r="N9" s="356"/>
      <c r="O9" s="356"/>
      <c r="P9" s="356"/>
      <c r="Q9" s="356"/>
      <c r="R9" s="356"/>
      <c r="S9" s="356"/>
      <c r="T9" s="356"/>
      <c r="U9" s="365" t="s">
        <v>152</v>
      </c>
      <c r="V9" s="366"/>
      <c r="W9" s="366"/>
      <c r="X9" s="367"/>
      <c r="Y9" s="341"/>
      <c r="Z9" s="342"/>
      <c r="AA9" s="342"/>
      <c r="AB9" s="342"/>
      <c r="AC9" s="342"/>
      <c r="AD9" s="342"/>
      <c r="AE9" s="342"/>
      <c r="AF9" s="342"/>
      <c r="AG9" s="342"/>
      <c r="AH9" s="342"/>
      <c r="AI9" s="342"/>
      <c r="AJ9" s="342"/>
      <c r="AK9" s="342"/>
      <c r="AL9" s="342"/>
      <c r="AM9" s="343"/>
    </row>
    <row r="10" spans="1:40" ht="27" customHeight="1">
      <c r="B10" s="347" t="s">
        <v>103</v>
      </c>
      <c r="C10" s="348"/>
      <c r="D10" s="398" t="s">
        <v>104</v>
      </c>
      <c r="E10" s="398"/>
      <c r="F10" s="398"/>
      <c r="G10" s="398"/>
      <c r="H10" s="398"/>
      <c r="I10" s="398"/>
      <c r="J10" s="399"/>
      <c r="K10" s="407"/>
      <c r="L10" s="408"/>
      <c r="M10" s="408"/>
      <c r="N10" s="408"/>
      <c r="O10" s="408"/>
      <c r="P10" s="408"/>
      <c r="Q10" s="408"/>
      <c r="R10" s="408"/>
      <c r="S10" s="408"/>
      <c r="T10" s="408"/>
      <c r="U10" s="408"/>
      <c r="V10" s="408"/>
      <c r="W10" s="398" t="s">
        <v>38</v>
      </c>
      <c r="X10" s="398"/>
      <c r="Y10" s="398"/>
      <c r="Z10" s="398"/>
      <c r="AA10" s="398"/>
      <c r="AB10" s="398"/>
      <c r="AC10" s="399"/>
      <c r="AD10" s="409"/>
      <c r="AE10" s="408"/>
      <c r="AF10" s="408"/>
      <c r="AG10" s="408"/>
      <c r="AH10" s="408"/>
      <c r="AI10" s="408"/>
      <c r="AJ10" s="408"/>
      <c r="AK10" s="408"/>
      <c r="AL10" s="408"/>
      <c r="AM10" s="410"/>
    </row>
    <row r="11" spans="1:40" ht="27" customHeight="1">
      <c r="B11" s="349"/>
      <c r="C11" s="350"/>
      <c r="D11" s="374" t="s">
        <v>121</v>
      </c>
      <c r="E11" s="375"/>
      <c r="F11" s="376"/>
      <c r="G11" s="377" t="s">
        <v>138</v>
      </c>
      <c r="H11" s="378"/>
      <c r="I11" s="378"/>
      <c r="J11" s="378"/>
      <c r="K11" s="378"/>
      <c r="L11" s="379"/>
      <c r="M11" s="353"/>
      <c r="N11" s="354"/>
      <c r="O11" s="354"/>
      <c r="P11" s="354"/>
      <c r="Q11" s="354"/>
      <c r="R11" s="354"/>
      <c r="S11" s="354"/>
      <c r="T11" s="354"/>
      <c r="U11" s="357" t="s">
        <v>150</v>
      </c>
      <c r="V11" s="358"/>
      <c r="W11" s="359"/>
      <c r="X11" s="380"/>
      <c r="Y11" s="381"/>
      <c r="Z11" s="381"/>
      <c r="AA11" s="381"/>
      <c r="AB11" s="382"/>
      <c r="AC11" s="382"/>
      <c r="AD11" s="382"/>
      <c r="AE11" s="377"/>
      <c r="AF11" s="360" t="s">
        <v>123</v>
      </c>
      <c r="AG11" s="361"/>
      <c r="AH11" s="362"/>
      <c r="AI11" s="363"/>
      <c r="AJ11" s="364"/>
      <c r="AK11" s="364"/>
      <c r="AL11" s="364"/>
      <c r="AM11" s="200" t="s">
        <v>61</v>
      </c>
    </row>
    <row r="12" spans="1:40" ht="27" customHeight="1" thickBot="1">
      <c r="B12" s="351"/>
      <c r="C12" s="352"/>
      <c r="D12" s="368" t="s">
        <v>122</v>
      </c>
      <c r="E12" s="369"/>
      <c r="F12" s="370"/>
      <c r="G12" s="371" t="s">
        <v>138</v>
      </c>
      <c r="H12" s="372"/>
      <c r="I12" s="372"/>
      <c r="J12" s="372"/>
      <c r="K12" s="372"/>
      <c r="L12" s="373"/>
      <c r="M12" s="353"/>
      <c r="N12" s="354"/>
      <c r="O12" s="354"/>
      <c r="P12" s="354"/>
      <c r="Q12" s="354"/>
      <c r="R12" s="354"/>
      <c r="S12" s="354"/>
      <c r="T12" s="354"/>
      <c r="U12" s="365" t="s">
        <v>152</v>
      </c>
      <c r="V12" s="366"/>
      <c r="W12" s="366"/>
      <c r="X12" s="367"/>
      <c r="Y12" s="341"/>
      <c r="Z12" s="342"/>
      <c r="AA12" s="342"/>
      <c r="AB12" s="342"/>
      <c r="AC12" s="342"/>
      <c r="AD12" s="342"/>
      <c r="AE12" s="342"/>
      <c r="AF12" s="342"/>
      <c r="AG12" s="342"/>
      <c r="AH12" s="342"/>
      <c r="AI12" s="342"/>
      <c r="AJ12" s="342"/>
      <c r="AK12" s="342"/>
      <c r="AL12" s="342"/>
      <c r="AM12" s="343"/>
    </row>
    <row r="13" spans="1:40" ht="27" customHeight="1">
      <c r="B13" s="347" t="s">
        <v>105</v>
      </c>
      <c r="C13" s="348"/>
      <c r="D13" s="398" t="s">
        <v>104</v>
      </c>
      <c r="E13" s="398"/>
      <c r="F13" s="398"/>
      <c r="G13" s="398"/>
      <c r="H13" s="398"/>
      <c r="I13" s="398"/>
      <c r="J13" s="399"/>
      <c r="K13" s="407"/>
      <c r="L13" s="408"/>
      <c r="M13" s="408"/>
      <c r="N13" s="408"/>
      <c r="O13" s="408"/>
      <c r="P13" s="408"/>
      <c r="Q13" s="408"/>
      <c r="R13" s="408"/>
      <c r="S13" s="408"/>
      <c r="T13" s="408"/>
      <c r="U13" s="408"/>
      <c r="V13" s="408"/>
      <c r="W13" s="398" t="s">
        <v>125</v>
      </c>
      <c r="X13" s="398"/>
      <c r="Y13" s="398"/>
      <c r="Z13" s="398"/>
      <c r="AA13" s="398"/>
      <c r="AB13" s="398"/>
      <c r="AC13" s="399"/>
      <c r="AD13" s="409"/>
      <c r="AE13" s="408"/>
      <c r="AF13" s="408"/>
      <c r="AG13" s="408"/>
      <c r="AH13" s="408"/>
      <c r="AI13" s="408"/>
      <c r="AJ13" s="408"/>
      <c r="AK13" s="408"/>
      <c r="AL13" s="408"/>
      <c r="AM13" s="410"/>
    </row>
    <row r="14" spans="1:40" ht="27" customHeight="1" thickBot="1">
      <c r="B14" s="351"/>
      <c r="C14" s="352"/>
      <c r="D14" s="422" t="s">
        <v>150</v>
      </c>
      <c r="E14" s="423"/>
      <c r="F14" s="424"/>
      <c r="G14" s="383"/>
      <c r="H14" s="384"/>
      <c r="I14" s="384"/>
      <c r="J14" s="384"/>
      <c r="K14" s="384"/>
      <c r="L14" s="371"/>
      <c r="M14" s="435" t="s">
        <v>123</v>
      </c>
      <c r="N14" s="436"/>
      <c r="O14" s="437"/>
      <c r="P14" s="438"/>
      <c r="Q14" s="439"/>
      <c r="R14" s="439"/>
      <c r="S14" s="439"/>
      <c r="T14" s="201" t="s">
        <v>61</v>
      </c>
      <c r="U14" s="365" t="s">
        <v>152</v>
      </c>
      <c r="V14" s="366"/>
      <c r="W14" s="366"/>
      <c r="X14" s="367"/>
      <c r="Y14" s="341"/>
      <c r="Z14" s="342"/>
      <c r="AA14" s="342"/>
      <c r="AB14" s="342"/>
      <c r="AC14" s="342"/>
      <c r="AD14" s="342"/>
      <c r="AE14" s="342"/>
      <c r="AF14" s="342"/>
      <c r="AG14" s="342"/>
      <c r="AH14" s="342"/>
      <c r="AI14" s="342"/>
      <c r="AJ14" s="342"/>
      <c r="AK14" s="342"/>
      <c r="AL14" s="342"/>
      <c r="AM14" s="343"/>
    </row>
    <row r="15" spans="1:40" ht="27" customHeight="1">
      <c r="B15" s="347" t="s">
        <v>101</v>
      </c>
      <c r="C15" s="348"/>
      <c r="D15" s="398" t="s">
        <v>104</v>
      </c>
      <c r="E15" s="398"/>
      <c r="F15" s="398"/>
      <c r="G15" s="398"/>
      <c r="H15" s="398"/>
      <c r="I15" s="398"/>
      <c r="J15" s="399"/>
      <c r="K15" s="407"/>
      <c r="L15" s="408"/>
      <c r="M15" s="408"/>
      <c r="N15" s="408"/>
      <c r="O15" s="408"/>
      <c r="P15" s="408"/>
      <c r="Q15" s="408"/>
      <c r="R15" s="408"/>
      <c r="S15" s="408"/>
      <c r="T15" s="408"/>
      <c r="U15" s="408"/>
      <c r="V15" s="408"/>
      <c r="W15" s="398" t="s">
        <v>125</v>
      </c>
      <c r="X15" s="398"/>
      <c r="Y15" s="398"/>
      <c r="Z15" s="398"/>
      <c r="AA15" s="398"/>
      <c r="AB15" s="398"/>
      <c r="AC15" s="399"/>
      <c r="AD15" s="409"/>
      <c r="AE15" s="408"/>
      <c r="AF15" s="408"/>
      <c r="AG15" s="408"/>
      <c r="AH15" s="408"/>
      <c r="AI15" s="408"/>
      <c r="AJ15" s="408"/>
      <c r="AK15" s="408"/>
      <c r="AL15" s="408"/>
      <c r="AM15" s="410"/>
    </row>
    <row r="16" spans="1:40" ht="27" customHeight="1" thickBot="1">
      <c r="B16" s="440"/>
      <c r="C16" s="441"/>
      <c r="D16" s="442" t="s">
        <v>150</v>
      </c>
      <c r="E16" s="414"/>
      <c r="F16" s="415"/>
      <c r="G16" s="425"/>
      <c r="H16" s="411"/>
      <c r="I16" s="411"/>
      <c r="J16" s="411"/>
      <c r="K16" s="411"/>
      <c r="L16" s="426"/>
      <c r="M16" s="427" t="s">
        <v>123</v>
      </c>
      <c r="N16" s="428"/>
      <c r="O16" s="429"/>
      <c r="P16" s="430"/>
      <c r="Q16" s="431"/>
      <c r="R16" s="431"/>
      <c r="S16" s="431"/>
      <c r="T16" s="202" t="s">
        <v>61</v>
      </c>
      <c r="U16" s="432" t="s">
        <v>152</v>
      </c>
      <c r="V16" s="433"/>
      <c r="W16" s="433"/>
      <c r="X16" s="434"/>
      <c r="Y16" s="344"/>
      <c r="Z16" s="345"/>
      <c r="AA16" s="345"/>
      <c r="AB16" s="345"/>
      <c r="AC16" s="345"/>
      <c r="AD16" s="345"/>
      <c r="AE16" s="345"/>
      <c r="AF16" s="345"/>
      <c r="AG16" s="345"/>
      <c r="AH16" s="345"/>
      <c r="AI16" s="345"/>
      <c r="AJ16" s="345"/>
      <c r="AK16" s="345"/>
      <c r="AL16" s="345"/>
      <c r="AM16" s="346"/>
    </row>
    <row r="17" spans="1:40" ht="27" customHeight="1" thickTop="1">
      <c r="B17" s="514" t="s">
        <v>193</v>
      </c>
      <c r="C17" s="515"/>
      <c r="D17" s="515"/>
      <c r="E17" s="515"/>
      <c r="F17" s="515"/>
      <c r="G17" s="515"/>
      <c r="H17" s="515"/>
      <c r="I17" s="515"/>
      <c r="J17" s="516"/>
      <c r="K17" s="548" t="s">
        <v>197</v>
      </c>
      <c r="L17" s="549"/>
      <c r="M17" s="549"/>
      <c r="N17" s="549"/>
      <c r="O17" s="549"/>
      <c r="P17" s="549"/>
      <c r="Q17" s="549"/>
      <c r="R17" s="549"/>
      <c r="S17" s="549"/>
      <c r="T17" s="549"/>
      <c r="U17" s="549"/>
      <c r="V17" s="549"/>
      <c r="W17" s="549"/>
      <c r="X17" s="549"/>
      <c r="Y17" s="549"/>
      <c r="Z17" s="549"/>
      <c r="AA17" s="550"/>
      <c r="AB17" s="463" t="s">
        <v>126</v>
      </c>
      <c r="AC17" s="463"/>
      <c r="AD17" s="464"/>
      <c r="AE17" s="466" t="s">
        <v>191</v>
      </c>
      <c r="AF17" s="467"/>
      <c r="AG17" s="467"/>
      <c r="AH17" s="468"/>
      <c r="AI17" s="450" t="s">
        <v>203</v>
      </c>
      <c r="AJ17" s="450"/>
      <c r="AK17" s="450"/>
      <c r="AL17" s="472" t="s">
        <v>40</v>
      </c>
      <c r="AM17" s="473"/>
    </row>
    <row r="18" spans="1:40" ht="27" customHeight="1" thickBot="1">
      <c r="B18" s="474" t="s">
        <v>52</v>
      </c>
      <c r="C18" s="475"/>
      <c r="D18" s="475"/>
      <c r="E18" s="475"/>
      <c r="F18" s="476"/>
      <c r="G18" s="426" t="s">
        <v>137</v>
      </c>
      <c r="H18" s="477"/>
      <c r="I18" s="477"/>
      <c r="J18" s="477"/>
      <c r="K18" s="477"/>
      <c r="L18" s="477"/>
      <c r="M18" s="477"/>
      <c r="N18" s="477"/>
      <c r="O18" s="475" t="s">
        <v>39</v>
      </c>
      <c r="P18" s="475"/>
      <c r="Q18" s="475"/>
      <c r="R18" s="475"/>
      <c r="S18" s="476"/>
      <c r="T18" s="426"/>
      <c r="U18" s="477"/>
      <c r="V18" s="477"/>
      <c r="W18" s="477"/>
      <c r="X18" s="477"/>
      <c r="Y18" s="477"/>
      <c r="Z18" s="477"/>
      <c r="AA18" s="477"/>
      <c r="AB18" s="441"/>
      <c r="AC18" s="441"/>
      <c r="AD18" s="465"/>
      <c r="AE18" s="469"/>
      <c r="AF18" s="470"/>
      <c r="AG18" s="470"/>
      <c r="AH18" s="471"/>
      <c r="AI18" s="451"/>
      <c r="AJ18" s="452"/>
      <c r="AK18" s="452"/>
      <c r="AL18" s="452"/>
      <c r="AM18" s="453"/>
    </row>
    <row r="19" spans="1:40" ht="27" customHeight="1" thickTop="1" thickBot="1">
      <c r="B19" s="517" t="s">
        <v>147</v>
      </c>
      <c r="C19" s="518"/>
      <c r="D19" s="518"/>
      <c r="E19" s="518"/>
      <c r="F19" s="518"/>
      <c r="G19" s="518"/>
      <c r="H19" s="518"/>
      <c r="I19" s="518"/>
      <c r="J19" s="518"/>
      <c r="K19" s="518"/>
      <c r="L19" s="519"/>
      <c r="M19" s="520" t="s">
        <v>137</v>
      </c>
      <c r="N19" s="521"/>
      <c r="O19" s="521"/>
      <c r="P19" s="521"/>
      <c r="Q19" s="522"/>
      <c r="R19" s="461" t="s">
        <v>137</v>
      </c>
      <c r="S19" s="462"/>
      <c r="T19" s="457" t="s">
        <v>133</v>
      </c>
      <c r="U19" s="458"/>
      <c r="V19" s="458"/>
      <c r="W19" s="458"/>
      <c r="X19" s="458"/>
      <c r="Y19" s="459"/>
      <c r="Z19" s="461" t="s">
        <v>137</v>
      </c>
      <c r="AA19" s="462"/>
      <c r="AB19" s="457" t="s">
        <v>134</v>
      </c>
      <c r="AC19" s="458"/>
      <c r="AD19" s="458"/>
      <c r="AE19" s="460"/>
      <c r="AF19" s="203"/>
      <c r="AG19" s="203"/>
      <c r="AH19" s="203"/>
      <c r="AI19" s="203"/>
      <c r="AJ19" s="203"/>
      <c r="AK19" s="203"/>
      <c r="AL19" s="203"/>
      <c r="AM19" s="203"/>
    </row>
    <row r="20" spans="1:40" ht="27" customHeight="1">
      <c r="B20" s="454" t="s">
        <v>31</v>
      </c>
      <c r="C20" s="398"/>
      <c r="D20" s="398"/>
      <c r="E20" s="398"/>
      <c r="F20" s="398"/>
      <c r="G20" s="455" t="s">
        <v>35</v>
      </c>
      <c r="H20" s="455"/>
      <c r="I20" s="455"/>
      <c r="J20" s="455"/>
      <c r="K20" s="455"/>
      <c r="L20" s="455"/>
      <c r="M20" s="455"/>
      <c r="N20" s="455"/>
      <c r="O20" s="455"/>
      <c r="P20" s="455"/>
      <c r="Q20" s="455"/>
      <c r="R20" s="455" t="s">
        <v>36</v>
      </c>
      <c r="S20" s="455"/>
      <c r="T20" s="455"/>
      <c r="U20" s="455"/>
      <c r="V20" s="455"/>
      <c r="W20" s="455"/>
      <c r="X20" s="455"/>
      <c r="Y20" s="455"/>
      <c r="Z20" s="455"/>
      <c r="AA20" s="455"/>
      <c r="AB20" s="455"/>
      <c r="AC20" s="455" t="s">
        <v>33</v>
      </c>
      <c r="AD20" s="455"/>
      <c r="AE20" s="455"/>
      <c r="AF20" s="455"/>
      <c r="AG20" s="455"/>
      <c r="AH20" s="455"/>
      <c r="AI20" s="455"/>
      <c r="AJ20" s="455"/>
      <c r="AK20" s="455"/>
      <c r="AL20" s="455"/>
      <c r="AM20" s="456"/>
    </row>
    <row r="21" spans="1:40" ht="27" customHeight="1">
      <c r="B21" s="479" t="s">
        <v>49</v>
      </c>
      <c r="C21" s="480"/>
      <c r="D21" s="480"/>
      <c r="E21" s="480"/>
      <c r="F21" s="480"/>
      <c r="G21" s="481" t="s">
        <v>118</v>
      </c>
      <c r="H21" s="482"/>
      <c r="I21" s="485">
        <v>0</v>
      </c>
      <c r="J21" s="486"/>
      <c r="K21" s="486"/>
      <c r="L21" s="486"/>
      <c r="M21" s="486"/>
      <c r="N21" s="486"/>
      <c r="O21" s="487"/>
      <c r="P21" s="483" t="s">
        <v>1</v>
      </c>
      <c r="Q21" s="484"/>
      <c r="R21" s="481" t="s">
        <v>119</v>
      </c>
      <c r="S21" s="482"/>
      <c r="T21" s="485">
        <v>0</v>
      </c>
      <c r="U21" s="486"/>
      <c r="V21" s="486"/>
      <c r="W21" s="486"/>
      <c r="X21" s="486"/>
      <c r="Y21" s="486"/>
      <c r="Z21" s="487"/>
      <c r="AA21" s="483" t="s">
        <v>1</v>
      </c>
      <c r="AB21" s="484"/>
      <c r="AC21" s="481" t="s">
        <v>41</v>
      </c>
      <c r="AD21" s="482"/>
      <c r="AE21" s="485">
        <f>I21+T21</f>
        <v>0</v>
      </c>
      <c r="AF21" s="486"/>
      <c r="AG21" s="486"/>
      <c r="AH21" s="486"/>
      <c r="AI21" s="486"/>
      <c r="AJ21" s="486"/>
      <c r="AK21" s="487"/>
      <c r="AL21" s="483" t="s">
        <v>1</v>
      </c>
      <c r="AM21" s="563"/>
    </row>
    <row r="22" spans="1:40" ht="27" customHeight="1">
      <c r="B22" s="488" t="s">
        <v>48</v>
      </c>
      <c r="C22" s="489"/>
      <c r="D22" s="489"/>
      <c r="E22" s="489"/>
      <c r="F22" s="489"/>
      <c r="G22" s="443" t="s">
        <v>128</v>
      </c>
      <c r="H22" s="444"/>
      <c r="I22" s="445">
        <v>0</v>
      </c>
      <c r="J22" s="446"/>
      <c r="K22" s="446"/>
      <c r="L22" s="446"/>
      <c r="M22" s="446"/>
      <c r="N22" s="446"/>
      <c r="O22" s="447"/>
      <c r="P22" s="448" t="s">
        <v>1</v>
      </c>
      <c r="Q22" s="478"/>
      <c r="R22" s="443" t="s">
        <v>42</v>
      </c>
      <c r="S22" s="444"/>
      <c r="T22" s="445">
        <v>0</v>
      </c>
      <c r="U22" s="446"/>
      <c r="V22" s="446"/>
      <c r="W22" s="446"/>
      <c r="X22" s="446"/>
      <c r="Y22" s="446"/>
      <c r="Z22" s="447"/>
      <c r="AA22" s="448" t="s">
        <v>1</v>
      </c>
      <c r="AB22" s="478"/>
      <c r="AC22" s="443" t="s">
        <v>129</v>
      </c>
      <c r="AD22" s="444"/>
      <c r="AE22" s="445">
        <f>I22+T22</f>
        <v>0</v>
      </c>
      <c r="AF22" s="446"/>
      <c r="AG22" s="446"/>
      <c r="AH22" s="446"/>
      <c r="AI22" s="446"/>
      <c r="AJ22" s="446"/>
      <c r="AK22" s="447"/>
      <c r="AL22" s="448" t="s">
        <v>1</v>
      </c>
      <c r="AM22" s="449"/>
    </row>
    <row r="23" spans="1:40" ht="27" customHeight="1">
      <c r="B23" s="560" t="s">
        <v>9</v>
      </c>
      <c r="C23" s="561"/>
      <c r="D23" s="561"/>
      <c r="E23" s="561"/>
      <c r="F23" s="561"/>
      <c r="G23" s="541" t="s">
        <v>130</v>
      </c>
      <c r="H23" s="542"/>
      <c r="I23" s="543"/>
      <c r="J23" s="544"/>
      <c r="K23" s="544"/>
      <c r="L23" s="544"/>
      <c r="M23" s="544"/>
      <c r="N23" s="544"/>
      <c r="O23" s="545"/>
      <c r="P23" s="546" t="s">
        <v>1</v>
      </c>
      <c r="Q23" s="562"/>
      <c r="R23" s="541" t="s">
        <v>43</v>
      </c>
      <c r="S23" s="542"/>
      <c r="T23" s="543">
        <v>0</v>
      </c>
      <c r="U23" s="544"/>
      <c r="V23" s="544"/>
      <c r="W23" s="544"/>
      <c r="X23" s="544"/>
      <c r="Y23" s="544"/>
      <c r="Z23" s="545"/>
      <c r="AA23" s="546" t="s">
        <v>1</v>
      </c>
      <c r="AB23" s="562"/>
      <c r="AC23" s="541" t="s">
        <v>44</v>
      </c>
      <c r="AD23" s="542"/>
      <c r="AE23" s="543">
        <f>I23+T23</f>
        <v>0</v>
      </c>
      <c r="AF23" s="544"/>
      <c r="AG23" s="544"/>
      <c r="AH23" s="544"/>
      <c r="AI23" s="544"/>
      <c r="AJ23" s="544"/>
      <c r="AK23" s="545"/>
      <c r="AL23" s="546" t="s">
        <v>1</v>
      </c>
      <c r="AM23" s="547"/>
    </row>
    <row r="24" spans="1:40" ht="27" customHeight="1" thickBot="1">
      <c r="B24" s="555" t="s">
        <v>8</v>
      </c>
      <c r="C24" s="556"/>
      <c r="D24" s="556"/>
      <c r="E24" s="556"/>
      <c r="F24" s="556"/>
      <c r="G24" s="557" t="s">
        <v>131</v>
      </c>
      <c r="H24" s="558"/>
      <c r="I24" s="525">
        <f>SUM(I21:O23)</f>
        <v>0</v>
      </c>
      <c r="J24" s="526"/>
      <c r="K24" s="526"/>
      <c r="L24" s="526"/>
      <c r="M24" s="526"/>
      <c r="N24" s="526"/>
      <c r="O24" s="527"/>
      <c r="P24" s="559" t="s">
        <v>1</v>
      </c>
      <c r="Q24" s="557"/>
      <c r="R24" s="523" t="s">
        <v>45</v>
      </c>
      <c r="S24" s="524"/>
      <c r="T24" s="525">
        <f>SUM(T21:Z23)</f>
        <v>0</v>
      </c>
      <c r="U24" s="526"/>
      <c r="V24" s="526"/>
      <c r="W24" s="526"/>
      <c r="X24" s="526"/>
      <c r="Y24" s="526"/>
      <c r="Z24" s="527"/>
      <c r="AA24" s="528" t="s">
        <v>1</v>
      </c>
      <c r="AB24" s="523"/>
      <c r="AC24" s="523" t="s">
        <v>47</v>
      </c>
      <c r="AD24" s="524"/>
      <c r="AE24" s="525">
        <f>SUM(AE21:AK23)</f>
        <v>0</v>
      </c>
      <c r="AF24" s="526"/>
      <c r="AG24" s="526"/>
      <c r="AH24" s="526"/>
      <c r="AI24" s="526"/>
      <c r="AJ24" s="526"/>
      <c r="AK24" s="527"/>
      <c r="AL24" s="528" t="s">
        <v>1</v>
      </c>
      <c r="AM24" s="529"/>
    </row>
    <row r="25" spans="1:40" ht="27" customHeight="1" thickTop="1" thickBot="1">
      <c r="A25" s="164"/>
      <c r="B25" s="530" t="s">
        <v>204</v>
      </c>
      <c r="C25" s="531"/>
      <c r="D25" s="531"/>
      <c r="E25" s="531"/>
      <c r="F25" s="531"/>
      <c r="G25" s="532" t="s">
        <v>132</v>
      </c>
      <c r="H25" s="533"/>
      <c r="I25" s="534">
        <f>ROUNDDOWN(I24/3,-3)</f>
        <v>0</v>
      </c>
      <c r="J25" s="535"/>
      <c r="K25" s="535"/>
      <c r="L25" s="535"/>
      <c r="M25" s="535"/>
      <c r="N25" s="535"/>
      <c r="O25" s="536"/>
      <c r="P25" s="537" t="s">
        <v>1</v>
      </c>
      <c r="Q25" s="538"/>
      <c r="R25" s="539"/>
      <c r="S25" s="540"/>
      <c r="T25" s="510" t="s">
        <v>34</v>
      </c>
      <c r="U25" s="511"/>
      <c r="V25" s="511"/>
      <c r="W25" s="511"/>
      <c r="X25" s="511"/>
      <c r="Y25" s="511"/>
      <c r="Z25" s="511"/>
      <c r="AA25" s="511"/>
      <c r="AB25" s="511"/>
      <c r="AC25" s="503" t="s">
        <v>46</v>
      </c>
      <c r="AD25" s="504"/>
      <c r="AE25" s="505">
        <f>AE24-I25</f>
        <v>0</v>
      </c>
      <c r="AF25" s="506"/>
      <c r="AG25" s="506"/>
      <c r="AH25" s="506"/>
      <c r="AI25" s="506"/>
      <c r="AJ25" s="506"/>
      <c r="AK25" s="507"/>
      <c r="AL25" s="508" t="s">
        <v>1</v>
      </c>
      <c r="AM25" s="509"/>
      <c r="AN25" s="164"/>
    </row>
    <row r="26" spans="1:40" ht="37.5" customHeight="1" thickTop="1">
      <c r="B26" s="551" t="s">
        <v>51</v>
      </c>
      <c r="C26" s="552"/>
      <c r="D26" s="552"/>
      <c r="E26" s="552"/>
      <c r="F26" s="552"/>
      <c r="G26" s="494"/>
      <c r="H26" s="495"/>
      <c r="I26" s="495"/>
      <c r="J26" s="495"/>
      <c r="K26" s="495"/>
      <c r="L26" s="495"/>
      <c r="M26" s="495"/>
      <c r="N26" s="495"/>
      <c r="O26" s="495"/>
      <c r="P26" s="495"/>
      <c r="Q26" s="495"/>
      <c r="R26" s="495"/>
      <c r="S26" s="495"/>
      <c r="T26" s="495"/>
      <c r="U26" s="495"/>
      <c r="V26" s="495"/>
      <c r="W26" s="495"/>
      <c r="X26" s="495"/>
      <c r="Y26" s="495"/>
      <c r="Z26" s="495"/>
      <c r="AA26" s="495"/>
      <c r="AB26" s="495"/>
      <c r="AC26" s="495"/>
      <c r="AD26" s="495"/>
      <c r="AE26" s="495"/>
      <c r="AF26" s="495"/>
      <c r="AG26" s="495"/>
      <c r="AH26" s="495"/>
      <c r="AI26" s="495"/>
      <c r="AJ26" s="495"/>
      <c r="AK26" s="495"/>
      <c r="AL26" s="495"/>
      <c r="AM26" s="496"/>
    </row>
    <row r="27" spans="1:40" ht="37.5" customHeight="1" thickBot="1">
      <c r="B27" s="553"/>
      <c r="C27" s="554"/>
      <c r="D27" s="554"/>
      <c r="E27" s="554"/>
      <c r="F27" s="554"/>
      <c r="G27" s="497"/>
      <c r="H27" s="498"/>
      <c r="I27" s="498"/>
      <c r="J27" s="498"/>
      <c r="K27" s="498"/>
      <c r="L27" s="498"/>
      <c r="M27" s="498"/>
      <c r="N27" s="498"/>
      <c r="O27" s="498"/>
      <c r="P27" s="498"/>
      <c r="Q27" s="498"/>
      <c r="R27" s="498"/>
      <c r="S27" s="498"/>
      <c r="T27" s="498"/>
      <c r="U27" s="498"/>
      <c r="V27" s="498"/>
      <c r="W27" s="498"/>
      <c r="X27" s="498"/>
      <c r="Y27" s="498"/>
      <c r="Z27" s="498"/>
      <c r="AA27" s="498"/>
      <c r="AB27" s="498"/>
      <c r="AC27" s="498"/>
      <c r="AD27" s="498"/>
      <c r="AE27" s="498"/>
      <c r="AF27" s="498"/>
      <c r="AG27" s="498"/>
      <c r="AH27" s="498"/>
      <c r="AI27" s="498"/>
      <c r="AJ27" s="498"/>
      <c r="AK27" s="498"/>
      <c r="AL27" s="498"/>
      <c r="AM27" s="499"/>
    </row>
    <row r="28" spans="1:40" ht="37.5" customHeight="1">
      <c r="B28" s="490" t="s">
        <v>4</v>
      </c>
      <c r="C28" s="491"/>
      <c r="D28" s="491"/>
      <c r="E28" s="491"/>
      <c r="F28" s="491"/>
      <c r="G28" s="500"/>
      <c r="H28" s="501"/>
      <c r="I28" s="501"/>
      <c r="J28" s="501"/>
      <c r="K28" s="501"/>
      <c r="L28" s="501"/>
      <c r="M28" s="501"/>
      <c r="N28" s="501"/>
      <c r="O28" s="501"/>
      <c r="P28" s="501"/>
      <c r="Q28" s="501"/>
      <c r="R28" s="501"/>
      <c r="S28" s="501"/>
      <c r="T28" s="501"/>
      <c r="U28" s="501"/>
      <c r="V28" s="501"/>
      <c r="W28" s="501"/>
      <c r="X28" s="501"/>
      <c r="Y28" s="501"/>
      <c r="Z28" s="501"/>
      <c r="AA28" s="501"/>
      <c r="AB28" s="501"/>
      <c r="AC28" s="501"/>
      <c r="AD28" s="501"/>
      <c r="AE28" s="501"/>
      <c r="AF28" s="501"/>
      <c r="AG28" s="501"/>
      <c r="AH28" s="501"/>
      <c r="AI28" s="501"/>
      <c r="AJ28" s="501"/>
      <c r="AK28" s="501"/>
      <c r="AL28" s="501"/>
      <c r="AM28" s="502"/>
    </row>
    <row r="29" spans="1:40" ht="37.5" customHeight="1" thickBot="1">
      <c r="B29" s="492"/>
      <c r="C29" s="493"/>
      <c r="D29" s="493"/>
      <c r="E29" s="493"/>
      <c r="F29" s="493"/>
      <c r="G29" s="497"/>
      <c r="H29" s="498"/>
      <c r="I29" s="498"/>
      <c r="J29" s="498"/>
      <c r="K29" s="498"/>
      <c r="L29" s="498"/>
      <c r="M29" s="498"/>
      <c r="N29" s="498"/>
      <c r="O29" s="498"/>
      <c r="P29" s="498"/>
      <c r="Q29" s="498"/>
      <c r="R29" s="498"/>
      <c r="S29" s="498"/>
      <c r="T29" s="498"/>
      <c r="U29" s="498"/>
      <c r="V29" s="498"/>
      <c r="W29" s="498"/>
      <c r="X29" s="498"/>
      <c r="Y29" s="498"/>
      <c r="Z29" s="498"/>
      <c r="AA29" s="498"/>
      <c r="AB29" s="498"/>
      <c r="AC29" s="498"/>
      <c r="AD29" s="498"/>
      <c r="AE29" s="498"/>
      <c r="AF29" s="498"/>
      <c r="AG29" s="498"/>
      <c r="AH29" s="498"/>
      <c r="AI29" s="498"/>
      <c r="AJ29" s="498"/>
      <c r="AK29" s="498"/>
      <c r="AL29" s="498"/>
      <c r="AM29" s="499"/>
    </row>
    <row r="30" spans="1:40" ht="29.25" customHeight="1"/>
    <row r="31" spans="1:40" ht="29.25" customHeight="1"/>
    <row r="32" spans="1:40" ht="29.25" customHeight="1"/>
    <row r="33" ht="29.25" customHeight="1"/>
    <row r="34" ht="29.25" customHeight="1"/>
    <row r="35" ht="29.25" customHeight="1"/>
    <row r="36" ht="29.25" customHeight="1"/>
    <row r="37" ht="29.25" customHeight="1"/>
    <row r="38" ht="29.25" customHeight="1"/>
    <row r="39" ht="33.75" customHeight="1"/>
    <row r="40" ht="33.75" customHeight="1"/>
    <row r="41" ht="33.75" customHeight="1"/>
    <row r="42" ht="33.75" customHeight="1"/>
    <row r="43" ht="33.75" customHeight="1"/>
    <row r="44" ht="33.75" customHeight="1"/>
    <row r="45" ht="33.75" customHeight="1"/>
    <row r="46" ht="33.75" customHeight="1"/>
    <row r="47" ht="33.75" customHeight="1"/>
    <row r="48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</sheetData>
  <mergeCells count="149">
    <mergeCell ref="AD10:AM10"/>
    <mergeCell ref="I5:K5"/>
    <mergeCell ref="L5:S5"/>
    <mergeCell ref="B26:F27"/>
    <mergeCell ref="B24:F24"/>
    <mergeCell ref="G24:H24"/>
    <mergeCell ref="I24:O24"/>
    <mergeCell ref="P24:Q24"/>
    <mergeCell ref="R24:S24"/>
    <mergeCell ref="AA24:AB24"/>
    <mergeCell ref="B23:F23"/>
    <mergeCell ref="G23:H23"/>
    <mergeCell ref="I23:O23"/>
    <mergeCell ref="P23:Q23"/>
    <mergeCell ref="R23:S23"/>
    <mergeCell ref="T23:Z23"/>
    <mergeCell ref="AA23:AB23"/>
    <mergeCell ref="D10:J10"/>
    <mergeCell ref="K10:V10"/>
    <mergeCell ref="W10:AC10"/>
    <mergeCell ref="AC21:AD21"/>
    <mergeCell ref="AE21:AK21"/>
    <mergeCell ref="AL21:AM21"/>
    <mergeCell ref="R22:S22"/>
    <mergeCell ref="B28:F29"/>
    <mergeCell ref="G26:AM27"/>
    <mergeCell ref="G28:AM29"/>
    <mergeCell ref="AC25:AD25"/>
    <mergeCell ref="AE25:AK25"/>
    <mergeCell ref="AL25:AM25"/>
    <mergeCell ref="T25:AB25"/>
    <mergeCell ref="AF3:AM3"/>
    <mergeCell ref="B17:J17"/>
    <mergeCell ref="B19:L19"/>
    <mergeCell ref="M19:Q19"/>
    <mergeCell ref="AC24:AD24"/>
    <mergeCell ref="AE24:AK24"/>
    <mergeCell ref="AL24:AM24"/>
    <mergeCell ref="B25:F25"/>
    <mergeCell ref="G25:H25"/>
    <mergeCell ref="I25:O25"/>
    <mergeCell ref="P25:Q25"/>
    <mergeCell ref="R25:S25"/>
    <mergeCell ref="T24:Z24"/>
    <mergeCell ref="AC23:AD23"/>
    <mergeCell ref="AE23:AK23"/>
    <mergeCell ref="AL23:AM23"/>
    <mergeCell ref="K17:AA17"/>
    <mergeCell ref="T22:Z22"/>
    <mergeCell ref="AA22:AB22"/>
    <mergeCell ref="B21:F21"/>
    <mergeCell ref="G21:H21"/>
    <mergeCell ref="P21:Q21"/>
    <mergeCell ref="I21:O21"/>
    <mergeCell ref="R21:S21"/>
    <mergeCell ref="T21:Z21"/>
    <mergeCell ref="AA21:AB21"/>
    <mergeCell ref="B22:F22"/>
    <mergeCell ref="AC22:AD22"/>
    <mergeCell ref="AE22:AK22"/>
    <mergeCell ref="AL22:AM22"/>
    <mergeCell ref="AI17:AK17"/>
    <mergeCell ref="AI18:AM18"/>
    <mergeCell ref="B20:F20"/>
    <mergeCell ref="G20:Q20"/>
    <mergeCell ref="R20:AB20"/>
    <mergeCell ref="AC20:AM20"/>
    <mergeCell ref="T19:Y19"/>
    <mergeCell ref="AB19:AE19"/>
    <mergeCell ref="Z19:AA19"/>
    <mergeCell ref="R19:S19"/>
    <mergeCell ref="AB17:AD18"/>
    <mergeCell ref="AE17:AH17"/>
    <mergeCell ref="AE18:AH18"/>
    <mergeCell ref="AL17:AM17"/>
    <mergeCell ref="B18:F18"/>
    <mergeCell ref="G18:N18"/>
    <mergeCell ref="O18:S18"/>
    <mergeCell ref="T18:AA18"/>
    <mergeCell ref="G22:H22"/>
    <mergeCell ref="I22:O22"/>
    <mergeCell ref="P22:Q22"/>
    <mergeCell ref="D13:J13"/>
    <mergeCell ref="K13:V13"/>
    <mergeCell ref="W13:AC13"/>
    <mergeCell ref="AD13:AM13"/>
    <mergeCell ref="B13:C14"/>
    <mergeCell ref="D14:F14"/>
    <mergeCell ref="G16:L16"/>
    <mergeCell ref="M16:O16"/>
    <mergeCell ref="P16:S16"/>
    <mergeCell ref="U16:X16"/>
    <mergeCell ref="M14:O14"/>
    <mergeCell ref="P14:S14"/>
    <mergeCell ref="U14:X14"/>
    <mergeCell ref="B15:C16"/>
    <mergeCell ref="D15:J15"/>
    <mergeCell ref="K15:V15"/>
    <mergeCell ref="W15:AC15"/>
    <mergeCell ref="AD15:AM15"/>
    <mergeCell ref="D16:F16"/>
    <mergeCell ref="F6:AM6"/>
    <mergeCell ref="D8:F8"/>
    <mergeCell ref="D9:F9"/>
    <mergeCell ref="G8:L8"/>
    <mergeCell ref="G9:L9"/>
    <mergeCell ref="B6:E6"/>
    <mergeCell ref="AA5:AC5"/>
    <mergeCell ref="C2:AK2"/>
    <mergeCell ref="AB3:AE3"/>
    <mergeCell ref="B4:E4"/>
    <mergeCell ref="F4:K4"/>
    <mergeCell ref="L4:P4"/>
    <mergeCell ref="Q4:Y4"/>
    <mergeCell ref="D7:J7"/>
    <mergeCell ref="K7:V7"/>
    <mergeCell ref="AD7:AM7"/>
    <mergeCell ref="W7:AC7"/>
    <mergeCell ref="AD5:AM5"/>
    <mergeCell ref="T5:V5"/>
    <mergeCell ref="W5:Z5"/>
    <mergeCell ref="Z4:AC4"/>
    <mergeCell ref="AD4:AM4"/>
    <mergeCell ref="B5:H5"/>
    <mergeCell ref="X8:AE8"/>
    <mergeCell ref="Y9:AM9"/>
    <mergeCell ref="Y12:AM12"/>
    <mergeCell ref="Y14:AM14"/>
    <mergeCell ref="Y16:AM16"/>
    <mergeCell ref="B7:C9"/>
    <mergeCell ref="M8:T8"/>
    <mergeCell ref="M9:T9"/>
    <mergeCell ref="U8:W8"/>
    <mergeCell ref="AF8:AH8"/>
    <mergeCell ref="AI8:AL8"/>
    <mergeCell ref="U9:X9"/>
    <mergeCell ref="D12:F12"/>
    <mergeCell ref="G12:L12"/>
    <mergeCell ref="M12:T12"/>
    <mergeCell ref="B10:C12"/>
    <mergeCell ref="D11:F11"/>
    <mergeCell ref="G11:L11"/>
    <mergeCell ref="M11:T11"/>
    <mergeCell ref="U11:W11"/>
    <mergeCell ref="X11:AE11"/>
    <mergeCell ref="AF11:AH11"/>
    <mergeCell ref="AI11:AL11"/>
    <mergeCell ref="U12:X12"/>
    <mergeCell ref="G14:L14"/>
  </mergeCells>
  <phoneticPr fontId="6"/>
  <dataValidations xWindow="241" yWindow="560" count="9">
    <dataValidation type="list" allowBlank="1" showInputMessage="1" showErrorMessage="1" sqref="M19:Q19">
      <formula1>"あり,なし"</formula1>
    </dataValidation>
    <dataValidation type="list" allowBlank="1" showInputMessage="1" showErrorMessage="1" sqref="Z19:AA19">
      <formula1>"1,2,3"</formula1>
    </dataValidation>
    <dataValidation errorStyle="warning" imeMode="off" allowBlank="1" showErrorMessage="1" errorTitle="確認してください。" error="◆⑩欄の金額×補助率×調整率以内になっているか、_x000a_◆千円未満の端数は切り捨てとなっているか、_x000a_確認してください。" promptTitle="要確認" sqref="I25:O25"/>
    <dataValidation imeMode="off" allowBlank="1" showInputMessage="1" showErrorMessage="1" sqref="F4:K4"/>
    <dataValidation type="list" allowBlank="1" showInputMessage="1" showErrorMessage="1" sqref="G18:N18">
      <formula1>"あり,なし"</formula1>
    </dataValidation>
    <dataValidation type="list" allowBlank="1" showInputMessage="1" showErrorMessage="1" sqref="R19:S19">
      <formula1>"2,3"</formula1>
    </dataValidation>
    <dataValidation type="list" allowBlank="1" showInputMessage="1" showErrorMessage="1" sqref="G8:L8 G11:L11">
      <formula1>"Is値,Iw値"</formula1>
    </dataValidation>
    <dataValidation type="list" allowBlank="1" showInputMessage="1" showErrorMessage="1" sqref="G9:L9 G12:L12">
      <formula1>"q値,CtuSd値"</formula1>
    </dataValidation>
    <dataValidation allowBlank="1" showInputMessage="1" showErrorMessage="1" prompt="構造・階数の表示は、「構造　地上階数－地下階数」 を示す。_x000a_　　RC　鉄筋コンクリート造_x000a_　　SRC　鉄骨鉄筋コンクリート造_x000a_　　S　鉄骨造_x000a_　　RSC　体育館のように鉄筋コンクリート造の躯体＋鉄骨造の屋根の建物_x000a_　　W　木造_x000a_" sqref="X8:AE8 X11:AE11 G14:L14 G16:L16"/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&amp;R様式２－１（耐震改築）</oddHeader>
    <oddFooter>&amp;R&amp;8 161125ver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24</xdr:col>
                    <xdr:colOff>28575</xdr:colOff>
                    <xdr:row>8</xdr:row>
                    <xdr:rowOff>66675</xdr:rowOff>
                  </from>
                  <to>
                    <xdr:col>30</xdr:col>
                    <xdr:colOff>28575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8</xdr:row>
                    <xdr:rowOff>57150</xdr:rowOff>
                  </from>
                  <to>
                    <xdr:col>38</xdr:col>
                    <xdr:colOff>133350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0" r:id="rId6" name="Check Box 28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114300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1" r:id="rId7" name="Check Box 29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39</xdr:col>
                    <xdr:colOff>57150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2" r:id="rId8" name="Check Box 30">
              <controlPr defaultSize="0" autoFill="0" autoLine="0" autoPict="0">
                <anchor moveWithCells="1">
                  <from>
                    <xdr:col>24</xdr:col>
                    <xdr:colOff>28575</xdr:colOff>
                    <xdr:row>13</xdr:row>
                    <xdr:rowOff>66675</xdr:rowOff>
                  </from>
                  <to>
                    <xdr:col>30</xdr:col>
                    <xdr:colOff>114300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3" r:id="rId9" name="Check Box 31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13</xdr:row>
                    <xdr:rowOff>57150</xdr:rowOff>
                  </from>
                  <to>
                    <xdr:col>39</xdr:col>
                    <xdr:colOff>57150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4" r:id="rId10" name="Check Box 32">
              <controlPr defaultSize="0" autoFill="0" autoLine="0" autoPict="0">
                <anchor moveWithCells="1">
                  <from>
                    <xdr:col>24</xdr:col>
                    <xdr:colOff>28575</xdr:colOff>
                    <xdr:row>15</xdr:row>
                    <xdr:rowOff>66675</xdr:rowOff>
                  </from>
                  <to>
                    <xdr:col>30</xdr:col>
                    <xdr:colOff>114300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5" r:id="rId11" name="Check Box 33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15</xdr:row>
                    <xdr:rowOff>57150</xdr:rowOff>
                  </from>
                  <to>
                    <xdr:col>39</xdr:col>
                    <xdr:colOff>57150</xdr:colOff>
                    <xdr:row>15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47"/>
  <sheetViews>
    <sheetView view="pageBreakPreview" zoomScale="70" zoomScaleNormal="75" zoomScaleSheetLayoutView="70" workbookViewId="0">
      <selection activeCell="H25" sqref="H25"/>
    </sheetView>
  </sheetViews>
  <sheetFormatPr defaultRowHeight="13.5"/>
  <cols>
    <col min="1" max="1" width="4.375" style="9" customWidth="1"/>
    <col min="2" max="2" width="4.375" style="49" customWidth="1"/>
    <col min="3" max="3" width="24.25" style="9" customWidth="1"/>
    <col min="4" max="5" width="27.875" style="9" customWidth="1"/>
    <col min="6" max="6" width="30.125" style="9" bestFit="1" customWidth="1"/>
    <col min="7" max="7" width="18.625" style="39" bestFit="1" customWidth="1"/>
    <col min="8" max="16384" width="9" style="9"/>
  </cols>
  <sheetData>
    <row r="1" spans="1:10" ht="18.75">
      <c r="E1" s="10"/>
      <c r="F1" s="10"/>
      <c r="G1" s="142" t="s">
        <v>92</v>
      </c>
      <c r="H1" s="10"/>
      <c r="I1" s="10"/>
      <c r="J1" s="10"/>
    </row>
    <row r="2" spans="1:10" ht="18.75">
      <c r="A2" s="572" t="s">
        <v>109</v>
      </c>
      <c r="B2" s="572"/>
      <c r="C2" s="572"/>
      <c r="D2" s="572"/>
      <c r="E2" s="572"/>
      <c r="F2" s="572"/>
      <c r="G2" s="572"/>
      <c r="H2" s="10"/>
      <c r="I2" s="10"/>
      <c r="J2" s="10"/>
    </row>
    <row r="3" spans="1:10" ht="14.25" thickBot="1">
      <c r="A3" s="15"/>
      <c r="C3" s="15"/>
      <c r="D3" s="15"/>
      <c r="F3" s="11"/>
      <c r="G3" s="37"/>
    </row>
    <row r="4" spans="1:10">
      <c r="A4" s="585" t="s">
        <v>50</v>
      </c>
      <c r="B4" s="591" t="s">
        <v>17</v>
      </c>
      <c r="C4" s="592"/>
      <c r="D4" s="592"/>
      <c r="E4" s="593"/>
      <c r="F4" s="157" t="s">
        <v>20</v>
      </c>
      <c r="G4" s="158" t="s">
        <v>21</v>
      </c>
    </row>
    <row r="5" spans="1:10" ht="17.25">
      <c r="A5" s="586"/>
      <c r="B5" s="588" t="s">
        <v>30</v>
      </c>
      <c r="C5" s="575"/>
      <c r="D5" s="576"/>
      <c r="E5" s="577"/>
      <c r="F5" s="35"/>
      <c r="G5" s="40"/>
    </row>
    <row r="6" spans="1:10" ht="17.25">
      <c r="A6" s="586"/>
      <c r="B6" s="589"/>
      <c r="C6" s="568"/>
      <c r="D6" s="578"/>
      <c r="E6" s="569"/>
      <c r="F6" s="36"/>
      <c r="G6" s="41"/>
    </row>
    <row r="7" spans="1:10" ht="17.25">
      <c r="A7" s="586"/>
      <c r="B7" s="589"/>
      <c r="C7" s="568"/>
      <c r="D7" s="578"/>
      <c r="E7" s="569"/>
      <c r="F7" s="36"/>
      <c r="G7" s="41"/>
    </row>
    <row r="8" spans="1:10" ht="17.25">
      <c r="A8" s="586"/>
      <c r="B8" s="589"/>
      <c r="C8" s="568"/>
      <c r="D8" s="578"/>
      <c r="E8" s="569"/>
      <c r="F8" s="36"/>
      <c r="G8" s="41"/>
    </row>
    <row r="9" spans="1:10" ht="17.25">
      <c r="A9" s="586"/>
      <c r="B9" s="589"/>
      <c r="C9" s="568"/>
      <c r="D9" s="578"/>
      <c r="E9" s="569"/>
      <c r="F9" s="36"/>
      <c r="G9" s="41"/>
    </row>
    <row r="10" spans="1:10" ht="17.25">
      <c r="A10" s="586"/>
      <c r="B10" s="590"/>
      <c r="C10" s="12"/>
      <c r="D10" s="13"/>
      <c r="E10" s="580" t="s">
        <v>106</v>
      </c>
      <c r="F10" s="581"/>
      <c r="G10" s="42">
        <f>SUM(G5:G9)</f>
        <v>0</v>
      </c>
    </row>
    <row r="11" spans="1:10" ht="17.25">
      <c r="A11" s="586"/>
      <c r="B11" s="584" t="s">
        <v>32</v>
      </c>
      <c r="C11" s="568"/>
      <c r="D11" s="578"/>
      <c r="E11" s="569"/>
      <c r="F11" s="36"/>
      <c r="G11" s="43"/>
    </row>
    <row r="12" spans="1:10" ht="17.25">
      <c r="A12" s="586"/>
      <c r="B12" s="582"/>
      <c r="C12" s="568"/>
      <c r="D12" s="578"/>
      <c r="E12" s="569"/>
      <c r="F12" s="36"/>
      <c r="G12" s="54"/>
    </row>
    <row r="13" spans="1:10" ht="17.25">
      <c r="A13" s="586"/>
      <c r="B13" s="582"/>
      <c r="C13" s="568"/>
      <c r="D13" s="578"/>
      <c r="E13" s="569"/>
      <c r="F13" s="36"/>
      <c r="G13" s="54"/>
    </row>
    <row r="14" spans="1:10" ht="17.25">
      <c r="A14" s="586"/>
      <c r="B14" s="582"/>
      <c r="C14" s="568"/>
      <c r="D14" s="578"/>
      <c r="E14" s="569"/>
      <c r="F14" s="36"/>
      <c r="G14" s="54"/>
    </row>
    <row r="15" spans="1:10" ht="17.25">
      <c r="A15" s="586"/>
      <c r="B15" s="582"/>
      <c r="C15" s="568"/>
      <c r="D15" s="578"/>
      <c r="E15" s="569"/>
      <c r="F15" s="36"/>
      <c r="G15" s="41"/>
    </row>
    <row r="16" spans="1:10" ht="18" thickBot="1">
      <c r="A16" s="586"/>
      <c r="B16" s="583"/>
      <c r="C16" s="14"/>
      <c r="D16" s="15"/>
      <c r="E16" s="564" t="s">
        <v>107</v>
      </c>
      <c r="F16" s="579"/>
      <c r="G16" s="41">
        <f>SUM(G11:G15)</f>
        <v>0</v>
      </c>
    </row>
    <row r="17" spans="1:7" ht="18" thickBot="1">
      <c r="A17" s="587"/>
      <c r="B17" s="50"/>
      <c r="C17" s="33"/>
      <c r="D17" s="33"/>
      <c r="E17" s="34"/>
      <c r="F17" s="18" t="s">
        <v>108</v>
      </c>
      <c r="G17" s="44">
        <f>G10+G16</f>
        <v>0</v>
      </c>
    </row>
    <row r="18" spans="1:7" ht="13.5" customHeight="1">
      <c r="A18" s="586" t="s">
        <v>10</v>
      </c>
      <c r="B18" s="599" t="s">
        <v>17</v>
      </c>
      <c r="C18" s="600"/>
      <c r="D18" s="600"/>
      <c r="E18" s="601"/>
      <c r="F18" s="159" t="s">
        <v>20</v>
      </c>
      <c r="G18" s="160" t="s">
        <v>21</v>
      </c>
    </row>
    <row r="19" spans="1:7" ht="17.25">
      <c r="A19" s="586"/>
      <c r="B19" s="588" t="s">
        <v>30</v>
      </c>
      <c r="C19" s="575"/>
      <c r="D19" s="576"/>
      <c r="E19" s="577"/>
      <c r="F19" s="35"/>
      <c r="G19" s="40"/>
    </row>
    <row r="20" spans="1:7" ht="17.25">
      <c r="A20" s="586"/>
      <c r="B20" s="589"/>
      <c r="C20" s="568"/>
      <c r="D20" s="578"/>
      <c r="E20" s="569"/>
      <c r="F20" s="36"/>
      <c r="G20" s="41"/>
    </row>
    <row r="21" spans="1:7" ht="17.25">
      <c r="A21" s="586"/>
      <c r="B21" s="589"/>
      <c r="C21" s="568"/>
      <c r="D21" s="578"/>
      <c r="E21" s="569"/>
      <c r="F21" s="36"/>
      <c r="G21" s="41"/>
    </row>
    <row r="22" spans="1:7" ht="17.25">
      <c r="A22" s="586"/>
      <c r="B22" s="589"/>
      <c r="C22" s="568"/>
      <c r="D22" s="578"/>
      <c r="E22" s="569"/>
      <c r="F22" s="36"/>
      <c r="G22" s="41"/>
    </row>
    <row r="23" spans="1:7" ht="17.25">
      <c r="A23" s="586"/>
      <c r="B23" s="589"/>
      <c r="C23" s="568"/>
      <c r="D23" s="578"/>
      <c r="E23" s="569"/>
      <c r="F23" s="36"/>
      <c r="G23" s="41"/>
    </row>
    <row r="24" spans="1:7" ht="17.25">
      <c r="A24" s="586"/>
      <c r="B24" s="589"/>
      <c r="C24" s="568"/>
      <c r="D24" s="578"/>
      <c r="E24" s="569"/>
      <c r="F24" s="36"/>
      <c r="G24" s="41"/>
    </row>
    <row r="25" spans="1:7" ht="17.25">
      <c r="A25" s="586"/>
      <c r="B25" s="590"/>
      <c r="C25" s="12"/>
      <c r="D25" s="13"/>
      <c r="E25" s="580" t="s">
        <v>110</v>
      </c>
      <c r="F25" s="581"/>
      <c r="G25" s="42">
        <f>SUM(G19:G24)</f>
        <v>0</v>
      </c>
    </row>
    <row r="26" spans="1:7" ht="17.25">
      <c r="A26" s="586"/>
      <c r="B26" s="584" t="s">
        <v>32</v>
      </c>
      <c r="C26" s="568"/>
      <c r="D26" s="578"/>
      <c r="E26" s="569"/>
      <c r="F26" s="36"/>
      <c r="G26" s="43"/>
    </row>
    <row r="27" spans="1:7" ht="17.25">
      <c r="A27" s="586"/>
      <c r="B27" s="582"/>
      <c r="C27" s="568"/>
      <c r="D27" s="578"/>
      <c r="E27" s="569"/>
      <c r="F27" s="36"/>
      <c r="G27" s="54"/>
    </row>
    <row r="28" spans="1:7" ht="17.25">
      <c r="A28" s="586"/>
      <c r="B28" s="582"/>
      <c r="C28" s="52"/>
      <c r="D28" s="55"/>
      <c r="E28" s="53"/>
      <c r="F28" s="36"/>
      <c r="G28" s="54"/>
    </row>
    <row r="29" spans="1:7" ht="17.25">
      <c r="A29" s="586"/>
      <c r="B29" s="582"/>
      <c r="C29" s="568"/>
      <c r="D29" s="578"/>
      <c r="E29" s="569"/>
      <c r="F29" s="36"/>
      <c r="G29" s="54"/>
    </row>
    <row r="30" spans="1:7" ht="17.25">
      <c r="A30" s="586"/>
      <c r="B30" s="582"/>
      <c r="C30" s="568"/>
      <c r="D30" s="578"/>
      <c r="E30" s="569"/>
      <c r="F30" s="36"/>
      <c r="G30" s="54"/>
    </row>
    <row r="31" spans="1:7" ht="17.25">
      <c r="A31" s="586"/>
      <c r="B31" s="582"/>
      <c r="C31" s="568"/>
      <c r="D31" s="578"/>
      <c r="E31" s="569"/>
      <c r="F31" s="36"/>
      <c r="G31" s="41"/>
    </row>
    <row r="32" spans="1:7" ht="18" thickBot="1">
      <c r="A32" s="586"/>
      <c r="B32" s="583"/>
      <c r="C32" s="14"/>
      <c r="D32" s="15"/>
      <c r="E32" s="564" t="s">
        <v>111</v>
      </c>
      <c r="F32" s="579"/>
      <c r="G32" s="41">
        <f>SUM(G26:G31)</f>
        <v>0</v>
      </c>
    </row>
    <row r="33" spans="1:7" ht="18" thickBot="1">
      <c r="A33" s="598"/>
      <c r="B33" s="51"/>
      <c r="C33" s="16"/>
      <c r="D33" s="16"/>
      <c r="E33" s="17"/>
      <c r="F33" s="18" t="s">
        <v>112</v>
      </c>
      <c r="G33" s="44">
        <f>G25+G32</f>
        <v>0</v>
      </c>
    </row>
    <row r="34" spans="1:7">
      <c r="A34" s="570" t="s">
        <v>9</v>
      </c>
      <c r="B34" s="566" t="s">
        <v>2</v>
      </c>
      <c r="C34" s="567"/>
      <c r="D34" s="602" t="s">
        <v>18</v>
      </c>
      <c r="E34" s="603"/>
      <c r="F34" s="161" t="s">
        <v>19</v>
      </c>
      <c r="G34" s="162" t="s">
        <v>21</v>
      </c>
    </row>
    <row r="35" spans="1:7" ht="17.25">
      <c r="A35" s="571"/>
      <c r="B35" s="588" t="s">
        <v>30</v>
      </c>
      <c r="C35" s="32"/>
      <c r="D35" s="568"/>
      <c r="E35" s="569"/>
      <c r="F35" s="19"/>
      <c r="G35" s="40"/>
    </row>
    <row r="36" spans="1:7" ht="17.25">
      <c r="A36" s="571"/>
      <c r="B36" s="589"/>
      <c r="C36" s="14"/>
      <c r="D36" s="568"/>
      <c r="E36" s="569"/>
      <c r="F36" s="21"/>
      <c r="G36" s="41"/>
    </row>
    <row r="37" spans="1:7" ht="17.25">
      <c r="A37" s="571"/>
      <c r="B37" s="589"/>
      <c r="C37" s="14"/>
      <c r="D37" s="568"/>
      <c r="E37" s="569"/>
      <c r="F37" s="21"/>
      <c r="G37" s="41"/>
    </row>
    <row r="38" spans="1:7" ht="17.25">
      <c r="A38" s="571"/>
      <c r="B38" s="589"/>
      <c r="C38" s="14"/>
      <c r="D38" s="568"/>
      <c r="E38" s="569"/>
      <c r="F38" s="21"/>
      <c r="G38" s="41"/>
    </row>
    <row r="39" spans="1:7" ht="17.25">
      <c r="A39" s="571"/>
      <c r="B39" s="589"/>
      <c r="C39" s="14"/>
      <c r="D39" s="568"/>
      <c r="E39" s="569"/>
      <c r="F39" s="21"/>
      <c r="G39" s="41"/>
    </row>
    <row r="40" spans="1:7" ht="17.25">
      <c r="A40" s="571"/>
      <c r="B40" s="589"/>
      <c r="C40" s="14"/>
      <c r="D40" s="568"/>
      <c r="E40" s="569"/>
      <c r="F40" s="21"/>
      <c r="G40" s="41"/>
    </row>
    <row r="41" spans="1:7" ht="17.25">
      <c r="A41" s="571"/>
      <c r="B41" s="589"/>
      <c r="C41" s="14"/>
      <c r="D41" s="568"/>
      <c r="E41" s="569"/>
      <c r="F41" s="21"/>
      <c r="G41" s="41"/>
    </row>
    <row r="42" spans="1:7" ht="17.25">
      <c r="A42" s="571"/>
      <c r="B42" s="589"/>
      <c r="C42" s="14"/>
      <c r="D42" s="568"/>
      <c r="E42" s="569"/>
      <c r="F42" s="21"/>
      <c r="G42" s="41"/>
    </row>
    <row r="43" spans="1:7" ht="17.25">
      <c r="A43" s="571"/>
      <c r="B43" s="589"/>
      <c r="C43" s="14"/>
      <c r="D43" s="568"/>
      <c r="E43" s="569"/>
      <c r="F43" s="21"/>
      <c r="G43" s="41"/>
    </row>
    <row r="44" spans="1:7" ht="17.25">
      <c r="A44" s="571"/>
      <c r="B44" s="589"/>
      <c r="C44" s="14"/>
      <c r="D44" s="568"/>
      <c r="E44" s="569"/>
      <c r="F44" s="21"/>
      <c r="G44" s="41"/>
    </row>
    <row r="45" spans="1:7" ht="17.25">
      <c r="A45" s="571"/>
      <c r="B45" s="589"/>
      <c r="C45" s="20"/>
      <c r="D45" s="568"/>
      <c r="E45" s="569"/>
      <c r="F45" s="21"/>
      <c r="G45" s="45"/>
    </row>
    <row r="46" spans="1:7" ht="17.25">
      <c r="A46" s="571"/>
      <c r="B46" s="589"/>
      <c r="C46" s="20"/>
      <c r="D46" s="568"/>
      <c r="E46" s="569"/>
      <c r="F46" s="21"/>
      <c r="G46" s="41"/>
    </row>
    <row r="47" spans="1:7" ht="17.25">
      <c r="A47" s="571"/>
      <c r="B47" s="589"/>
      <c r="C47" s="22"/>
      <c r="D47" s="568"/>
      <c r="E47" s="569"/>
      <c r="F47" s="21"/>
      <c r="G47" s="41"/>
    </row>
    <row r="48" spans="1:7" ht="17.25">
      <c r="A48" s="571"/>
      <c r="B48" s="590"/>
      <c r="C48" s="12"/>
      <c r="D48" s="12"/>
      <c r="E48" s="580" t="s">
        <v>113</v>
      </c>
      <c r="F48" s="581"/>
      <c r="G48" s="42">
        <f>SUM(G35:G47)</f>
        <v>0</v>
      </c>
    </row>
    <row r="49" spans="1:7" ht="17.25">
      <c r="A49" s="571"/>
      <c r="B49" s="582" t="s">
        <v>32</v>
      </c>
      <c r="C49" s="20"/>
      <c r="D49" s="573"/>
      <c r="E49" s="574"/>
      <c r="F49" s="23"/>
      <c r="G49" s="41"/>
    </row>
    <row r="50" spans="1:7" ht="17.25">
      <c r="A50" s="571"/>
      <c r="B50" s="582"/>
      <c r="C50" s="20"/>
      <c r="D50" s="604"/>
      <c r="E50" s="605"/>
      <c r="F50" s="23"/>
      <c r="G50" s="41"/>
    </row>
    <row r="51" spans="1:7" ht="17.25">
      <c r="A51" s="571"/>
      <c r="B51" s="582"/>
      <c r="C51" s="20"/>
      <c r="D51" s="604"/>
      <c r="E51" s="605"/>
      <c r="F51" s="23"/>
      <c r="G51" s="41"/>
    </row>
    <row r="52" spans="1:7" ht="17.25">
      <c r="A52" s="571"/>
      <c r="B52" s="582"/>
      <c r="C52" s="20"/>
      <c r="D52" s="604"/>
      <c r="E52" s="605"/>
      <c r="F52" s="23"/>
      <c r="G52" s="41"/>
    </row>
    <row r="53" spans="1:7" ht="17.25">
      <c r="A53" s="571"/>
      <c r="B53" s="582"/>
      <c r="C53" s="20"/>
      <c r="D53" s="604"/>
      <c r="E53" s="605"/>
      <c r="F53" s="23"/>
      <c r="G53" s="41"/>
    </row>
    <row r="54" spans="1:7" ht="17.25">
      <c r="A54" s="571"/>
      <c r="B54" s="582"/>
      <c r="C54" s="20"/>
      <c r="D54" s="604"/>
      <c r="E54" s="605"/>
      <c r="F54" s="23"/>
      <c r="G54" s="41"/>
    </row>
    <row r="55" spans="1:7" ht="17.25">
      <c r="A55" s="571"/>
      <c r="B55" s="582"/>
      <c r="C55" s="20"/>
      <c r="D55" s="604"/>
      <c r="E55" s="605"/>
      <c r="F55" s="23"/>
      <c r="G55" s="41"/>
    </row>
    <row r="56" spans="1:7" ht="17.25">
      <c r="A56" s="571"/>
      <c r="B56" s="582"/>
      <c r="C56" s="20"/>
      <c r="D56" s="604"/>
      <c r="E56" s="605"/>
      <c r="F56" s="23"/>
      <c r="G56" s="41"/>
    </row>
    <row r="57" spans="1:7" ht="17.25">
      <c r="A57" s="571"/>
      <c r="B57" s="582"/>
      <c r="C57" s="20"/>
      <c r="D57" s="604"/>
      <c r="E57" s="605"/>
      <c r="F57" s="23"/>
      <c r="G57" s="41"/>
    </row>
    <row r="58" spans="1:7" ht="17.25">
      <c r="A58" s="571"/>
      <c r="B58" s="582"/>
      <c r="C58" s="20"/>
      <c r="D58" s="604"/>
      <c r="E58" s="605"/>
      <c r="F58" s="23"/>
      <c r="G58" s="41"/>
    </row>
    <row r="59" spans="1:7" ht="17.25">
      <c r="A59" s="571"/>
      <c r="B59" s="582"/>
      <c r="C59" s="20"/>
      <c r="D59" s="568"/>
      <c r="E59" s="569"/>
      <c r="F59" s="21"/>
      <c r="G59" s="41"/>
    </row>
    <row r="60" spans="1:7" ht="17.25">
      <c r="A60" s="571"/>
      <c r="B60" s="582"/>
      <c r="C60" s="22"/>
      <c r="D60" s="568"/>
      <c r="E60" s="569"/>
      <c r="F60" s="21"/>
      <c r="G60" s="41"/>
    </row>
    <row r="61" spans="1:7" ht="18" thickBot="1">
      <c r="A61" s="571"/>
      <c r="B61" s="583"/>
      <c r="C61" s="24"/>
      <c r="D61" s="14"/>
      <c r="E61" s="564" t="s">
        <v>114</v>
      </c>
      <c r="F61" s="565"/>
      <c r="G61" s="46">
        <f>SUM(G49:G60)</f>
        <v>0</v>
      </c>
    </row>
    <row r="62" spans="1:7" ht="18" thickBot="1">
      <c r="A62" s="56"/>
      <c r="B62" s="51"/>
      <c r="C62" s="16"/>
      <c r="D62" s="16"/>
      <c r="E62" s="16"/>
      <c r="F62" s="18" t="s">
        <v>115</v>
      </c>
      <c r="G62" s="47">
        <f>G48+G61</f>
        <v>0</v>
      </c>
    </row>
    <row r="63" spans="1:7" ht="13.5" customHeight="1" thickBot="1">
      <c r="A63" s="594"/>
      <c r="B63" s="595"/>
      <c r="C63" s="596"/>
      <c r="D63" s="597"/>
      <c r="E63" s="25"/>
      <c r="F63" s="26" t="s">
        <v>116</v>
      </c>
      <c r="G63" s="48">
        <f>G17+G33+G62</f>
        <v>0</v>
      </c>
    </row>
    <row r="64" spans="1:7" ht="17.25" customHeight="1">
      <c r="C64" s="15"/>
      <c r="D64" s="15"/>
      <c r="E64" s="15"/>
      <c r="F64" s="15"/>
      <c r="G64" s="38"/>
    </row>
    <row r="65" spans="3:7">
      <c r="C65" s="15"/>
      <c r="D65" s="15"/>
      <c r="E65" s="15"/>
      <c r="F65" s="15"/>
      <c r="G65" s="38"/>
    </row>
    <row r="70" spans="3:7" ht="17.25" customHeight="1"/>
    <row r="77" spans="3:7" ht="13.5" customHeight="1"/>
    <row r="78" spans="3:7" ht="17.25" customHeight="1"/>
    <row r="86" ht="17.25" customHeight="1"/>
    <row r="94" ht="13.5" customHeight="1"/>
    <row r="95" ht="17.25" customHeight="1"/>
    <row r="101" ht="17.25" customHeight="1"/>
    <row r="108" ht="13.5" customHeight="1"/>
    <row r="109" ht="17.25" customHeight="1"/>
    <row r="117" ht="17.25" customHeight="1"/>
    <row r="125" ht="13.5" customHeight="1"/>
    <row r="126" ht="17.25" customHeight="1"/>
    <row r="132" ht="17.25" customHeight="1"/>
    <row r="139" ht="17.25" customHeight="1"/>
    <row r="147" ht="17.25" customHeight="1"/>
  </sheetData>
  <mergeCells count="67">
    <mergeCell ref="C29:E29"/>
    <mergeCell ref="D56:E56"/>
    <mergeCell ref="D57:E57"/>
    <mergeCell ref="D58:E58"/>
    <mergeCell ref="D38:E38"/>
    <mergeCell ref="D39:E39"/>
    <mergeCell ref="D40:E40"/>
    <mergeCell ref="D41:E41"/>
    <mergeCell ref="D42:E42"/>
    <mergeCell ref="D43:E43"/>
    <mergeCell ref="D50:E50"/>
    <mergeCell ref="D54:E54"/>
    <mergeCell ref="D55:E55"/>
    <mergeCell ref="D51:E51"/>
    <mergeCell ref="D52:E52"/>
    <mergeCell ref="D53:E53"/>
    <mergeCell ref="A63:D63"/>
    <mergeCell ref="A18:A33"/>
    <mergeCell ref="B18:E18"/>
    <mergeCell ref="B19:B25"/>
    <mergeCell ref="C19:E19"/>
    <mergeCell ref="C24:E24"/>
    <mergeCell ref="E25:F25"/>
    <mergeCell ref="D46:E46"/>
    <mergeCell ref="D34:E34"/>
    <mergeCell ref="B35:B48"/>
    <mergeCell ref="C21:E21"/>
    <mergeCell ref="C20:E20"/>
    <mergeCell ref="C30:E30"/>
    <mergeCell ref="C22:E22"/>
    <mergeCell ref="C23:E23"/>
    <mergeCell ref="C27:E27"/>
    <mergeCell ref="A4:A17"/>
    <mergeCell ref="B5:B10"/>
    <mergeCell ref="C9:E9"/>
    <mergeCell ref="E10:F10"/>
    <mergeCell ref="B11:B16"/>
    <mergeCell ref="B4:E4"/>
    <mergeCell ref="C11:E11"/>
    <mergeCell ref="C6:E6"/>
    <mergeCell ref="C8:E8"/>
    <mergeCell ref="C12:E12"/>
    <mergeCell ref="C13:E13"/>
    <mergeCell ref="C7:E7"/>
    <mergeCell ref="C14:E14"/>
    <mergeCell ref="A2:G2"/>
    <mergeCell ref="D59:E59"/>
    <mergeCell ref="D49:E49"/>
    <mergeCell ref="C5:E5"/>
    <mergeCell ref="C15:E15"/>
    <mergeCell ref="E16:F16"/>
    <mergeCell ref="E48:F48"/>
    <mergeCell ref="B49:B61"/>
    <mergeCell ref="B26:B32"/>
    <mergeCell ref="C26:E26"/>
    <mergeCell ref="C31:E31"/>
    <mergeCell ref="E32:F32"/>
    <mergeCell ref="D35:E35"/>
    <mergeCell ref="D45:E45"/>
    <mergeCell ref="D36:E36"/>
    <mergeCell ref="D37:E37"/>
    <mergeCell ref="E61:F61"/>
    <mergeCell ref="B34:C34"/>
    <mergeCell ref="D47:E47"/>
    <mergeCell ref="A34:A61"/>
    <mergeCell ref="D60:E60"/>
    <mergeCell ref="D44:E44"/>
  </mergeCells>
  <phoneticPr fontId="6"/>
  <printOptions horizontalCentered="1"/>
  <pageMargins left="0.59055118110236227" right="0.59055118110236227" top="0.74803149606299213" bottom="0.74803149606299213" header="0.31496062992125984" footer="0.31496062992125984"/>
  <pageSetup paperSize="9" scale="65" orientation="portrait" r:id="rId1"/>
  <headerFooter>
    <oddFooter>&amp;R&amp;8 161125ver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59"/>
  <sheetViews>
    <sheetView view="pageBreakPreview" zoomScaleNormal="100" zoomScaleSheetLayoutView="100" workbookViewId="0">
      <selection activeCell="J22" sqref="J22"/>
    </sheetView>
  </sheetViews>
  <sheetFormatPr defaultRowHeight="13.5"/>
  <cols>
    <col min="1" max="1" width="2.125" style="215" customWidth="1"/>
    <col min="2" max="2" width="3.125" style="338" customWidth="1"/>
    <col min="3" max="3" width="17.625" style="215" customWidth="1"/>
    <col min="4" max="4" width="17" style="215" customWidth="1"/>
    <col min="5" max="5" width="9" style="215"/>
    <col min="6" max="6" width="6.5" style="215" customWidth="1"/>
    <col min="7" max="7" width="9" style="215"/>
    <col min="8" max="8" width="10.25" style="339" bestFit="1" customWidth="1"/>
    <col min="9" max="9" width="14.75" style="339" bestFit="1" customWidth="1"/>
    <col min="10" max="10" width="9" style="215"/>
    <col min="11" max="11" width="2.125" style="215" customWidth="1"/>
    <col min="12" max="16384" width="9" style="215"/>
  </cols>
  <sheetData>
    <row r="1" spans="2:10" ht="13.5" customHeight="1">
      <c r="B1" s="213"/>
      <c r="C1" s="213"/>
      <c r="D1" s="213"/>
      <c r="E1" s="213"/>
      <c r="F1" s="213"/>
      <c r="G1" s="213"/>
      <c r="H1" s="213"/>
      <c r="I1" s="213"/>
      <c r="J1" s="214" t="s">
        <v>93</v>
      </c>
    </row>
    <row r="2" spans="2:10" ht="13.5" customHeight="1">
      <c r="B2" s="608" t="s">
        <v>100</v>
      </c>
      <c r="C2" s="608"/>
      <c r="D2" s="608"/>
      <c r="E2" s="608"/>
      <c r="F2" s="608"/>
      <c r="G2" s="608"/>
      <c r="H2" s="608"/>
      <c r="I2" s="608"/>
      <c r="J2" s="608"/>
    </row>
    <row r="3" spans="2:10" ht="13.5" customHeight="1">
      <c r="B3" s="608"/>
      <c r="C3" s="608"/>
      <c r="D3" s="608"/>
      <c r="E3" s="608"/>
      <c r="F3" s="608"/>
      <c r="G3" s="608"/>
      <c r="H3" s="608"/>
      <c r="I3" s="608"/>
      <c r="J3" s="608"/>
    </row>
    <row r="4" spans="2:10" ht="15" customHeight="1">
      <c r="B4" s="213"/>
      <c r="C4" s="213"/>
      <c r="D4" s="213"/>
      <c r="E4" s="213"/>
      <c r="F4" s="213"/>
      <c r="G4" s="213"/>
      <c r="H4" s="213"/>
      <c r="I4" s="213"/>
      <c r="J4" s="213"/>
    </row>
    <row r="5" spans="2:10" s="217" customFormat="1" ht="15" customHeight="1">
      <c r="B5" s="155" t="s">
        <v>199</v>
      </c>
      <c r="C5" s="156"/>
      <c r="D5" s="65"/>
      <c r="E5" s="66"/>
      <c r="F5" s="66"/>
      <c r="G5" s="210"/>
      <c r="H5" s="218"/>
      <c r="I5" s="219"/>
      <c r="J5" s="220"/>
    </row>
    <row r="6" spans="2:10" s="217" customFormat="1" ht="15" customHeight="1">
      <c r="B6" s="206" t="s">
        <v>94</v>
      </c>
      <c r="C6" s="207"/>
      <c r="D6" s="208"/>
      <c r="E6" s="209"/>
      <c r="F6" s="209"/>
      <c r="G6" s="209"/>
      <c r="H6" s="221"/>
      <c r="I6" s="219"/>
      <c r="J6" s="220"/>
    </row>
    <row r="7" spans="2:10" s="217" customFormat="1" ht="15" customHeight="1">
      <c r="B7" s="151" t="s">
        <v>95</v>
      </c>
      <c r="C7" s="152"/>
      <c r="D7" s="68"/>
      <c r="E7" s="69"/>
      <c r="F7" s="69"/>
      <c r="G7" s="69"/>
      <c r="H7" s="221"/>
      <c r="I7" s="219"/>
      <c r="J7" s="220"/>
    </row>
    <row r="8" spans="2:10" s="217" customFormat="1" ht="15" customHeight="1">
      <c r="B8" s="153" t="s">
        <v>53</v>
      </c>
      <c r="C8" s="154"/>
      <c r="D8" s="70"/>
      <c r="E8" s="71"/>
      <c r="F8" s="71"/>
      <c r="G8" s="71"/>
      <c r="H8" s="221"/>
      <c r="I8" s="219"/>
      <c r="J8" s="220"/>
    </row>
    <row r="9" spans="2:10" s="222" customFormat="1" ht="15" customHeight="1" thickBot="1">
      <c r="B9" s="609"/>
      <c r="C9" s="609"/>
      <c r="H9" s="223"/>
      <c r="I9" s="223"/>
    </row>
    <row r="10" spans="2:10" s="216" customFormat="1" ht="15" customHeight="1">
      <c r="B10" s="610" t="s">
        <v>54</v>
      </c>
      <c r="C10" s="611"/>
      <c r="D10" s="224" t="s">
        <v>55</v>
      </c>
      <c r="E10" s="612" t="s">
        <v>56</v>
      </c>
      <c r="F10" s="612"/>
      <c r="G10" s="224" t="s">
        <v>57</v>
      </c>
      <c r="H10" s="225" t="s">
        <v>58</v>
      </c>
      <c r="I10" s="612" t="s">
        <v>59</v>
      </c>
      <c r="J10" s="613"/>
    </row>
    <row r="11" spans="2:10" s="216" customFormat="1" ht="15" customHeight="1">
      <c r="B11" s="226"/>
      <c r="C11" s="227"/>
      <c r="D11" s="227"/>
      <c r="E11" s="227"/>
      <c r="F11" s="227"/>
      <c r="G11" s="227"/>
      <c r="H11" s="228"/>
      <c r="I11" s="227"/>
      <c r="J11" s="229"/>
    </row>
    <row r="12" spans="2:10" s="217" customFormat="1" ht="15.75" customHeight="1">
      <c r="B12" s="230"/>
      <c r="C12" s="231"/>
      <c r="D12" s="232"/>
      <c r="E12" s="232"/>
      <c r="F12" s="232"/>
      <c r="G12" s="232"/>
      <c r="H12" s="233"/>
      <c r="I12" s="233"/>
      <c r="J12" s="234"/>
    </row>
    <row r="13" spans="2:10" s="217" customFormat="1" ht="15" customHeight="1">
      <c r="B13" s="235" t="s">
        <v>60</v>
      </c>
      <c r="C13" s="236"/>
      <c r="D13" s="237"/>
      <c r="E13" s="238"/>
      <c r="F13" s="239" t="s">
        <v>61</v>
      </c>
      <c r="G13" s="237"/>
      <c r="H13" s="240"/>
      <c r="I13" s="240"/>
      <c r="J13" s="241"/>
    </row>
    <row r="14" spans="2:10" s="217" customFormat="1" ht="15" customHeight="1">
      <c r="B14" s="235"/>
      <c r="C14" s="236"/>
      <c r="D14" s="237"/>
      <c r="E14" s="237"/>
      <c r="F14" s="237"/>
      <c r="G14" s="237"/>
      <c r="H14" s="240"/>
      <c r="I14" s="240"/>
      <c r="J14" s="241"/>
    </row>
    <row r="15" spans="2:10" s="217" customFormat="1" ht="15" customHeight="1">
      <c r="B15" s="235" t="s">
        <v>62</v>
      </c>
      <c r="C15" s="236"/>
      <c r="D15" s="237"/>
      <c r="E15" s="237"/>
      <c r="F15" s="237"/>
      <c r="G15" s="237"/>
      <c r="H15" s="240"/>
      <c r="I15" s="240"/>
      <c r="J15" s="241"/>
    </row>
    <row r="16" spans="2:10" s="217" customFormat="1" ht="15" customHeight="1">
      <c r="B16" s="235"/>
      <c r="C16" s="242" t="s">
        <v>63</v>
      </c>
      <c r="D16" s="243"/>
      <c r="E16" s="243"/>
      <c r="F16" s="243"/>
      <c r="G16" s="243"/>
      <c r="H16" s="244"/>
      <c r="I16" s="244"/>
      <c r="J16" s="245"/>
    </row>
    <row r="17" spans="2:10" s="217" customFormat="1" ht="15" customHeight="1">
      <c r="B17" s="235" t="s">
        <v>64</v>
      </c>
      <c r="C17" s="246" t="s">
        <v>65</v>
      </c>
      <c r="D17" s="237"/>
      <c r="E17" s="237"/>
      <c r="F17" s="237"/>
      <c r="G17" s="247"/>
      <c r="H17" s="240"/>
      <c r="I17" s="240"/>
      <c r="J17" s="241"/>
    </row>
    <row r="18" spans="2:10" s="217" customFormat="1" ht="15" customHeight="1">
      <c r="B18" s="235"/>
      <c r="C18" s="246" t="s">
        <v>66</v>
      </c>
      <c r="D18" s="237"/>
      <c r="E18" s="237"/>
      <c r="F18" s="237"/>
      <c r="G18" s="237"/>
      <c r="H18" s="240"/>
      <c r="I18" s="240"/>
      <c r="J18" s="241"/>
    </row>
    <row r="19" spans="2:10" s="217" customFormat="1" ht="15" customHeight="1">
      <c r="B19" s="235" t="s">
        <v>67</v>
      </c>
      <c r="C19" s="246" t="s">
        <v>68</v>
      </c>
      <c r="D19" s="237"/>
      <c r="E19" s="237"/>
      <c r="F19" s="237"/>
      <c r="G19" s="237"/>
      <c r="H19" s="240"/>
      <c r="I19" s="240"/>
      <c r="J19" s="241"/>
    </row>
    <row r="20" spans="2:10" s="217" customFormat="1" ht="15" customHeight="1">
      <c r="B20" s="235"/>
      <c r="C20" s="248" t="s">
        <v>69</v>
      </c>
      <c r="D20" s="249"/>
      <c r="E20" s="249"/>
      <c r="F20" s="249"/>
      <c r="G20" s="250"/>
      <c r="H20" s="251"/>
      <c r="I20" s="251"/>
      <c r="J20" s="252"/>
    </row>
    <row r="21" spans="2:10" s="217" customFormat="1" ht="15" customHeight="1">
      <c r="B21" s="235" t="s">
        <v>70</v>
      </c>
      <c r="C21" s="253" t="s">
        <v>71</v>
      </c>
      <c r="D21" s="254"/>
      <c r="E21" s="254"/>
      <c r="F21" s="254"/>
      <c r="G21" s="254"/>
      <c r="H21" s="255">
        <f>ROUNDDOWN(G16*G17,1)</f>
        <v>0</v>
      </c>
      <c r="I21" s="256"/>
      <c r="J21" s="257"/>
    </row>
    <row r="22" spans="2:10" s="217" customFormat="1" ht="15" customHeight="1">
      <c r="B22" s="258"/>
      <c r="C22" s="259"/>
      <c r="D22" s="260"/>
      <c r="E22" s="260"/>
      <c r="F22" s="260"/>
      <c r="G22" s="614" t="s">
        <v>72</v>
      </c>
      <c r="H22" s="614"/>
      <c r="I22" s="261">
        <f>E13*H21*1000</f>
        <v>0</v>
      </c>
      <c r="J22" s="262" t="s">
        <v>1</v>
      </c>
    </row>
    <row r="23" spans="2:10" s="217" customFormat="1" ht="15" customHeight="1">
      <c r="B23" s="263"/>
      <c r="C23" s="264" t="s">
        <v>206</v>
      </c>
      <c r="D23" s="265"/>
      <c r="E23" s="265"/>
      <c r="F23" s="265"/>
      <c r="G23" s="265"/>
      <c r="H23" s="266"/>
      <c r="I23" s="266"/>
      <c r="J23" s="267"/>
    </row>
    <row r="24" spans="2:10" s="217" customFormat="1" ht="15" customHeight="1">
      <c r="B24" s="268"/>
      <c r="C24" s="269"/>
      <c r="D24" s="270"/>
      <c r="E24" s="271"/>
      <c r="F24" s="272"/>
      <c r="G24" s="273"/>
      <c r="H24" s="274"/>
      <c r="I24" s="275"/>
      <c r="J24" s="276"/>
    </row>
    <row r="25" spans="2:10" s="217" customFormat="1" ht="15" customHeight="1">
      <c r="B25" s="268"/>
      <c r="C25" s="269"/>
      <c r="D25" s="270"/>
      <c r="E25" s="271"/>
      <c r="F25" s="272"/>
      <c r="G25" s="273"/>
      <c r="H25" s="274"/>
      <c r="I25" s="277"/>
      <c r="J25" s="278"/>
    </row>
    <row r="26" spans="2:10" s="217" customFormat="1" ht="15" customHeight="1">
      <c r="B26" s="268"/>
      <c r="C26" s="269"/>
      <c r="D26" s="270"/>
      <c r="E26" s="271"/>
      <c r="F26" s="272"/>
      <c r="G26" s="273"/>
      <c r="H26" s="274"/>
      <c r="I26" s="277"/>
      <c r="J26" s="278"/>
    </row>
    <row r="27" spans="2:10" s="217" customFormat="1" ht="15" customHeight="1">
      <c r="B27" s="268"/>
      <c r="C27" s="269"/>
      <c r="D27" s="270"/>
      <c r="E27" s="271"/>
      <c r="F27" s="272"/>
      <c r="G27" s="279"/>
      <c r="H27" s="274"/>
      <c r="I27" s="277"/>
      <c r="J27" s="278"/>
    </row>
    <row r="28" spans="2:10" s="217" customFormat="1" ht="15" customHeight="1">
      <c r="B28" s="268" t="s">
        <v>73</v>
      </c>
      <c r="C28" s="269"/>
      <c r="D28" s="270"/>
      <c r="E28" s="271"/>
      <c r="F28" s="272"/>
      <c r="G28" s="279"/>
      <c r="H28" s="274"/>
      <c r="I28" s="277"/>
      <c r="J28" s="278"/>
    </row>
    <row r="29" spans="2:10" s="217" customFormat="1" ht="15" customHeight="1">
      <c r="B29" s="268"/>
      <c r="C29" s="280"/>
      <c r="D29" s="281"/>
      <c r="E29" s="282"/>
      <c r="F29" s="283"/>
      <c r="G29" s="284"/>
      <c r="H29" s="285" t="s">
        <v>74</v>
      </c>
      <c r="I29" s="286">
        <f>SUM(H24:H28)</f>
        <v>0</v>
      </c>
      <c r="J29" s="252"/>
    </row>
    <row r="30" spans="2:10" s="217" customFormat="1" ht="15" customHeight="1">
      <c r="B30" s="268" t="s">
        <v>75</v>
      </c>
      <c r="C30" s="287" t="s">
        <v>207</v>
      </c>
      <c r="D30" s="288"/>
      <c r="E30" s="289"/>
      <c r="F30" s="288"/>
      <c r="G30" s="289"/>
      <c r="H30" s="290"/>
      <c r="I30" s="290"/>
      <c r="J30" s="252"/>
    </row>
    <row r="31" spans="2:10" s="217" customFormat="1" ht="15" customHeight="1">
      <c r="B31" s="268"/>
      <c r="C31" s="269"/>
      <c r="D31" s="270"/>
      <c r="E31" s="271"/>
      <c r="F31" s="272"/>
      <c r="G31" s="273"/>
      <c r="H31" s="274"/>
      <c r="I31" s="277"/>
      <c r="J31" s="278"/>
    </row>
    <row r="32" spans="2:10" s="217" customFormat="1" ht="15" customHeight="1">
      <c r="B32" s="268" t="s">
        <v>64</v>
      </c>
      <c r="C32" s="269"/>
      <c r="D32" s="270"/>
      <c r="E32" s="271"/>
      <c r="F32" s="272"/>
      <c r="G32" s="273"/>
      <c r="H32" s="274"/>
      <c r="I32" s="277"/>
      <c r="J32" s="278"/>
    </row>
    <row r="33" spans="2:10" s="217" customFormat="1" ht="15" customHeight="1">
      <c r="B33" s="268"/>
      <c r="C33" s="269"/>
      <c r="D33" s="270"/>
      <c r="E33" s="271"/>
      <c r="F33" s="291"/>
      <c r="G33" s="292"/>
      <c r="H33" s="274"/>
      <c r="I33" s="277"/>
      <c r="J33" s="278"/>
    </row>
    <row r="34" spans="2:10" s="217" customFormat="1" ht="15" customHeight="1">
      <c r="B34" s="268" t="s">
        <v>67</v>
      </c>
      <c r="C34" s="269"/>
      <c r="D34" s="270"/>
      <c r="E34" s="271"/>
      <c r="F34" s="291"/>
      <c r="G34" s="292"/>
      <c r="H34" s="293"/>
      <c r="I34" s="277"/>
      <c r="J34" s="294"/>
    </row>
    <row r="35" spans="2:10" s="217" customFormat="1" ht="15" customHeight="1">
      <c r="B35" s="268"/>
      <c r="C35" s="295"/>
      <c r="D35" s="296"/>
      <c r="E35" s="297"/>
      <c r="F35" s="298"/>
      <c r="G35" s="299"/>
      <c r="H35" s="285" t="s">
        <v>76</v>
      </c>
      <c r="I35" s="286">
        <f>SUM(H31:H34)</f>
        <v>0</v>
      </c>
      <c r="J35" s="300"/>
    </row>
    <row r="36" spans="2:10" s="217" customFormat="1" ht="15" customHeight="1">
      <c r="B36" s="268" t="s">
        <v>70</v>
      </c>
      <c r="C36" s="287" t="s">
        <v>208</v>
      </c>
      <c r="D36" s="288"/>
      <c r="E36" s="289"/>
      <c r="F36" s="288"/>
      <c r="G36" s="289"/>
      <c r="H36" s="290"/>
      <c r="I36" s="290"/>
      <c r="J36" s="252"/>
    </row>
    <row r="37" spans="2:10" s="217" customFormat="1" ht="15" customHeight="1">
      <c r="B37" s="268"/>
      <c r="C37" s="269"/>
      <c r="D37" s="270"/>
      <c r="E37" s="271"/>
      <c r="F37" s="272"/>
      <c r="G37" s="301"/>
      <c r="H37" s="274"/>
      <c r="I37" s="277"/>
      <c r="J37" s="278"/>
    </row>
    <row r="38" spans="2:10" s="217" customFormat="1" ht="15" customHeight="1">
      <c r="B38" s="268"/>
      <c r="C38" s="269"/>
      <c r="D38" s="270"/>
      <c r="E38" s="271"/>
      <c r="F38" s="272"/>
      <c r="G38" s="301"/>
      <c r="H38" s="274"/>
      <c r="I38" s="277"/>
      <c r="J38" s="278"/>
    </row>
    <row r="39" spans="2:10" s="217" customFormat="1" ht="15" customHeight="1">
      <c r="B39" s="268"/>
      <c r="C39" s="269"/>
      <c r="D39" s="270"/>
      <c r="E39" s="271"/>
      <c r="F39" s="291"/>
      <c r="G39" s="292"/>
      <c r="H39" s="274"/>
      <c r="I39" s="277"/>
      <c r="J39" s="278"/>
    </row>
    <row r="40" spans="2:10" s="217" customFormat="1" ht="15" customHeight="1">
      <c r="B40" s="268"/>
      <c r="C40" s="269"/>
      <c r="D40" s="270"/>
      <c r="E40" s="271"/>
      <c r="F40" s="291"/>
      <c r="G40" s="292"/>
      <c r="H40" s="293"/>
      <c r="I40" s="277"/>
      <c r="J40" s="294"/>
    </row>
    <row r="41" spans="2:10" s="217" customFormat="1" ht="15" customHeight="1">
      <c r="B41" s="268"/>
      <c r="C41" s="295"/>
      <c r="D41" s="296"/>
      <c r="E41" s="297"/>
      <c r="F41" s="298"/>
      <c r="G41" s="302"/>
      <c r="H41" s="285" t="s">
        <v>77</v>
      </c>
      <c r="I41" s="286">
        <f>SUM(H37:H40)</f>
        <v>0</v>
      </c>
      <c r="J41" s="303"/>
    </row>
    <row r="42" spans="2:10" s="217" customFormat="1" ht="15" customHeight="1">
      <c r="B42" s="268"/>
      <c r="C42" s="287" t="s">
        <v>209</v>
      </c>
      <c r="D42" s="288"/>
      <c r="E42" s="289"/>
      <c r="F42" s="288"/>
      <c r="G42" s="289"/>
      <c r="H42" s="290"/>
      <c r="I42" s="290"/>
      <c r="J42" s="252"/>
    </row>
    <row r="43" spans="2:10" s="217" customFormat="1" ht="15" customHeight="1">
      <c r="B43" s="268"/>
      <c r="C43" s="269"/>
      <c r="D43" s="270"/>
      <c r="E43" s="271"/>
      <c r="F43" s="272"/>
      <c r="G43" s="273"/>
      <c r="H43" s="274"/>
      <c r="I43" s="277"/>
      <c r="J43" s="278"/>
    </row>
    <row r="44" spans="2:10" s="217" customFormat="1" ht="15" customHeight="1">
      <c r="B44" s="268"/>
      <c r="C44" s="269"/>
      <c r="D44" s="270"/>
      <c r="E44" s="271"/>
      <c r="F44" s="291"/>
      <c r="G44" s="292"/>
      <c r="H44" s="274"/>
      <c r="I44" s="304"/>
      <c r="J44" s="305"/>
    </row>
    <row r="45" spans="2:10" s="217" customFormat="1" ht="15" customHeight="1">
      <c r="B45" s="268"/>
      <c r="C45" s="306"/>
      <c r="D45" s="307"/>
      <c r="E45" s="308"/>
      <c r="F45" s="309"/>
      <c r="G45" s="310"/>
      <c r="H45" s="311" t="s">
        <v>78</v>
      </c>
      <c r="I45" s="312">
        <f>SUM(H43:H44)</f>
        <v>0</v>
      </c>
      <c r="J45" s="313"/>
    </row>
    <row r="46" spans="2:10" s="217" customFormat="1" ht="15" customHeight="1">
      <c r="B46" s="235"/>
      <c r="C46" s="314"/>
      <c r="D46" s="315"/>
      <c r="E46" s="316"/>
      <c r="F46" s="315"/>
      <c r="G46" s="316"/>
      <c r="H46" s="317" t="s">
        <v>174</v>
      </c>
      <c r="I46" s="318">
        <f>SUM(I29,I35,I41,I45)</f>
        <v>0</v>
      </c>
      <c r="J46" s="319" t="s">
        <v>1</v>
      </c>
    </row>
    <row r="47" spans="2:10" s="217" customFormat="1" ht="15" customHeight="1">
      <c r="B47" s="235"/>
      <c r="C47" s="320"/>
      <c r="D47" s="321"/>
      <c r="E47" s="322"/>
      <c r="F47" s="323"/>
      <c r="G47" s="324" t="s">
        <v>178</v>
      </c>
      <c r="H47" s="325"/>
      <c r="I47" s="277"/>
      <c r="J47" s="278"/>
    </row>
    <row r="48" spans="2:10" s="217" customFormat="1" ht="15" customHeight="1">
      <c r="B48" s="235"/>
      <c r="C48" s="326"/>
      <c r="D48" s="327"/>
      <c r="E48" s="615"/>
      <c r="F48" s="616"/>
      <c r="G48" s="328" t="s">
        <v>177</v>
      </c>
      <c r="H48" s="329" t="str">
        <f>IF(ISERROR(ROUNDDOWN(E13/H47,4)),"",IF(ROUNDDOWN(E13/H47,4)&gt;1,1,(ROUNDDOWN(E13/H47,4))))</f>
        <v/>
      </c>
      <c r="I48" s="304"/>
      <c r="J48" s="305"/>
    </row>
    <row r="49" spans="2:14" s="217" customFormat="1" ht="15" customHeight="1">
      <c r="B49" s="235"/>
      <c r="C49" s="314"/>
      <c r="D49" s="315"/>
      <c r="E49" s="316"/>
      <c r="F49" s="315"/>
      <c r="G49" s="617" t="s">
        <v>179</v>
      </c>
      <c r="H49" s="617"/>
      <c r="I49" s="317" t="str">
        <f>IF(I46=0,"0",ROUNDDOWN(I46*H48,0))</f>
        <v>0</v>
      </c>
      <c r="J49" s="319" t="s">
        <v>1</v>
      </c>
    </row>
    <row r="50" spans="2:14" s="217" customFormat="1" ht="15" customHeight="1">
      <c r="B50" s="235"/>
      <c r="C50" s="287" t="s">
        <v>210</v>
      </c>
      <c r="D50" s="288"/>
      <c r="E50" s="289"/>
      <c r="F50" s="288"/>
      <c r="G50" s="289"/>
      <c r="H50" s="290"/>
      <c r="I50" s="290"/>
      <c r="J50" s="252"/>
    </row>
    <row r="51" spans="2:14" s="217" customFormat="1" ht="15" customHeight="1">
      <c r="B51" s="235"/>
      <c r="C51" s="269"/>
      <c r="D51" s="270"/>
      <c r="E51" s="271"/>
      <c r="F51" s="272"/>
      <c r="G51" s="273"/>
      <c r="H51" s="274"/>
      <c r="I51" s="277"/>
      <c r="J51" s="278"/>
    </row>
    <row r="52" spans="2:14" s="217" customFormat="1" ht="15" customHeight="1">
      <c r="B52" s="235"/>
      <c r="C52" s="269"/>
      <c r="D52" s="270"/>
      <c r="E52" s="271"/>
      <c r="F52" s="272"/>
      <c r="G52" s="273"/>
      <c r="H52" s="274"/>
      <c r="I52" s="304"/>
      <c r="J52" s="305"/>
    </row>
    <row r="53" spans="2:14" s="217" customFormat="1" ht="15" customHeight="1">
      <c r="B53" s="235"/>
      <c r="C53" s="269"/>
      <c r="D53" s="270"/>
      <c r="E53" s="271"/>
      <c r="F53" s="291"/>
      <c r="G53" s="279"/>
      <c r="H53" s="274"/>
      <c r="I53" s="304"/>
      <c r="J53" s="305"/>
    </row>
    <row r="54" spans="2:14" s="217" customFormat="1" ht="15" customHeight="1">
      <c r="B54" s="235"/>
      <c r="C54" s="306"/>
      <c r="D54" s="307"/>
      <c r="E54" s="308"/>
      <c r="F54" s="309"/>
      <c r="G54" s="310"/>
      <c r="H54" s="311" t="s">
        <v>78</v>
      </c>
      <c r="I54" s="312">
        <f>SUM(H51:H53)</f>
        <v>0</v>
      </c>
      <c r="J54" s="313"/>
    </row>
    <row r="55" spans="2:14" s="217" customFormat="1" ht="15" customHeight="1" thickBot="1">
      <c r="B55" s="330"/>
      <c r="C55" s="331"/>
      <c r="D55" s="332"/>
      <c r="E55" s="332"/>
      <c r="F55" s="332"/>
      <c r="G55" s="618" t="s">
        <v>175</v>
      </c>
      <c r="H55" s="618"/>
      <c r="I55" s="333">
        <f>I54+I49</f>
        <v>0</v>
      </c>
      <c r="J55" s="262" t="s">
        <v>1</v>
      </c>
    </row>
    <row r="56" spans="2:14" s="222" customFormat="1" ht="15" customHeight="1" thickBot="1">
      <c r="B56" s="334"/>
      <c r="G56" s="619" t="s">
        <v>99</v>
      </c>
      <c r="H56" s="620"/>
      <c r="I56" s="606">
        <f>I22+I55</f>
        <v>0</v>
      </c>
      <c r="J56" s="607"/>
    </row>
    <row r="57" spans="2:14" s="217" customFormat="1" ht="14.25" customHeight="1">
      <c r="B57" s="216"/>
      <c r="H57" s="218"/>
      <c r="I57" s="218"/>
    </row>
    <row r="58" spans="2:14" s="217" customFormat="1" ht="35.25" customHeight="1">
      <c r="B58" s="216"/>
      <c r="H58" s="218"/>
      <c r="I58" s="218"/>
    </row>
    <row r="59" spans="2:14" s="217" customFormat="1" ht="35.25" customHeight="1">
      <c r="B59" s="220"/>
      <c r="C59" s="239"/>
      <c r="D59" s="239"/>
      <c r="E59" s="239"/>
      <c r="F59" s="239"/>
      <c r="G59" s="239"/>
      <c r="H59" s="335"/>
      <c r="I59" s="336"/>
      <c r="J59" s="337"/>
      <c r="L59" s="216"/>
      <c r="M59" s="216"/>
      <c r="N59" s="216"/>
    </row>
  </sheetData>
  <sheetProtection formatColumns="0" formatRows="0"/>
  <mergeCells count="11">
    <mergeCell ref="I56:J56"/>
    <mergeCell ref="B2:J3"/>
    <mergeCell ref="B9:C9"/>
    <mergeCell ref="B10:C10"/>
    <mergeCell ref="E10:F10"/>
    <mergeCell ref="I10:J10"/>
    <mergeCell ref="G22:H22"/>
    <mergeCell ref="E48:F48"/>
    <mergeCell ref="G49:H49"/>
    <mergeCell ref="G55:H55"/>
    <mergeCell ref="G56:H56"/>
  </mergeCells>
  <phoneticPr fontId="6"/>
  <dataValidations count="1">
    <dataValidation allowBlank="1" showInputMessage="1" showErrorMessage="1" promptTitle="注意" prompt="必ず、整数を記載すること。_x000a_建築確認書等で補助対象の平米数が、小数点以下まで記載されている場合は、少数点第一位で四捨五入すること。なお、複数棟の面積を記載する場合で、いずれか、もしくはそれぞれの棟の小数点以下の値については、それぞれを合算した値から小数点以下を四捨五入し、整数で記載すること。" sqref="E13"/>
  </dataValidations>
  <pageMargins left="0.25" right="0.25" top="0.75" bottom="0.75" header="0.3" footer="0.3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56"/>
  <sheetViews>
    <sheetView view="pageBreakPreview" topLeftCell="A13" zoomScale="85" zoomScaleNormal="100" zoomScaleSheetLayoutView="85" workbookViewId="0">
      <selection activeCell="AZ6" sqref="AZ6"/>
    </sheetView>
  </sheetViews>
  <sheetFormatPr defaultRowHeight="13.5"/>
  <cols>
    <col min="1" max="49" width="2.25" style="163" customWidth="1"/>
    <col min="50" max="16384" width="9" style="163"/>
  </cols>
  <sheetData>
    <row r="1" spans="1:43">
      <c r="A1" s="164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</row>
    <row r="2" spans="1:43" ht="20.25" customHeight="1">
      <c r="C2" s="394" t="s">
        <v>211</v>
      </c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4"/>
      <c r="Z2" s="394"/>
      <c r="AA2" s="394"/>
      <c r="AB2" s="394"/>
      <c r="AC2" s="394"/>
      <c r="AD2" s="394"/>
      <c r="AE2" s="394"/>
      <c r="AF2" s="394"/>
      <c r="AG2" s="394"/>
      <c r="AH2" s="394"/>
      <c r="AI2" s="394"/>
      <c r="AJ2" s="394"/>
      <c r="AK2" s="394"/>
    </row>
    <row r="3" spans="1:43" ht="14.25" thickBot="1">
      <c r="AB3" s="395" t="s">
        <v>37</v>
      </c>
      <c r="AC3" s="396"/>
      <c r="AD3" s="396"/>
      <c r="AE3" s="396"/>
      <c r="AF3" s="626">
        <v>42704</v>
      </c>
      <c r="AG3" s="627"/>
      <c r="AH3" s="627"/>
      <c r="AI3" s="627"/>
      <c r="AJ3" s="627"/>
      <c r="AK3" s="627"/>
      <c r="AL3" s="627"/>
      <c r="AM3" s="628"/>
    </row>
    <row r="4" spans="1:43" ht="27" customHeight="1">
      <c r="B4" s="397" t="s">
        <v>192</v>
      </c>
      <c r="C4" s="398"/>
      <c r="D4" s="398"/>
      <c r="E4" s="399"/>
      <c r="F4" s="629" t="s">
        <v>194</v>
      </c>
      <c r="G4" s="630"/>
      <c r="H4" s="630"/>
      <c r="I4" s="630"/>
      <c r="J4" s="630"/>
      <c r="K4" s="630"/>
      <c r="L4" s="631" t="s">
        <v>0</v>
      </c>
      <c r="M4" s="632"/>
      <c r="N4" s="632"/>
      <c r="O4" s="632"/>
      <c r="P4" s="633"/>
      <c r="Q4" s="634" t="s">
        <v>148</v>
      </c>
      <c r="R4" s="635"/>
      <c r="S4" s="635"/>
      <c r="T4" s="635"/>
      <c r="U4" s="635"/>
      <c r="V4" s="635"/>
      <c r="W4" s="635"/>
      <c r="X4" s="635"/>
      <c r="Y4" s="636"/>
      <c r="Z4" s="637" t="s">
        <v>16</v>
      </c>
      <c r="AA4" s="638"/>
      <c r="AB4" s="638"/>
      <c r="AC4" s="639"/>
      <c r="AD4" s="640" t="s">
        <v>195</v>
      </c>
      <c r="AE4" s="641"/>
      <c r="AF4" s="641"/>
      <c r="AG4" s="641"/>
      <c r="AH4" s="641"/>
      <c r="AI4" s="641"/>
      <c r="AJ4" s="641"/>
      <c r="AK4" s="641"/>
      <c r="AL4" s="641"/>
      <c r="AM4" s="642"/>
    </row>
    <row r="5" spans="1:43" ht="27" customHeight="1" thickBot="1">
      <c r="B5" s="683" t="s">
        <v>120</v>
      </c>
      <c r="C5" s="684"/>
      <c r="D5" s="684"/>
      <c r="E5" s="684"/>
      <c r="F5" s="684"/>
      <c r="G5" s="684"/>
      <c r="H5" s="685"/>
      <c r="I5" s="686" t="s">
        <v>141</v>
      </c>
      <c r="J5" s="686"/>
      <c r="K5" s="686"/>
      <c r="L5" s="662" t="s">
        <v>144</v>
      </c>
      <c r="M5" s="662"/>
      <c r="N5" s="662"/>
      <c r="O5" s="662"/>
      <c r="P5" s="662"/>
      <c r="Q5" s="662"/>
      <c r="R5" s="662"/>
      <c r="S5" s="662"/>
      <c r="T5" s="687" t="s">
        <v>142</v>
      </c>
      <c r="U5" s="688"/>
      <c r="V5" s="689"/>
      <c r="W5" s="690" t="s">
        <v>145</v>
      </c>
      <c r="X5" s="690"/>
      <c r="Y5" s="690"/>
      <c r="Z5" s="690"/>
      <c r="AA5" s="691" t="s">
        <v>143</v>
      </c>
      <c r="AB5" s="686"/>
      <c r="AC5" s="692"/>
      <c r="AD5" s="662" t="s">
        <v>149</v>
      </c>
      <c r="AE5" s="662"/>
      <c r="AF5" s="662"/>
      <c r="AG5" s="662"/>
      <c r="AH5" s="662"/>
      <c r="AI5" s="662"/>
      <c r="AJ5" s="662"/>
      <c r="AK5" s="662"/>
      <c r="AL5" s="662"/>
      <c r="AM5" s="663"/>
    </row>
    <row r="6" spans="1:43" ht="27" customHeight="1" thickTop="1" thickBot="1">
      <c r="B6" s="664" t="s">
        <v>3</v>
      </c>
      <c r="C6" s="665"/>
      <c r="D6" s="665"/>
      <c r="E6" s="666"/>
      <c r="F6" s="667" t="s">
        <v>154</v>
      </c>
      <c r="G6" s="668"/>
      <c r="H6" s="668"/>
      <c r="I6" s="668"/>
      <c r="J6" s="668"/>
      <c r="K6" s="668"/>
      <c r="L6" s="668"/>
      <c r="M6" s="668"/>
      <c r="N6" s="668"/>
      <c r="O6" s="668"/>
      <c r="P6" s="668"/>
      <c r="Q6" s="668"/>
      <c r="R6" s="668"/>
      <c r="S6" s="668"/>
      <c r="T6" s="668"/>
      <c r="U6" s="668"/>
      <c r="V6" s="668"/>
      <c r="W6" s="668"/>
      <c r="X6" s="668"/>
      <c r="Y6" s="668"/>
      <c r="Z6" s="668"/>
      <c r="AA6" s="668"/>
      <c r="AB6" s="668"/>
      <c r="AC6" s="668"/>
      <c r="AD6" s="668"/>
      <c r="AE6" s="668"/>
      <c r="AF6" s="668"/>
      <c r="AG6" s="668"/>
      <c r="AH6" s="668"/>
      <c r="AI6" s="668"/>
      <c r="AJ6" s="668"/>
      <c r="AK6" s="668"/>
      <c r="AL6" s="668"/>
      <c r="AM6" s="669"/>
    </row>
    <row r="7" spans="1:43" ht="27" customHeight="1">
      <c r="B7" s="670" t="s">
        <v>102</v>
      </c>
      <c r="C7" s="671"/>
      <c r="D7" s="638" t="s">
        <v>104</v>
      </c>
      <c r="E7" s="638"/>
      <c r="F7" s="638"/>
      <c r="G7" s="638"/>
      <c r="H7" s="638"/>
      <c r="I7" s="638"/>
      <c r="J7" s="639"/>
      <c r="K7" s="636" t="s">
        <v>153</v>
      </c>
      <c r="L7" s="676"/>
      <c r="M7" s="676"/>
      <c r="N7" s="676"/>
      <c r="O7" s="676"/>
      <c r="P7" s="676"/>
      <c r="Q7" s="676"/>
      <c r="R7" s="676"/>
      <c r="S7" s="676"/>
      <c r="T7" s="676"/>
      <c r="U7" s="676"/>
      <c r="V7" s="676"/>
      <c r="W7" s="638" t="s">
        <v>38</v>
      </c>
      <c r="X7" s="638"/>
      <c r="Y7" s="638"/>
      <c r="Z7" s="638"/>
      <c r="AA7" s="638"/>
      <c r="AB7" s="638"/>
      <c r="AC7" s="639"/>
      <c r="AD7" s="677">
        <v>24380</v>
      </c>
      <c r="AE7" s="676"/>
      <c r="AF7" s="676"/>
      <c r="AG7" s="676"/>
      <c r="AH7" s="676"/>
      <c r="AI7" s="676"/>
      <c r="AJ7" s="676"/>
      <c r="AK7" s="676"/>
      <c r="AL7" s="676"/>
      <c r="AM7" s="678"/>
    </row>
    <row r="8" spans="1:43" ht="27" customHeight="1">
      <c r="B8" s="672"/>
      <c r="C8" s="673"/>
      <c r="D8" s="679" t="s">
        <v>121</v>
      </c>
      <c r="E8" s="680"/>
      <c r="F8" s="681"/>
      <c r="G8" s="648" t="s">
        <v>139</v>
      </c>
      <c r="H8" s="649"/>
      <c r="I8" s="649"/>
      <c r="J8" s="649"/>
      <c r="K8" s="649"/>
      <c r="L8" s="682"/>
      <c r="M8" s="648">
        <v>0.25</v>
      </c>
      <c r="N8" s="649"/>
      <c r="O8" s="649"/>
      <c r="P8" s="649"/>
      <c r="Q8" s="649"/>
      <c r="R8" s="649"/>
      <c r="S8" s="649"/>
      <c r="T8" s="649"/>
      <c r="U8" s="650" t="s">
        <v>150</v>
      </c>
      <c r="V8" s="651"/>
      <c r="W8" s="652"/>
      <c r="X8" s="653" t="s">
        <v>151</v>
      </c>
      <c r="Y8" s="654"/>
      <c r="Z8" s="654"/>
      <c r="AA8" s="654"/>
      <c r="AB8" s="655"/>
      <c r="AC8" s="655"/>
      <c r="AD8" s="655"/>
      <c r="AE8" s="648"/>
      <c r="AF8" s="621" t="s">
        <v>123</v>
      </c>
      <c r="AG8" s="622"/>
      <c r="AH8" s="623"/>
      <c r="AI8" s="624">
        <v>3500</v>
      </c>
      <c r="AJ8" s="625"/>
      <c r="AK8" s="625"/>
      <c r="AL8" s="625"/>
      <c r="AM8" s="169" t="s">
        <v>124</v>
      </c>
    </row>
    <row r="9" spans="1:43" ht="27" customHeight="1" thickBot="1">
      <c r="B9" s="674"/>
      <c r="C9" s="675"/>
      <c r="D9" s="643" t="s">
        <v>122</v>
      </c>
      <c r="E9" s="493"/>
      <c r="F9" s="644"/>
      <c r="G9" s="645" t="s">
        <v>140</v>
      </c>
      <c r="H9" s="646"/>
      <c r="I9" s="646"/>
      <c r="J9" s="646"/>
      <c r="K9" s="646"/>
      <c r="L9" s="647"/>
      <c r="M9" s="645">
        <v>0.8</v>
      </c>
      <c r="N9" s="646"/>
      <c r="O9" s="646"/>
      <c r="P9" s="646"/>
      <c r="Q9" s="646"/>
      <c r="R9" s="646"/>
      <c r="S9" s="646"/>
      <c r="T9" s="646"/>
      <c r="U9" s="656" t="s">
        <v>152</v>
      </c>
      <c r="V9" s="657"/>
      <c r="W9" s="657"/>
      <c r="X9" s="658"/>
      <c r="Y9" s="659"/>
      <c r="Z9" s="660"/>
      <c r="AA9" s="660"/>
      <c r="AB9" s="660"/>
      <c r="AC9" s="660"/>
      <c r="AD9" s="660"/>
      <c r="AE9" s="660"/>
      <c r="AF9" s="660"/>
      <c r="AG9" s="660"/>
      <c r="AH9" s="660"/>
      <c r="AI9" s="660"/>
      <c r="AJ9" s="660"/>
      <c r="AK9" s="660"/>
      <c r="AL9" s="660"/>
      <c r="AM9" s="661"/>
      <c r="AN9" s="170"/>
      <c r="AO9" s="170"/>
      <c r="AP9" s="170"/>
      <c r="AQ9" s="170"/>
    </row>
    <row r="10" spans="1:43" ht="27" customHeight="1">
      <c r="B10" s="670" t="s">
        <v>103</v>
      </c>
      <c r="C10" s="671"/>
      <c r="D10" s="638" t="s">
        <v>104</v>
      </c>
      <c r="E10" s="638"/>
      <c r="F10" s="638"/>
      <c r="G10" s="638"/>
      <c r="H10" s="638"/>
      <c r="I10" s="638"/>
      <c r="J10" s="639"/>
      <c r="K10" s="693"/>
      <c r="L10" s="694"/>
      <c r="M10" s="694"/>
      <c r="N10" s="694"/>
      <c r="O10" s="694"/>
      <c r="P10" s="694"/>
      <c r="Q10" s="694"/>
      <c r="R10" s="694"/>
      <c r="S10" s="694"/>
      <c r="T10" s="694"/>
      <c r="U10" s="694"/>
      <c r="V10" s="694"/>
      <c r="W10" s="638" t="s">
        <v>38</v>
      </c>
      <c r="X10" s="638"/>
      <c r="Y10" s="638"/>
      <c r="Z10" s="638"/>
      <c r="AA10" s="638"/>
      <c r="AB10" s="638"/>
      <c r="AC10" s="639"/>
      <c r="AD10" s="695"/>
      <c r="AE10" s="694"/>
      <c r="AF10" s="694"/>
      <c r="AG10" s="694"/>
      <c r="AH10" s="694"/>
      <c r="AI10" s="694"/>
      <c r="AJ10" s="694"/>
      <c r="AK10" s="694"/>
      <c r="AL10" s="694"/>
      <c r="AM10" s="696"/>
    </row>
    <row r="11" spans="1:43" ht="27" customHeight="1">
      <c r="B11" s="672"/>
      <c r="C11" s="673"/>
      <c r="D11" s="679" t="s">
        <v>121</v>
      </c>
      <c r="E11" s="680"/>
      <c r="F11" s="681"/>
      <c r="G11" s="697" t="s">
        <v>138</v>
      </c>
      <c r="H11" s="698"/>
      <c r="I11" s="698"/>
      <c r="J11" s="698"/>
      <c r="K11" s="698"/>
      <c r="L11" s="699"/>
      <c r="M11" s="697"/>
      <c r="N11" s="698"/>
      <c r="O11" s="698"/>
      <c r="P11" s="698"/>
      <c r="Q11" s="698"/>
      <c r="R11" s="698"/>
      <c r="S11" s="698"/>
      <c r="T11" s="698"/>
      <c r="U11" s="650" t="s">
        <v>150</v>
      </c>
      <c r="V11" s="651"/>
      <c r="W11" s="652"/>
      <c r="X11" s="653"/>
      <c r="Y11" s="654"/>
      <c r="Z11" s="654"/>
      <c r="AA11" s="654"/>
      <c r="AB11" s="655"/>
      <c r="AC11" s="655"/>
      <c r="AD11" s="655"/>
      <c r="AE11" s="648"/>
      <c r="AF11" s="621" t="s">
        <v>123</v>
      </c>
      <c r="AG11" s="622"/>
      <c r="AH11" s="623"/>
      <c r="AI11" s="624"/>
      <c r="AJ11" s="625"/>
      <c r="AK11" s="625"/>
      <c r="AL11" s="625"/>
      <c r="AM11" s="169" t="s">
        <v>61</v>
      </c>
    </row>
    <row r="12" spans="1:43" ht="27" customHeight="1" thickBot="1">
      <c r="B12" s="674"/>
      <c r="C12" s="675"/>
      <c r="D12" s="643" t="s">
        <v>122</v>
      </c>
      <c r="E12" s="493"/>
      <c r="F12" s="644"/>
      <c r="G12" s="700" t="s">
        <v>138</v>
      </c>
      <c r="H12" s="701"/>
      <c r="I12" s="701"/>
      <c r="J12" s="701"/>
      <c r="K12" s="701"/>
      <c r="L12" s="702"/>
      <c r="M12" s="700"/>
      <c r="N12" s="701"/>
      <c r="O12" s="701"/>
      <c r="P12" s="701"/>
      <c r="Q12" s="701"/>
      <c r="R12" s="701"/>
      <c r="S12" s="701"/>
      <c r="T12" s="701"/>
      <c r="U12" s="656" t="s">
        <v>152</v>
      </c>
      <c r="V12" s="657"/>
      <c r="W12" s="657"/>
      <c r="X12" s="658"/>
      <c r="Y12" s="659"/>
      <c r="Z12" s="660"/>
      <c r="AA12" s="660"/>
      <c r="AB12" s="660"/>
      <c r="AC12" s="660"/>
      <c r="AD12" s="660"/>
      <c r="AE12" s="660"/>
      <c r="AF12" s="660"/>
      <c r="AG12" s="660"/>
      <c r="AH12" s="660"/>
      <c r="AI12" s="660"/>
      <c r="AJ12" s="660"/>
      <c r="AK12" s="660"/>
      <c r="AL12" s="660"/>
      <c r="AM12" s="661"/>
    </row>
    <row r="13" spans="1:43" ht="27" customHeight="1">
      <c r="B13" s="670" t="s">
        <v>105</v>
      </c>
      <c r="C13" s="671"/>
      <c r="D13" s="638" t="s">
        <v>104</v>
      </c>
      <c r="E13" s="638"/>
      <c r="F13" s="638"/>
      <c r="G13" s="638"/>
      <c r="H13" s="638"/>
      <c r="I13" s="638"/>
      <c r="J13" s="639"/>
      <c r="K13" s="706" t="s">
        <v>146</v>
      </c>
      <c r="L13" s="676"/>
      <c r="M13" s="676"/>
      <c r="N13" s="676"/>
      <c r="O13" s="676"/>
      <c r="P13" s="676"/>
      <c r="Q13" s="676"/>
      <c r="R13" s="676"/>
      <c r="S13" s="676"/>
      <c r="T13" s="676"/>
      <c r="U13" s="676"/>
      <c r="V13" s="676"/>
      <c r="W13" s="638" t="s">
        <v>125</v>
      </c>
      <c r="X13" s="638"/>
      <c r="Y13" s="638"/>
      <c r="Z13" s="638"/>
      <c r="AA13" s="638"/>
      <c r="AB13" s="638"/>
      <c r="AC13" s="639"/>
      <c r="AD13" s="677">
        <v>42978</v>
      </c>
      <c r="AE13" s="676"/>
      <c r="AF13" s="676"/>
      <c r="AG13" s="676"/>
      <c r="AH13" s="676"/>
      <c r="AI13" s="676"/>
      <c r="AJ13" s="676"/>
      <c r="AK13" s="676"/>
      <c r="AL13" s="676"/>
      <c r="AM13" s="678"/>
    </row>
    <row r="14" spans="1:43" ht="27" customHeight="1" thickBot="1">
      <c r="B14" s="674"/>
      <c r="C14" s="675"/>
      <c r="D14" s="650" t="s">
        <v>150</v>
      </c>
      <c r="E14" s="651"/>
      <c r="F14" s="652"/>
      <c r="G14" s="712" t="s">
        <v>155</v>
      </c>
      <c r="H14" s="713"/>
      <c r="I14" s="713"/>
      <c r="J14" s="713"/>
      <c r="K14" s="713"/>
      <c r="L14" s="645"/>
      <c r="M14" s="621" t="s">
        <v>123</v>
      </c>
      <c r="N14" s="622"/>
      <c r="O14" s="623"/>
      <c r="P14" s="624">
        <v>5000</v>
      </c>
      <c r="Q14" s="625"/>
      <c r="R14" s="625"/>
      <c r="S14" s="625"/>
      <c r="T14" s="171" t="s">
        <v>61</v>
      </c>
      <c r="U14" s="656" t="s">
        <v>152</v>
      </c>
      <c r="V14" s="657"/>
      <c r="W14" s="657"/>
      <c r="X14" s="658"/>
      <c r="Y14" s="659"/>
      <c r="Z14" s="660"/>
      <c r="AA14" s="660"/>
      <c r="AB14" s="660"/>
      <c r="AC14" s="660"/>
      <c r="AD14" s="660"/>
      <c r="AE14" s="660"/>
      <c r="AF14" s="660"/>
      <c r="AG14" s="660"/>
      <c r="AH14" s="660"/>
      <c r="AI14" s="660"/>
      <c r="AJ14" s="660"/>
      <c r="AK14" s="660"/>
      <c r="AL14" s="660"/>
      <c r="AM14" s="661"/>
    </row>
    <row r="15" spans="1:43" ht="27" customHeight="1">
      <c r="B15" s="670" t="s">
        <v>101</v>
      </c>
      <c r="C15" s="671"/>
      <c r="D15" s="638" t="s">
        <v>104</v>
      </c>
      <c r="E15" s="638"/>
      <c r="F15" s="638"/>
      <c r="G15" s="638"/>
      <c r="H15" s="638"/>
      <c r="I15" s="638"/>
      <c r="J15" s="639"/>
      <c r="K15" s="693"/>
      <c r="L15" s="694"/>
      <c r="M15" s="694"/>
      <c r="N15" s="694"/>
      <c r="O15" s="694"/>
      <c r="P15" s="694"/>
      <c r="Q15" s="694"/>
      <c r="R15" s="694"/>
      <c r="S15" s="694"/>
      <c r="T15" s="694"/>
      <c r="U15" s="694"/>
      <c r="V15" s="694"/>
      <c r="W15" s="638" t="s">
        <v>125</v>
      </c>
      <c r="X15" s="638"/>
      <c r="Y15" s="638"/>
      <c r="Z15" s="638"/>
      <c r="AA15" s="638"/>
      <c r="AB15" s="638"/>
      <c r="AC15" s="639"/>
      <c r="AD15" s="695"/>
      <c r="AE15" s="694"/>
      <c r="AF15" s="694"/>
      <c r="AG15" s="694"/>
      <c r="AH15" s="694"/>
      <c r="AI15" s="694"/>
      <c r="AJ15" s="694"/>
      <c r="AK15" s="694"/>
      <c r="AL15" s="694"/>
      <c r="AM15" s="696"/>
    </row>
    <row r="16" spans="1:43" ht="27" customHeight="1" thickBot="1">
      <c r="B16" s="703"/>
      <c r="C16" s="704"/>
      <c r="D16" s="705" t="s">
        <v>150</v>
      </c>
      <c r="E16" s="684"/>
      <c r="F16" s="685"/>
      <c r="G16" s="714"/>
      <c r="H16" s="662"/>
      <c r="I16" s="662"/>
      <c r="J16" s="662"/>
      <c r="K16" s="662"/>
      <c r="L16" s="715"/>
      <c r="M16" s="707" t="s">
        <v>123</v>
      </c>
      <c r="N16" s="708"/>
      <c r="O16" s="709"/>
      <c r="P16" s="710"/>
      <c r="Q16" s="711"/>
      <c r="R16" s="711"/>
      <c r="S16" s="711"/>
      <c r="T16" s="172" t="s">
        <v>61</v>
      </c>
      <c r="U16" s="656" t="s">
        <v>152</v>
      </c>
      <c r="V16" s="657"/>
      <c r="W16" s="657"/>
      <c r="X16" s="658"/>
      <c r="Y16" s="659"/>
      <c r="Z16" s="660"/>
      <c r="AA16" s="660"/>
      <c r="AB16" s="660"/>
      <c r="AC16" s="660"/>
      <c r="AD16" s="660"/>
      <c r="AE16" s="660"/>
      <c r="AF16" s="660"/>
      <c r="AG16" s="660"/>
      <c r="AH16" s="660"/>
      <c r="AI16" s="660"/>
      <c r="AJ16" s="660"/>
      <c r="AK16" s="660"/>
      <c r="AL16" s="660"/>
      <c r="AM16" s="661"/>
    </row>
    <row r="17" spans="1:40" ht="27" customHeight="1" thickTop="1">
      <c r="B17" s="514" t="s">
        <v>193</v>
      </c>
      <c r="C17" s="515"/>
      <c r="D17" s="515"/>
      <c r="E17" s="515"/>
      <c r="F17" s="515"/>
      <c r="G17" s="515"/>
      <c r="H17" s="515"/>
      <c r="I17" s="515"/>
      <c r="J17" s="516"/>
      <c r="K17" s="729" t="s">
        <v>205</v>
      </c>
      <c r="L17" s="730"/>
      <c r="M17" s="730"/>
      <c r="N17" s="730"/>
      <c r="O17" s="730"/>
      <c r="P17" s="730"/>
      <c r="Q17" s="730"/>
      <c r="R17" s="730"/>
      <c r="S17" s="730"/>
      <c r="T17" s="730"/>
      <c r="U17" s="730"/>
      <c r="V17" s="730"/>
      <c r="W17" s="730"/>
      <c r="X17" s="730"/>
      <c r="Y17" s="730"/>
      <c r="Z17" s="730"/>
      <c r="AA17" s="731"/>
      <c r="AB17" s="463" t="s">
        <v>126</v>
      </c>
      <c r="AC17" s="463"/>
      <c r="AD17" s="464"/>
      <c r="AE17" s="466" t="s">
        <v>191</v>
      </c>
      <c r="AF17" s="467"/>
      <c r="AG17" s="467"/>
      <c r="AH17" s="468"/>
      <c r="AI17" s="450" t="s">
        <v>127</v>
      </c>
      <c r="AJ17" s="450"/>
      <c r="AK17" s="450"/>
      <c r="AL17" s="472" t="s">
        <v>40</v>
      </c>
      <c r="AM17" s="473"/>
    </row>
    <row r="18" spans="1:40" ht="27" customHeight="1" thickBot="1">
      <c r="B18" s="474" t="s">
        <v>52</v>
      </c>
      <c r="C18" s="475"/>
      <c r="D18" s="475"/>
      <c r="E18" s="475"/>
      <c r="F18" s="476"/>
      <c r="G18" s="426" t="s">
        <v>135</v>
      </c>
      <c r="H18" s="477"/>
      <c r="I18" s="477"/>
      <c r="J18" s="477"/>
      <c r="K18" s="477"/>
      <c r="L18" s="477"/>
      <c r="M18" s="477"/>
      <c r="N18" s="477"/>
      <c r="O18" s="475" t="s">
        <v>39</v>
      </c>
      <c r="P18" s="475"/>
      <c r="Q18" s="475"/>
      <c r="R18" s="475"/>
      <c r="S18" s="476"/>
      <c r="T18" s="715" t="s">
        <v>196</v>
      </c>
      <c r="U18" s="728"/>
      <c r="V18" s="728"/>
      <c r="W18" s="728"/>
      <c r="X18" s="728"/>
      <c r="Y18" s="728"/>
      <c r="Z18" s="728"/>
      <c r="AA18" s="728"/>
      <c r="AB18" s="441"/>
      <c r="AC18" s="441"/>
      <c r="AD18" s="465"/>
      <c r="AE18" s="469"/>
      <c r="AF18" s="470"/>
      <c r="AG18" s="470"/>
      <c r="AH18" s="471"/>
      <c r="AI18" s="451"/>
      <c r="AJ18" s="452"/>
      <c r="AK18" s="452"/>
      <c r="AL18" s="452"/>
      <c r="AM18" s="453"/>
    </row>
    <row r="19" spans="1:40" ht="27" customHeight="1" thickTop="1" thickBot="1">
      <c r="B19" s="716" t="s">
        <v>147</v>
      </c>
      <c r="C19" s="717"/>
      <c r="D19" s="717"/>
      <c r="E19" s="717"/>
      <c r="F19" s="717"/>
      <c r="G19" s="717"/>
      <c r="H19" s="717"/>
      <c r="I19" s="717"/>
      <c r="J19" s="717"/>
      <c r="K19" s="717"/>
      <c r="L19" s="718"/>
      <c r="M19" s="719" t="s">
        <v>136</v>
      </c>
      <c r="N19" s="720"/>
      <c r="O19" s="720"/>
      <c r="P19" s="720"/>
      <c r="Q19" s="721"/>
      <c r="R19" s="722"/>
      <c r="S19" s="723"/>
      <c r="T19" s="724" t="s">
        <v>133</v>
      </c>
      <c r="U19" s="725"/>
      <c r="V19" s="725"/>
      <c r="W19" s="725"/>
      <c r="X19" s="725"/>
      <c r="Y19" s="726"/>
      <c r="Z19" s="722"/>
      <c r="AA19" s="723"/>
      <c r="AB19" s="724" t="s">
        <v>134</v>
      </c>
      <c r="AC19" s="725"/>
      <c r="AD19" s="725"/>
      <c r="AE19" s="727"/>
      <c r="AF19" s="165"/>
      <c r="AG19" s="165"/>
      <c r="AH19" s="165"/>
      <c r="AI19" s="165"/>
      <c r="AJ19" s="165"/>
      <c r="AK19" s="165"/>
      <c r="AL19" s="165"/>
      <c r="AM19" s="165"/>
    </row>
    <row r="20" spans="1:40" ht="27" customHeight="1">
      <c r="B20" s="732" t="s">
        <v>31</v>
      </c>
      <c r="C20" s="733"/>
      <c r="D20" s="733"/>
      <c r="E20" s="733"/>
      <c r="F20" s="733"/>
      <c r="G20" s="734" t="s">
        <v>35</v>
      </c>
      <c r="H20" s="734"/>
      <c r="I20" s="734"/>
      <c r="J20" s="734"/>
      <c r="K20" s="734"/>
      <c r="L20" s="734"/>
      <c r="M20" s="734"/>
      <c r="N20" s="734"/>
      <c r="O20" s="734"/>
      <c r="P20" s="734"/>
      <c r="Q20" s="734"/>
      <c r="R20" s="734" t="s">
        <v>36</v>
      </c>
      <c r="S20" s="734"/>
      <c r="T20" s="734"/>
      <c r="U20" s="734"/>
      <c r="V20" s="734"/>
      <c r="W20" s="734"/>
      <c r="X20" s="734"/>
      <c r="Y20" s="734"/>
      <c r="Z20" s="734"/>
      <c r="AA20" s="734"/>
      <c r="AB20" s="734"/>
      <c r="AC20" s="734" t="s">
        <v>33</v>
      </c>
      <c r="AD20" s="734"/>
      <c r="AE20" s="734"/>
      <c r="AF20" s="734"/>
      <c r="AG20" s="734"/>
      <c r="AH20" s="734"/>
      <c r="AI20" s="734"/>
      <c r="AJ20" s="734"/>
      <c r="AK20" s="734"/>
      <c r="AL20" s="734"/>
      <c r="AM20" s="735"/>
    </row>
    <row r="21" spans="1:40" ht="27" customHeight="1">
      <c r="B21" s="736" t="s">
        <v>49</v>
      </c>
      <c r="C21" s="737"/>
      <c r="D21" s="737"/>
      <c r="E21" s="737"/>
      <c r="F21" s="737"/>
      <c r="G21" s="738" t="s">
        <v>118</v>
      </c>
      <c r="H21" s="739"/>
      <c r="I21" s="740">
        <v>5400000</v>
      </c>
      <c r="J21" s="741"/>
      <c r="K21" s="741"/>
      <c r="L21" s="741"/>
      <c r="M21" s="741"/>
      <c r="N21" s="741"/>
      <c r="O21" s="742"/>
      <c r="P21" s="743" t="s">
        <v>1</v>
      </c>
      <c r="Q21" s="744"/>
      <c r="R21" s="738" t="s">
        <v>119</v>
      </c>
      <c r="S21" s="739"/>
      <c r="T21" s="740">
        <v>0</v>
      </c>
      <c r="U21" s="741"/>
      <c r="V21" s="741"/>
      <c r="W21" s="741"/>
      <c r="X21" s="741"/>
      <c r="Y21" s="741"/>
      <c r="Z21" s="742"/>
      <c r="AA21" s="743" t="s">
        <v>1</v>
      </c>
      <c r="AB21" s="744"/>
      <c r="AC21" s="738" t="s">
        <v>41</v>
      </c>
      <c r="AD21" s="739"/>
      <c r="AE21" s="740">
        <f>I21+T21</f>
        <v>5400000</v>
      </c>
      <c r="AF21" s="741"/>
      <c r="AG21" s="741"/>
      <c r="AH21" s="741"/>
      <c r="AI21" s="741"/>
      <c r="AJ21" s="741"/>
      <c r="AK21" s="742"/>
      <c r="AL21" s="743" t="s">
        <v>1</v>
      </c>
      <c r="AM21" s="745"/>
    </row>
    <row r="22" spans="1:40" ht="27" customHeight="1">
      <c r="B22" s="758" t="s">
        <v>48</v>
      </c>
      <c r="C22" s="759"/>
      <c r="D22" s="759"/>
      <c r="E22" s="759"/>
      <c r="F22" s="759"/>
      <c r="G22" s="760" t="s">
        <v>128</v>
      </c>
      <c r="H22" s="761"/>
      <c r="I22" s="762">
        <v>21168000</v>
      </c>
      <c r="J22" s="763"/>
      <c r="K22" s="763"/>
      <c r="L22" s="763"/>
      <c r="M22" s="763"/>
      <c r="N22" s="763"/>
      <c r="O22" s="764"/>
      <c r="P22" s="746" t="s">
        <v>1</v>
      </c>
      <c r="Q22" s="765"/>
      <c r="R22" s="760" t="s">
        <v>42</v>
      </c>
      <c r="S22" s="761"/>
      <c r="T22" s="762">
        <v>19872000</v>
      </c>
      <c r="U22" s="763"/>
      <c r="V22" s="763"/>
      <c r="W22" s="763"/>
      <c r="X22" s="763"/>
      <c r="Y22" s="763"/>
      <c r="Z22" s="764"/>
      <c r="AA22" s="746" t="s">
        <v>1</v>
      </c>
      <c r="AB22" s="765"/>
      <c r="AC22" s="760" t="s">
        <v>129</v>
      </c>
      <c r="AD22" s="761"/>
      <c r="AE22" s="762">
        <f>I22+T22</f>
        <v>41040000</v>
      </c>
      <c r="AF22" s="763"/>
      <c r="AG22" s="763"/>
      <c r="AH22" s="763"/>
      <c r="AI22" s="763"/>
      <c r="AJ22" s="763"/>
      <c r="AK22" s="764"/>
      <c r="AL22" s="746" t="s">
        <v>1</v>
      </c>
      <c r="AM22" s="747"/>
    </row>
    <row r="23" spans="1:40" ht="27" customHeight="1">
      <c r="B23" s="748" t="s">
        <v>9</v>
      </c>
      <c r="C23" s="749"/>
      <c r="D23" s="749"/>
      <c r="E23" s="749"/>
      <c r="F23" s="749"/>
      <c r="G23" s="750" t="s">
        <v>130</v>
      </c>
      <c r="H23" s="751"/>
      <c r="I23" s="752">
        <v>730829200</v>
      </c>
      <c r="J23" s="753"/>
      <c r="K23" s="753"/>
      <c r="L23" s="753"/>
      <c r="M23" s="753"/>
      <c r="N23" s="753"/>
      <c r="O23" s="754"/>
      <c r="P23" s="755" t="s">
        <v>1</v>
      </c>
      <c r="Q23" s="756"/>
      <c r="R23" s="750" t="s">
        <v>43</v>
      </c>
      <c r="S23" s="751"/>
      <c r="T23" s="752">
        <v>783335800</v>
      </c>
      <c r="U23" s="753"/>
      <c r="V23" s="753"/>
      <c r="W23" s="753"/>
      <c r="X23" s="753"/>
      <c r="Y23" s="753"/>
      <c r="Z23" s="754"/>
      <c r="AA23" s="755" t="s">
        <v>1</v>
      </c>
      <c r="AB23" s="756"/>
      <c r="AC23" s="750" t="s">
        <v>44</v>
      </c>
      <c r="AD23" s="751"/>
      <c r="AE23" s="752">
        <f>I23+T23</f>
        <v>1514165000</v>
      </c>
      <c r="AF23" s="753"/>
      <c r="AG23" s="753"/>
      <c r="AH23" s="753"/>
      <c r="AI23" s="753"/>
      <c r="AJ23" s="753"/>
      <c r="AK23" s="754"/>
      <c r="AL23" s="755" t="s">
        <v>1</v>
      </c>
      <c r="AM23" s="757"/>
    </row>
    <row r="24" spans="1:40" ht="27" customHeight="1" thickBot="1">
      <c r="B24" s="786" t="s">
        <v>8</v>
      </c>
      <c r="C24" s="787"/>
      <c r="D24" s="787"/>
      <c r="E24" s="787"/>
      <c r="F24" s="787"/>
      <c r="G24" s="788" t="s">
        <v>131</v>
      </c>
      <c r="H24" s="789"/>
      <c r="I24" s="790">
        <f>SUM(I21:O23)</f>
        <v>757397200</v>
      </c>
      <c r="J24" s="791"/>
      <c r="K24" s="791"/>
      <c r="L24" s="791"/>
      <c r="M24" s="791"/>
      <c r="N24" s="791"/>
      <c r="O24" s="792"/>
      <c r="P24" s="793" t="s">
        <v>1</v>
      </c>
      <c r="Q24" s="788"/>
      <c r="R24" s="776" t="s">
        <v>45</v>
      </c>
      <c r="S24" s="777"/>
      <c r="T24" s="790">
        <f>SUM(T21:Z23)</f>
        <v>803207800</v>
      </c>
      <c r="U24" s="791"/>
      <c r="V24" s="791"/>
      <c r="W24" s="791"/>
      <c r="X24" s="791"/>
      <c r="Y24" s="791"/>
      <c r="Z24" s="792"/>
      <c r="AA24" s="775" t="s">
        <v>1</v>
      </c>
      <c r="AB24" s="776"/>
      <c r="AC24" s="776" t="s">
        <v>47</v>
      </c>
      <c r="AD24" s="777"/>
      <c r="AE24" s="778">
        <f>I24+T24</f>
        <v>1560605000</v>
      </c>
      <c r="AF24" s="779"/>
      <c r="AG24" s="779"/>
      <c r="AH24" s="779"/>
      <c r="AI24" s="779"/>
      <c r="AJ24" s="779"/>
      <c r="AK24" s="780"/>
      <c r="AL24" s="775" t="s">
        <v>1</v>
      </c>
      <c r="AM24" s="781"/>
    </row>
    <row r="25" spans="1:40" ht="27" customHeight="1" thickTop="1" thickBot="1">
      <c r="A25" s="164"/>
      <c r="B25" s="782" t="s">
        <v>204</v>
      </c>
      <c r="C25" s="783"/>
      <c r="D25" s="783"/>
      <c r="E25" s="783"/>
      <c r="F25" s="783"/>
      <c r="G25" s="532" t="s">
        <v>132</v>
      </c>
      <c r="H25" s="533"/>
      <c r="I25" s="534">
        <f>ROUNDDOWN(I24/3,-3)</f>
        <v>252465000</v>
      </c>
      <c r="J25" s="535"/>
      <c r="K25" s="535"/>
      <c r="L25" s="535"/>
      <c r="M25" s="535"/>
      <c r="N25" s="535"/>
      <c r="O25" s="536"/>
      <c r="P25" s="537" t="s">
        <v>1</v>
      </c>
      <c r="Q25" s="538"/>
      <c r="R25" s="539"/>
      <c r="S25" s="540"/>
      <c r="T25" s="784" t="s">
        <v>34</v>
      </c>
      <c r="U25" s="785"/>
      <c r="V25" s="785"/>
      <c r="W25" s="785"/>
      <c r="X25" s="785"/>
      <c r="Y25" s="785"/>
      <c r="Z25" s="785"/>
      <c r="AA25" s="785"/>
      <c r="AB25" s="785"/>
      <c r="AC25" s="794" t="s">
        <v>46</v>
      </c>
      <c r="AD25" s="795"/>
      <c r="AE25" s="796">
        <f>AE24-I25</f>
        <v>1308140000</v>
      </c>
      <c r="AF25" s="797"/>
      <c r="AG25" s="797"/>
      <c r="AH25" s="797"/>
      <c r="AI25" s="797"/>
      <c r="AJ25" s="797"/>
      <c r="AK25" s="798"/>
      <c r="AL25" s="799" t="s">
        <v>1</v>
      </c>
      <c r="AM25" s="800"/>
      <c r="AN25" s="164"/>
    </row>
    <row r="26" spans="1:40" ht="37.5" customHeight="1" thickTop="1">
      <c r="B26" s="551" t="s">
        <v>51</v>
      </c>
      <c r="C26" s="552"/>
      <c r="D26" s="552"/>
      <c r="E26" s="552"/>
      <c r="F26" s="552"/>
      <c r="G26" s="766"/>
      <c r="H26" s="766"/>
      <c r="I26" s="766"/>
      <c r="J26" s="766"/>
      <c r="K26" s="766"/>
      <c r="L26" s="766"/>
      <c r="M26" s="766"/>
      <c r="N26" s="766"/>
      <c r="O26" s="766"/>
      <c r="P26" s="766"/>
      <c r="Q26" s="766"/>
      <c r="R26" s="766"/>
      <c r="S26" s="766"/>
      <c r="T26" s="766"/>
      <c r="U26" s="766"/>
      <c r="V26" s="766"/>
      <c r="W26" s="766"/>
      <c r="X26" s="766"/>
      <c r="Y26" s="766"/>
      <c r="Z26" s="766"/>
      <c r="AA26" s="766"/>
      <c r="AB26" s="766"/>
      <c r="AC26" s="766"/>
      <c r="AD26" s="766"/>
      <c r="AE26" s="766"/>
      <c r="AF26" s="766"/>
      <c r="AG26" s="766"/>
      <c r="AH26" s="766"/>
      <c r="AI26" s="766"/>
      <c r="AJ26" s="766"/>
      <c r="AK26" s="766"/>
      <c r="AL26" s="766"/>
      <c r="AM26" s="767"/>
    </row>
    <row r="27" spans="1:40" ht="37.5" customHeight="1" thickBot="1">
      <c r="B27" s="553"/>
      <c r="C27" s="554"/>
      <c r="D27" s="554"/>
      <c r="E27" s="554"/>
      <c r="F27" s="554"/>
      <c r="G27" s="701"/>
      <c r="H27" s="701"/>
      <c r="I27" s="701"/>
      <c r="J27" s="701"/>
      <c r="K27" s="701"/>
      <c r="L27" s="701"/>
      <c r="M27" s="701"/>
      <c r="N27" s="701"/>
      <c r="O27" s="701"/>
      <c r="P27" s="701"/>
      <c r="Q27" s="701"/>
      <c r="R27" s="701"/>
      <c r="S27" s="701"/>
      <c r="T27" s="701"/>
      <c r="U27" s="701"/>
      <c r="V27" s="701"/>
      <c r="W27" s="701"/>
      <c r="X27" s="701"/>
      <c r="Y27" s="701"/>
      <c r="Z27" s="701"/>
      <c r="AA27" s="701"/>
      <c r="AB27" s="701"/>
      <c r="AC27" s="701"/>
      <c r="AD27" s="701"/>
      <c r="AE27" s="701"/>
      <c r="AF27" s="701"/>
      <c r="AG27" s="701"/>
      <c r="AH27" s="701"/>
      <c r="AI27" s="701"/>
      <c r="AJ27" s="701"/>
      <c r="AK27" s="701"/>
      <c r="AL27" s="701"/>
      <c r="AM27" s="768"/>
    </row>
    <row r="28" spans="1:40" ht="37.5" customHeight="1">
      <c r="B28" s="490" t="s">
        <v>4</v>
      </c>
      <c r="C28" s="491"/>
      <c r="D28" s="491"/>
      <c r="E28" s="491"/>
      <c r="F28" s="491"/>
      <c r="G28" s="769"/>
      <c r="H28" s="770"/>
      <c r="I28" s="770"/>
      <c r="J28" s="770"/>
      <c r="K28" s="770"/>
      <c r="L28" s="770"/>
      <c r="M28" s="770"/>
      <c r="N28" s="770"/>
      <c r="O28" s="770"/>
      <c r="P28" s="770"/>
      <c r="Q28" s="770"/>
      <c r="R28" s="770"/>
      <c r="S28" s="770"/>
      <c r="T28" s="770"/>
      <c r="U28" s="770"/>
      <c r="V28" s="770"/>
      <c r="W28" s="770"/>
      <c r="X28" s="770"/>
      <c r="Y28" s="770"/>
      <c r="Z28" s="770"/>
      <c r="AA28" s="770"/>
      <c r="AB28" s="770"/>
      <c r="AC28" s="770"/>
      <c r="AD28" s="770"/>
      <c r="AE28" s="770"/>
      <c r="AF28" s="770"/>
      <c r="AG28" s="770"/>
      <c r="AH28" s="770"/>
      <c r="AI28" s="770"/>
      <c r="AJ28" s="770"/>
      <c r="AK28" s="770"/>
      <c r="AL28" s="770"/>
      <c r="AM28" s="771"/>
    </row>
    <row r="29" spans="1:40" ht="37.5" customHeight="1" thickBot="1">
      <c r="B29" s="492"/>
      <c r="C29" s="493"/>
      <c r="D29" s="493"/>
      <c r="E29" s="493"/>
      <c r="F29" s="493"/>
      <c r="G29" s="772"/>
      <c r="H29" s="773"/>
      <c r="I29" s="773"/>
      <c r="J29" s="773"/>
      <c r="K29" s="773"/>
      <c r="L29" s="773"/>
      <c r="M29" s="773"/>
      <c r="N29" s="773"/>
      <c r="O29" s="773"/>
      <c r="P29" s="773"/>
      <c r="Q29" s="773"/>
      <c r="R29" s="773"/>
      <c r="S29" s="773"/>
      <c r="T29" s="773"/>
      <c r="U29" s="773"/>
      <c r="V29" s="773"/>
      <c r="W29" s="773"/>
      <c r="X29" s="773"/>
      <c r="Y29" s="773"/>
      <c r="Z29" s="773"/>
      <c r="AA29" s="773"/>
      <c r="AB29" s="773"/>
      <c r="AC29" s="773"/>
      <c r="AD29" s="773"/>
      <c r="AE29" s="773"/>
      <c r="AF29" s="773"/>
      <c r="AG29" s="773"/>
      <c r="AH29" s="773"/>
      <c r="AI29" s="773"/>
      <c r="AJ29" s="773"/>
      <c r="AK29" s="773"/>
      <c r="AL29" s="773"/>
      <c r="AM29" s="774"/>
    </row>
    <row r="30" spans="1:40" ht="29.25" customHeight="1"/>
    <row r="31" spans="1:40" ht="29.25" customHeight="1"/>
    <row r="32" spans="1:40" ht="29.25" customHeight="1"/>
    <row r="33" ht="29.25" customHeight="1"/>
    <row r="34" ht="29.25" customHeight="1"/>
    <row r="35" ht="29.25" customHeight="1"/>
    <row r="36" ht="29.25" customHeight="1"/>
    <row r="37" ht="29.25" customHeight="1"/>
    <row r="38" ht="29.25" customHeight="1"/>
    <row r="39" ht="33.75" customHeight="1"/>
    <row r="40" ht="33.75" customHeight="1"/>
    <row r="41" ht="33.75" customHeight="1"/>
    <row r="42" ht="33.75" customHeight="1"/>
    <row r="43" ht="33.75" customHeight="1"/>
    <row r="44" ht="33.75" customHeight="1"/>
    <row r="45" ht="33.75" customHeight="1"/>
    <row r="46" ht="33.75" customHeight="1"/>
    <row r="47" ht="33.75" customHeight="1"/>
    <row r="48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</sheetData>
  <mergeCells count="149">
    <mergeCell ref="B26:F27"/>
    <mergeCell ref="G26:AM27"/>
    <mergeCell ref="B28:F29"/>
    <mergeCell ref="G28:AM29"/>
    <mergeCell ref="AA24:AB24"/>
    <mergeCell ref="AC24:AD24"/>
    <mergeCell ref="AE24:AK24"/>
    <mergeCell ref="AL24:AM24"/>
    <mergeCell ref="B25:F25"/>
    <mergeCell ref="G25:H25"/>
    <mergeCell ref="I25:O25"/>
    <mergeCell ref="P25:Q25"/>
    <mergeCell ref="R25:S25"/>
    <mergeCell ref="T25:AB25"/>
    <mergeCell ref="B24:F24"/>
    <mergeCell ref="G24:H24"/>
    <mergeCell ref="I24:O24"/>
    <mergeCell ref="P24:Q24"/>
    <mergeCell ref="R24:S24"/>
    <mergeCell ref="T24:Z24"/>
    <mergeCell ref="AC25:AD25"/>
    <mergeCell ref="AE25:AK25"/>
    <mergeCell ref="AL25:AM25"/>
    <mergeCell ref="AL22:AM22"/>
    <mergeCell ref="B23:F23"/>
    <mergeCell ref="G23:H23"/>
    <mergeCell ref="I23:O23"/>
    <mergeCell ref="P23:Q23"/>
    <mergeCell ref="R23:S23"/>
    <mergeCell ref="T23:Z23"/>
    <mergeCell ref="AA23:AB23"/>
    <mergeCell ref="AC23:AD23"/>
    <mergeCell ref="AE23:AK23"/>
    <mergeCell ref="AL23:AM23"/>
    <mergeCell ref="B22:F22"/>
    <mergeCell ref="G22:H22"/>
    <mergeCell ref="I22:O22"/>
    <mergeCell ref="P22:Q22"/>
    <mergeCell ref="R22:S22"/>
    <mergeCell ref="T22:Z22"/>
    <mergeCell ref="AA22:AB22"/>
    <mergeCell ref="AC22:AD22"/>
    <mergeCell ref="AE22:AK22"/>
    <mergeCell ref="B20:F20"/>
    <mergeCell ref="G20:Q20"/>
    <mergeCell ref="R20:AB20"/>
    <mergeCell ref="AC20:AM20"/>
    <mergeCell ref="B21:F21"/>
    <mergeCell ref="G21:H21"/>
    <mergeCell ref="I21:O21"/>
    <mergeCell ref="P21:Q21"/>
    <mergeCell ref="R21:S21"/>
    <mergeCell ref="T21:Z21"/>
    <mergeCell ref="AA21:AB21"/>
    <mergeCell ref="AC21:AD21"/>
    <mergeCell ref="AE21:AK21"/>
    <mergeCell ref="AL21:AM21"/>
    <mergeCell ref="B19:L19"/>
    <mergeCell ref="M19:Q19"/>
    <mergeCell ref="R19:S19"/>
    <mergeCell ref="T19:Y19"/>
    <mergeCell ref="Z19:AA19"/>
    <mergeCell ref="AB19:AE19"/>
    <mergeCell ref="AL17:AM17"/>
    <mergeCell ref="B18:F18"/>
    <mergeCell ref="G18:N18"/>
    <mergeCell ref="O18:S18"/>
    <mergeCell ref="T18:AA18"/>
    <mergeCell ref="AE18:AH18"/>
    <mergeCell ref="AI18:AM18"/>
    <mergeCell ref="B17:J17"/>
    <mergeCell ref="AB17:AD18"/>
    <mergeCell ref="AE17:AH17"/>
    <mergeCell ref="AI17:AK17"/>
    <mergeCell ref="K17:AA17"/>
    <mergeCell ref="B15:C16"/>
    <mergeCell ref="D15:J15"/>
    <mergeCell ref="K15:V15"/>
    <mergeCell ref="W15:AC15"/>
    <mergeCell ref="AD15:AM15"/>
    <mergeCell ref="D16:F16"/>
    <mergeCell ref="B13:C14"/>
    <mergeCell ref="D13:J13"/>
    <mergeCell ref="K13:V13"/>
    <mergeCell ref="W13:AC13"/>
    <mergeCell ref="AD13:AM13"/>
    <mergeCell ref="D14:F14"/>
    <mergeCell ref="M14:O14"/>
    <mergeCell ref="P14:S14"/>
    <mergeCell ref="M16:O16"/>
    <mergeCell ref="P16:S16"/>
    <mergeCell ref="U14:X14"/>
    <mergeCell ref="U16:X16"/>
    <mergeCell ref="G14:L14"/>
    <mergeCell ref="G16:L16"/>
    <mergeCell ref="Y14:AM14"/>
    <mergeCell ref="Y16:AM16"/>
    <mergeCell ref="B10:C12"/>
    <mergeCell ref="D10:J10"/>
    <mergeCell ref="K10:V10"/>
    <mergeCell ref="W10:AC10"/>
    <mergeCell ref="AD10:AM10"/>
    <mergeCell ref="D11:F11"/>
    <mergeCell ref="G11:L11"/>
    <mergeCell ref="M11:T11"/>
    <mergeCell ref="U11:W11"/>
    <mergeCell ref="X11:AE11"/>
    <mergeCell ref="AF11:AH11"/>
    <mergeCell ref="AI11:AL11"/>
    <mergeCell ref="U12:X12"/>
    <mergeCell ref="D12:F12"/>
    <mergeCell ref="G12:L12"/>
    <mergeCell ref="M12:T12"/>
    <mergeCell ref="Y12:AM12"/>
    <mergeCell ref="D9:F9"/>
    <mergeCell ref="G9:L9"/>
    <mergeCell ref="M9:T9"/>
    <mergeCell ref="M8:T8"/>
    <mergeCell ref="U8:W8"/>
    <mergeCell ref="X8:AE8"/>
    <mergeCell ref="U9:X9"/>
    <mergeCell ref="Y9:AM9"/>
    <mergeCell ref="AD5:AM5"/>
    <mergeCell ref="B6:E6"/>
    <mergeCell ref="F6:AM6"/>
    <mergeCell ref="B7:C9"/>
    <mergeCell ref="D7:J7"/>
    <mergeCell ref="K7:V7"/>
    <mergeCell ref="W7:AC7"/>
    <mergeCell ref="AD7:AM7"/>
    <mergeCell ref="D8:F8"/>
    <mergeCell ref="G8:L8"/>
    <mergeCell ref="B5:H5"/>
    <mergeCell ref="I5:K5"/>
    <mergeCell ref="L5:S5"/>
    <mergeCell ref="T5:V5"/>
    <mergeCell ref="W5:Z5"/>
    <mergeCell ref="AA5:AC5"/>
    <mergeCell ref="AF8:AH8"/>
    <mergeCell ref="AI8:AL8"/>
    <mergeCell ref="C2:AK2"/>
    <mergeCell ref="AB3:AE3"/>
    <mergeCell ref="AF3:AM3"/>
    <mergeCell ref="B4:E4"/>
    <mergeCell ref="F4:K4"/>
    <mergeCell ref="L4:P4"/>
    <mergeCell ref="Q4:Y4"/>
    <mergeCell ref="Z4:AC4"/>
    <mergeCell ref="AD4:AM4"/>
  </mergeCells>
  <phoneticPr fontId="6"/>
  <dataValidations count="5">
    <dataValidation type="list" allowBlank="1" showInputMessage="1" showErrorMessage="1" sqref="G11:L11 G8:L8">
      <formula1>耐震指標</formula1>
    </dataValidation>
    <dataValidation type="list" allowBlank="1" showInputMessage="1" showErrorMessage="1" sqref="G9:L9 G12:L12">
      <formula1>水平耐力</formula1>
    </dataValidation>
    <dataValidation type="list" allowBlank="1" showInputMessage="1" showErrorMessage="1" sqref="M19:Q19">
      <formula1>選択</formula1>
    </dataValidation>
    <dataValidation type="list" allowBlank="1" showInputMessage="1" showErrorMessage="1" sqref="R19:S19 Z19:AA19">
      <formula1>年・回数</formula1>
    </dataValidation>
    <dataValidation type="list" allowBlank="1" showInputMessage="1" showErrorMessage="1" sqref="G18:N18">
      <formula1>"あり,なし"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&amp;R様式２－１（耐震改築）</oddHeader>
    <oddFooter>&amp;R&amp;8 161125ver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82" r:id="rId4" name="Check Box 18">
              <controlPr defaultSize="0" autoFill="0" autoLine="0" autoPict="0">
                <anchor moveWithCells="1">
                  <from>
                    <xdr:col>24</xdr:col>
                    <xdr:colOff>28575</xdr:colOff>
                    <xdr:row>8</xdr:row>
                    <xdr:rowOff>66675</xdr:rowOff>
                  </from>
                  <to>
                    <xdr:col>30</xdr:col>
                    <xdr:colOff>28575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5" name="Check Box 19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8</xdr:row>
                    <xdr:rowOff>57150</xdr:rowOff>
                  </from>
                  <to>
                    <xdr:col>38</xdr:col>
                    <xdr:colOff>133350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6" name="Check Box 20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28575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7" name="Check Box 21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38</xdr:col>
                    <xdr:colOff>133350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8" name="Check Box 22">
              <controlPr defaultSize="0" autoFill="0" autoLine="0" autoPict="0">
                <anchor moveWithCells="1">
                  <from>
                    <xdr:col>24</xdr:col>
                    <xdr:colOff>28575</xdr:colOff>
                    <xdr:row>13</xdr:row>
                    <xdr:rowOff>66675</xdr:rowOff>
                  </from>
                  <to>
                    <xdr:col>30</xdr:col>
                    <xdr:colOff>28575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9" name="Check Box 23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13</xdr:row>
                    <xdr:rowOff>57150</xdr:rowOff>
                  </from>
                  <to>
                    <xdr:col>38</xdr:col>
                    <xdr:colOff>133350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10" name="Check Box 24">
              <controlPr defaultSize="0" autoFill="0" autoLine="0" autoPict="0">
                <anchor moveWithCells="1">
                  <from>
                    <xdr:col>24</xdr:col>
                    <xdr:colOff>28575</xdr:colOff>
                    <xdr:row>15</xdr:row>
                    <xdr:rowOff>66675</xdr:rowOff>
                  </from>
                  <to>
                    <xdr:col>30</xdr:col>
                    <xdr:colOff>28575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11" name="Check Box 25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15</xdr:row>
                    <xdr:rowOff>57150</xdr:rowOff>
                  </from>
                  <to>
                    <xdr:col>38</xdr:col>
                    <xdr:colOff>133350</xdr:colOff>
                    <xdr:row>15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4"/>
  <sheetViews>
    <sheetView view="pageBreakPreview" topLeftCell="A31" zoomScale="70" zoomScaleNormal="75" zoomScaleSheetLayoutView="70" workbookViewId="0">
      <selection activeCell="H65" sqref="H65"/>
    </sheetView>
  </sheetViews>
  <sheetFormatPr defaultRowHeight="13.5"/>
  <cols>
    <col min="1" max="1" width="4.375" style="9" customWidth="1"/>
    <col min="2" max="2" width="4.375" style="49" customWidth="1"/>
    <col min="3" max="3" width="24.25" style="9" customWidth="1"/>
    <col min="4" max="5" width="27.875" style="9" customWidth="1"/>
    <col min="6" max="6" width="30.125" style="9" bestFit="1" customWidth="1"/>
    <col min="7" max="7" width="18.625" style="39" bestFit="1" customWidth="1"/>
    <col min="8" max="16384" width="9" style="9"/>
  </cols>
  <sheetData>
    <row r="1" spans="1:10" ht="18.75">
      <c r="E1" s="10"/>
      <c r="F1" s="10"/>
      <c r="G1" s="142" t="s">
        <v>92</v>
      </c>
      <c r="H1" s="10"/>
      <c r="I1" s="10"/>
      <c r="J1" s="10"/>
    </row>
    <row r="2" spans="1:10" ht="18.75">
      <c r="A2" s="572" t="s">
        <v>109</v>
      </c>
      <c r="B2" s="572"/>
      <c r="C2" s="572"/>
      <c r="D2" s="572"/>
      <c r="E2" s="572"/>
      <c r="F2" s="572"/>
      <c r="G2" s="572"/>
      <c r="H2" s="10"/>
      <c r="I2" s="10"/>
      <c r="J2" s="10"/>
    </row>
    <row r="3" spans="1:10" ht="14.25" thickBot="1">
      <c r="A3" s="15"/>
      <c r="C3" s="15"/>
      <c r="D3" s="15"/>
      <c r="F3" s="166"/>
      <c r="G3" s="37"/>
    </row>
    <row r="4" spans="1:10">
      <c r="A4" s="585" t="s">
        <v>50</v>
      </c>
      <c r="B4" s="591" t="s">
        <v>17</v>
      </c>
      <c r="C4" s="592"/>
      <c r="D4" s="592"/>
      <c r="E4" s="593"/>
      <c r="F4" s="157" t="s">
        <v>20</v>
      </c>
      <c r="G4" s="158" t="s">
        <v>21</v>
      </c>
    </row>
    <row r="5" spans="1:10" ht="17.25">
      <c r="A5" s="586"/>
      <c r="B5" s="588" t="s">
        <v>30</v>
      </c>
      <c r="C5" s="575" t="s">
        <v>157</v>
      </c>
      <c r="D5" s="576"/>
      <c r="E5" s="577"/>
      <c r="F5" s="176" t="s">
        <v>156</v>
      </c>
      <c r="G5" s="40">
        <v>5400000</v>
      </c>
    </row>
    <row r="6" spans="1:10" ht="17.25">
      <c r="A6" s="586"/>
      <c r="B6" s="589"/>
      <c r="C6" s="568"/>
      <c r="D6" s="578"/>
      <c r="E6" s="569"/>
      <c r="F6" s="36"/>
      <c r="G6" s="41"/>
    </row>
    <row r="7" spans="1:10" ht="17.25">
      <c r="A7" s="586"/>
      <c r="B7" s="589"/>
      <c r="C7" s="568"/>
      <c r="D7" s="578"/>
      <c r="E7" s="569"/>
      <c r="F7" s="36"/>
      <c r="G7" s="41"/>
    </row>
    <row r="8" spans="1:10" ht="17.25">
      <c r="A8" s="586"/>
      <c r="B8" s="589"/>
      <c r="C8" s="568"/>
      <c r="D8" s="578"/>
      <c r="E8" s="569"/>
      <c r="F8" s="36"/>
      <c r="G8" s="41"/>
    </row>
    <row r="9" spans="1:10" ht="17.25">
      <c r="A9" s="586"/>
      <c r="B9" s="589"/>
      <c r="C9" s="568"/>
      <c r="D9" s="578"/>
      <c r="E9" s="569"/>
      <c r="F9" s="36"/>
      <c r="G9" s="41"/>
    </row>
    <row r="10" spans="1:10" ht="17.25">
      <c r="A10" s="586"/>
      <c r="B10" s="590"/>
      <c r="C10" s="12"/>
      <c r="D10" s="13"/>
      <c r="E10" s="580" t="s">
        <v>106</v>
      </c>
      <c r="F10" s="581"/>
      <c r="G10" s="42">
        <f>SUM(G5:G9)</f>
        <v>5400000</v>
      </c>
    </row>
    <row r="11" spans="1:10" ht="17.25">
      <c r="A11" s="586"/>
      <c r="B11" s="584" t="s">
        <v>32</v>
      </c>
      <c r="C11" s="568"/>
      <c r="D11" s="578"/>
      <c r="E11" s="569"/>
      <c r="F11" s="177"/>
      <c r="G11" s="43"/>
    </row>
    <row r="12" spans="1:10" ht="17.25">
      <c r="A12" s="586"/>
      <c r="B12" s="582"/>
      <c r="C12" s="568"/>
      <c r="D12" s="578"/>
      <c r="E12" s="569"/>
      <c r="F12" s="36"/>
      <c r="G12" s="54"/>
    </row>
    <row r="13" spans="1:10" ht="17.25">
      <c r="A13" s="586"/>
      <c r="B13" s="582"/>
      <c r="C13" s="568"/>
      <c r="D13" s="578"/>
      <c r="E13" s="569"/>
      <c r="F13" s="36"/>
      <c r="G13" s="54"/>
    </row>
    <row r="14" spans="1:10" ht="17.25">
      <c r="A14" s="586"/>
      <c r="B14" s="582"/>
      <c r="C14" s="568"/>
      <c r="D14" s="578"/>
      <c r="E14" s="569"/>
      <c r="F14" s="36"/>
      <c r="G14" s="54"/>
    </row>
    <row r="15" spans="1:10" ht="17.25">
      <c r="A15" s="586"/>
      <c r="B15" s="582"/>
      <c r="C15" s="568"/>
      <c r="D15" s="578"/>
      <c r="E15" s="569"/>
      <c r="F15" s="36"/>
      <c r="G15" s="41"/>
    </row>
    <row r="16" spans="1:10" ht="18" thickBot="1">
      <c r="A16" s="586"/>
      <c r="B16" s="583"/>
      <c r="C16" s="167"/>
      <c r="D16" s="15"/>
      <c r="E16" s="564" t="s">
        <v>107</v>
      </c>
      <c r="F16" s="579"/>
      <c r="G16" s="41">
        <f>SUM(G11:G15)</f>
        <v>0</v>
      </c>
    </row>
    <row r="17" spans="1:7" ht="18" thickBot="1">
      <c r="A17" s="587"/>
      <c r="B17" s="50"/>
      <c r="C17" s="33"/>
      <c r="D17" s="33"/>
      <c r="E17" s="34"/>
      <c r="F17" s="18" t="s">
        <v>108</v>
      </c>
      <c r="G17" s="44">
        <f>G10+G16</f>
        <v>5400000</v>
      </c>
    </row>
    <row r="18" spans="1:7" ht="13.5" customHeight="1">
      <c r="A18" s="586" t="s">
        <v>10</v>
      </c>
      <c r="B18" s="599" t="s">
        <v>17</v>
      </c>
      <c r="C18" s="600"/>
      <c r="D18" s="600"/>
      <c r="E18" s="601"/>
      <c r="F18" s="159" t="s">
        <v>20</v>
      </c>
      <c r="G18" s="160" t="s">
        <v>21</v>
      </c>
    </row>
    <row r="19" spans="1:7" ht="17.25">
      <c r="A19" s="586"/>
      <c r="B19" s="588" t="s">
        <v>30</v>
      </c>
      <c r="C19" s="575" t="s">
        <v>172</v>
      </c>
      <c r="D19" s="576"/>
      <c r="E19" s="577"/>
      <c r="F19" s="176" t="s">
        <v>156</v>
      </c>
      <c r="G19" s="40">
        <v>15120000</v>
      </c>
    </row>
    <row r="20" spans="1:7" ht="17.25">
      <c r="A20" s="586"/>
      <c r="B20" s="589"/>
      <c r="C20" s="568" t="s">
        <v>173</v>
      </c>
      <c r="D20" s="578"/>
      <c r="E20" s="569"/>
      <c r="F20" s="177" t="s">
        <v>156</v>
      </c>
      <c r="G20" s="41">
        <v>6048000</v>
      </c>
    </row>
    <row r="21" spans="1:7" ht="17.25">
      <c r="A21" s="586"/>
      <c r="B21" s="589"/>
      <c r="C21" s="568"/>
      <c r="D21" s="578"/>
      <c r="E21" s="569"/>
      <c r="F21" s="36"/>
      <c r="G21" s="41"/>
    </row>
    <row r="22" spans="1:7" ht="17.25">
      <c r="A22" s="586"/>
      <c r="B22" s="589"/>
      <c r="C22" s="568" t="s">
        <v>182</v>
      </c>
      <c r="D22" s="578"/>
      <c r="E22" s="569"/>
      <c r="F22" s="36"/>
      <c r="G22" s="41"/>
    </row>
    <row r="23" spans="1:7" ht="17.25">
      <c r="A23" s="586"/>
      <c r="B23" s="589"/>
      <c r="C23" s="568"/>
      <c r="D23" s="578"/>
      <c r="E23" s="569"/>
      <c r="F23" s="36"/>
      <c r="G23" s="41"/>
    </row>
    <row r="24" spans="1:7" ht="17.25">
      <c r="A24" s="586"/>
      <c r="B24" s="589"/>
      <c r="C24" s="568"/>
      <c r="D24" s="578"/>
      <c r="E24" s="569"/>
      <c r="F24" s="36"/>
      <c r="G24" s="41"/>
    </row>
    <row r="25" spans="1:7" ht="17.25">
      <c r="A25" s="586"/>
      <c r="B25" s="590"/>
      <c r="C25" s="12"/>
      <c r="D25" s="13"/>
      <c r="E25" s="580" t="s">
        <v>110</v>
      </c>
      <c r="F25" s="581"/>
      <c r="G25" s="42">
        <f>SUM(G19:G24)</f>
        <v>21168000</v>
      </c>
    </row>
    <row r="26" spans="1:7" ht="17.25">
      <c r="A26" s="586"/>
      <c r="B26" s="584" t="s">
        <v>32</v>
      </c>
      <c r="C26" s="568" t="s">
        <v>158</v>
      </c>
      <c r="D26" s="578"/>
      <c r="E26" s="569"/>
      <c r="F26" s="36"/>
      <c r="G26" s="43">
        <v>6480000</v>
      </c>
    </row>
    <row r="27" spans="1:7" ht="17.25">
      <c r="A27" s="586"/>
      <c r="B27" s="582"/>
      <c r="C27" s="568" t="s">
        <v>159</v>
      </c>
      <c r="D27" s="578"/>
      <c r="E27" s="569"/>
      <c r="F27" s="36"/>
      <c r="G27" s="54">
        <v>2592000</v>
      </c>
    </row>
    <row r="28" spans="1:7" ht="17.25">
      <c r="A28" s="586"/>
      <c r="B28" s="582"/>
      <c r="C28" s="568" t="s">
        <v>160</v>
      </c>
      <c r="D28" s="811"/>
      <c r="E28" s="810"/>
      <c r="F28" s="36"/>
      <c r="G28" s="54">
        <v>10800000</v>
      </c>
    </row>
    <row r="29" spans="1:7" ht="17.25">
      <c r="A29" s="586"/>
      <c r="B29" s="582"/>
      <c r="C29" s="568"/>
      <c r="D29" s="578"/>
      <c r="E29" s="569"/>
      <c r="F29" s="36"/>
      <c r="G29" s="54"/>
    </row>
    <row r="30" spans="1:7" ht="17.25">
      <c r="A30" s="586"/>
      <c r="B30" s="582"/>
      <c r="C30" s="568"/>
      <c r="D30" s="578"/>
      <c r="E30" s="569"/>
      <c r="F30" s="36"/>
      <c r="G30" s="54"/>
    </row>
    <row r="31" spans="1:7" ht="17.25">
      <c r="A31" s="586"/>
      <c r="B31" s="582"/>
      <c r="C31" s="568"/>
      <c r="D31" s="578"/>
      <c r="E31" s="569"/>
      <c r="F31" s="36"/>
      <c r="G31" s="41"/>
    </row>
    <row r="32" spans="1:7" ht="18" thickBot="1">
      <c r="A32" s="586"/>
      <c r="B32" s="583"/>
      <c r="C32" s="167"/>
      <c r="D32" s="15"/>
      <c r="E32" s="564" t="s">
        <v>111</v>
      </c>
      <c r="F32" s="579"/>
      <c r="G32" s="41">
        <f>SUM(G26:G31)</f>
        <v>19872000</v>
      </c>
    </row>
    <row r="33" spans="1:7" ht="18" thickBot="1">
      <c r="A33" s="598"/>
      <c r="B33" s="51"/>
      <c r="C33" s="16"/>
      <c r="D33" s="16"/>
      <c r="E33" s="17"/>
      <c r="F33" s="18" t="s">
        <v>112</v>
      </c>
      <c r="G33" s="44">
        <f>G25+G32</f>
        <v>41040000</v>
      </c>
    </row>
    <row r="34" spans="1:7">
      <c r="A34" s="570" t="s">
        <v>9</v>
      </c>
      <c r="B34" s="566" t="s">
        <v>2</v>
      </c>
      <c r="C34" s="567"/>
      <c r="D34" s="602" t="s">
        <v>18</v>
      </c>
      <c r="E34" s="603"/>
      <c r="F34" s="161" t="s">
        <v>19</v>
      </c>
      <c r="G34" s="162" t="s">
        <v>21</v>
      </c>
    </row>
    <row r="35" spans="1:7" ht="17.25" customHeight="1">
      <c r="A35" s="571"/>
      <c r="B35" s="588" t="s">
        <v>30</v>
      </c>
      <c r="C35" s="32" t="s">
        <v>161</v>
      </c>
      <c r="D35" s="805" t="s">
        <v>185</v>
      </c>
      <c r="E35" s="806"/>
      <c r="F35" s="19"/>
      <c r="G35" s="40">
        <v>453600000</v>
      </c>
    </row>
    <row r="36" spans="1:7" ht="17.25">
      <c r="A36" s="571"/>
      <c r="B36" s="589"/>
      <c r="C36" s="167"/>
      <c r="D36" s="803"/>
      <c r="E36" s="804"/>
      <c r="F36" s="21"/>
      <c r="G36" s="41"/>
    </row>
    <row r="37" spans="1:7" ht="17.25">
      <c r="A37" s="571"/>
      <c r="B37" s="589"/>
      <c r="C37" s="180"/>
      <c r="D37" s="568" t="s">
        <v>184</v>
      </c>
      <c r="E37" s="569"/>
      <c r="F37" s="21"/>
      <c r="G37" s="41"/>
    </row>
    <row r="38" spans="1:7" ht="17.25">
      <c r="A38" s="571"/>
      <c r="B38" s="589"/>
      <c r="C38" s="180"/>
      <c r="D38" s="568" t="s">
        <v>180</v>
      </c>
      <c r="E38" s="569"/>
      <c r="F38" s="21"/>
      <c r="G38" s="41"/>
    </row>
    <row r="39" spans="1:7" ht="17.25">
      <c r="A39" s="571"/>
      <c r="B39" s="589"/>
      <c r="C39" s="180"/>
      <c r="D39" s="568"/>
      <c r="E39" s="569"/>
      <c r="F39" s="21"/>
      <c r="G39" s="41"/>
    </row>
    <row r="40" spans="1:7" ht="17.25">
      <c r="A40" s="571"/>
      <c r="B40" s="589"/>
      <c r="C40" s="167" t="s">
        <v>163</v>
      </c>
      <c r="D40" s="807" t="s">
        <v>162</v>
      </c>
      <c r="E40" s="808"/>
      <c r="F40" s="21"/>
      <c r="G40" s="41">
        <v>75600000</v>
      </c>
    </row>
    <row r="41" spans="1:7" ht="17.25">
      <c r="A41" s="571"/>
      <c r="B41" s="589"/>
      <c r="C41" s="167"/>
      <c r="D41" s="568"/>
      <c r="E41" s="569"/>
      <c r="F41" s="21"/>
      <c r="G41" s="41"/>
    </row>
    <row r="42" spans="1:7" ht="17.25">
      <c r="A42" s="571"/>
      <c r="B42" s="589"/>
      <c r="C42" s="167" t="s">
        <v>164</v>
      </c>
      <c r="D42" s="803" t="s">
        <v>186</v>
      </c>
      <c r="E42" s="569"/>
      <c r="F42" s="21"/>
      <c r="G42" s="41">
        <v>241920000</v>
      </c>
    </row>
    <row r="43" spans="1:7" ht="17.25">
      <c r="A43" s="571"/>
      <c r="B43" s="589"/>
      <c r="C43" s="167"/>
      <c r="D43" s="809"/>
      <c r="E43" s="810"/>
      <c r="F43" s="21"/>
      <c r="G43" s="41"/>
    </row>
    <row r="44" spans="1:7" ht="17.25">
      <c r="A44" s="571"/>
      <c r="B44" s="589"/>
      <c r="C44" s="180"/>
      <c r="D44" s="568" t="s">
        <v>183</v>
      </c>
      <c r="E44" s="569"/>
      <c r="F44" s="21"/>
      <c r="G44" s="41"/>
    </row>
    <row r="45" spans="1:7" ht="17.25">
      <c r="A45" s="571"/>
      <c r="B45" s="589"/>
      <c r="C45" s="180"/>
      <c r="D45" s="568" t="s">
        <v>181</v>
      </c>
      <c r="E45" s="569"/>
      <c r="F45" s="21"/>
      <c r="G45" s="41"/>
    </row>
    <row r="46" spans="1:7" ht="17.25">
      <c r="A46" s="571"/>
      <c r="B46" s="589"/>
      <c r="C46" s="180"/>
      <c r="D46" s="178"/>
      <c r="E46" s="179"/>
      <c r="F46" s="21"/>
      <c r="G46" s="41"/>
    </row>
    <row r="47" spans="1:7" ht="17.25">
      <c r="A47" s="571"/>
      <c r="B47" s="589"/>
      <c r="C47" s="167" t="s">
        <v>165</v>
      </c>
      <c r="D47" s="807" t="s">
        <v>166</v>
      </c>
      <c r="E47" s="808"/>
      <c r="F47" s="21"/>
      <c r="G47" s="41">
        <v>302400000</v>
      </c>
    </row>
    <row r="48" spans="1:7" ht="17.25">
      <c r="A48" s="571"/>
      <c r="B48" s="589"/>
      <c r="C48" s="167"/>
      <c r="D48" s="568"/>
      <c r="E48" s="569"/>
      <c r="F48" s="21"/>
      <c r="G48" s="41"/>
    </row>
    <row r="49" spans="1:8" ht="17.25">
      <c r="A49" s="571"/>
      <c r="B49" s="589"/>
      <c r="C49" s="167"/>
      <c r="D49" s="568"/>
      <c r="E49" s="569"/>
      <c r="F49" s="21"/>
      <c r="G49" s="41"/>
    </row>
    <row r="50" spans="1:8" ht="17.25">
      <c r="A50" s="571"/>
      <c r="B50" s="589"/>
      <c r="C50" s="167"/>
      <c r="D50" s="814" t="s">
        <v>169</v>
      </c>
      <c r="E50" s="815"/>
      <c r="F50" s="21"/>
      <c r="G50" s="183">
        <v>-298240800</v>
      </c>
      <c r="H50" s="9" t="s">
        <v>219</v>
      </c>
    </row>
    <row r="51" spans="1:8" ht="17.25">
      <c r="A51" s="571"/>
      <c r="B51" s="589"/>
      <c r="C51" s="168"/>
      <c r="D51" s="568"/>
      <c r="E51" s="569"/>
      <c r="F51" s="21"/>
      <c r="G51" s="45"/>
    </row>
    <row r="52" spans="1:8" ht="17.25">
      <c r="A52" s="571"/>
      <c r="B52" s="589"/>
      <c r="C52" s="168"/>
      <c r="D52" s="568"/>
      <c r="E52" s="569"/>
      <c r="F52" s="21"/>
      <c r="G52" s="41"/>
    </row>
    <row r="53" spans="1:8" ht="17.25">
      <c r="A53" s="571"/>
      <c r="B53" s="589"/>
      <c r="C53" s="22"/>
      <c r="D53" s="568"/>
      <c r="E53" s="569"/>
      <c r="F53" s="21"/>
      <c r="G53" s="41"/>
    </row>
    <row r="54" spans="1:8" ht="17.25">
      <c r="A54" s="571"/>
      <c r="B54" s="590"/>
      <c r="C54" s="12"/>
      <c r="D54" s="12"/>
      <c r="E54" s="580" t="s">
        <v>113</v>
      </c>
      <c r="F54" s="581"/>
      <c r="G54" s="42">
        <f>SUM(G35:G53)</f>
        <v>775279200</v>
      </c>
    </row>
    <row r="55" spans="1:8" ht="17.25" customHeight="1">
      <c r="A55" s="571"/>
      <c r="B55" s="582" t="s">
        <v>32</v>
      </c>
      <c r="C55" s="168" t="s">
        <v>161</v>
      </c>
      <c r="D55" s="801" t="s">
        <v>187</v>
      </c>
      <c r="E55" s="802"/>
      <c r="F55" s="23"/>
      <c r="G55" s="41">
        <v>194400000</v>
      </c>
    </row>
    <row r="56" spans="1:8" ht="17.25">
      <c r="A56" s="571"/>
      <c r="B56" s="582"/>
      <c r="C56" s="181"/>
      <c r="D56" s="803"/>
      <c r="E56" s="804"/>
      <c r="F56" s="23"/>
      <c r="G56" s="41"/>
    </row>
    <row r="57" spans="1:8" ht="17.25">
      <c r="A57" s="571"/>
      <c r="B57" s="582"/>
      <c r="C57" s="181"/>
      <c r="D57" s="568" t="s">
        <v>184</v>
      </c>
      <c r="E57" s="569"/>
      <c r="F57" s="23"/>
      <c r="G57" s="41">
        <v>10800000</v>
      </c>
    </row>
    <row r="58" spans="1:8" ht="17.25">
      <c r="A58" s="571"/>
      <c r="B58" s="582"/>
      <c r="C58" s="181"/>
      <c r="D58" s="568" t="s">
        <v>180</v>
      </c>
      <c r="E58" s="569"/>
      <c r="F58" s="23"/>
      <c r="G58" s="41"/>
    </row>
    <row r="59" spans="1:8" ht="17.25">
      <c r="A59" s="571"/>
      <c r="B59" s="582"/>
      <c r="C59" s="181"/>
      <c r="D59" s="604"/>
      <c r="E59" s="605"/>
      <c r="F59" s="23"/>
      <c r="G59" s="41"/>
    </row>
    <row r="60" spans="1:8" ht="17.25">
      <c r="A60" s="571"/>
      <c r="B60" s="582"/>
      <c r="C60" s="181"/>
      <c r="D60" s="604"/>
      <c r="E60" s="605"/>
      <c r="F60" s="23"/>
      <c r="G60" s="41"/>
    </row>
    <row r="61" spans="1:8" ht="17.25">
      <c r="A61" s="571"/>
      <c r="B61" s="582"/>
      <c r="C61" s="168"/>
      <c r="D61" s="604"/>
      <c r="E61" s="605"/>
      <c r="F61" s="23"/>
      <c r="G61" s="41"/>
    </row>
    <row r="62" spans="1:8" ht="17.25">
      <c r="A62" s="571"/>
      <c r="B62" s="582"/>
      <c r="C62" s="168" t="s">
        <v>164</v>
      </c>
      <c r="D62" s="803" t="s">
        <v>188</v>
      </c>
      <c r="E62" s="569"/>
      <c r="F62" s="23"/>
      <c r="G62" s="41">
        <v>103680000</v>
      </c>
    </row>
    <row r="63" spans="1:8" ht="17.25">
      <c r="A63" s="571"/>
      <c r="B63" s="582"/>
      <c r="C63" s="181"/>
      <c r="D63" s="809"/>
      <c r="E63" s="810"/>
      <c r="F63" s="23"/>
      <c r="G63" s="41"/>
    </row>
    <row r="64" spans="1:8" ht="17.25">
      <c r="A64" s="571"/>
      <c r="B64" s="582"/>
      <c r="C64" s="181"/>
      <c r="D64" s="568" t="s">
        <v>183</v>
      </c>
      <c r="E64" s="569"/>
      <c r="F64" s="23"/>
      <c r="G64" s="41">
        <v>2160000</v>
      </c>
    </row>
    <row r="65" spans="1:7" ht="17.25">
      <c r="A65" s="571"/>
      <c r="B65" s="582"/>
      <c r="C65" s="181"/>
      <c r="D65" s="568" t="s">
        <v>181</v>
      </c>
      <c r="E65" s="569"/>
      <c r="F65" s="23"/>
      <c r="G65" s="41"/>
    </row>
    <row r="66" spans="1:7" ht="17.25">
      <c r="A66" s="571"/>
      <c r="B66" s="582"/>
      <c r="C66" s="181"/>
      <c r="D66" s="178"/>
      <c r="E66" s="179"/>
      <c r="F66" s="23"/>
      <c r="G66" s="41"/>
    </row>
    <row r="67" spans="1:7" ht="17.25">
      <c r="A67" s="571"/>
      <c r="B67" s="582"/>
      <c r="C67" s="181"/>
      <c r="D67" s="178"/>
      <c r="E67" s="179"/>
      <c r="F67" s="23"/>
      <c r="G67" s="41"/>
    </row>
    <row r="68" spans="1:7" ht="17.25">
      <c r="A68" s="571"/>
      <c r="B68" s="582"/>
      <c r="C68" s="181"/>
      <c r="D68" s="178"/>
      <c r="E68" s="179"/>
      <c r="F68" s="23"/>
      <c r="G68" s="41"/>
    </row>
    <row r="69" spans="1:7" ht="17.25">
      <c r="A69" s="571"/>
      <c r="B69" s="582"/>
      <c r="C69" s="168"/>
      <c r="D69" s="604"/>
      <c r="E69" s="605"/>
      <c r="F69" s="23"/>
      <c r="G69" s="41"/>
    </row>
    <row r="70" spans="1:7" ht="17.25">
      <c r="A70" s="571"/>
      <c r="B70" s="582"/>
      <c r="C70" s="168" t="s">
        <v>165</v>
      </c>
      <c r="D70" s="604" t="s">
        <v>167</v>
      </c>
      <c r="E70" s="605"/>
      <c r="F70" s="23"/>
      <c r="G70" s="41">
        <v>129600000</v>
      </c>
    </row>
    <row r="71" spans="1:7" ht="17.25">
      <c r="A71" s="571"/>
      <c r="B71" s="582"/>
      <c r="C71" s="168"/>
      <c r="D71" s="604"/>
      <c r="E71" s="605"/>
      <c r="F71" s="23"/>
      <c r="G71" s="41"/>
    </row>
    <row r="72" spans="1:7" ht="17.25">
      <c r="A72" s="571"/>
      <c r="B72" s="582"/>
      <c r="C72" s="168"/>
      <c r="D72" s="604"/>
      <c r="E72" s="605"/>
      <c r="F72" s="23"/>
      <c r="G72" s="41"/>
    </row>
    <row r="73" spans="1:7" ht="17.25">
      <c r="A73" s="571"/>
      <c r="B73" s="582"/>
      <c r="C73" s="168"/>
      <c r="D73" s="812" t="s">
        <v>169</v>
      </c>
      <c r="E73" s="813"/>
      <c r="F73" s="23"/>
      <c r="G73" s="184">
        <f>-G50</f>
        <v>298240800</v>
      </c>
    </row>
    <row r="74" spans="1:7" ht="17.25">
      <c r="A74" s="571"/>
      <c r="B74" s="582"/>
      <c r="C74" s="168"/>
      <c r="D74" s="604"/>
      <c r="E74" s="605"/>
      <c r="F74" s="23"/>
      <c r="G74" s="41"/>
    </row>
    <row r="75" spans="1:7" ht="17.25">
      <c r="A75" s="571"/>
      <c r="B75" s="582"/>
      <c r="C75" s="168"/>
      <c r="D75" s="604"/>
      <c r="E75" s="605"/>
      <c r="F75" s="23"/>
      <c r="G75" s="41"/>
    </row>
    <row r="76" spans="1:7" ht="17.25">
      <c r="A76" s="571"/>
      <c r="B76" s="582"/>
      <c r="C76" s="168"/>
      <c r="D76" s="568"/>
      <c r="E76" s="569"/>
      <c r="F76" s="21"/>
      <c r="G76" s="41"/>
    </row>
    <row r="77" spans="1:7" ht="17.25">
      <c r="A77" s="571"/>
      <c r="B77" s="582"/>
      <c r="C77" s="22"/>
      <c r="D77" s="568"/>
      <c r="E77" s="569"/>
      <c r="F77" s="21"/>
      <c r="G77" s="41"/>
    </row>
    <row r="78" spans="1:7" ht="18" thickBot="1">
      <c r="A78" s="571"/>
      <c r="B78" s="583"/>
      <c r="C78" s="24"/>
      <c r="D78" s="167"/>
      <c r="E78" s="564" t="s">
        <v>114</v>
      </c>
      <c r="F78" s="565"/>
      <c r="G78" s="46">
        <f>SUM(G55:G77)</f>
        <v>738880800</v>
      </c>
    </row>
    <row r="79" spans="1:7" ht="18" thickBot="1">
      <c r="A79" s="56"/>
      <c r="B79" s="51"/>
      <c r="C79" s="16"/>
      <c r="D79" s="16"/>
      <c r="E79" s="16"/>
      <c r="F79" s="18" t="s">
        <v>115</v>
      </c>
      <c r="G79" s="47">
        <f>G54+G78</f>
        <v>1514160000</v>
      </c>
    </row>
    <row r="80" spans="1:7" ht="13.5" customHeight="1" thickBot="1">
      <c r="A80" s="594"/>
      <c r="B80" s="595"/>
      <c r="C80" s="596"/>
      <c r="D80" s="597"/>
      <c r="E80" s="25"/>
      <c r="F80" s="26" t="s">
        <v>116</v>
      </c>
      <c r="G80" s="48">
        <f>G17+G33+G79</f>
        <v>1560600000</v>
      </c>
    </row>
    <row r="81" spans="3:7" ht="17.25" customHeight="1">
      <c r="C81" s="15"/>
      <c r="D81" s="15"/>
      <c r="E81" s="15"/>
      <c r="F81" s="15"/>
      <c r="G81" s="38"/>
    </row>
    <row r="82" spans="3:7">
      <c r="C82" s="15"/>
      <c r="D82" s="15"/>
      <c r="E82" s="15"/>
      <c r="F82" s="15"/>
      <c r="G82" s="38"/>
    </row>
    <row r="87" spans="3:7" ht="17.25" customHeight="1"/>
    <row r="94" spans="3:7" ht="13.5" customHeight="1"/>
    <row r="95" spans="3:7" ht="17.25" customHeight="1"/>
    <row r="103" ht="17.25" customHeight="1"/>
    <row r="111" ht="13.5" customHeight="1"/>
    <row r="112" ht="17.25" customHeight="1"/>
    <row r="118" ht="17.25" customHeight="1"/>
    <row r="125" ht="13.5" customHeight="1"/>
    <row r="126" ht="17.25" customHeight="1"/>
    <row r="134" ht="17.25" customHeight="1"/>
    <row r="142" ht="13.5" customHeight="1"/>
    <row r="143" ht="17.25" customHeight="1"/>
    <row r="149" ht="17.25" customHeight="1"/>
    <row r="156" ht="17.25" customHeight="1"/>
    <row r="164" ht="17.25" customHeight="1"/>
  </sheetData>
  <mergeCells count="77">
    <mergeCell ref="D57:E57"/>
    <mergeCell ref="D58:E58"/>
    <mergeCell ref="D62:E63"/>
    <mergeCell ref="D64:E64"/>
    <mergeCell ref="D65:E65"/>
    <mergeCell ref="D59:E59"/>
    <mergeCell ref="D61:E61"/>
    <mergeCell ref="A2:G2"/>
    <mergeCell ref="A4:A17"/>
    <mergeCell ref="B4:E4"/>
    <mergeCell ref="B5:B10"/>
    <mergeCell ref="C5:E5"/>
    <mergeCell ref="C6:E6"/>
    <mergeCell ref="C7:E7"/>
    <mergeCell ref="C8:E8"/>
    <mergeCell ref="C9:E9"/>
    <mergeCell ref="E10:F10"/>
    <mergeCell ref="B11:B16"/>
    <mergeCell ref="C11:E11"/>
    <mergeCell ref="C12:E12"/>
    <mergeCell ref="C13:E13"/>
    <mergeCell ref="C14:E14"/>
    <mergeCell ref="C15:E15"/>
    <mergeCell ref="E16:F16"/>
    <mergeCell ref="A18:A33"/>
    <mergeCell ref="B18:E18"/>
    <mergeCell ref="B19:B25"/>
    <mergeCell ref="C19:E19"/>
    <mergeCell ref="C20:E20"/>
    <mergeCell ref="C21:E21"/>
    <mergeCell ref="C22:E22"/>
    <mergeCell ref="C23:E23"/>
    <mergeCell ref="C24:E24"/>
    <mergeCell ref="E25:F25"/>
    <mergeCell ref="B26:B32"/>
    <mergeCell ref="C26:E26"/>
    <mergeCell ref="C27:E27"/>
    <mergeCell ref="C29:E29"/>
    <mergeCell ref="C30:E30"/>
    <mergeCell ref="E32:F32"/>
    <mergeCell ref="D52:E52"/>
    <mergeCell ref="A34:A78"/>
    <mergeCell ref="B34:C34"/>
    <mergeCell ref="D34:E34"/>
    <mergeCell ref="B35:B54"/>
    <mergeCell ref="D41:E41"/>
    <mergeCell ref="D48:E48"/>
    <mergeCell ref="D49:E49"/>
    <mergeCell ref="D60:E60"/>
    <mergeCell ref="D69:E69"/>
    <mergeCell ref="D70:E70"/>
    <mergeCell ref="D37:E37"/>
    <mergeCell ref="D38:E38"/>
    <mergeCell ref="D39:E39"/>
    <mergeCell ref="D71:E71"/>
    <mergeCell ref="D72:E72"/>
    <mergeCell ref="C28:E28"/>
    <mergeCell ref="A80:D80"/>
    <mergeCell ref="D73:E73"/>
    <mergeCell ref="D74:E74"/>
    <mergeCell ref="D75:E75"/>
    <mergeCell ref="D76:E76"/>
    <mergeCell ref="D77:E77"/>
    <mergeCell ref="E78:F78"/>
    <mergeCell ref="D50:E50"/>
    <mergeCell ref="D51:E51"/>
    <mergeCell ref="D53:E53"/>
    <mergeCell ref="E54:F54"/>
    <mergeCell ref="B55:B78"/>
    <mergeCell ref="C31:E31"/>
    <mergeCell ref="D40:E40"/>
    <mergeCell ref="D55:E56"/>
    <mergeCell ref="D35:E36"/>
    <mergeCell ref="D47:E47"/>
    <mergeCell ref="D42:E43"/>
    <mergeCell ref="D44:E44"/>
    <mergeCell ref="D45:E45"/>
  </mergeCells>
  <phoneticPr fontId="6"/>
  <printOptions horizontalCentered="1"/>
  <pageMargins left="0.59055118110236227" right="0.59055118110236227" top="0.74803149606299213" bottom="0.74803149606299213" header="0.31496062992125984" footer="0.31496062992125984"/>
  <pageSetup paperSize="9" scale="65" fitToHeight="2" orientation="portrait" r:id="rId1"/>
  <headerFooter>
    <oddFooter>&amp;R&amp;8 161125ver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59"/>
  <sheetViews>
    <sheetView view="pageBreakPreview" zoomScaleNormal="100" zoomScaleSheetLayoutView="100" workbookViewId="0">
      <selection activeCell="J22" sqref="J22"/>
    </sheetView>
  </sheetViews>
  <sheetFormatPr defaultRowHeight="13.5"/>
  <cols>
    <col min="1" max="1" width="2.125" style="57" customWidth="1"/>
    <col min="2" max="2" width="3.125" style="58" customWidth="1"/>
    <col min="3" max="3" width="17.625" style="57" customWidth="1"/>
    <col min="4" max="4" width="17" style="57" customWidth="1"/>
    <col min="5" max="5" width="9" style="57"/>
    <col min="6" max="6" width="6.5" style="57" customWidth="1"/>
    <col min="7" max="7" width="9" style="57"/>
    <col min="8" max="8" width="10.25" style="59" bestFit="1" customWidth="1"/>
    <col min="9" max="9" width="14.75" style="59" bestFit="1" customWidth="1"/>
    <col min="10" max="10" width="9" style="57"/>
    <col min="11" max="11" width="2.125" style="57" customWidth="1"/>
    <col min="12" max="16384" width="9" style="57"/>
  </cols>
  <sheetData>
    <row r="1" spans="2:10" ht="13.5" customHeight="1">
      <c r="B1" s="137"/>
      <c r="C1" s="137"/>
      <c r="D1" s="137"/>
      <c r="E1" s="137"/>
      <c r="F1" s="137"/>
      <c r="G1" s="137"/>
      <c r="H1" s="137"/>
      <c r="I1" s="137"/>
      <c r="J1" s="138" t="s">
        <v>93</v>
      </c>
    </row>
    <row r="2" spans="2:10" ht="13.5" customHeight="1">
      <c r="B2" s="829" t="s">
        <v>100</v>
      </c>
      <c r="C2" s="829"/>
      <c r="D2" s="829"/>
      <c r="E2" s="829"/>
      <c r="F2" s="829"/>
      <c r="G2" s="829"/>
      <c r="H2" s="829"/>
      <c r="I2" s="829"/>
      <c r="J2" s="829"/>
    </row>
    <row r="3" spans="2:10" ht="13.5" customHeight="1">
      <c r="B3" s="829"/>
      <c r="C3" s="829"/>
      <c r="D3" s="829"/>
      <c r="E3" s="829"/>
      <c r="F3" s="829"/>
      <c r="G3" s="829"/>
      <c r="H3" s="829"/>
      <c r="I3" s="829"/>
      <c r="J3" s="829"/>
    </row>
    <row r="4" spans="2:10" ht="15" customHeight="1">
      <c r="B4" s="137"/>
      <c r="C4" s="137"/>
      <c r="D4" s="137"/>
      <c r="E4" s="137"/>
      <c r="F4" s="137"/>
      <c r="G4" s="137"/>
      <c r="H4" s="137"/>
      <c r="I4" s="137"/>
      <c r="J4" s="137"/>
    </row>
    <row r="5" spans="2:10" s="62" customFormat="1" ht="15" customHeight="1">
      <c r="B5" s="155" t="s">
        <v>199</v>
      </c>
      <c r="C5" s="156"/>
      <c r="D5" s="65" t="s">
        <v>200</v>
      </c>
      <c r="E5" s="66"/>
      <c r="F5" s="66"/>
      <c r="G5" s="210"/>
      <c r="H5" s="64"/>
      <c r="I5" s="139"/>
      <c r="J5" s="61"/>
    </row>
    <row r="6" spans="2:10" s="62" customFormat="1" ht="15" customHeight="1">
      <c r="B6" s="206" t="s">
        <v>94</v>
      </c>
      <c r="C6" s="207"/>
      <c r="D6" s="208" t="s">
        <v>96</v>
      </c>
      <c r="E6" s="209"/>
      <c r="F6" s="209"/>
      <c r="G6" s="209"/>
      <c r="H6" s="67"/>
      <c r="I6" s="139"/>
      <c r="J6" s="61"/>
    </row>
    <row r="7" spans="2:10" s="62" customFormat="1" ht="15" customHeight="1">
      <c r="B7" s="151" t="s">
        <v>95</v>
      </c>
      <c r="C7" s="152"/>
      <c r="D7" s="68" t="s">
        <v>198</v>
      </c>
      <c r="E7" s="69"/>
      <c r="F7" s="69"/>
      <c r="G7" s="69"/>
      <c r="H7" s="67"/>
      <c r="I7" s="139"/>
      <c r="J7" s="61"/>
    </row>
    <row r="8" spans="2:10" s="62" customFormat="1" ht="15" customHeight="1">
      <c r="B8" s="153" t="s">
        <v>53</v>
      </c>
      <c r="C8" s="154"/>
      <c r="D8" s="70" t="s">
        <v>97</v>
      </c>
      <c r="E8" s="71"/>
      <c r="F8" s="71"/>
      <c r="G8" s="71"/>
      <c r="H8" s="67"/>
      <c r="I8" s="139"/>
      <c r="J8" s="61"/>
    </row>
    <row r="9" spans="2:10" s="72" customFormat="1" ht="15" customHeight="1" thickBot="1">
      <c r="B9" s="830"/>
      <c r="C9" s="830"/>
      <c r="H9" s="73"/>
      <c r="I9" s="73"/>
    </row>
    <row r="10" spans="2:10" s="60" customFormat="1" ht="15" customHeight="1">
      <c r="B10" s="831" t="s">
        <v>54</v>
      </c>
      <c r="C10" s="832"/>
      <c r="D10" s="212" t="s">
        <v>55</v>
      </c>
      <c r="E10" s="833" t="s">
        <v>56</v>
      </c>
      <c r="F10" s="833"/>
      <c r="G10" s="212" t="s">
        <v>57</v>
      </c>
      <c r="H10" s="74" t="s">
        <v>58</v>
      </c>
      <c r="I10" s="833" t="s">
        <v>59</v>
      </c>
      <c r="J10" s="834"/>
    </row>
    <row r="11" spans="2:10" s="60" customFormat="1" ht="15" customHeight="1">
      <c r="B11" s="75"/>
      <c r="C11" s="76"/>
      <c r="D11" s="76"/>
      <c r="E11" s="76"/>
      <c r="F11" s="76"/>
      <c r="G11" s="76"/>
      <c r="H11" s="77"/>
      <c r="I11" s="76"/>
      <c r="J11" s="78"/>
    </row>
    <row r="12" spans="2:10" s="62" customFormat="1" ht="18" customHeight="1">
      <c r="B12" s="79"/>
      <c r="C12" s="80"/>
      <c r="D12" s="81"/>
      <c r="E12" s="81"/>
      <c r="F12" s="81"/>
      <c r="G12" s="81"/>
      <c r="H12" s="82"/>
      <c r="I12" s="82"/>
      <c r="J12" s="83"/>
    </row>
    <row r="13" spans="2:10" s="62" customFormat="1" ht="15" customHeight="1">
      <c r="B13" s="84" t="s">
        <v>60</v>
      </c>
      <c r="C13" s="85" t="s">
        <v>98</v>
      </c>
      <c r="D13" s="63" t="s">
        <v>212</v>
      </c>
      <c r="E13" s="340">
        <v>3500</v>
      </c>
      <c r="F13" s="63" t="s">
        <v>213</v>
      </c>
      <c r="G13" s="63"/>
      <c r="H13" s="86"/>
      <c r="I13" s="86"/>
      <c r="J13" s="87"/>
    </row>
    <row r="14" spans="2:10" s="62" customFormat="1" ht="15" customHeight="1">
      <c r="B14" s="84"/>
      <c r="C14" s="85"/>
      <c r="D14" s="63"/>
      <c r="E14" s="63"/>
      <c r="F14" s="63"/>
      <c r="G14" s="63"/>
      <c r="H14" s="86"/>
      <c r="I14" s="86"/>
      <c r="J14" s="87"/>
    </row>
    <row r="15" spans="2:10" s="62" customFormat="1" ht="15" customHeight="1">
      <c r="B15" s="84" t="s">
        <v>62</v>
      </c>
      <c r="C15" s="85"/>
      <c r="D15" s="63"/>
      <c r="E15" s="63"/>
      <c r="F15" s="63"/>
      <c r="G15" s="63"/>
      <c r="H15" s="86"/>
      <c r="I15" s="86"/>
      <c r="J15" s="87"/>
    </row>
    <row r="16" spans="2:10" s="62" customFormat="1" ht="15" customHeight="1">
      <c r="B16" s="84"/>
      <c r="C16" s="88" t="s">
        <v>63</v>
      </c>
      <c r="D16" s="89" t="s">
        <v>202</v>
      </c>
      <c r="E16" s="89"/>
      <c r="F16" s="89"/>
      <c r="G16" s="89">
        <v>184.7</v>
      </c>
      <c r="H16" s="90"/>
      <c r="I16" s="90"/>
      <c r="J16" s="91"/>
    </row>
    <row r="17" spans="2:10" s="62" customFormat="1" ht="15" customHeight="1">
      <c r="B17" s="84" t="s">
        <v>64</v>
      </c>
      <c r="C17" s="85" t="s">
        <v>65</v>
      </c>
      <c r="D17" s="63" t="s">
        <v>79</v>
      </c>
      <c r="E17" s="63"/>
      <c r="F17" s="63"/>
      <c r="G17" s="140">
        <v>1</v>
      </c>
      <c r="H17" s="86"/>
      <c r="I17" s="86"/>
      <c r="J17" s="87"/>
    </row>
    <row r="18" spans="2:10" s="62" customFormat="1" ht="15" customHeight="1">
      <c r="B18" s="84"/>
      <c r="C18" s="85" t="s">
        <v>66</v>
      </c>
      <c r="D18" s="63"/>
      <c r="E18" s="63"/>
      <c r="F18" s="63"/>
      <c r="G18" s="63"/>
      <c r="H18" s="86"/>
      <c r="I18" s="86"/>
      <c r="J18" s="87"/>
    </row>
    <row r="19" spans="2:10" s="62" customFormat="1" ht="15" customHeight="1">
      <c r="B19" s="84" t="s">
        <v>67</v>
      </c>
      <c r="C19" s="85" t="s">
        <v>68</v>
      </c>
      <c r="D19" s="63"/>
      <c r="E19" s="63"/>
      <c r="F19" s="63"/>
      <c r="G19" s="63"/>
      <c r="H19" s="86"/>
      <c r="I19" s="86"/>
      <c r="J19" s="87"/>
    </row>
    <row r="20" spans="2:10" s="62" customFormat="1" ht="15" customHeight="1">
      <c r="B20" s="84"/>
      <c r="C20" s="68" t="s">
        <v>69</v>
      </c>
      <c r="D20" s="69"/>
      <c r="E20" s="69"/>
      <c r="F20" s="69"/>
      <c r="G20" s="92"/>
      <c r="H20" s="93"/>
      <c r="I20" s="93"/>
      <c r="J20" s="94"/>
    </row>
    <row r="21" spans="2:10" s="62" customFormat="1" ht="15" customHeight="1">
      <c r="B21" s="84" t="s">
        <v>70</v>
      </c>
      <c r="C21" s="95" t="s">
        <v>71</v>
      </c>
      <c r="D21" s="96"/>
      <c r="E21" s="96"/>
      <c r="F21" s="96"/>
      <c r="G21" s="96"/>
      <c r="H21" s="97">
        <f>G16*G17</f>
        <v>184.7</v>
      </c>
      <c r="I21" s="98"/>
      <c r="J21" s="99"/>
    </row>
    <row r="22" spans="2:10" s="62" customFormat="1" ht="15" customHeight="1">
      <c r="B22" s="100"/>
      <c r="C22" s="101"/>
      <c r="D22" s="102"/>
      <c r="E22" s="102"/>
      <c r="F22" s="102"/>
      <c r="G22" s="828" t="s">
        <v>72</v>
      </c>
      <c r="H22" s="828"/>
      <c r="I22" s="103">
        <f>ROUND(E13*H21,0)*1000</f>
        <v>646450000</v>
      </c>
      <c r="J22" s="141" t="s">
        <v>1</v>
      </c>
    </row>
    <row r="23" spans="2:10" s="62" customFormat="1" ht="15" customHeight="1">
      <c r="B23" s="104"/>
      <c r="C23" s="105" t="s">
        <v>214</v>
      </c>
      <c r="D23" s="66"/>
      <c r="E23" s="66"/>
      <c r="F23" s="66"/>
      <c r="G23" s="66"/>
      <c r="H23" s="106"/>
      <c r="I23" s="106"/>
      <c r="J23" s="107"/>
    </row>
    <row r="24" spans="2:10" s="62" customFormat="1" ht="15" customHeight="1">
      <c r="B24" s="108"/>
      <c r="C24" s="68" t="s">
        <v>80</v>
      </c>
      <c r="D24" s="109"/>
      <c r="E24" s="110">
        <v>1000</v>
      </c>
      <c r="F24" s="111" t="s">
        <v>213</v>
      </c>
      <c r="G24" s="112">
        <v>2.2999999999999998</v>
      </c>
      <c r="H24" s="113">
        <f>E24*G24*1000</f>
        <v>2300000</v>
      </c>
      <c r="I24" s="114"/>
      <c r="J24" s="94"/>
    </row>
    <row r="25" spans="2:10" s="62" customFormat="1" ht="15" customHeight="1">
      <c r="B25" s="108"/>
      <c r="C25" s="68" t="s">
        <v>215</v>
      </c>
      <c r="D25" s="109" t="s">
        <v>81</v>
      </c>
      <c r="E25" s="110">
        <v>1</v>
      </c>
      <c r="F25" s="111" t="s">
        <v>82</v>
      </c>
      <c r="G25" s="112"/>
      <c r="H25" s="113">
        <f>29.9*20*3*1000</f>
        <v>1794000</v>
      </c>
      <c r="I25" s="114" t="s">
        <v>83</v>
      </c>
      <c r="J25" s="94"/>
    </row>
    <row r="26" spans="2:10" s="62" customFormat="1" ht="15" customHeight="1">
      <c r="B26" s="108"/>
      <c r="C26" s="68" t="s">
        <v>84</v>
      </c>
      <c r="D26" s="109" t="s">
        <v>85</v>
      </c>
      <c r="E26" s="110">
        <v>1</v>
      </c>
      <c r="F26" s="111" t="s">
        <v>82</v>
      </c>
      <c r="G26" s="112"/>
      <c r="H26" s="113">
        <v>7560000</v>
      </c>
      <c r="I26" s="114" t="s">
        <v>86</v>
      </c>
      <c r="J26" s="94"/>
    </row>
    <row r="27" spans="2:10" s="62" customFormat="1" ht="15" customHeight="1">
      <c r="B27" s="108"/>
      <c r="C27" s="182" t="s">
        <v>170</v>
      </c>
      <c r="D27" s="115"/>
      <c r="E27" s="110">
        <v>1</v>
      </c>
      <c r="F27" s="111" t="s">
        <v>82</v>
      </c>
      <c r="G27" s="115"/>
      <c r="H27" s="174">
        <v>37800000</v>
      </c>
      <c r="I27" s="116"/>
      <c r="J27" s="94"/>
    </row>
    <row r="28" spans="2:10" s="62" customFormat="1" ht="15" customHeight="1">
      <c r="B28" s="108" t="s">
        <v>73</v>
      </c>
      <c r="C28" s="182" t="s">
        <v>171</v>
      </c>
      <c r="D28" s="115"/>
      <c r="E28" s="110">
        <v>1</v>
      </c>
      <c r="F28" s="111" t="s">
        <v>82</v>
      </c>
      <c r="G28" s="115"/>
      <c r="H28" s="174">
        <v>4320000</v>
      </c>
      <c r="I28" s="116"/>
      <c r="J28" s="94"/>
    </row>
    <row r="29" spans="2:10" s="62" customFormat="1" ht="15" customHeight="1">
      <c r="B29" s="108"/>
      <c r="C29" s="68"/>
      <c r="D29" s="109"/>
      <c r="E29" s="110"/>
      <c r="F29" s="111"/>
      <c r="G29" s="112"/>
      <c r="H29" s="117" t="s">
        <v>74</v>
      </c>
      <c r="I29" s="118">
        <f>SUM(H24:H28)</f>
        <v>53774000</v>
      </c>
      <c r="J29" s="94"/>
    </row>
    <row r="30" spans="2:10" s="62" customFormat="1" ht="15" customHeight="1">
      <c r="B30" s="108" t="s">
        <v>75</v>
      </c>
      <c r="C30" s="119" t="s">
        <v>207</v>
      </c>
      <c r="D30" s="69"/>
      <c r="E30" s="120"/>
      <c r="F30" s="69"/>
      <c r="G30" s="120"/>
      <c r="H30" s="93"/>
      <c r="I30" s="93"/>
      <c r="J30" s="94"/>
    </row>
    <row r="31" spans="2:10" s="62" customFormat="1" ht="15" customHeight="1">
      <c r="B31" s="108"/>
      <c r="C31" s="68" t="s">
        <v>216</v>
      </c>
      <c r="D31" s="109" t="s">
        <v>87</v>
      </c>
      <c r="E31" s="110">
        <v>100</v>
      </c>
      <c r="F31" s="111" t="s">
        <v>217</v>
      </c>
      <c r="G31" s="112">
        <v>23.6</v>
      </c>
      <c r="H31" s="113">
        <f>E31*G31*1000</f>
        <v>2360000</v>
      </c>
      <c r="I31" s="114"/>
      <c r="J31" s="94"/>
    </row>
    <row r="32" spans="2:10" s="62" customFormat="1" ht="15" customHeight="1">
      <c r="B32" s="108" t="s">
        <v>64</v>
      </c>
      <c r="C32" s="68"/>
      <c r="D32" s="109"/>
      <c r="E32" s="110"/>
      <c r="F32" s="111"/>
      <c r="G32" s="112"/>
      <c r="H32" s="113"/>
      <c r="I32" s="818"/>
      <c r="J32" s="819"/>
    </row>
    <row r="33" spans="2:10" s="62" customFormat="1" ht="15" customHeight="1">
      <c r="B33" s="108"/>
      <c r="C33" s="173"/>
      <c r="D33" s="115"/>
      <c r="E33" s="820"/>
      <c r="F33" s="821"/>
      <c r="G33" s="115"/>
      <c r="H33" s="174"/>
      <c r="I33" s="116"/>
      <c r="J33" s="94"/>
    </row>
    <row r="34" spans="2:10" s="62" customFormat="1" ht="15" customHeight="1">
      <c r="B34" s="108" t="s">
        <v>67</v>
      </c>
      <c r="C34" s="205"/>
      <c r="D34" s="115"/>
      <c r="E34" s="820"/>
      <c r="F34" s="821"/>
      <c r="G34" s="115"/>
      <c r="H34" s="115"/>
      <c r="I34" s="116"/>
      <c r="J34" s="121"/>
    </row>
    <row r="35" spans="2:10" s="62" customFormat="1" ht="15" customHeight="1">
      <c r="B35" s="108"/>
      <c r="C35" s="88"/>
      <c r="D35" s="122"/>
      <c r="E35" s="123"/>
      <c r="F35" s="124"/>
      <c r="G35" s="125"/>
      <c r="H35" s="117" t="s">
        <v>76</v>
      </c>
      <c r="I35" s="118">
        <f>SUM(H31:H34)</f>
        <v>2360000</v>
      </c>
      <c r="J35" s="87"/>
    </row>
    <row r="36" spans="2:10" s="62" customFormat="1" ht="15" customHeight="1">
      <c r="B36" s="108" t="s">
        <v>70</v>
      </c>
      <c r="C36" s="119" t="s">
        <v>208</v>
      </c>
      <c r="D36" s="69"/>
      <c r="E36" s="120"/>
      <c r="F36" s="69"/>
      <c r="G36" s="120"/>
      <c r="H36" s="93"/>
      <c r="I36" s="93"/>
      <c r="J36" s="94"/>
    </row>
    <row r="37" spans="2:10" s="62" customFormat="1" ht="15" customHeight="1">
      <c r="B37" s="108"/>
      <c r="C37" s="68" t="s">
        <v>88</v>
      </c>
      <c r="D37" s="109"/>
      <c r="E37" s="110">
        <v>1</v>
      </c>
      <c r="F37" s="111" t="s">
        <v>89</v>
      </c>
      <c r="G37" s="126">
        <v>3010</v>
      </c>
      <c r="H37" s="113">
        <f>E37*G37*1000</f>
        <v>3010000</v>
      </c>
      <c r="I37" s="114"/>
      <c r="J37" s="94"/>
    </row>
    <row r="38" spans="2:10" s="62" customFormat="1" ht="15" customHeight="1">
      <c r="B38" s="108"/>
      <c r="C38" s="68" t="s">
        <v>218</v>
      </c>
      <c r="D38" s="109" t="s">
        <v>90</v>
      </c>
      <c r="E38" s="110">
        <v>1</v>
      </c>
      <c r="F38" s="111" t="s">
        <v>91</v>
      </c>
      <c r="G38" s="126">
        <v>11912</v>
      </c>
      <c r="H38" s="113">
        <f>E38*G38*1000</f>
        <v>11912000</v>
      </c>
      <c r="I38" s="114"/>
      <c r="J38" s="94"/>
    </row>
    <row r="39" spans="2:10" s="62" customFormat="1" ht="15" customHeight="1">
      <c r="B39" s="108"/>
      <c r="C39" s="173"/>
      <c r="D39" s="115"/>
      <c r="E39" s="820"/>
      <c r="F39" s="821"/>
      <c r="G39" s="115"/>
      <c r="H39" s="174"/>
      <c r="I39" s="116"/>
      <c r="J39" s="94"/>
    </row>
    <row r="40" spans="2:10" s="62" customFormat="1" ht="15" customHeight="1">
      <c r="B40" s="108"/>
      <c r="C40" s="205"/>
      <c r="D40" s="115"/>
      <c r="E40" s="820"/>
      <c r="F40" s="821"/>
      <c r="G40" s="115"/>
      <c r="H40" s="115"/>
      <c r="I40" s="116"/>
      <c r="J40" s="121"/>
    </row>
    <row r="41" spans="2:10" s="62" customFormat="1" ht="15" customHeight="1">
      <c r="B41" s="108"/>
      <c r="C41" s="88"/>
      <c r="D41" s="122"/>
      <c r="E41" s="123"/>
      <c r="F41" s="124"/>
      <c r="G41" s="127"/>
      <c r="H41" s="117" t="s">
        <v>77</v>
      </c>
      <c r="I41" s="118">
        <f>SUM(H37:H40)</f>
        <v>14922000</v>
      </c>
      <c r="J41" s="91"/>
    </row>
    <row r="42" spans="2:10" s="62" customFormat="1" ht="15" customHeight="1">
      <c r="B42" s="108"/>
      <c r="C42" s="119" t="s">
        <v>209</v>
      </c>
      <c r="D42" s="69"/>
      <c r="E42" s="120"/>
      <c r="F42" s="69"/>
      <c r="G42" s="120"/>
      <c r="H42" s="93"/>
      <c r="I42" s="93"/>
      <c r="J42" s="94"/>
    </row>
    <row r="43" spans="2:10" s="62" customFormat="1" ht="15" customHeight="1">
      <c r="B43" s="108"/>
      <c r="C43" s="68" t="s">
        <v>189</v>
      </c>
      <c r="D43" s="109" t="s">
        <v>190</v>
      </c>
      <c r="E43" s="110">
        <v>1</v>
      </c>
      <c r="F43" s="111" t="s">
        <v>82</v>
      </c>
      <c r="G43" s="112"/>
      <c r="H43" s="113">
        <v>1700000</v>
      </c>
      <c r="I43" s="114"/>
      <c r="J43" s="94"/>
    </row>
    <row r="44" spans="2:10" s="62" customFormat="1" ht="15" customHeight="1">
      <c r="B44" s="108"/>
      <c r="C44" s="173"/>
      <c r="D44" s="115"/>
      <c r="E44" s="820"/>
      <c r="F44" s="821"/>
      <c r="G44" s="115"/>
      <c r="H44" s="174"/>
      <c r="I44" s="175"/>
      <c r="J44" s="91"/>
    </row>
    <row r="45" spans="2:10" s="62" customFormat="1" ht="15" customHeight="1">
      <c r="B45" s="108"/>
      <c r="C45" s="70"/>
      <c r="D45" s="185"/>
      <c r="E45" s="186"/>
      <c r="F45" s="187"/>
      <c r="G45" s="188"/>
      <c r="H45" s="189" t="s">
        <v>78</v>
      </c>
      <c r="I45" s="190">
        <f>SUM(H43:H44)</f>
        <v>1700000</v>
      </c>
      <c r="J45" s="128"/>
    </row>
    <row r="46" spans="2:10" s="62" customFormat="1" ht="15" customHeight="1">
      <c r="B46" s="84"/>
      <c r="C46" s="191"/>
      <c r="D46" s="192"/>
      <c r="E46" s="193"/>
      <c r="F46" s="192"/>
      <c r="G46" s="193"/>
      <c r="H46" s="211" t="s">
        <v>174</v>
      </c>
      <c r="I46" s="194">
        <f>SUM(I29,I35,I41,I45)</f>
        <v>72756000</v>
      </c>
      <c r="J46" s="195"/>
    </row>
    <row r="47" spans="2:10" s="62" customFormat="1" ht="15" customHeight="1">
      <c r="B47" s="84"/>
      <c r="C47" s="80"/>
      <c r="D47" s="81"/>
      <c r="E47" s="196"/>
      <c r="F47" s="197"/>
      <c r="G47" s="112" t="s">
        <v>178</v>
      </c>
      <c r="H47" s="113">
        <v>5000</v>
      </c>
      <c r="I47" s="114"/>
      <c r="J47" s="94"/>
    </row>
    <row r="48" spans="2:10" s="62" customFormat="1" ht="15" customHeight="1">
      <c r="B48" s="84"/>
      <c r="C48" s="198"/>
      <c r="D48" s="204"/>
      <c r="E48" s="822"/>
      <c r="F48" s="823"/>
      <c r="G48" s="115" t="s">
        <v>177</v>
      </c>
      <c r="H48" s="199">
        <f>E13/H47</f>
        <v>0.7</v>
      </c>
      <c r="I48" s="175"/>
      <c r="J48" s="91"/>
    </row>
    <row r="49" spans="2:14" s="62" customFormat="1" ht="15" customHeight="1">
      <c r="B49" s="84"/>
      <c r="C49" s="191"/>
      <c r="D49" s="192"/>
      <c r="E49" s="193"/>
      <c r="F49" s="192"/>
      <c r="G49" s="824" t="s">
        <v>179</v>
      </c>
      <c r="H49" s="824"/>
      <c r="I49" s="194">
        <f>I46*H48</f>
        <v>50929200</v>
      </c>
      <c r="J49" s="195"/>
    </row>
    <row r="50" spans="2:14" s="62" customFormat="1" ht="15" customHeight="1">
      <c r="B50" s="84"/>
      <c r="C50" s="119" t="s">
        <v>210</v>
      </c>
      <c r="D50" s="69"/>
      <c r="E50" s="120"/>
      <c r="F50" s="69"/>
      <c r="G50" s="120"/>
      <c r="H50" s="93"/>
      <c r="I50" s="93"/>
      <c r="J50" s="94"/>
    </row>
    <row r="51" spans="2:14" s="62" customFormat="1" ht="15" customHeight="1">
      <c r="B51" s="84"/>
      <c r="C51" s="68" t="s">
        <v>168</v>
      </c>
      <c r="D51" s="109"/>
      <c r="E51" s="110">
        <v>1</v>
      </c>
      <c r="F51" s="111" t="s">
        <v>82</v>
      </c>
      <c r="G51" s="112"/>
      <c r="H51" s="113">
        <v>75600000</v>
      </c>
      <c r="I51" s="114"/>
      <c r="J51" s="94"/>
    </row>
    <row r="52" spans="2:14" s="62" customFormat="1" ht="15" customHeight="1">
      <c r="B52" s="84"/>
      <c r="C52" s="68" t="s">
        <v>176</v>
      </c>
      <c r="D52" s="109"/>
      <c r="E52" s="110">
        <v>1</v>
      </c>
      <c r="F52" s="111" t="s">
        <v>82</v>
      </c>
      <c r="G52" s="112"/>
      <c r="H52" s="113">
        <v>2300000</v>
      </c>
      <c r="I52" s="175"/>
      <c r="J52" s="91"/>
    </row>
    <row r="53" spans="2:14" s="62" customFormat="1" ht="15" customHeight="1">
      <c r="B53" s="84"/>
      <c r="C53" s="173"/>
      <c r="D53" s="115"/>
      <c r="E53" s="820"/>
      <c r="F53" s="821"/>
      <c r="G53" s="115"/>
      <c r="H53" s="174"/>
      <c r="I53" s="175"/>
      <c r="J53" s="91"/>
    </row>
    <row r="54" spans="2:14" s="62" customFormat="1" ht="15" customHeight="1">
      <c r="B54" s="84"/>
      <c r="C54" s="70"/>
      <c r="D54" s="185"/>
      <c r="E54" s="186"/>
      <c r="F54" s="187"/>
      <c r="G54" s="188"/>
      <c r="H54" s="189" t="s">
        <v>78</v>
      </c>
      <c r="I54" s="190">
        <f>SUM(H51:H53)</f>
        <v>77900000</v>
      </c>
      <c r="J54" s="128"/>
    </row>
    <row r="55" spans="2:14" s="62" customFormat="1" ht="15" customHeight="1" thickBot="1">
      <c r="B55" s="129"/>
      <c r="C55" s="130"/>
      <c r="D55" s="131"/>
      <c r="E55" s="131"/>
      <c r="F55" s="131"/>
      <c r="G55" s="825" t="s">
        <v>175</v>
      </c>
      <c r="H55" s="825"/>
      <c r="I55" s="132">
        <f>I54+I49</f>
        <v>128829200</v>
      </c>
      <c r="J55" s="133"/>
    </row>
    <row r="56" spans="2:14" s="72" customFormat="1" ht="15" customHeight="1" thickBot="1">
      <c r="B56" s="134"/>
      <c r="G56" s="826" t="s">
        <v>99</v>
      </c>
      <c r="H56" s="827"/>
      <c r="I56" s="816">
        <f>I22+I55</f>
        <v>775279200</v>
      </c>
      <c r="J56" s="817"/>
    </row>
    <row r="57" spans="2:14" s="62" customFormat="1" ht="14.25" customHeight="1">
      <c r="B57" s="60"/>
      <c r="H57" s="64"/>
      <c r="I57" s="64"/>
    </row>
    <row r="58" spans="2:14" s="62" customFormat="1" ht="35.25" customHeight="1">
      <c r="B58" s="60"/>
      <c r="H58" s="64"/>
      <c r="I58" s="64"/>
    </row>
    <row r="59" spans="2:14" s="62" customFormat="1" ht="35.25" customHeight="1">
      <c r="B59" s="61"/>
      <c r="C59" s="63"/>
      <c r="D59" s="63"/>
      <c r="E59" s="63"/>
      <c r="F59" s="63"/>
      <c r="G59" s="63"/>
      <c r="H59" s="86"/>
      <c r="I59" s="135"/>
      <c r="J59" s="136"/>
      <c r="L59" s="60"/>
      <c r="M59" s="60"/>
      <c r="N59" s="60"/>
    </row>
  </sheetData>
  <sheetProtection formatColumns="0" formatRows="0"/>
  <mergeCells count="18">
    <mergeCell ref="G22:H22"/>
    <mergeCell ref="B2:J3"/>
    <mergeCell ref="B9:C9"/>
    <mergeCell ref="B10:C10"/>
    <mergeCell ref="E10:F10"/>
    <mergeCell ref="I10:J10"/>
    <mergeCell ref="I56:J56"/>
    <mergeCell ref="I32:J32"/>
    <mergeCell ref="E33:F33"/>
    <mergeCell ref="E34:F34"/>
    <mergeCell ref="E39:F39"/>
    <mergeCell ref="E40:F40"/>
    <mergeCell ref="E44:F44"/>
    <mergeCell ref="E48:F48"/>
    <mergeCell ref="G49:H49"/>
    <mergeCell ref="E53:F53"/>
    <mergeCell ref="G55:H55"/>
    <mergeCell ref="G56:H56"/>
  </mergeCells>
  <phoneticPr fontId="6"/>
  <pageMargins left="0.23622047244094491" right="0.23622047244094491" top="0.74803149606299213" bottom="0.74803149606299213" header="0.31496062992125984" footer="0.31496062992125984"/>
  <pageSetup paperSize="9" scale="95" orientation="portrait" cellComments="asDisplayed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K34"/>
  <sheetViews>
    <sheetView showZeros="0" tabSelected="1" view="pageBreakPreview" zoomScale="60" zoomScaleNormal="85" workbookViewId="0">
      <selection activeCell="AZ6" sqref="AZ6"/>
    </sheetView>
  </sheetViews>
  <sheetFormatPr defaultRowHeight="13.5"/>
  <cols>
    <col min="1" max="1" width="15.75" style="1" bestFit="1" customWidth="1"/>
    <col min="2" max="2" width="12.5" style="1" bestFit="1" customWidth="1"/>
    <col min="3" max="3" width="12.875" style="1" customWidth="1"/>
    <col min="4" max="4" width="3.75" style="1" bestFit="1" customWidth="1"/>
    <col min="5" max="5" width="12.5" style="1" bestFit="1" customWidth="1"/>
    <col min="6" max="6" width="12.875" style="1" customWidth="1"/>
    <col min="7" max="7" width="3.75" style="1" bestFit="1" customWidth="1"/>
    <col min="8" max="8" width="10.25" style="1" bestFit="1" customWidth="1"/>
    <col min="9" max="9" width="12.875" style="1" customWidth="1"/>
    <col min="10" max="10" width="3.5" style="6" bestFit="1" customWidth="1"/>
    <col min="11" max="16384" width="9" style="1"/>
  </cols>
  <sheetData>
    <row r="1" spans="1:11" s="2" customFormat="1" ht="24.75" customHeight="1">
      <c r="G1" s="855" t="s">
        <v>117</v>
      </c>
      <c r="H1" s="855"/>
      <c r="I1" s="855"/>
      <c r="J1" s="855"/>
    </row>
    <row r="2" spans="1:11" s="2" customFormat="1" ht="24.75" customHeight="1">
      <c r="A2" s="856" t="s">
        <v>29</v>
      </c>
      <c r="B2" s="856"/>
      <c r="C2" s="856"/>
      <c r="D2" s="856"/>
      <c r="E2" s="856"/>
      <c r="F2" s="856"/>
      <c r="G2" s="856"/>
      <c r="H2" s="856"/>
      <c r="I2" s="856"/>
      <c r="J2" s="856"/>
    </row>
    <row r="3" spans="1:11" s="2" customFormat="1" ht="14.25" thickBot="1">
      <c r="H3" s="4"/>
      <c r="I3" s="873"/>
      <c r="J3" s="873"/>
    </row>
    <row r="4" spans="1:11" ht="34.5" customHeight="1">
      <c r="A4" s="860" t="s">
        <v>201</v>
      </c>
      <c r="B4" s="861"/>
      <c r="C4" s="867" t="str">
        <f>IF('2-1'!F4="","",'2-1'!F4)</f>
        <v/>
      </c>
      <c r="D4" s="868"/>
      <c r="E4" s="862" t="s">
        <v>0</v>
      </c>
      <c r="F4" s="863"/>
      <c r="G4" s="864"/>
      <c r="H4" s="867" t="str">
        <f>IF('2-1'!Q4="","",'2-1'!Q4)</f>
        <v/>
      </c>
      <c r="I4" s="880"/>
      <c r="J4" s="881"/>
      <c r="K4" s="143"/>
    </row>
    <row r="5" spans="1:11" ht="34.5" customHeight="1">
      <c r="A5" s="865" t="s">
        <v>16</v>
      </c>
      <c r="B5" s="866"/>
      <c r="C5" s="869" t="str">
        <f>IF('2-1'!AD4="","",'2-1'!AD4)</f>
        <v/>
      </c>
      <c r="D5" s="869"/>
      <c r="E5" s="869"/>
      <c r="F5" s="869"/>
      <c r="G5" s="869"/>
      <c r="H5" s="869"/>
      <c r="I5" s="869"/>
      <c r="J5" s="870"/>
      <c r="K5" s="143"/>
    </row>
    <row r="6" spans="1:11" ht="34.5" customHeight="1" thickBot="1">
      <c r="A6" s="144" t="s">
        <v>5</v>
      </c>
      <c r="B6" s="874" t="str">
        <f>'2-1'!L5&amp;"_"&amp;'2-1'!W5&amp;"_"&amp;'2-1'!AD5</f>
        <v>__</v>
      </c>
      <c r="C6" s="875"/>
      <c r="D6" s="875"/>
      <c r="E6" s="875"/>
      <c r="F6" s="875"/>
      <c r="G6" s="875"/>
      <c r="H6" s="875"/>
      <c r="I6" s="875"/>
      <c r="J6" s="876"/>
    </row>
    <row r="7" spans="1:11" ht="34.5" customHeight="1" thickTop="1">
      <c r="A7" s="145" t="s">
        <v>3</v>
      </c>
      <c r="B7" s="857" t="str">
        <f>IF('2-1'!F6="","",'2-1'!F6)</f>
        <v/>
      </c>
      <c r="C7" s="858"/>
      <c r="D7" s="858"/>
      <c r="E7" s="859"/>
      <c r="F7" s="871" t="s">
        <v>15</v>
      </c>
      <c r="G7" s="872"/>
      <c r="H7" s="877"/>
      <c r="I7" s="878"/>
      <c r="J7" s="879"/>
    </row>
    <row r="8" spans="1:11" ht="34.5" customHeight="1">
      <c r="A8" s="146" t="s">
        <v>12</v>
      </c>
      <c r="B8" s="147" t="s">
        <v>6</v>
      </c>
      <c r="C8" s="845"/>
      <c r="D8" s="845"/>
      <c r="E8" s="845"/>
      <c r="F8" s="845"/>
      <c r="G8" s="846"/>
      <c r="H8" s="147" t="s">
        <v>7</v>
      </c>
      <c r="I8" s="7"/>
      <c r="J8" s="149" t="s">
        <v>1</v>
      </c>
    </row>
    <row r="9" spans="1:11" ht="34.5" customHeight="1">
      <c r="A9" s="146" t="s">
        <v>13</v>
      </c>
      <c r="B9" s="147" t="s">
        <v>6</v>
      </c>
      <c r="C9" s="845"/>
      <c r="D9" s="845"/>
      <c r="E9" s="845"/>
      <c r="F9" s="845"/>
      <c r="G9" s="846"/>
      <c r="H9" s="147" t="s">
        <v>7</v>
      </c>
      <c r="I9" s="7"/>
      <c r="J9" s="149" t="s">
        <v>1</v>
      </c>
    </row>
    <row r="10" spans="1:11" ht="34.5" customHeight="1">
      <c r="A10" s="146" t="s">
        <v>14</v>
      </c>
      <c r="B10" s="147" t="s">
        <v>6</v>
      </c>
      <c r="C10" s="845"/>
      <c r="D10" s="845"/>
      <c r="E10" s="845"/>
      <c r="F10" s="845"/>
      <c r="G10" s="846"/>
      <c r="H10" s="147" t="s">
        <v>7</v>
      </c>
      <c r="I10" s="7"/>
      <c r="J10" s="149" t="s">
        <v>1</v>
      </c>
    </row>
    <row r="11" spans="1:11" ht="34.5" customHeight="1">
      <c r="A11" s="146" t="s">
        <v>22</v>
      </c>
      <c r="B11" s="147" t="s">
        <v>6</v>
      </c>
      <c r="C11" s="845"/>
      <c r="D11" s="845"/>
      <c r="E11" s="845"/>
      <c r="F11" s="845"/>
      <c r="G11" s="846"/>
      <c r="H11" s="147" t="s">
        <v>7</v>
      </c>
      <c r="I11" s="7"/>
      <c r="J11" s="149" t="s">
        <v>1</v>
      </c>
    </row>
    <row r="12" spans="1:11" ht="34.5" customHeight="1">
      <c r="A12" s="146" t="s">
        <v>23</v>
      </c>
      <c r="B12" s="147" t="s">
        <v>6</v>
      </c>
      <c r="C12" s="845"/>
      <c r="D12" s="845"/>
      <c r="E12" s="845"/>
      <c r="F12" s="845"/>
      <c r="G12" s="846"/>
      <c r="H12" s="147" t="s">
        <v>7</v>
      </c>
      <c r="I12" s="7"/>
      <c r="J12" s="149" t="s">
        <v>1</v>
      </c>
    </row>
    <row r="13" spans="1:11" ht="35.25" customHeight="1" thickBot="1">
      <c r="A13" s="146" t="s">
        <v>24</v>
      </c>
      <c r="B13" s="148" t="s">
        <v>6</v>
      </c>
      <c r="C13" s="845"/>
      <c r="D13" s="845"/>
      <c r="E13" s="845"/>
      <c r="F13" s="845"/>
      <c r="G13" s="846"/>
      <c r="H13" s="148" t="s">
        <v>7</v>
      </c>
      <c r="I13" s="8"/>
      <c r="J13" s="150" t="s">
        <v>1</v>
      </c>
    </row>
    <row r="14" spans="1:11" ht="35.25" customHeight="1" thickTop="1">
      <c r="A14" s="3" t="s">
        <v>11</v>
      </c>
      <c r="B14" s="853"/>
      <c r="C14" s="853"/>
      <c r="D14" s="853"/>
      <c r="E14" s="853"/>
      <c r="F14" s="853"/>
      <c r="G14" s="853"/>
      <c r="H14" s="853"/>
      <c r="I14" s="853"/>
      <c r="J14" s="854"/>
    </row>
    <row r="15" spans="1:11" ht="34.5" customHeight="1">
      <c r="A15" s="850"/>
      <c r="B15" s="851"/>
      <c r="C15" s="851"/>
      <c r="D15" s="851"/>
      <c r="E15" s="851"/>
      <c r="F15" s="851"/>
      <c r="G15" s="851"/>
      <c r="H15" s="851"/>
      <c r="I15" s="851"/>
      <c r="J15" s="852"/>
    </row>
    <row r="16" spans="1:11" ht="34.5" customHeight="1">
      <c r="A16" s="850"/>
      <c r="B16" s="851"/>
      <c r="C16" s="851"/>
      <c r="D16" s="851"/>
      <c r="E16" s="851"/>
      <c r="F16" s="851"/>
      <c r="G16" s="851"/>
      <c r="H16" s="851"/>
      <c r="I16" s="851"/>
      <c r="J16" s="852"/>
    </row>
    <row r="17" spans="1:10" ht="34.5" customHeight="1">
      <c r="A17" s="850"/>
      <c r="B17" s="851"/>
      <c r="C17" s="851"/>
      <c r="D17" s="851"/>
      <c r="E17" s="851"/>
      <c r="F17" s="851"/>
      <c r="G17" s="851"/>
      <c r="H17" s="851"/>
      <c r="I17" s="851"/>
      <c r="J17" s="852"/>
    </row>
    <row r="18" spans="1:10" ht="34.5" customHeight="1">
      <c r="A18" s="850"/>
      <c r="B18" s="851"/>
      <c r="C18" s="851"/>
      <c r="D18" s="851"/>
      <c r="E18" s="851"/>
      <c r="F18" s="851"/>
      <c r="G18" s="851"/>
      <c r="H18" s="851"/>
      <c r="I18" s="851"/>
      <c r="J18" s="852"/>
    </row>
    <row r="19" spans="1:10" ht="34.5" customHeight="1">
      <c r="A19" s="850"/>
      <c r="B19" s="851"/>
      <c r="C19" s="851"/>
      <c r="D19" s="851"/>
      <c r="E19" s="851"/>
      <c r="F19" s="851"/>
      <c r="G19" s="851"/>
      <c r="H19" s="851"/>
      <c r="I19" s="851"/>
      <c r="J19" s="852"/>
    </row>
    <row r="20" spans="1:10" ht="34.5" customHeight="1">
      <c r="A20" s="850"/>
      <c r="B20" s="851"/>
      <c r="C20" s="851"/>
      <c r="D20" s="851"/>
      <c r="E20" s="851"/>
      <c r="F20" s="851"/>
      <c r="G20" s="851"/>
      <c r="H20" s="851"/>
      <c r="I20" s="851"/>
      <c r="J20" s="852"/>
    </row>
    <row r="21" spans="1:10" ht="34.5" customHeight="1">
      <c r="A21" s="847"/>
      <c r="B21" s="848"/>
      <c r="C21" s="848"/>
      <c r="D21" s="848"/>
      <c r="E21" s="848"/>
      <c r="F21" s="848"/>
      <c r="G21" s="848"/>
      <c r="H21" s="848"/>
      <c r="I21" s="848"/>
      <c r="J21" s="849"/>
    </row>
    <row r="22" spans="1:10" ht="35.25" customHeight="1">
      <c r="A22" s="842" t="s">
        <v>25</v>
      </c>
      <c r="B22" s="843"/>
      <c r="C22" s="843"/>
      <c r="D22" s="843"/>
      <c r="E22" s="843"/>
      <c r="F22" s="843"/>
      <c r="G22" s="843"/>
      <c r="H22" s="843"/>
      <c r="I22" s="843"/>
      <c r="J22" s="844"/>
    </row>
    <row r="23" spans="1:10" ht="35.25" customHeight="1">
      <c r="A23" s="5"/>
      <c r="B23" s="4" t="s">
        <v>26</v>
      </c>
      <c r="C23" s="28"/>
      <c r="D23" s="29" t="s">
        <v>1</v>
      </c>
      <c r="E23" s="4" t="s">
        <v>27</v>
      </c>
      <c r="F23" s="30"/>
      <c r="G23" s="29" t="s">
        <v>1</v>
      </c>
      <c r="H23" s="4" t="s">
        <v>28</v>
      </c>
      <c r="I23" s="31">
        <f>F23-C23</f>
        <v>0</v>
      </c>
      <c r="J23" s="27" t="s">
        <v>1</v>
      </c>
    </row>
    <row r="24" spans="1:10" ht="34.5" customHeight="1">
      <c r="A24" s="835"/>
      <c r="B24" s="836"/>
      <c r="C24" s="836"/>
      <c r="D24" s="836"/>
      <c r="E24" s="836"/>
      <c r="F24" s="836"/>
      <c r="G24" s="836"/>
      <c r="H24" s="836"/>
      <c r="I24" s="836"/>
      <c r="J24" s="837"/>
    </row>
    <row r="25" spans="1:10" ht="34.5" customHeight="1">
      <c r="A25" s="838"/>
      <c r="B25" s="836"/>
      <c r="C25" s="836"/>
      <c r="D25" s="836"/>
      <c r="E25" s="836"/>
      <c r="F25" s="836"/>
      <c r="G25" s="836"/>
      <c r="H25" s="836"/>
      <c r="I25" s="836"/>
      <c r="J25" s="837"/>
    </row>
    <row r="26" spans="1:10" ht="34.5" customHeight="1">
      <c r="A26" s="838"/>
      <c r="B26" s="836"/>
      <c r="C26" s="836"/>
      <c r="D26" s="836"/>
      <c r="E26" s="836"/>
      <c r="F26" s="836"/>
      <c r="G26" s="836"/>
      <c r="H26" s="836"/>
      <c r="I26" s="836"/>
      <c r="J26" s="837"/>
    </row>
    <row r="27" spans="1:10" ht="34.5" customHeight="1">
      <c r="A27" s="838"/>
      <c r="B27" s="836"/>
      <c r="C27" s="836"/>
      <c r="D27" s="836"/>
      <c r="E27" s="836"/>
      <c r="F27" s="836"/>
      <c r="G27" s="836"/>
      <c r="H27" s="836"/>
      <c r="I27" s="836"/>
      <c r="J27" s="837"/>
    </row>
    <row r="28" spans="1:10" ht="34.5" customHeight="1">
      <c r="A28" s="838"/>
      <c r="B28" s="836"/>
      <c r="C28" s="836"/>
      <c r="D28" s="836"/>
      <c r="E28" s="836"/>
      <c r="F28" s="836"/>
      <c r="G28" s="836"/>
      <c r="H28" s="836"/>
      <c r="I28" s="836"/>
      <c r="J28" s="837"/>
    </row>
    <row r="29" spans="1:10" ht="34.5" customHeight="1" thickBot="1">
      <c r="A29" s="839"/>
      <c r="B29" s="840"/>
      <c r="C29" s="840"/>
      <c r="D29" s="840"/>
      <c r="E29" s="840"/>
      <c r="F29" s="840"/>
      <c r="G29" s="840"/>
      <c r="H29" s="840"/>
      <c r="I29" s="840"/>
      <c r="J29" s="841"/>
    </row>
    <row r="30" spans="1:10" ht="28.5" customHeight="1"/>
    <row r="31" spans="1:10" ht="28.5" customHeight="1"/>
    <row r="32" spans="1:10" ht="28.5" customHeight="1"/>
    <row r="33" ht="28.5" customHeight="1"/>
    <row r="34" ht="28.5" customHeight="1"/>
  </sheetData>
  <mergeCells count="24">
    <mergeCell ref="G1:J1"/>
    <mergeCell ref="A2:J2"/>
    <mergeCell ref="C10:G10"/>
    <mergeCell ref="B7:E7"/>
    <mergeCell ref="C9:G9"/>
    <mergeCell ref="A4:B4"/>
    <mergeCell ref="E4:G4"/>
    <mergeCell ref="A5:B5"/>
    <mergeCell ref="C4:D4"/>
    <mergeCell ref="C5:J5"/>
    <mergeCell ref="F7:G7"/>
    <mergeCell ref="C8:G8"/>
    <mergeCell ref="I3:J3"/>
    <mergeCell ref="B6:J6"/>
    <mergeCell ref="H7:J7"/>
    <mergeCell ref="H4:J4"/>
    <mergeCell ref="A24:J29"/>
    <mergeCell ref="A22:J22"/>
    <mergeCell ref="C11:G11"/>
    <mergeCell ref="C12:G12"/>
    <mergeCell ref="C13:G13"/>
    <mergeCell ref="A21:J21"/>
    <mergeCell ref="A15:J20"/>
    <mergeCell ref="B14:J14"/>
  </mergeCells>
  <phoneticPr fontId="6"/>
  <dataValidations xWindow="433" yWindow="357" count="1">
    <dataValidation allowBlank="1" showInputMessage="1" showErrorMessage="1" promptTitle="事業名" prompt="様式２－１の事業名と一致させること。" sqref="B7:E7"/>
  </dataValidations>
  <printOptions horizontalCentered="1"/>
  <pageMargins left="0.59055118110236227" right="0.59055118110236227" top="0.74803149606299213" bottom="0.74803149606299213" header="0.31496062992125984" footer="0.31496062992125984"/>
  <pageSetup paperSize="9" scale="83" orientation="portrait" r:id="rId1"/>
  <headerFooter>
    <oddFooter>&amp;R&amp;8 161125ver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2-1</vt:lpstr>
      <vt:lpstr>2-2</vt:lpstr>
      <vt:lpstr>2-3</vt:lpstr>
      <vt:lpstr>2-1(記入例)</vt:lpstr>
      <vt:lpstr>2-2(記入例)</vt:lpstr>
      <vt:lpstr>2-3 (記入例)</vt:lpstr>
      <vt:lpstr>2-4採択理由書</vt:lpstr>
      <vt:lpstr>'2-1'!Print_Area</vt:lpstr>
      <vt:lpstr>'2-1(記入例)'!Print_Area</vt:lpstr>
      <vt:lpstr>'2-2'!Print_Area</vt:lpstr>
      <vt:lpstr>'2-2(記入例)'!Print_Area</vt:lpstr>
      <vt:lpstr>'2-3'!Print_Area</vt:lpstr>
      <vt:lpstr>'2-3 (記入例)'!Print_Area</vt:lpstr>
      <vt:lpstr>'2-4採択理由書'!Print_Area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2012-03-07T06:59:10Z</cp:lastPrinted>
  <dcterms:created xsi:type="dcterms:W3CDTF">2004-04-16T09:07:56Z</dcterms:created>
  <dcterms:modified xsi:type="dcterms:W3CDTF">2017-07-05T04:02:57Z</dcterms:modified>
</cp:coreProperties>
</file>