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mc:AlternateContent xmlns:mc="http://schemas.openxmlformats.org/markup-compatibility/2006">
    <mc:Choice Requires="x15">
      <x15ac:absPath xmlns:x15ac="http://schemas.microsoft.com/office/spreadsheetml/2010/11/ac" url="C:\Users\B374\Dropbox\★21世紀構想研究会\18回大会\文部科学省\"/>
    </mc:Choice>
  </mc:AlternateContent>
  <xr:revisionPtr revIDLastSave="0" documentId="8_{D1793FEE-FDD4-4686-9A77-CB77A93B2211}" xr6:coauthVersionLast="47" xr6:coauthVersionMax="47" xr10:uidLastSave="{00000000-0000-0000-0000-000000000000}"/>
  <bookViews>
    <workbookView xWindow="-120" yWindow="-120" windowWidth="21675" windowHeight="13740" tabRatio="759" xr2:uid="{00000000-000D-0000-FFFF-FFFF00000000}"/>
  </bookViews>
  <sheets>
    <sheet name="エントリーシート" sheetId="1" r:id="rId1"/>
    <sheet name="Sheet1" sheetId="6" state="hidden" r:id="rId2"/>
    <sheet name="作品画像欄" sheetId="14" r:id="rId3"/>
    <sheet name="栄養価計算表欄" sheetId="3" r:id="rId4"/>
    <sheet name="管理　一覧用" sheetId="4" r:id="rId5"/>
    <sheet name="管理　フォーム値" sheetId="5" state="hidden" r:id="rId6"/>
    <sheet name="Sheet3" sheetId="9" state="hidden" r:id="rId7"/>
    <sheet name="・・・" sheetId="12" state="hidden" r:id="rId8"/>
    <sheet name="管理　献立" sheetId="15" r:id="rId9"/>
  </sheets>
  <definedNames>
    <definedName name="_xlnm.Print_Area" localSheetId="0">エントリーシート!$A$1:$U$129</definedName>
    <definedName name="_xlnm.Print_Area" localSheetId="3">栄養価計算表欄!$A$1:$S$80</definedName>
    <definedName name="_xlnm.Print_Area" localSheetId="2">作品画像欄!$A$1:$D$35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 i="15" l="1"/>
  <c r="N6" i="15"/>
  <c r="N7" i="15"/>
  <c r="N8"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3" i="15"/>
  <c r="N54" i="15"/>
  <c r="N55" i="15"/>
  <c r="N56" i="15"/>
  <c r="N57" i="15"/>
  <c r="N58" i="15"/>
  <c r="N59" i="15"/>
  <c r="N60" i="15"/>
  <c r="N4" i="15"/>
  <c r="N2" i="15"/>
  <c r="R8" i="15"/>
  <c r="P10" i="15"/>
  <c r="S11" i="15"/>
  <c r="Q13" i="15"/>
  <c r="R16" i="15"/>
  <c r="P18" i="15"/>
  <c r="S19" i="15"/>
  <c r="Q21" i="15"/>
  <c r="R24" i="15"/>
  <c r="P26" i="15"/>
  <c r="S27" i="15"/>
  <c r="Q29" i="15"/>
  <c r="R32" i="15"/>
  <c r="P34" i="15"/>
  <c r="S35" i="15"/>
  <c r="Q37" i="15"/>
  <c r="R40" i="15"/>
  <c r="P42" i="15"/>
  <c r="S43" i="15"/>
  <c r="Q45" i="15"/>
  <c r="R48" i="15"/>
  <c r="P50" i="15"/>
  <c r="S51" i="15"/>
  <c r="Q53" i="15"/>
  <c r="R56" i="15"/>
  <c r="P58" i="15"/>
  <c r="S59" i="15"/>
  <c r="S4" i="15"/>
  <c r="M2" i="15"/>
  <c r="L2" i="15"/>
  <c r="K2" i="15"/>
  <c r="I2" i="15"/>
  <c r="H2" i="15"/>
  <c r="F2" i="15"/>
  <c r="AH3" i="4"/>
  <c r="W10" i="1" s="1"/>
  <c r="S59" i="1"/>
  <c r="C52" i="15"/>
  <c r="E52" i="15"/>
  <c r="F52" i="15"/>
  <c r="P52" i="15" s="1"/>
  <c r="G52" i="15"/>
  <c r="H52" i="15"/>
  <c r="C53" i="15"/>
  <c r="E53" i="15"/>
  <c r="F53" i="15"/>
  <c r="P53" i="15" s="1"/>
  <c r="G53" i="15"/>
  <c r="H53" i="15"/>
  <c r="C54" i="15"/>
  <c r="E54" i="15"/>
  <c r="F54" i="15"/>
  <c r="S54" i="15" s="1"/>
  <c r="G54" i="15"/>
  <c r="H54" i="15"/>
  <c r="C55" i="15"/>
  <c r="E55" i="15"/>
  <c r="F55" i="15"/>
  <c r="P55" i="15" s="1"/>
  <c r="G55" i="15"/>
  <c r="H55" i="15"/>
  <c r="C56" i="15"/>
  <c r="E56" i="15"/>
  <c r="F56" i="15"/>
  <c r="Q56" i="15" s="1"/>
  <c r="G56" i="15"/>
  <c r="H56" i="15"/>
  <c r="C57" i="15"/>
  <c r="E57" i="15"/>
  <c r="F57" i="15"/>
  <c r="T57" i="15" s="1"/>
  <c r="G57" i="15"/>
  <c r="H57" i="15"/>
  <c r="C58" i="15"/>
  <c r="E58" i="15"/>
  <c r="F58" i="15"/>
  <c r="Q58" i="15" s="1"/>
  <c r="G58" i="15"/>
  <c r="H58" i="15"/>
  <c r="C59" i="15"/>
  <c r="E59" i="15"/>
  <c r="F59" i="15"/>
  <c r="R59" i="15" s="1"/>
  <c r="G59" i="15"/>
  <c r="H59" i="15"/>
  <c r="C60" i="15"/>
  <c r="E60" i="15"/>
  <c r="F60" i="15"/>
  <c r="P60" i="15" s="1"/>
  <c r="G60" i="15"/>
  <c r="H60" i="15"/>
  <c r="C5" i="15"/>
  <c r="E5" i="15"/>
  <c r="F5" i="15"/>
  <c r="P5" i="15" s="1"/>
  <c r="G5" i="15"/>
  <c r="H5" i="15"/>
  <c r="C6" i="15"/>
  <c r="E6" i="15"/>
  <c r="F6" i="15"/>
  <c r="S6" i="15" s="1"/>
  <c r="G6" i="15"/>
  <c r="H6" i="15"/>
  <c r="C7" i="15"/>
  <c r="E7" i="15"/>
  <c r="F7" i="15"/>
  <c r="P7" i="15" s="1"/>
  <c r="G7" i="15"/>
  <c r="H7" i="15"/>
  <c r="C8" i="15"/>
  <c r="E8" i="15"/>
  <c r="F8" i="15"/>
  <c r="Q8" i="15" s="1"/>
  <c r="G8" i="15"/>
  <c r="H8" i="15"/>
  <c r="C9" i="15"/>
  <c r="E9" i="15"/>
  <c r="F9" i="15"/>
  <c r="T9" i="15" s="1"/>
  <c r="G9" i="15"/>
  <c r="H9" i="15"/>
  <c r="C10" i="15"/>
  <c r="E10" i="15"/>
  <c r="F10" i="15"/>
  <c r="Q10" i="15" s="1"/>
  <c r="G10" i="15"/>
  <c r="H10" i="15"/>
  <c r="C11" i="15"/>
  <c r="E11" i="15"/>
  <c r="F11" i="15"/>
  <c r="R11" i="15" s="1"/>
  <c r="G11" i="15"/>
  <c r="H11" i="15"/>
  <c r="C12" i="15"/>
  <c r="E12" i="15"/>
  <c r="F12" i="15"/>
  <c r="P12" i="15" s="1"/>
  <c r="G12" i="15"/>
  <c r="H12" i="15"/>
  <c r="C13" i="15"/>
  <c r="E13" i="15"/>
  <c r="F13" i="15"/>
  <c r="P13" i="15" s="1"/>
  <c r="G13" i="15"/>
  <c r="H13" i="15"/>
  <c r="C14" i="15"/>
  <c r="E14" i="15"/>
  <c r="F14" i="15"/>
  <c r="S14" i="15" s="1"/>
  <c r="G14" i="15"/>
  <c r="H14" i="15"/>
  <c r="C15" i="15"/>
  <c r="E15" i="15"/>
  <c r="F15" i="15"/>
  <c r="P15" i="15" s="1"/>
  <c r="G15" i="15"/>
  <c r="H15" i="15"/>
  <c r="C16" i="15"/>
  <c r="E16" i="15"/>
  <c r="F16" i="15"/>
  <c r="Q16" i="15" s="1"/>
  <c r="G16" i="15"/>
  <c r="H16" i="15"/>
  <c r="C17" i="15"/>
  <c r="E17" i="15"/>
  <c r="F17" i="15"/>
  <c r="T17" i="15" s="1"/>
  <c r="G17" i="15"/>
  <c r="H17" i="15"/>
  <c r="C18" i="15"/>
  <c r="E18" i="15"/>
  <c r="F18" i="15"/>
  <c r="Q18" i="15" s="1"/>
  <c r="G18" i="15"/>
  <c r="H18" i="15"/>
  <c r="C19" i="15"/>
  <c r="E19" i="15"/>
  <c r="F19" i="15"/>
  <c r="R19" i="15" s="1"/>
  <c r="G19" i="15"/>
  <c r="H19" i="15"/>
  <c r="C20" i="15"/>
  <c r="E20" i="15"/>
  <c r="F20" i="15"/>
  <c r="P20" i="15" s="1"/>
  <c r="G20" i="15"/>
  <c r="H20" i="15"/>
  <c r="C21" i="15"/>
  <c r="E21" i="15"/>
  <c r="F21" i="15"/>
  <c r="P21" i="15" s="1"/>
  <c r="G21" i="15"/>
  <c r="H21" i="15"/>
  <c r="C22" i="15"/>
  <c r="E22" i="15"/>
  <c r="F22" i="15"/>
  <c r="S22" i="15" s="1"/>
  <c r="G22" i="15"/>
  <c r="H22" i="15"/>
  <c r="C23" i="15"/>
  <c r="E23" i="15"/>
  <c r="F23" i="15"/>
  <c r="P23" i="15" s="1"/>
  <c r="G23" i="15"/>
  <c r="H23" i="15"/>
  <c r="C24" i="15"/>
  <c r="E24" i="15"/>
  <c r="F24" i="15"/>
  <c r="Q24" i="15" s="1"/>
  <c r="G24" i="15"/>
  <c r="H24" i="15"/>
  <c r="C25" i="15"/>
  <c r="E25" i="15"/>
  <c r="F25" i="15"/>
  <c r="T25" i="15" s="1"/>
  <c r="G25" i="15"/>
  <c r="H25" i="15"/>
  <c r="C26" i="15"/>
  <c r="E26" i="15"/>
  <c r="F26" i="15"/>
  <c r="Q26" i="15" s="1"/>
  <c r="G26" i="15"/>
  <c r="H26" i="15"/>
  <c r="C27" i="15"/>
  <c r="E27" i="15"/>
  <c r="F27" i="15"/>
  <c r="R27" i="15" s="1"/>
  <c r="G27" i="15"/>
  <c r="H27" i="15"/>
  <c r="C28" i="15"/>
  <c r="E28" i="15"/>
  <c r="F28" i="15"/>
  <c r="P28" i="15" s="1"/>
  <c r="G28" i="15"/>
  <c r="H28" i="15"/>
  <c r="C29" i="15"/>
  <c r="E29" i="15"/>
  <c r="F29" i="15"/>
  <c r="P29" i="15" s="1"/>
  <c r="G29" i="15"/>
  <c r="H29" i="15"/>
  <c r="C30" i="15"/>
  <c r="E30" i="15"/>
  <c r="F30" i="15"/>
  <c r="S30" i="15" s="1"/>
  <c r="G30" i="15"/>
  <c r="H30" i="15"/>
  <c r="C31" i="15"/>
  <c r="E31" i="15"/>
  <c r="F31" i="15"/>
  <c r="P31" i="15" s="1"/>
  <c r="G31" i="15"/>
  <c r="H31" i="15"/>
  <c r="C32" i="15"/>
  <c r="E32" i="15"/>
  <c r="F32" i="15"/>
  <c r="Q32" i="15" s="1"/>
  <c r="G32" i="15"/>
  <c r="H32" i="15"/>
  <c r="C33" i="15"/>
  <c r="E33" i="15"/>
  <c r="F33" i="15"/>
  <c r="T33" i="15" s="1"/>
  <c r="G33" i="15"/>
  <c r="H33" i="15"/>
  <c r="C34" i="15"/>
  <c r="E34" i="15"/>
  <c r="F34" i="15"/>
  <c r="Q34" i="15" s="1"/>
  <c r="G34" i="15"/>
  <c r="H34" i="15"/>
  <c r="C35" i="15"/>
  <c r="E35" i="15"/>
  <c r="F35" i="15"/>
  <c r="R35" i="15" s="1"/>
  <c r="G35" i="15"/>
  <c r="H35" i="15"/>
  <c r="C36" i="15"/>
  <c r="E36" i="15"/>
  <c r="F36" i="15"/>
  <c r="P36" i="15" s="1"/>
  <c r="G36" i="15"/>
  <c r="H36" i="15"/>
  <c r="C37" i="15"/>
  <c r="E37" i="15"/>
  <c r="F37" i="15"/>
  <c r="P37" i="15" s="1"/>
  <c r="G37" i="15"/>
  <c r="H37" i="15"/>
  <c r="C38" i="15"/>
  <c r="E38" i="15"/>
  <c r="F38" i="15"/>
  <c r="S38" i="15" s="1"/>
  <c r="G38" i="15"/>
  <c r="H38" i="15"/>
  <c r="C39" i="15"/>
  <c r="E39" i="15"/>
  <c r="F39" i="15"/>
  <c r="P39" i="15" s="1"/>
  <c r="G39" i="15"/>
  <c r="H39" i="15"/>
  <c r="C40" i="15"/>
  <c r="E40" i="15"/>
  <c r="F40" i="15"/>
  <c r="Q40" i="15" s="1"/>
  <c r="G40" i="15"/>
  <c r="H40" i="15"/>
  <c r="C41" i="15"/>
  <c r="E41" i="15"/>
  <c r="F41" i="15"/>
  <c r="T41" i="15" s="1"/>
  <c r="G41" i="15"/>
  <c r="H41" i="15"/>
  <c r="C42" i="15"/>
  <c r="E42" i="15"/>
  <c r="F42" i="15"/>
  <c r="Q42" i="15" s="1"/>
  <c r="G42" i="15"/>
  <c r="H42" i="15"/>
  <c r="C43" i="15"/>
  <c r="E43" i="15"/>
  <c r="F43" i="15"/>
  <c r="R43" i="15" s="1"/>
  <c r="G43" i="15"/>
  <c r="H43" i="15"/>
  <c r="C44" i="15"/>
  <c r="E44" i="15"/>
  <c r="F44" i="15"/>
  <c r="P44" i="15" s="1"/>
  <c r="G44" i="15"/>
  <c r="H44" i="15"/>
  <c r="C45" i="15"/>
  <c r="E45" i="15"/>
  <c r="F45" i="15"/>
  <c r="P45" i="15" s="1"/>
  <c r="G45" i="15"/>
  <c r="H45" i="15"/>
  <c r="C46" i="15"/>
  <c r="E46" i="15"/>
  <c r="F46" i="15"/>
  <c r="S46" i="15" s="1"/>
  <c r="G46" i="15"/>
  <c r="H46" i="15"/>
  <c r="C47" i="15"/>
  <c r="E47" i="15"/>
  <c r="F47" i="15"/>
  <c r="P47" i="15" s="1"/>
  <c r="G47" i="15"/>
  <c r="H47" i="15"/>
  <c r="C48" i="15"/>
  <c r="E48" i="15"/>
  <c r="F48" i="15"/>
  <c r="Q48" i="15" s="1"/>
  <c r="G48" i="15"/>
  <c r="H48" i="15"/>
  <c r="C49" i="15"/>
  <c r="E49" i="15"/>
  <c r="F49" i="15"/>
  <c r="T49" i="15" s="1"/>
  <c r="G49" i="15"/>
  <c r="H49" i="15"/>
  <c r="C50" i="15"/>
  <c r="E50" i="15"/>
  <c r="F50" i="15"/>
  <c r="Q50" i="15" s="1"/>
  <c r="G50" i="15"/>
  <c r="H50" i="15"/>
  <c r="C51" i="15"/>
  <c r="E51" i="15"/>
  <c r="F51" i="15"/>
  <c r="R51" i="15" s="1"/>
  <c r="G51" i="15"/>
  <c r="H51" i="15"/>
  <c r="H4" i="15"/>
  <c r="G4" i="15"/>
  <c r="F4" i="15"/>
  <c r="T4" i="15" s="1"/>
  <c r="E4" i="15"/>
  <c r="C4" i="15"/>
  <c r="T46" i="15" l="1"/>
  <c r="T30" i="15"/>
  <c r="T60" i="15"/>
  <c r="Q59" i="15"/>
  <c r="S57" i="15"/>
  <c r="P56" i="15"/>
  <c r="R54" i="15"/>
  <c r="T52" i="15"/>
  <c r="Q51" i="15"/>
  <c r="S49" i="15"/>
  <c r="P48" i="15"/>
  <c r="R46" i="15"/>
  <c r="T44" i="15"/>
  <c r="Q43" i="15"/>
  <c r="S41" i="15"/>
  <c r="P40" i="15"/>
  <c r="R38" i="15"/>
  <c r="T36" i="15"/>
  <c r="Q35" i="15"/>
  <c r="S33" i="15"/>
  <c r="P32" i="15"/>
  <c r="R30" i="15"/>
  <c r="T28" i="15"/>
  <c r="Q27" i="15"/>
  <c r="S25" i="15"/>
  <c r="P24" i="15"/>
  <c r="R22" i="15"/>
  <c r="T20" i="15"/>
  <c r="Q19" i="15"/>
  <c r="S17" i="15"/>
  <c r="P16" i="15"/>
  <c r="R14" i="15"/>
  <c r="T12" i="15"/>
  <c r="Q11" i="15"/>
  <c r="S9" i="15"/>
  <c r="P8" i="15"/>
  <c r="R6" i="15"/>
  <c r="T22" i="15"/>
  <c r="T6" i="15"/>
  <c r="S60" i="15"/>
  <c r="P59" i="15"/>
  <c r="R57" i="15"/>
  <c r="T55" i="15"/>
  <c r="Q54" i="15"/>
  <c r="S52" i="15"/>
  <c r="P51" i="15"/>
  <c r="R49" i="15"/>
  <c r="T47" i="15"/>
  <c r="Q46" i="15"/>
  <c r="S44" i="15"/>
  <c r="P43" i="15"/>
  <c r="R41" i="15"/>
  <c r="T39" i="15"/>
  <c r="Q38" i="15"/>
  <c r="S36" i="15"/>
  <c r="P35" i="15"/>
  <c r="R33" i="15"/>
  <c r="T31" i="15"/>
  <c r="Q30" i="15"/>
  <c r="S28" i="15"/>
  <c r="P27" i="15"/>
  <c r="R25" i="15"/>
  <c r="T23" i="15"/>
  <c r="Q22" i="15"/>
  <c r="S20" i="15"/>
  <c r="P19" i="15"/>
  <c r="R17" i="15"/>
  <c r="T15" i="15"/>
  <c r="Q14" i="15"/>
  <c r="S12" i="15"/>
  <c r="P11" i="15"/>
  <c r="R9" i="15"/>
  <c r="T7" i="15"/>
  <c r="Q6" i="15"/>
  <c r="R60" i="15"/>
  <c r="T58" i="15"/>
  <c r="Q57" i="15"/>
  <c r="S55" i="15"/>
  <c r="P54" i="15"/>
  <c r="R52" i="15"/>
  <c r="T50" i="15"/>
  <c r="Q49" i="15"/>
  <c r="S47" i="15"/>
  <c r="P46" i="15"/>
  <c r="R44" i="15"/>
  <c r="T42" i="15"/>
  <c r="Q41" i="15"/>
  <c r="S39" i="15"/>
  <c r="P38" i="15"/>
  <c r="R36" i="15"/>
  <c r="T34" i="15"/>
  <c r="Q33" i="15"/>
  <c r="S31" i="15"/>
  <c r="P30" i="15"/>
  <c r="R28" i="15"/>
  <c r="T26" i="15"/>
  <c r="Q25" i="15"/>
  <c r="S23" i="15"/>
  <c r="P22" i="15"/>
  <c r="R20" i="15"/>
  <c r="T18" i="15"/>
  <c r="Q17" i="15"/>
  <c r="S15" i="15"/>
  <c r="P14" i="15"/>
  <c r="R12" i="15"/>
  <c r="T10" i="15"/>
  <c r="Q9" i="15"/>
  <c r="S7" i="15"/>
  <c r="P6" i="15"/>
  <c r="P4" i="15"/>
  <c r="Q60" i="15"/>
  <c r="S58" i="15"/>
  <c r="P57" i="15"/>
  <c r="R55" i="15"/>
  <c r="T53" i="15"/>
  <c r="Q52" i="15"/>
  <c r="S50" i="15"/>
  <c r="P49" i="15"/>
  <c r="R47" i="15"/>
  <c r="T45" i="15"/>
  <c r="Q44" i="15"/>
  <c r="S42" i="15"/>
  <c r="P41" i="15"/>
  <c r="R39" i="15"/>
  <c r="T37" i="15"/>
  <c r="Q36" i="15"/>
  <c r="S34" i="15"/>
  <c r="P33" i="15"/>
  <c r="R31" i="15"/>
  <c r="T29" i="15"/>
  <c r="Q28" i="15"/>
  <c r="S26" i="15"/>
  <c r="P25" i="15"/>
  <c r="R23" i="15"/>
  <c r="T21" i="15"/>
  <c r="Q20" i="15"/>
  <c r="S18" i="15"/>
  <c r="P17" i="15"/>
  <c r="R15" i="15"/>
  <c r="T13" i="15"/>
  <c r="Q12" i="15"/>
  <c r="S10" i="15"/>
  <c r="P9" i="15"/>
  <c r="R7" i="15"/>
  <c r="T5" i="15"/>
  <c r="T14" i="15"/>
  <c r="Q4" i="15"/>
  <c r="R58" i="15"/>
  <c r="T56" i="15"/>
  <c r="Q55" i="15"/>
  <c r="S53" i="15"/>
  <c r="R50" i="15"/>
  <c r="T48" i="15"/>
  <c r="Q47" i="15"/>
  <c r="S45" i="15"/>
  <c r="R42" i="15"/>
  <c r="T40" i="15"/>
  <c r="Q39" i="15"/>
  <c r="S37" i="15"/>
  <c r="R34" i="15"/>
  <c r="T32" i="15"/>
  <c r="Q31" i="15"/>
  <c r="S29" i="15"/>
  <c r="R26" i="15"/>
  <c r="T24" i="15"/>
  <c r="Q23" i="15"/>
  <c r="S21" i="15"/>
  <c r="R18" i="15"/>
  <c r="T16" i="15"/>
  <c r="Q15" i="15"/>
  <c r="S13" i="15"/>
  <c r="R10" i="15"/>
  <c r="T8" i="15"/>
  <c r="Q7" i="15"/>
  <c r="S5" i="15"/>
  <c r="T54" i="15"/>
  <c r="R4" i="15"/>
  <c r="T59" i="15"/>
  <c r="S56" i="15"/>
  <c r="R53" i="15"/>
  <c r="T51" i="15"/>
  <c r="S48" i="15"/>
  <c r="R45" i="15"/>
  <c r="T43" i="15"/>
  <c r="S40" i="15"/>
  <c r="R37" i="15"/>
  <c r="T35" i="15"/>
  <c r="S32" i="15"/>
  <c r="R29" i="15"/>
  <c r="T27" i="15"/>
  <c r="S24" i="15"/>
  <c r="R21" i="15"/>
  <c r="T19" i="15"/>
  <c r="S16" i="15"/>
  <c r="R13" i="15"/>
  <c r="T11" i="15"/>
  <c r="S8" i="15"/>
  <c r="R5" i="15"/>
  <c r="Q5" i="15"/>
  <c r="T38" i="15"/>
  <c r="M54" i="15"/>
  <c r="B49" i="15"/>
  <c r="B41" i="15"/>
  <c r="B33" i="15"/>
  <c r="B25" i="15"/>
  <c r="B17" i="15"/>
  <c r="L9" i="15"/>
  <c r="O4" i="15"/>
  <c r="O55" i="15"/>
  <c r="B47" i="15"/>
  <c r="B39" i="15"/>
  <c r="M31" i="15"/>
  <c r="O23" i="15"/>
  <c r="M15" i="15"/>
  <c r="M7" i="15"/>
  <c r="I52" i="15"/>
  <c r="I48" i="15"/>
  <c r="I40" i="15"/>
  <c r="I32" i="15"/>
  <c r="I24" i="15"/>
  <c r="I16" i="15"/>
  <c r="I8" i="15"/>
  <c r="M35" i="15"/>
  <c r="O43" i="15"/>
  <c r="M19" i="15"/>
  <c r="M11" i="15"/>
  <c r="O54" i="15"/>
  <c r="B38" i="15"/>
  <c r="B6" i="15"/>
  <c r="I45" i="15"/>
  <c r="I37" i="15"/>
  <c r="I29" i="15"/>
  <c r="I21" i="15"/>
  <c r="I13" i="15"/>
  <c r="I11" i="15"/>
  <c r="B5" i="15"/>
  <c r="I58" i="15"/>
  <c r="L53" i="15"/>
  <c r="M49" i="15"/>
  <c r="I41" i="15"/>
  <c r="I33" i="15"/>
  <c r="O25" i="15"/>
  <c r="M17" i="15"/>
  <c r="B54" i="15"/>
  <c r="M53" i="15"/>
  <c r="I53" i="15"/>
  <c r="I49" i="15"/>
  <c r="I50" i="15"/>
  <c r="O39" i="15"/>
  <c r="B43" i="15"/>
  <c r="I35" i="15"/>
  <c r="B27" i="15"/>
  <c r="I19" i="15"/>
  <c r="O59" i="15"/>
  <c r="O56" i="15"/>
  <c r="I17" i="15"/>
  <c r="B51" i="15"/>
  <c r="M46" i="15"/>
  <c r="M38" i="15"/>
  <c r="M30" i="15"/>
  <c r="M22" i="15"/>
  <c r="M14" i="15"/>
  <c r="M6" i="15"/>
  <c r="B53" i="15"/>
  <c r="O53" i="15"/>
  <c r="O47" i="15"/>
  <c r="O37" i="15"/>
  <c r="O11" i="15"/>
  <c r="M27" i="15"/>
  <c r="I59" i="15"/>
  <c r="I56" i="15"/>
  <c r="O45" i="15"/>
  <c r="O35" i="15"/>
  <c r="M25" i="15"/>
  <c r="L51" i="15"/>
  <c r="I46" i="15"/>
  <c r="I30" i="15"/>
  <c r="I25" i="15"/>
  <c r="O9" i="15"/>
  <c r="B46" i="15"/>
  <c r="L43" i="15"/>
  <c r="L35" i="15"/>
  <c r="L27" i="15"/>
  <c r="L11" i="15"/>
  <c r="I22" i="15"/>
  <c r="L4" i="15"/>
  <c r="B9" i="15"/>
  <c r="I54" i="15"/>
  <c r="O51" i="15"/>
  <c r="M43" i="15"/>
  <c r="O33" i="15"/>
  <c r="O19" i="15"/>
  <c r="M9" i="15"/>
  <c r="I38" i="15"/>
  <c r="I14" i="15"/>
  <c r="I44" i="15"/>
  <c r="I36" i="15"/>
  <c r="I28" i="15"/>
  <c r="I20" i="15"/>
  <c r="I12" i="15"/>
  <c r="B60" i="15"/>
  <c r="M57" i="15"/>
  <c r="M51" i="15"/>
  <c r="O41" i="15"/>
  <c r="M33" i="15"/>
  <c r="I9" i="15"/>
  <c r="B30" i="15"/>
  <c r="L19" i="15"/>
  <c r="M45" i="15"/>
  <c r="M37" i="15"/>
  <c r="O29" i="15"/>
  <c r="O21" i="15"/>
  <c r="M13" i="15"/>
  <c r="M5" i="15"/>
  <c r="O49" i="15"/>
  <c r="M41" i="15"/>
  <c r="O17" i="15"/>
  <c r="B22" i="15"/>
  <c r="I42" i="15"/>
  <c r="I34" i="15"/>
  <c r="I26" i="15"/>
  <c r="I18" i="15"/>
  <c r="I10" i="15"/>
  <c r="B55" i="15"/>
  <c r="O27" i="15"/>
  <c r="B14" i="15"/>
  <c r="B45" i="15"/>
  <c r="B37" i="15"/>
  <c r="B29" i="15"/>
  <c r="B21" i="15"/>
  <c r="B13" i="15"/>
  <c r="L60" i="15"/>
  <c r="L57" i="15"/>
  <c r="L55" i="15"/>
  <c r="L49" i="15"/>
  <c r="L47" i="15"/>
  <c r="L45" i="15"/>
  <c r="L41" i="15"/>
  <c r="L39" i="15"/>
  <c r="L37" i="15"/>
  <c r="L33" i="15"/>
  <c r="L31" i="15"/>
  <c r="L29" i="15"/>
  <c r="L25" i="15"/>
  <c r="L23" i="15"/>
  <c r="L21" i="15"/>
  <c r="L17" i="15"/>
  <c r="L15" i="15"/>
  <c r="L13" i="15"/>
  <c r="L7" i="15"/>
  <c r="L5" i="15"/>
  <c r="B52" i="15"/>
  <c r="B44" i="15"/>
  <c r="B36" i="15"/>
  <c r="B28" i="15"/>
  <c r="B20" i="15"/>
  <c r="B12" i="15"/>
  <c r="I7" i="15"/>
  <c r="I5" i="15"/>
  <c r="B35" i="15"/>
  <c r="B11" i="15"/>
  <c r="O57" i="15"/>
  <c r="M23" i="15"/>
  <c r="I60" i="15"/>
  <c r="I55" i="15"/>
  <c r="I43" i="15"/>
  <c r="O52" i="15"/>
  <c r="O50" i="15"/>
  <c r="O48" i="15"/>
  <c r="O46" i="15"/>
  <c r="O44" i="15"/>
  <c r="O42" i="15"/>
  <c r="O40" i="15"/>
  <c r="O38" i="15"/>
  <c r="O34" i="15"/>
  <c r="O30" i="15"/>
  <c r="O28" i="15"/>
  <c r="O26" i="15"/>
  <c r="O24" i="15"/>
  <c r="O22" i="15"/>
  <c r="O20" i="15"/>
  <c r="O18" i="15"/>
  <c r="O16" i="15"/>
  <c r="O14" i="15"/>
  <c r="O12" i="15"/>
  <c r="O10" i="15"/>
  <c r="O8" i="15"/>
  <c r="O6" i="15"/>
  <c r="B4" i="15"/>
  <c r="B58" i="15"/>
  <c r="B50" i="15"/>
  <c r="B42" i="15"/>
  <c r="B34" i="15"/>
  <c r="B26" i="15"/>
  <c r="B18" i="15"/>
  <c r="B10" i="15"/>
  <c r="O60" i="15"/>
  <c r="M60" i="15"/>
  <c r="M39" i="15"/>
  <c r="M29" i="15"/>
  <c r="B19" i="15"/>
  <c r="M21" i="15"/>
  <c r="I57" i="15"/>
  <c r="I51" i="15"/>
  <c r="I47" i="15"/>
  <c r="I39" i="15"/>
  <c r="I31" i="15"/>
  <c r="I27" i="15"/>
  <c r="I23" i="15"/>
  <c r="I15" i="15"/>
  <c r="I4" i="15"/>
  <c r="O36" i="15"/>
  <c r="M58" i="15"/>
  <c r="M50" i="15"/>
  <c r="M44" i="15"/>
  <c r="M34" i="15"/>
  <c r="M26" i="15"/>
  <c r="M18" i="15"/>
  <c r="M16" i="15"/>
  <c r="M12" i="15"/>
  <c r="M10" i="15"/>
  <c r="B57" i="15"/>
  <c r="M4" i="15"/>
  <c r="L59" i="15"/>
  <c r="L58" i="15"/>
  <c r="L56" i="15"/>
  <c r="L54" i="15"/>
  <c r="L52" i="15"/>
  <c r="L50" i="15"/>
  <c r="L48" i="15"/>
  <c r="L46" i="15"/>
  <c r="L44" i="15"/>
  <c r="L42" i="15"/>
  <c r="L40" i="15"/>
  <c r="L38" i="15"/>
  <c r="L36" i="15"/>
  <c r="L34" i="15"/>
  <c r="L32" i="15"/>
  <c r="L30" i="15"/>
  <c r="L28" i="15"/>
  <c r="L26" i="15"/>
  <c r="L24" i="15"/>
  <c r="L22" i="15"/>
  <c r="L20" i="15"/>
  <c r="L18" i="15"/>
  <c r="L16" i="15"/>
  <c r="L14" i="15"/>
  <c r="L12" i="15"/>
  <c r="L10" i="15"/>
  <c r="L8" i="15"/>
  <c r="L6" i="15"/>
  <c r="B59" i="15"/>
  <c r="B56" i="15"/>
  <c r="B48" i="15"/>
  <c r="B40" i="15"/>
  <c r="B32" i="15"/>
  <c r="B24" i="15"/>
  <c r="B16" i="15"/>
  <c r="B8" i="15"/>
  <c r="M55" i="15"/>
  <c r="M47" i="15"/>
  <c r="O58" i="15"/>
  <c r="O32" i="15"/>
  <c r="M59" i="15"/>
  <c r="M56" i="15"/>
  <c r="M52" i="15"/>
  <c r="M48" i="15"/>
  <c r="M42" i="15"/>
  <c r="M40" i="15"/>
  <c r="M36" i="15"/>
  <c r="M32" i="15"/>
  <c r="M28" i="15"/>
  <c r="M24" i="15"/>
  <c r="M20" i="15"/>
  <c r="M8" i="15"/>
  <c r="I6" i="15"/>
  <c r="B31" i="15"/>
  <c r="B23" i="15"/>
  <c r="B15" i="15"/>
  <c r="B7" i="15"/>
  <c r="O31" i="15"/>
  <c r="O15" i="15"/>
  <c r="O13" i="15"/>
  <c r="O7" i="15"/>
  <c r="O5" i="15"/>
  <c r="K3" i="4"/>
  <c r="C3" i="4"/>
  <c r="J38" i="15" l="1"/>
  <c r="K38" i="15"/>
  <c r="J58" i="15"/>
  <c r="K58" i="15"/>
  <c r="J19" i="15"/>
  <c r="K19" i="15"/>
  <c r="J47" i="15"/>
  <c r="K47" i="15"/>
  <c r="J43" i="15"/>
  <c r="K43" i="15"/>
  <c r="J5" i="15"/>
  <c r="K5" i="15"/>
  <c r="J10" i="15"/>
  <c r="K10" i="15"/>
  <c r="J51" i="15"/>
  <c r="K51" i="15"/>
  <c r="J55" i="15"/>
  <c r="K55" i="15"/>
  <c r="J7" i="15"/>
  <c r="K7" i="15"/>
  <c r="J18" i="15"/>
  <c r="K18" i="15"/>
  <c r="J56" i="15"/>
  <c r="K56" i="15"/>
  <c r="J35" i="15"/>
  <c r="K35" i="15"/>
  <c r="K8" i="15"/>
  <c r="J8" i="15"/>
  <c r="J14" i="15"/>
  <c r="K14" i="15"/>
  <c r="J25" i="15"/>
  <c r="K25" i="15"/>
  <c r="J59" i="15"/>
  <c r="K59" i="15"/>
  <c r="J11" i="15"/>
  <c r="K11" i="15"/>
  <c r="J16" i="15"/>
  <c r="K16" i="15"/>
  <c r="J54" i="15"/>
  <c r="K54" i="15"/>
  <c r="J45" i="15"/>
  <c r="K45" i="15"/>
  <c r="K4" i="15"/>
  <c r="J4" i="15"/>
  <c r="J57" i="15"/>
  <c r="K57" i="15"/>
  <c r="J26" i="15"/>
  <c r="K26" i="15"/>
  <c r="J12" i="15"/>
  <c r="K12" i="15"/>
  <c r="J15" i="15"/>
  <c r="K15" i="15"/>
  <c r="J60" i="15"/>
  <c r="K60" i="15"/>
  <c r="J34" i="15"/>
  <c r="K34" i="15"/>
  <c r="J9" i="15"/>
  <c r="K9" i="15"/>
  <c r="J20" i="15"/>
  <c r="K20" i="15"/>
  <c r="J22" i="15"/>
  <c r="K22" i="15"/>
  <c r="J30" i="15"/>
  <c r="K30" i="15"/>
  <c r="J13" i="15"/>
  <c r="K13" i="15"/>
  <c r="J24" i="15"/>
  <c r="K24" i="15"/>
  <c r="J23" i="15"/>
  <c r="K23" i="15"/>
  <c r="J42" i="15"/>
  <c r="K42" i="15"/>
  <c r="J28" i="15"/>
  <c r="K28" i="15"/>
  <c r="J46" i="15"/>
  <c r="K46" i="15"/>
  <c r="J17" i="15"/>
  <c r="K17" i="15"/>
  <c r="J50" i="15"/>
  <c r="K50" i="15"/>
  <c r="J33" i="15"/>
  <c r="K33" i="15"/>
  <c r="J21" i="15"/>
  <c r="K21" i="15"/>
  <c r="J32" i="15"/>
  <c r="K32" i="15"/>
  <c r="J39" i="15"/>
  <c r="K39" i="15"/>
  <c r="J52" i="15"/>
  <c r="K52" i="15"/>
  <c r="J6" i="15"/>
  <c r="K6" i="15"/>
  <c r="J27" i="15"/>
  <c r="K27" i="15"/>
  <c r="J36" i="15"/>
  <c r="K36" i="15"/>
  <c r="J49" i="15"/>
  <c r="K49" i="15"/>
  <c r="J41" i="15"/>
  <c r="K41" i="15"/>
  <c r="J29" i="15"/>
  <c r="K29" i="15"/>
  <c r="J40" i="15"/>
  <c r="K40" i="15"/>
  <c r="J31" i="15"/>
  <c r="K31" i="15"/>
  <c r="J44" i="15"/>
  <c r="K44" i="15"/>
  <c r="J53" i="15"/>
  <c r="K53" i="15"/>
  <c r="J37" i="15"/>
  <c r="K37" i="15"/>
  <c r="J48" i="15"/>
  <c r="K48" i="15"/>
  <c r="E78" i="3"/>
  <c r="D78" i="3"/>
  <c r="F78" i="3" s="1"/>
  <c r="I78" i="3"/>
  <c r="BA3" i="4" l="1"/>
  <c r="B65" i="1" l="1"/>
  <c r="B63" i="1"/>
  <c r="W6" i="1" l="1"/>
  <c r="W7" i="1" l="1"/>
  <c r="W5" i="1"/>
  <c r="W4" i="1"/>
  <c r="B5" i="4" l="1"/>
  <c r="A3" i="4" s="1"/>
  <c r="B3" i="14" l="1"/>
  <c r="D19" i="1"/>
  <c r="B2" i="15" s="1"/>
  <c r="B3" i="3"/>
  <c r="O3" i="4" l="1"/>
  <c r="N3" i="4"/>
  <c r="E2" i="15" s="1"/>
  <c r="M3" i="4"/>
  <c r="B3" i="4" l="1"/>
  <c r="B4" i="14" l="1"/>
  <c r="C2" i="15"/>
  <c r="G78" i="3"/>
  <c r="J78" i="3"/>
  <c r="K78" i="3"/>
  <c r="L78" i="3"/>
  <c r="M78" i="3"/>
  <c r="N78" i="3"/>
  <c r="O78" i="3"/>
  <c r="P78" i="3"/>
  <c r="Q78" i="3"/>
  <c r="R78" i="3"/>
  <c r="H78" i="3" l="1"/>
  <c r="J3" i="4" l="1"/>
  <c r="I3" i="4"/>
  <c r="H3" i="4"/>
  <c r="E3" i="4"/>
  <c r="AX3" i="4" l="1"/>
  <c r="AY3" i="4"/>
  <c r="AZ3" i="4"/>
  <c r="AW3" i="4"/>
  <c r="AS3" i="4"/>
  <c r="AT3" i="4"/>
  <c r="AU3" i="4"/>
  <c r="AV3" i="4"/>
  <c r="AR3" i="4"/>
  <c r="AR5" i="4" s="1"/>
  <c r="W15" i="1" s="1"/>
  <c r="AN3" i="4"/>
  <c r="AO3" i="4"/>
  <c r="AP3" i="4"/>
  <c r="AQ3" i="4"/>
  <c r="AM3" i="4"/>
  <c r="AK3" i="4"/>
  <c r="W12" i="1" s="1"/>
  <c r="AJ3" i="4"/>
  <c r="W11" i="1" s="1"/>
  <c r="AI3" i="4"/>
  <c r="AG3" i="4"/>
  <c r="AF3" i="4"/>
  <c r="AE3" i="4"/>
  <c r="AD3" i="4"/>
  <c r="AC3" i="4"/>
  <c r="AB3" i="4"/>
  <c r="V3" i="4"/>
  <c r="W3" i="4"/>
  <c r="X3" i="4"/>
  <c r="Y3" i="4"/>
  <c r="Z3" i="4"/>
  <c r="T3" i="4"/>
  <c r="S3" i="4"/>
  <c r="R3" i="4"/>
  <c r="Q3" i="4"/>
  <c r="P3" i="4"/>
  <c r="Q45" i="1"/>
  <c r="AA3" i="4" s="1"/>
  <c r="W9" i="1" s="1"/>
  <c r="Q44" i="1"/>
  <c r="U3" i="4" s="1"/>
  <c r="W8" i="1" s="1"/>
  <c r="W14" i="1" l="1"/>
  <c r="AL3" i="4"/>
  <c r="AL5" i="4" s="1"/>
  <c r="W13" i="1" s="1"/>
  <c r="B4" i="3"/>
  <c r="L3" i="4" l="1"/>
  <c r="B6" i="14"/>
  <c r="G3" i="4"/>
  <c r="F3" i="4"/>
  <c r="D3" i="4"/>
  <c r="B5" i="14"/>
  <c r="B6" i="3" l="1"/>
  <c r="M6" i="3"/>
</calcChain>
</file>

<file path=xl/sharedStrings.xml><?xml version="1.0" encoding="utf-8"?>
<sst xmlns="http://schemas.openxmlformats.org/spreadsheetml/2006/main" count="317" uniqueCount="261">
  <si>
    <t>施設名</t>
    <rPh sb="0" eb="2">
      <t>シセツ</t>
    </rPh>
    <rPh sb="2" eb="3">
      <t>メイ</t>
    </rPh>
    <phoneticPr fontId="2"/>
  </si>
  <si>
    <t>郵便番号</t>
    <rPh sb="0" eb="4">
      <t>ユウビンバンゴウ</t>
    </rPh>
    <phoneticPr fontId="2"/>
  </si>
  <si>
    <t>住所</t>
    <rPh sb="0" eb="2">
      <t>ジュウショ</t>
    </rPh>
    <phoneticPr fontId="2"/>
  </si>
  <si>
    <t>施設区分</t>
    <rPh sb="0" eb="2">
      <t>シセツ</t>
    </rPh>
    <rPh sb="2" eb="4">
      <t>クブン</t>
    </rPh>
    <phoneticPr fontId="2"/>
  </si>
  <si>
    <t>単独校</t>
    <rPh sb="0" eb="2">
      <t>タンドク</t>
    </rPh>
    <rPh sb="2" eb="3">
      <t>コウ</t>
    </rPh>
    <phoneticPr fontId="2"/>
  </si>
  <si>
    <t>共同調理場</t>
    <rPh sb="0" eb="2">
      <t>キョウドウ</t>
    </rPh>
    <rPh sb="2" eb="4">
      <t>チョウリ</t>
    </rPh>
    <rPh sb="4" eb="5">
      <t>ジョウ</t>
    </rPh>
    <phoneticPr fontId="2"/>
  </si>
  <si>
    <t>食数</t>
    <rPh sb="0" eb="1">
      <t>ショク</t>
    </rPh>
    <rPh sb="1" eb="2">
      <t>スウ</t>
    </rPh>
    <phoneticPr fontId="2"/>
  </si>
  <si>
    <t>食</t>
    <rPh sb="0" eb="1">
      <t>ショク</t>
    </rPh>
    <phoneticPr fontId="2"/>
  </si>
  <si>
    <t>献立</t>
    <rPh sb="0" eb="2">
      <t>コンダテ</t>
    </rPh>
    <phoneticPr fontId="2"/>
  </si>
  <si>
    <t>献立内容</t>
    <rPh sb="0" eb="2">
      <t>コンダテ</t>
    </rPh>
    <rPh sb="2" eb="4">
      <t>ナイヨウ</t>
    </rPh>
    <phoneticPr fontId="2"/>
  </si>
  <si>
    <t>栄養価</t>
    <rPh sb="0" eb="3">
      <t>エイヨウカ</t>
    </rPh>
    <phoneticPr fontId="2"/>
  </si>
  <si>
    <t>たんぱく質</t>
    <rPh sb="4" eb="5">
      <t>シツ</t>
    </rPh>
    <phoneticPr fontId="2"/>
  </si>
  <si>
    <t>脂質</t>
    <rPh sb="0" eb="2">
      <t>シシツ</t>
    </rPh>
    <phoneticPr fontId="2"/>
  </si>
  <si>
    <t>鉄</t>
    <rPh sb="0" eb="1">
      <t>テツ</t>
    </rPh>
    <phoneticPr fontId="2"/>
  </si>
  <si>
    <t>亜鉛</t>
    <rPh sb="0" eb="2">
      <t>アエン</t>
    </rPh>
    <phoneticPr fontId="2"/>
  </si>
  <si>
    <t>食物繊維</t>
    <rPh sb="0" eb="2">
      <t>ショクモツ</t>
    </rPh>
    <rPh sb="2" eb="4">
      <t>センイ</t>
    </rPh>
    <phoneticPr fontId="2"/>
  </si>
  <si>
    <t>使用
地場産物</t>
    <rPh sb="0" eb="2">
      <t>シヨウ</t>
    </rPh>
    <rPh sb="3" eb="5">
      <t>ジバ</t>
    </rPh>
    <rPh sb="5" eb="7">
      <t>サンブツ</t>
    </rPh>
    <phoneticPr fontId="2"/>
  </si>
  <si>
    <t>献立対象</t>
    <rPh sb="0" eb="2">
      <t>コンダテ</t>
    </rPh>
    <rPh sb="2" eb="4">
      <t>タイショウ</t>
    </rPh>
    <phoneticPr fontId="2"/>
  </si>
  <si>
    <t>区分</t>
    <rPh sb="0" eb="2">
      <t>クブン</t>
    </rPh>
    <phoneticPr fontId="2"/>
  </si>
  <si>
    <t>使用
地場産物数</t>
    <rPh sb="0" eb="2">
      <t>シヨウ</t>
    </rPh>
    <rPh sb="3" eb="5">
      <t>ジバ</t>
    </rPh>
    <rPh sb="5" eb="7">
      <t>サンブツ</t>
    </rPh>
    <rPh sb="7" eb="8">
      <t>カズ</t>
    </rPh>
    <phoneticPr fontId="2"/>
  </si>
  <si>
    <t>小学校</t>
    <rPh sb="0" eb="3">
      <t>ショウガッコウ</t>
    </rPh>
    <phoneticPr fontId="2"/>
  </si>
  <si>
    <t>幼稚園</t>
    <rPh sb="0" eb="3">
      <t>ヨウチエン</t>
    </rPh>
    <phoneticPr fontId="2"/>
  </si>
  <si>
    <t>校（園）</t>
    <rPh sb="0" eb="1">
      <t>コウ</t>
    </rPh>
    <rPh sb="2" eb="3">
      <t>エン</t>
    </rPh>
    <phoneticPr fontId="2"/>
  </si>
  <si>
    <t>総使用
食材数</t>
    <rPh sb="0" eb="1">
      <t>ソウ</t>
    </rPh>
    <rPh sb="1" eb="3">
      <t>シヨウ</t>
    </rPh>
    <rPh sb="4" eb="6">
      <t>ショクザイ</t>
    </rPh>
    <rPh sb="6" eb="7">
      <t>カズ</t>
    </rPh>
    <phoneticPr fontId="2"/>
  </si>
  <si>
    <t>※使用した食材・地場産物の数を記入してください。</t>
    <rPh sb="1" eb="3">
      <t>シヨウ</t>
    </rPh>
    <rPh sb="5" eb="7">
      <t>ショクザイ</t>
    </rPh>
    <phoneticPr fontId="2"/>
  </si>
  <si>
    <t>TEL</t>
    <phoneticPr fontId="2"/>
  </si>
  <si>
    <t>FAX</t>
    <phoneticPr fontId="2"/>
  </si>
  <si>
    <t>中学校</t>
    <phoneticPr fontId="2"/>
  </si>
  <si>
    <t>高等学校</t>
    <phoneticPr fontId="2"/>
  </si>
  <si>
    <t>計</t>
    <phoneticPr fontId="2"/>
  </si>
  <si>
    <t>エネルギー</t>
    <phoneticPr fontId="2"/>
  </si>
  <si>
    <t>kcal</t>
    <phoneticPr fontId="2"/>
  </si>
  <si>
    <t>g</t>
    <phoneticPr fontId="2"/>
  </si>
  <si>
    <t>○</t>
    <phoneticPr fontId="2"/>
  </si>
  <si>
    <t>作り方</t>
    <phoneticPr fontId="2"/>
  </si>
  <si>
    <t>①主食</t>
    <rPh sb="1" eb="3">
      <t>シュショク</t>
    </rPh>
    <phoneticPr fontId="2"/>
  </si>
  <si>
    <t>③主菜</t>
    <rPh sb="1" eb="2">
      <t>シュ</t>
    </rPh>
    <rPh sb="2" eb="3">
      <t>ナ</t>
    </rPh>
    <phoneticPr fontId="2"/>
  </si>
  <si>
    <t>④副菜</t>
    <rPh sb="1" eb="2">
      <t>フク</t>
    </rPh>
    <rPh sb="2" eb="3">
      <t>ナ</t>
    </rPh>
    <phoneticPr fontId="2"/>
  </si>
  <si>
    <t>⑤汁</t>
    <rPh sb="1" eb="2">
      <t>シル</t>
    </rPh>
    <phoneticPr fontId="2"/>
  </si>
  <si>
    <t>応募栄養教諭/学校栄養職員名</t>
    <rPh sb="0" eb="1">
      <t>オウ</t>
    </rPh>
    <rPh sb="1" eb="2">
      <t>ツノル</t>
    </rPh>
    <rPh sb="2" eb="4">
      <t>エイヨウ</t>
    </rPh>
    <rPh sb="4" eb="6">
      <t>キョウユ</t>
    </rPh>
    <rPh sb="13" eb="14">
      <t>メイ</t>
    </rPh>
    <phoneticPr fontId="2"/>
  </si>
  <si>
    <t>都道府県名</t>
  </si>
  <si>
    <t>②牛乳</t>
    <rPh sb="1" eb="3">
      <t>ギュウニュウ</t>
    </rPh>
    <phoneticPr fontId="2"/>
  </si>
  <si>
    <t>この欄は上記『献立内容』と同じく①主食→②牛乳→③主菜→④副菜→⑤汁→⑥その他の順番に記入してください。</t>
    <rPh sb="2" eb="3">
      <t>ラン</t>
    </rPh>
    <rPh sb="21" eb="23">
      <t>ギュウニュウ</t>
    </rPh>
    <phoneticPr fontId="2"/>
  </si>
  <si>
    <t>⑥その他(果物/デザート/飲み物等)</t>
    <rPh sb="3" eb="4">
      <t>タ</t>
    </rPh>
    <rPh sb="5" eb="7">
      <t>クダモノ</t>
    </rPh>
    <rPh sb="13" eb="14">
      <t>ノ</t>
    </rPh>
    <rPh sb="15" eb="16">
      <t>モノ</t>
    </rPh>
    <rPh sb="16" eb="17">
      <t>ナド</t>
    </rPh>
    <phoneticPr fontId="2"/>
  </si>
  <si>
    <t>分量(g)</t>
    <phoneticPr fontId="2"/>
  </si>
  <si>
    <t xml:space="preserve"> 注意事項：作品写真は食器を含め1食分の献立全体が写っていること</t>
    <phoneticPr fontId="2"/>
  </si>
  <si>
    <t>整理番号</t>
    <rPh sb="0" eb="2">
      <t>セイリ</t>
    </rPh>
    <rPh sb="2" eb="4">
      <t>バンゴウ</t>
    </rPh>
    <phoneticPr fontId="2"/>
  </si>
  <si>
    <t>施設名：</t>
    <rPh sb="0" eb="2">
      <t>シセツ</t>
    </rPh>
    <rPh sb="2" eb="3">
      <t>メイ</t>
    </rPh>
    <phoneticPr fontId="2"/>
  </si>
  <si>
    <t>※使用した食品名をすべて記入し、その分量（ｇ）分の栄養素量をそれぞれ記入してください。</t>
    <rPh sb="1" eb="3">
      <t>シヨウ</t>
    </rPh>
    <rPh sb="5" eb="7">
      <t>ショクヒン</t>
    </rPh>
    <rPh sb="7" eb="8">
      <t>メイ</t>
    </rPh>
    <rPh sb="12" eb="14">
      <t>キニュウ</t>
    </rPh>
    <rPh sb="18" eb="20">
      <t>ブンリョウ</t>
    </rPh>
    <rPh sb="23" eb="24">
      <t>ブン</t>
    </rPh>
    <rPh sb="25" eb="27">
      <t>エイヨウ</t>
    </rPh>
    <rPh sb="27" eb="28">
      <t>ソ</t>
    </rPh>
    <rPh sb="28" eb="29">
      <t>リョウ</t>
    </rPh>
    <rPh sb="34" eb="36">
      <t>キニュウ</t>
    </rPh>
    <phoneticPr fontId="2"/>
  </si>
  <si>
    <t>※『献立内容』と同じく①主食→②牛乳→③主菜→④副菜→⑤汁→⑥その他の順番に記入してください。</t>
    <phoneticPr fontId="2"/>
  </si>
  <si>
    <t>献立名</t>
    <rPh sb="0" eb="2">
      <t>コンダテ</t>
    </rPh>
    <rPh sb="2" eb="3">
      <t>メイ</t>
    </rPh>
    <phoneticPr fontId="2"/>
  </si>
  <si>
    <t>食材</t>
    <rPh sb="0" eb="2">
      <t>ショクザイ</t>
    </rPh>
    <phoneticPr fontId="2"/>
  </si>
  <si>
    <t>分量</t>
    <phoneticPr fontId="2"/>
  </si>
  <si>
    <t>カルシウム</t>
    <phoneticPr fontId="2"/>
  </si>
  <si>
    <t>マグネシウム</t>
    <phoneticPr fontId="2"/>
  </si>
  <si>
    <t>ビタミンA</t>
    <phoneticPr fontId="2"/>
  </si>
  <si>
    <t>ビタミンB1</t>
    <phoneticPr fontId="2"/>
  </si>
  <si>
    <t>ビタミンB2</t>
    <phoneticPr fontId="2"/>
  </si>
  <si>
    <t>ビタミンC</t>
    <phoneticPr fontId="2"/>
  </si>
  <si>
    <t>ｇ</t>
    <phoneticPr fontId="2"/>
  </si>
  <si>
    <t>kcal</t>
    <phoneticPr fontId="2"/>
  </si>
  <si>
    <t>mg</t>
    <phoneticPr fontId="2"/>
  </si>
  <si>
    <t>ｇ</t>
    <phoneticPr fontId="2"/>
  </si>
  <si>
    <t>メールアドレス</t>
    <phoneticPr fontId="2"/>
  </si>
  <si>
    <t>整理番号</t>
    <phoneticPr fontId="2"/>
  </si>
  <si>
    <t>都道府県名</t>
    <phoneticPr fontId="2"/>
  </si>
  <si>
    <t>施設名</t>
    <phoneticPr fontId="2"/>
  </si>
  <si>
    <t>郵便番号</t>
    <phoneticPr fontId="2"/>
  </si>
  <si>
    <t>住所</t>
    <phoneticPr fontId="2"/>
  </si>
  <si>
    <t>献立対象</t>
    <phoneticPr fontId="2"/>
  </si>
  <si>
    <t>施設区分</t>
    <phoneticPr fontId="2"/>
  </si>
  <si>
    <t>中学校</t>
    <phoneticPr fontId="2"/>
  </si>
  <si>
    <t>高等学校</t>
    <phoneticPr fontId="2"/>
  </si>
  <si>
    <t>養護/特別支援学校</t>
    <phoneticPr fontId="2"/>
  </si>
  <si>
    <t>計</t>
    <rPh sb="0" eb="1">
      <t>ケイ</t>
    </rPh>
    <phoneticPr fontId="2"/>
  </si>
  <si>
    <t>②牛乳</t>
    <phoneticPr fontId="2"/>
  </si>
  <si>
    <t>③主菜</t>
    <phoneticPr fontId="2"/>
  </si>
  <si>
    <t>④副菜</t>
    <phoneticPr fontId="2"/>
  </si>
  <si>
    <t>⑤汁</t>
    <phoneticPr fontId="2"/>
  </si>
  <si>
    <t>⑥その他(果物/デザート/飲み物等)</t>
    <phoneticPr fontId="2"/>
  </si>
  <si>
    <t>総使用食材数</t>
    <phoneticPr fontId="2"/>
  </si>
  <si>
    <t>使用地場産物数</t>
    <phoneticPr fontId="2"/>
  </si>
  <si>
    <t>地場産物</t>
    <phoneticPr fontId="2"/>
  </si>
  <si>
    <t>栄養価</t>
    <phoneticPr fontId="2"/>
  </si>
  <si>
    <t>エネルギー</t>
  </si>
  <si>
    <t>カルシウム</t>
  </si>
  <si>
    <t>マグネシウム</t>
  </si>
  <si>
    <t>ビタミンA</t>
  </si>
  <si>
    <t>ビタミンB1</t>
  </si>
  <si>
    <t>ビタミンB2</t>
  </si>
  <si>
    <t>ビタミンC</t>
  </si>
  <si>
    <t>都道府県名</t>
    <rPh sb="0" eb="4">
      <t>トドウフケン</t>
    </rPh>
    <rPh sb="4" eb="5">
      <t>メイ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</si>
  <si>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</si>
  <si>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</si>
  <si>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</si>
  <si>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</si>
  <si>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</si>
  <si>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</si>
  <si>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</si>
  <si>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</si>
  <si>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</si>
  <si>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</si>
  <si>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</si>
  <si>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</si>
  <si>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</si>
  <si>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</si>
  <si>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</si>
  <si>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</si>
  <si>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</si>
  <si>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</si>
  <si>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</si>
  <si>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</si>
  <si>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</si>
  <si>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</si>
  <si>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</si>
  <si>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</si>
  <si>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</si>
  <si>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</si>
  <si>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</si>
  <si>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</si>
  <si>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</si>
  <si>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</si>
  <si>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</si>
  <si>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</si>
  <si>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</si>
  <si>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</si>
  <si>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</si>
  <si>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</si>
  <si>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</si>
  <si>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</si>
  <si>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</si>
  <si>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</si>
  <si>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</si>
  <si>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</si>
  <si>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</si>
  <si>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</si>
  <si>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</si>
  <si>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</si>
  <si>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</si>
  <si>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栄養教諭</t>
  </si>
  <si>
    <t>学校栄養職員</t>
  </si>
  <si>
    <t>資格</t>
    <rPh sb="0" eb="2">
      <t>シカク</t>
    </rPh>
    <phoneticPr fontId="2"/>
  </si>
  <si>
    <t>学校栄養職員</t>
    <phoneticPr fontId="2"/>
  </si>
  <si>
    <t>栄養教諭</t>
    <phoneticPr fontId="2"/>
  </si>
  <si>
    <t>中学校</t>
  </si>
  <si>
    <t>高等学校</t>
  </si>
  <si>
    <t>（選択）</t>
    <rPh sb="1" eb="3">
      <t>センタク</t>
    </rPh>
    <phoneticPr fontId="2"/>
  </si>
  <si>
    <t>対象献立</t>
    <rPh sb="0" eb="2">
      <t>タイショウ</t>
    </rPh>
    <rPh sb="2" eb="4">
      <t>コンダテ</t>
    </rPh>
    <phoneticPr fontId="2"/>
  </si>
  <si>
    <t>職員区分</t>
    <rPh sb="0" eb="2">
      <t>ショクイン</t>
    </rPh>
    <rPh sb="2" eb="4">
      <t>クブン</t>
    </rPh>
    <phoneticPr fontId="2"/>
  </si>
  <si>
    <t>校数</t>
    <rPh sb="0" eb="1">
      <t>コウ</t>
    </rPh>
    <rPh sb="1" eb="2">
      <t>スウ</t>
    </rPh>
    <phoneticPr fontId="2"/>
  </si>
  <si>
    <t>食数</t>
    <phoneticPr fontId="2"/>
  </si>
  <si>
    <t>使用地場産物名</t>
    <rPh sb="6" eb="7">
      <t>メイ</t>
    </rPh>
    <phoneticPr fontId="2"/>
  </si>
  <si>
    <t>地場産物％</t>
    <rPh sb="0" eb="2">
      <t>ジバ</t>
    </rPh>
    <rPh sb="2" eb="3">
      <t>サン</t>
    </rPh>
    <rPh sb="3" eb="4">
      <t>ブツ</t>
    </rPh>
    <phoneticPr fontId="2"/>
  </si>
  <si>
    <t>※栄養教諭・学校栄養職員のどちらかにチェックしてください。</t>
    <phoneticPr fontId="2"/>
  </si>
  <si>
    <t>作品写真挿入欄</t>
    <rPh sb="0" eb="2">
      <t>サクヒン</t>
    </rPh>
    <rPh sb="2" eb="4">
      <t>シャシン</t>
    </rPh>
    <rPh sb="4" eb="6">
      <t>ソウニュウ</t>
    </rPh>
    <rPh sb="6" eb="7">
      <t>ラン</t>
    </rPh>
    <phoneticPr fontId="2"/>
  </si>
  <si>
    <t>　応募者氏名：</t>
    <phoneticPr fontId="2"/>
  </si>
  <si>
    <t>（選択してください）</t>
    <rPh sb="1" eb="3">
      <t>センタク</t>
    </rPh>
    <phoneticPr fontId="2"/>
  </si>
  <si>
    <t>整理番号：</t>
    <rPh sb="0" eb="2">
      <t>セイリ</t>
    </rPh>
    <rPh sb="2" eb="4">
      <t>バンゴウ</t>
    </rPh>
    <phoneticPr fontId="2"/>
  </si>
  <si>
    <t>施設名：</t>
  </si>
  <si>
    <t>応募者</t>
    <rPh sb="0" eb="3">
      <t>オウボシャ</t>
    </rPh>
    <phoneticPr fontId="2"/>
  </si>
  <si>
    <t>取り込んだ画像がこの枠内に収まるようサイズを調整してください。</t>
    <phoneticPr fontId="2"/>
  </si>
  <si>
    <t>枠内に収まっていればけっこうです。枠の縦横比に合わせる必要はありません。</t>
    <rPh sb="3" eb="4">
      <t>オサ</t>
    </rPh>
    <rPh sb="17" eb="18">
      <t>ワク</t>
    </rPh>
    <rPh sb="19" eb="20">
      <t>タテ</t>
    </rPh>
    <rPh sb="20" eb="21">
      <t>ヨコ</t>
    </rPh>
    <rPh sb="21" eb="22">
      <t>ヒ</t>
    </rPh>
    <rPh sb="23" eb="24">
      <t>ア</t>
    </rPh>
    <rPh sb="27" eb="29">
      <t>ヒツヨウ</t>
    </rPh>
    <phoneticPr fontId="2"/>
  </si>
  <si>
    <t>ふりがな</t>
    <phoneticPr fontId="2"/>
  </si>
  <si>
    <t>整理番号1</t>
    <rPh sb="0" eb="2">
      <t>セイリ</t>
    </rPh>
    <rPh sb="2" eb="4">
      <t>バンゴウ</t>
    </rPh>
    <phoneticPr fontId="2"/>
  </si>
  <si>
    <t>整理番号2</t>
    <rPh sb="0" eb="2">
      <t>セイリ</t>
    </rPh>
    <rPh sb="2" eb="4">
      <t>バンゴウ</t>
    </rPh>
    <phoneticPr fontId="2"/>
  </si>
  <si>
    <t>←連番の数値入力（頭の0は自動表示）</t>
    <rPh sb="1" eb="3">
      <t>レンバン</t>
    </rPh>
    <rPh sb="4" eb="6">
      <t>スウチ</t>
    </rPh>
    <rPh sb="6" eb="8">
      <t>ニュウリョク</t>
    </rPh>
    <rPh sb="9" eb="10">
      <t>アタマ</t>
    </rPh>
    <rPh sb="13" eb="15">
      <t>ジドウ</t>
    </rPh>
    <rPh sb="15" eb="17">
      <t>ヒョウジ</t>
    </rPh>
    <phoneticPr fontId="2"/>
  </si>
  <si>
    <t>小学校用献立は３・４年生のものを記入してください。</t>
    <rPh sb="10" eb="12">
      <t>ネンセイ</t>
    </rPh>
    <phoneticPr fontId="2"/>
  </si>
  <si>
    <t>小学校（３・４年生）</t>
    <rPh sb="0" eb="1">
      <t>ショウ</t>
    </rPh>
    <rPh sb="1" eb="3">
      <t>ガッコウ</t>
    </rPh>
    <rPh sb="7" eb="9">
      <t>ネンセイ</t>
    </rPh>
    <phoneticPr fontId="2"/>
  </si>
  <si>
    <t>小学校
（３・４年生）</t>
    <rPh sb="0" eb="1">
      <t>ショウ</t>
    </rPh>
    <rPh sb="1" eb="3">
      <t>ガッコウ</t>
    </rPh>
    <rPh sb="8" eb="10">
      <t>ネンセイ</t>
    </rPh>
    <phoneticPr fontId="2"/>
  </si>
  <si>
    <t>エントリーシート</t>
    <phoneticPr fontId="2"/>
  </si>
  <si>
    <t>整理番号は事務局で記入します　　</t>
    <phoneticPr fontId="2"/>
  </si>
  <si>
    <t>（一つだけチェックしてください）</t>
    <rPh sb="1" eb="2">
      <t>ヒト</t>
    </rPh>
    <phoneticPr fontId="2"/>
  </si>
  <si>
    <t>　単独校=複数の学校に配食している場合でも学校で調理している場合は単独校に含まれます。
　</t>
    <phoneticPr fontId="2"/>
  </si>
  <si>
    <t>※米・牛乳なども地場産物を使用されている場合は記入し、右記の使用地場産物数に含めてください。
※使用地場産物は①主食→②牛乳→③主菜→④副菜→⑤汁→⑥その他の順番に記入してください。</t>
    <rPh sb="1" eb="2">
      <t>コメ</t>
    </rPh>
    <rPh sb="3" eb="5">
      <t>ギュウニュウ</t>
    </rPh>
    <rPh sb="8" eb="10">
      <t>ジバ</t>
    </rPh>
    <rPh sb="10" eb="12">
      <t>サンブツ</t>
    </rPh>
    <rPh sb="13" eb="15">
      <t>シヨウ</t>
    </rPh>
    <rPh sb="20" eb="22">
      <t>バアイ</t>
    </rPh>
    <rPh sb="23" eb="25">
      <t>キニュウ</t>
    </rPh>
    <rPh sb="27" eb="29">
      <t>ウキ</t>
    </rPh>
    <rPh sb="30" eb="32">
      <t>シヨウ</t>
    </rPh>
    <rPh sb="32" eb="34">
      <t>ジバ</t>
    </rPh>
    <rPh sb="34" eb="36">
      <t>サンブツ</t>
    </rPh>
    <rPh sb="36" eb="37">
      <t>カズ</t>
    </rPh>
    <rPh sb="38" eb="39">
      <t>フク</t>
    </rPh>
    <rPh sb="48" eb="50">
      <t>シヨウ</t>
    </rPh>
    <rPh sb="50" eb="52">
      <t>ジバ</t>
    </rPh>
    <rPh sb="52" eb="54">
      <t>サンブツ</t>
    </rPh>
    <rPh sb="56" eb="58">
      <t>シュショク</t>
    </rPh>
    <rPh sb="60" eb="62">
      <t>ギュウニュウ</t>
    </rPh>
    <rPh sb="64" eb="65">
      <t>シュ</t>
    </rPh>
    <rPh sb="65" eb="66">
      <t>ナ</t>
    </rPh>
    <rPh sb="68" eb="69">
      <t>フク</t>
    </rPh>
    <rPh sb="69" eb="70">
      <t>ナ</t>
    </rPh>
    <rPh sb="72" eb="73">
      <t>シル</t>
    </rPh>
    <rPh sb="77" eb="78">
      <t>タ</t>
    </rPh>
    <rPh sb="79" eb="81">
      <t>ジュンバン</t>
    </rPh>
    <rPh sb="82" eb="84">
      <t>キニュウ</t>
    </rPh>
    <phoneticPr fontId="2"/>
  </si>
  <si>
    <t>※献立の全てを含んだ数値をご記入ください</t>
    <phoneticPr fontId="2"/>
  </si>
  <si>
    <t>作品画像欄</t>
    <rPh sb="2" eb="4">
      <t>ガゾウ</t>
    </rPh>
    <rPh sb="4" eb="5">
      <t>ラン</t>
    </rPh>
    <phoneticPr fontId="2"/>
  </si>
  <si>
    <t>栄養価計算表欄</t>
    <rPh sb="0" eb="3">
      <t>エイヨウカ</t>
    </rPh>
    <rPh sb="3" eb="5">
      <t>ケイサン</t>
    </rPh>
    <rPh sb="5" eb="6">
      <t>ヒョウ</t>
    </rPh>
    <rPh sb="6" eb="7">
      <t>ラン</t>
    </rPh>
    <phoneticPr fontId="2"/>
  </si>
  <si>
    <t>高等学校</t>
    <rPh sb="0" eb="2">
      <t>コウトウ</t>
    </rPh>
    <rPh sb="2" eb="4">
      <t>ガッコウ</t>
    </rPh>
    <phoneticPr fontId="2"/>
  </si>
  <si>
    <t>都道府県名：</t>
    <rPh sb="0" eb="5">
      <t>トドウフケンメイ</t>
    </rPh>
    <phoneticPr fontId="2"/>
  </si>
  <si>
    <t>都道府県名：</t>
    <rPh sb="0" eb="4">
      <t>トドウフケン</t>
    </rPh>
    <rPh sb="4" eb="5">
      <t>メイ</t>
    </rPh>
    <phoneticPr fontId="2"/>
  </si>
  <si>
    <t>特別支援学校</t>
    <phoneticPr fontId="2"/>
  </si>
  <si>
    <t>材料名</t>
    <phoneticPr fontId="2"/>
  </si>
  <si>
    <t>食品番号</t>
    <rPh sb="0" eb="2">
      <t>ショクヒン</t>
    </rPh>
    <rPh sb="2" eb="4">
      <t>バンゴウ</t>
    </rPh>
    <phoneticPr fontId="2"/>
  </si>
  <si>
    <r>
      <t>　　　地場産物に○をつけてください。</t>
    </r>
    <r>
      <rPr>
        <b/>
        <sz val="9"/>
        <color indexed="8"/>
        <rFont val="ＭＳ Ｐゴシック"/>
        <family val="3"/>
        <charset val="128"/>
      </rPr>
      <t>（上記の「使用地場産物」と品目は一致すること）</t>
    </r>
    <rPh sb="19" eb="21">
      <t>ジョウキ</t>
    </rPh>
    <rPh sb="23" eb="25">
      <t>シヨウ</t>
    </rPh>
    <rPh sb="25" eb="27">
      <t>ジバ</t>
    </rPh>
    <rPh sb="27" eb="29">
      <t>サンブツ</t>
    </rPh>
    <rPh sb="31" eb="33">
      <t>ヒンモク</t>
    </rPh>
    <rPh sb="34" eb="36">
      <t>イッチ</t>
    </rPh>
    <phoneticPr fontId="2"/>
  </si>
  <si>
    <t>このシートは事務局にて使用します。入力しないようにお願いいたします。</t>
    <rPh sb="6" eb="8">
      <t>ジム</t>
    </rPh>
    <rPh sb="8" eb="9">
      <t>キョク</t>
    </rPh>
    <rPh sb="11" eb="13">
      <t>シヨウ</t>
    </rPh>
    <rPh sb="17" eb="19">
      <t>ニュウリョク</t>
    </rPh>
    <rPh sb="26" eb="27">
      <t>ネガ</t>
    </rPh>
    <phoneticPr fontId="2"/>
  </si>
  <si>
    <t>都道府県を選んでください</t>
    <rPh sb="0" eb="4">
      <t>トドウフケン</t>
    </rPh>
    <rPh sb="5" eb="6">
      <t>エラ</t>
    </rPh>
    <phoneticPr fontId="2"/>
  </si>
  <si>
    <t>栄養教諭・学校栄養職員のいずれかにチェックが必要です</t>
    <rPh sb="22" eb="24">
      <t>ヒツヨウ</t>
    </rPh>
    <phoneticPr fontId="2"/>
  </si>
  <si>
    <t>献立対象を選んでください</t>
    <rPh sb="0" eb="2">
      <t>コンダテ</t>
    </rPh>
    <rPh sb="2" eb="4">
      <t>タイショウ</t>
    </rPh>
    <rPh sb="5" eb="6">
      <t>エラ</t>
    </rPh>
    <phoneticPr fontId="2"/>
  </si>
  <si>
    <t>施設区分を選んでください</t>
    <rPh sb="0" eb="2">
      <t>シセツ</t>
    </rPh>
    <rPh sb="2" eb="4">
      <t>クブン</t>
    </rPh>
    <rPh sb="5" eb="6">
      <t>エラ</t>
    </rPh>
    <phoneticPr fontId="2"/>
  </si>
  <si>
    <t>配食している校（園）数が未入力です</t>
    <rPh sb="0" eb="2">
      <t>ハイショク</t>
    </rPh>
    <rPh sb="6" eb="7">
      <t>コウ</t>
    </rPh>
    <rPh sb="8" eb="9">
      <t>エン</t>
    </rPh>
    <rPh sb="10" eb="11">
      <t>スウ</t>
    </rPh>
    <rPh sb="12" eb="15">
      <t>ミニュウリョク</t>
    </rPh>
    <phoneticPr fontId="2"/>
  </si>
  <si>
    <t>配食している食数が未入力です</t>
    <rPh sb="0" eb="2">
      <t>ハイショク</t>
    </rPh>
    <rPh sb="6" eb="7">
      <t>ショク</t>
    </rPh>
    <rPh sb="7" eb="8">
      <t>スウ</t>
    </rPh>
    <rPh sb="9" eb="12">
      <t>ミニュウリョク</t>
    </rPh>
    <phoneticPr fontId="2"/>
  </si>
  <si>
    <t>総使用食材数が未入力です</t>
    <rPh sb="0" eb="1">
      <t>ソウ</t>
    </rPh>
    <rPh sb="1" eb="3">
      <t>シヨウ</t>
    </rPh>
    <rPh sb="3" eb="5">
      <t>ショクザイ</t>
    </rPh>
    <rPh sb="5" eb="6">
      <t>スウ</t>
    </rPh>
    <rPh sb="7" eb="10">
      <t>ミニュウリョク</t>
    </rPh>
    <phoneticPr fontId="2"/>
  </si>
  <si>
    <t>使用地場産物数が未入力です</t>
    <rPh sb="0" eb="2">
      <t>シヨウ</t>
    </rPh>
    <rPh sb="2" eb="4">
      <t>ジバ</t>
    </rPh>
    <rPh sb="4" eb="6">
      <t>サンブツ</t>
    </rPh>
    <rPh sb="6" eb="7">
      <t>スウ</t>
    </rPh>
    <rPh sb="8" eb="11">
      <t>ミニュウリョク</t>
    </rPh>
    <phoneticPr fontId="2"/>
  </si>
  <si>
    <t>栄養価のいずれかの項目が未入力です</t>
    <rPh sb="0" eb="3">
      <t>エイヨウカ</t>
    </rPh>
    <rPh sb="9" eb="11">
      <t>コウモク</t>
    </rPh>
    <rPh sb="12" eb="15">
      <t>ミニュウリョク</t>
    </rPh>
    <phoneticPr fontId="2"/>
  </si>
  <si>
    <t>印刷設定変更不可</t>
    <rPh sb="0" eb="2">
      <t>インサツ</t>
    </rPh>
    <rPh sb="2" eb="4">
      <t>セッテイ</t>
    </rPh>
    <rPh sb="4" eb="6">
      <t>ヘンコウ</t>
    </rPh>
    <rPh sb="6" eb="8">
      <t>フカ</t>
    </rPh>
    <phoneticPr fontId="2"/>
  </si>
  <si>
    <t>ビタミンC</t>
    <phoneticPr fontId="2"/>
  </si>
  <si>
    <t>ビタミンB2</t>
    <phoneticPr fontId="2"/>
  </si>
  <si>
    <t>mg</t>
    <phoneticPr fontId="2"/>
  </si>
  <si>
    <t>mg</t>
    <phoneticPr fontId="2"/>
  </si>
  <si>
    <t>ビタミンA</t>
    <phoneticPr fontId="2"/>
  </si>
  <si>
    <t>ビタミンB1</t>
    <phoneticPr fontId="2"/>
  </si>
  <si>
    <t>μgRAE</t>
    <phoneticPr fontId="2"/>
  </si>
  <si>
    <t>mg</t>
    <phoneticPr fontId="2"/>
  </si>
  <si>
    <t>亜鉛</t>
    <phoneticPr fontId="2"/>
  </si>
  <si>
    <t>鉄</t>
    <phoneticPr fontId="2"/>
  </si>
  <si>
    <t>マグネシウム</t>
    <phoneticPr fontId="2"/>
  </si>
  <si>
    <t>カルシウム</t>
    <phoneticPr fontId="2"/>
  </si>
  <si>
    <t>mg</t>
    <phoneticPr fontId="2"/>
  </si>
  <si>
    <t>mg</t>
    <phoneticPr fontId="2"/>
  </si>
  <si>
    <t>mg</t>
    <phoneticPr fontId="2"/>
  </si>
  <si>
    <t>g</t>
    <phoneticPr fontId="2"/>
  </si>
  <si>
    <t>g</t>
    <phoneticPr fontId="2"/>
  </si>
  <si>
    <t>g</t>
    <phoneticPr fontId="2"/>
  </si>
  <si>
    <t>％</t>
    <phoneticPr fontId="2"/>
  </si>
  <si>
    <t>％</t>
    <phoneticPr fontId="2"/>
  </si>
  <si>
    <t>ナトリウム（食塩相当量）</t>
    <rPh sb="6" eb="8">
      <t>ショクエン</t>
    </rPh>
    <rPh sb="8" eb="11">
      <t>ソウトウリョウ</t>
    </rPh>
    <phoneticPr fontId="2"/>
  </si>
  <si>
    <t>（％）</t>
    <phoneticPr fontId="2"/>
  </si>
  <si>
    <t>μgRAE</t>
    <phoneticPr fontId="2"/>
  </si>
  <si>
    <t>（％）</t>
    <phoneticPr fontId="2"/>
  </si>
  <si>
    <t>食物繊維</t>
    <phoneticPr fontId="2"/>
  </si>
  <si>
    <t>1食の合計（入力値の単純合計）</t>
    <rPh sb="1" eb="2">
      <t>ショク</t>
    </rPh>
    <rPh sb="3" eb="5">
      <t>ゴウケイ</t>
    </rPh>
    <rPh sb="6" eb="9">
      <t>ニュウリョクチ</t>
    </rPh>
    <rPh sb="10" eb="12">
      <t>タンジュン</t>
    </rPh>
    <rPh sb="12" eb="14">
      <t>ゴウケイ</t>
    </rPh>
    <phoneticPr fontId="2"/>
  </si>
  <si>
    <t>→</t>
    <phoneticPr fontId="2"/>
  </si>
  <si>
    <t>使用地場産物数が総使用食材数を超えています</t>
    <rPh sb="15" eb="16">
      <t>コ</t>
    </rPh>
    <phoneticPr fontId="2"/>
  </si>
  <si>
    <t>ナトリウム（食塩相当量）はナトリウム量から換算が必要です</t>
    <rPh sb="21" eb="23">
      <t>カンサン</t>
    </rPh>
    <rPh sb="24" eb="26">
      <t>ヒツヨウ</t>
    </rPh>
    <phoneticPr fontId="2"/>
  </si>
  <si>
    <t>　　上の単純合計の数値が実際と大きく異なる場合のみ、こちらの欄に記入してください</t>
    <rPh sb="2" eb="3">
      <t>ウエ</t>
    </rPh>
    <rPh sb="4" eb="6">
      <t>タンジュン</t>
    </rPh>
    <rPh sb="6" eb="8">
      <t>ゴウケイ</t>
    </rPh>
    <rPh sb="9" eb="10">
      <t>スウ</t>
    </rPh>
    <rPh sb="10" eb="11">
      <t>チ</t>
    </rPh>
    <rPh sb="12" eb="14">
      <t>ジッサイ</t>
    </rPh>
    <rPh sb="15" eb="16">
      <t>オオ</t>
    </rPh>
    <rPh sb="18" eb="19">
      <t>コト</t>
    </rPh>
    <rPh sb="21" eb="23">
      <t>バアイ</t>
    </rPh>
    <rPh sb="30" eb="31">
      <t>ラン</t>
    </rPh>
    <rPh sb="32" eb="34">
      <t>キニュウ</t>
    </rPh>
    <phoneticPr fontId="2"/>
  </si>
  <si>
    <t>※食数は貴施設にて1日に配食している学校数・食数を記入してください。</t>
    <rPh sb="1" eb="2">
      <t>ショク</t>
    </rPh>
    <rPh sb="2" eb="3">
      <t>スウ</t>
    </rPh>
    <rPh sb="4" eb="5">
      <t>キ</t>
    </rPh>
    <rPh sb="5" eb="7">
      <t>シセツ</t>
    </rPh>
    <rPh sb="10" eb="11">
      <t>ニチ</t>
    </rPh>
    <rPh sb="18" eb="20">
      <t>ガッコウ</t>
    </rPh>
    <rPh sb="20" eb="21">
      <t>カズ</t>
    </rPh>
    <rPh sb="25" eb="27">
      <t>キニュウ</t>
    </rPh>
    <phoneticPr fontId="2"/>
  </si>
  <si>
    <t xml:space="preserve">   幼稚園にも配食している施設は、園数・食数を記入してください。
　小・中一貫校、中・高一貫校、義務教育学校については小・中・高該当する食数を入力してください。</t>
    <phoneticPr fontId="2"/>
  </si>
  <si>
    <r>
      <t xml:space="preserve">
</t>
    </r>
    <r>
      <rPr>
        <b/>
        <sz val="12"/>
        <color rgb="FF0070C0"/>
        <rFont val="ＭＳ ゴシック"/>
        <family val="3"/>
        <charset val="128"/>
      </rPr>
      <t>■「エントリーシート」について</t>
    </r>
    <r>
      <rPr>
        <sz val="10"/>
        <rFont val="ＭＳ ゴシック"/>
        <family val="3"/>
        <charset val="128"/>
      </rPr>
      <t xml:space="preserve">
●</t>
    </r>
    <r>
      <rPr>
        <b/>
        <sz val="10"/>
        <rFont val="ＭＳ ゴシック"/>
        <family val="3"/>
        <charset val="128"/>
      </rPr>
      <t>エントリーシート（このシート）</t>
    </r>
    <r>
      <rPr>
        <sz val="10"/>
        <rFont val="ＭＳ ゴシック"/>
        <family val="3"/>
        <charset val="128"/>
      </rPr>
      <t xml:space="preserve">
必要事項はすべてご記入ください。記入漏れがあると失格となります。
●</t>
    </r>
    <r>
      <rPr>
        <b/>
        <sz val="10"/>
        <rFont val="ＭＳ ゴシック"/>
        <family val="3"/>
        <charset val="128"/>
      </rPr>
      <t>作品画像欄（2番目のシート）</t>
    </r>
    <r>
      <rPr>
        <sz val="10"/>
        <rFont val="ＭＳ ゴシック"/>
        <family val="3"/>
        <charset val="128"/>
      </rPr>
      <t xml:space="preserve">
画像データを挿入してください。画像データのままエントリー時に別ファイルとしてアップロードも可能です。
●</t>
    </r>
    <r>
      <rPr>
        <b/>
        <sz val="10"/>
        <rFont val="ＭＳ ゴシック"/>
        <family val="3"/>
        <charset val="128"/>
      </rPr>
      <t>栄養価計算表欄（3番目のシート）</t>
    </r>
    <r>
      <rPr>
        <sz val="10"/>
        <rFont val="ＭＳ ゴシック"/>
        <family val="3"/>
        <charset val="128"/>
      </rPr>
      <t xml:space="preserve">
現在ご自身で利用いただいている栄養価計算表をエントリー時に別ファイルとしてアップロードする場合、この欄への記入は不要です。
</t>
    </r>
    <r>
      <rPr>
        <b/>
        <sz val="12"/>
        <color rgb="FF0070C0"/>
        <rFont val="ＭＳ ゴシック"/>
        <family val="3"/>
        <charset val="128"/>
      </rPr>
      <t>■「エントリーシート」といっしょにアップロードするファイル（必須）</t>
    </r>
    <r>
      <rPr>
        <sz val="10"/>
        <rFont val="ＭＳ ゴシック"/>
        <family val="3"/>
        <charset val="128"/>
      </rPr>
      <t xml:space="preserve">
</t>
    </r>
    <r>
      <rPr>
        <b/>
        <sz val="10"/>
        <rFont val="ＭＳ ゴシック"/>
        <family val="3"/>
        <charset val="128"/>
      </rPr>
      <t>●「アピールシート」</t>
    </r>
    <r>
      <rPr>
        <sz val="10"/>
        <rFont val="ＭＳ ゴシック"/>
        <family val="3"/>
        <charset val="128"/>
      </rPr>
      <t xml:space="preserve">
「アピールシート」は、「エントリーシート」といっしょにアップロードする必要があります。
</t>
    </r>
    <r>
      <rPr>
        <b/>
        <sz val="12"/>
        <color rgb="FF0070C0"/>
        <rFont val="ＭＳ ゴシック"/>
        <family val="3"/>
        <charset val="128"/>
      </rPr>
      <t>■「エントリーシート」といっしょにアップロードできるファイル（任意）</t>
    </r>
    <r>
      <rPr>
        <sz val="10"/>
        <rFont val="ＭＳ ゴシック"/>
        <family val="3"/>
        <charset val="128"/>
      </rPr>
      <t xml:space="preserve">
●</t>
    </r>
    <r>
      <rPr>
        <b/>
        <sz val="10"/>
        <rFont val="ＭＳ ゴシック"/>
        <family val="3"/>
        <charset val="128"/>
      </rPr>
      <t>作品画像データ</t>
    </r>
    <r>
      <rPr>
        <sz val="10"/>
        <rFont val="ＭＳ ゴシック"/>
        <family val="3"/>
        <charset val="128"/>
      </rPr>
      <t xml:space="preserve">
「エントリーシート」内の「作品画像欄」に画像を挿入せず、JPEGまたはPNG形式の画像ファイルで提出できます。
●</t>
    </r>
    <r>
      <rPr>
        <b/>
        <sz val="10"/>
        <rFont val="ＭＳ ゴシック"/>
        <family val="3"/>
        <charset val="128"/>
      </rPr>
      <t>栄養価計算表ファイル</t>
    </r>
    <r>
      <rPr>
        <sz val="10"/>
        <rFont val="ＭＳ ゴシック"/>
        <family val="3"/>
        <charset val="128"/>
      </rPr>
      <t xml:space="preserve">
「エントリーシート」内の「栄養価計算表欄」を使用せず、現在施設で利用している栄養価計算表をエクセル、ワードまたはPDFで提出できます。
●</t>
    </r>
    <r>
      <rPr>
        <b/>
        <sz val="10"/>
        <rFont val="ＭＳ ゴシック"/>
        <family val="3"/>
        <charset val="128"/>
      </rPr>
      <t>関連資料ファイル</t>
    </r>
    <r>
      <rPr>
        <sz val="10"/>
        <rFont val="ＭＳ ゴシック"/>
        <family val="3"/>
        <charset val="128"/>
      </rPr>
      <t xml:space="preserve">
「アピールシート」で記した内容を補足する場合、A4サイズで3枚程度に収めたワードやPDFをアップロードできます。
</t>
    </r>
    <r>
      <rPr>
        <sz val="10"/>
        <color rgb="FF0070C0"/>
        <rFont val="ＭＳ ゴシック"/>
        <family val="3"/>
        <charset val="128"/>
      </rPr>
      <t>※ネット一括応募フォームからアップロードする際、すべてのファイルの合計が</t>
    </r>
    <r>
      <rPr>
        <b/>
        <sz val="10"/>
        <color rgb="FF0070C0"/>
        <rFont val="ＭＳ ゴシック"/>
        <family val="3"/>
        <charset val="128"/>
      </rPr>
      <t>５M</t>
    </r>
    <r>
      <rPr>
        <sz val="10"/>
        <color rgb="FF0070C0"/>
        <rFont val="ＭＳ ゴシック"/>
        <family val="3"/>
        <charset val="128"/>
      </rPr>
      <t>を超えないようご留意ください。どうしても５Mに収まらない場合は、事務局にご相談ください。</t>
    </r>
    <rPh sb="72" eb="73">
      <t>ラン</t>
    </rPh>
    <rPh sb="75" eb="77">
      <t>バンメ</t>
    </rPh>
    <rPh sb="141" eb="142">
      <t>ラン</t>
    </rPh>
    <rPh sb="144" eb="146">
      <t>バンメ</t>
    </rPh>
    <rPh sb="202" eb="203">
      <t>ラン</t>
    </rPh>
    <rPh sb="245" eb="247">
      <t>ヒッス</t>
    </rPh>
    <rPh sb="295" eb="297">
      <t>ヒツヨウ</t>
    </rPh>
    <rPh sb="336" eb="338">
      <t>ニンイ</t>
    </rPh>
    <rPh sb="359" eb="360">
      <t>ナイ</t>
    </rPh>
    <rPh sb="366" eb="367">
      <t>ラン</t>
    </rPh>
    <rPh sb="436" eb="437">
      <t>ラン</t>
    </rPh>
    <rPh sb="444" eb="446">
      <t>ゲンザイ</t>
    </rPh>
    <rPh sb="557" eb="559">
      <t>イッカツ</t>
    </rPh>
    <rPh sb="559" eb="561">
      <t>オウボ</t>
    </rPh>
    <rPh sb="614" eb="615">
      <t>オサ</t>
    </rPh>
    <rPh sb="619" eb="621">
      <t>バアイ</t>
    </rPh>
    <rPh sb="623" eb="626">
      <t>ジムキョク</t>
    </rPh>
    <rPh sb="628" eb="630">
      <t>ソウダン</t>
    </rPh>
    <phoneticPr fontId="2"/>
  </si>
  <si>
    <t>ナトリウム量（mg）× 2.54 ÷ 1,000 ＝ 食塩相当量（g）</t>
    <phoneticPr fontId="2"/>
  </si>
  <si>
    <t xml:space="preserve">　　
</t>
    <phoneticPr fontId="2"/>
  </si>
  <si>
    <t>　　　すべての材料に献立名を記入してください</t>
    <rPh sb="7" eb="9">
      <t>ザイリョウ</t>
    </rPh>
    <rPh sb="10" eb="13">
      <t>コンダテメイ</t>
    </rPh>
    <rPh sb="14" eb="16">
      <t>キニュウ</t>
    </rPh>
    <phoneticPr fontId="2"/>
  </si>
  <si>
    <t>材料名</t>
  </si>
  <si>
    <t>分量(g)</t>
  </si>
  <si>
    <t>作り方</t>
  </si>
  <si>
    <t>地場産物</t>
    <rPh sb="0" eb="4">
      <t>ジバサンブツ</t>
    </rPh>
    <phoneticPr fontId="2"/>
  </si>
  <si>
    <t>整理番号</t>
    <rPh sb="0" eb="2">
      <t>セイリ</t>
    </rPh>
    <rPh sb="2" eb="4">
      <t>バンゴウ</t>
    </rPh>
    <phoneticPr fontId="58"/>
  </si>
  <si>
    <t>都道府県</t>
    <rPh sb="0" eb="4">
      <t>トドウフケン</t>
    </rPh>
    <phoneticPr fontId="58"/>
  </si>
  <si>
    <t>献立対象</t>
    <rPh sb="0" eb="2">
      <t>コンダテ</t>
    </rPh>
    <rPh sb="2" eb="4">
      <t>タイショウ</t>
    </rPh>
    <phoneticPr fontId="58"/>
  </si>
  <si>
    <t>施設名</t>
    <rPh sb="0" eb="3">
      <t>シセツメイ</t>
    </rPh>
    <phoneticPr fontId="58"/>
  </si>
  <si>
    <t>献立番号</t>
    <rPh sb="0" eb="4">
      <t>コンダテバンゴウ</t>
    </rPh>
    <phoneticPr fontId="2"/>
  </si>
  <si>
    <t>材料番号</t>
    <rPh sb="0" eb="2">
      <t>ザイリョウ</t>
    </rPh>
    <rPh sb="2" eb="4">
      <t>バンゴウ</t>
    </rPh>
    <phoneticPr fontId="2"/>
  </si>
  <si>
    <t>整理番号
（都道府県）</t>
    <rPh sb="0" eb="2">
      <t>セイリ</t>
    </rPh>
    <rPh sb="2" eb="4">
      <t>バンゴウ</t>
    </rPh>
    <rPh sb="6" eb="10">
      <t>トドウフケン</t>
    </rPh>
    <phoneticPr fontId="2"/>
  </si>
  <si>
    <t>整理番号
（学校番号）</t>
    <rPh sb="0" eb="2">
      <t>セイリ</t>
    </rPh>
    <rPh sb="2" eb="4">
      <t>バンゴウ</t>
    </rPh>
    <rPh sb="6" eb="10">
      <t>ガッコウバンゴウ</t>
    </rPh>
    <phoneticPr fontId="2"/>
  </si>
  <si>
    <t>使用地場産物数／総使用食材数＝</t>
    <rPh sb="8" eb="9">
      <t>ソウ</t>
    </rPh>
    <rPh sb="9" eb="11">
      <t>シヨウ</t>
    </rPh>
    <rPh sb="11" eb="14">
      <t>ショクザイスウ</t>
    </rPh>
    <phoneticPr fontId="2"/>
  </si>
  <si>
    <t>※画像挿入がうまくできない場合は、画像ファイルのみを別にしてエントリーフォームから
アップロードすることもできます。</t>
    <phoneticPr fontId="2"/>
  </si>
  <si>
    <t>給食費</t>
    <rPh sb="0" eb="3">
      <t>キュウショクヒ</t>
    </rPh>
    <phoneticPr fontId="2"/>
  </si>
  <si>
    <t>円</t>
    <rPh sb="0" eb="1">
      <t>エン</t>
    </rPh>
    <phoneticPr fontId="2"/>
  </si>
  <si>
    <t>1食分の費用概算</t>
    <rPh sb="1" eb="3">
      <t>ショクブン</t>
    </rPh>
    <rPh sb="4" eb="6">
      <t>ヒヨウ</t>
    </rPh>
    <rPh sb="6" eb="8">
      <t>ガイサン</t>
    </rPh>
    <phoneticPr fontId="2"/>
  </si>
  <si>
    <t>給食費が未入力です</t>
    <rPh sb="0" eb="3">
      <t>キュウショクヒ</t>
    </rPh>
    <rPh sb="4" eb="7">
      <t>ミニュウリョク</t>
    </rPh>
    <phoneticPr fontId="2"/>
  </si>
  <si>
    <r>
      <t xml:space="preserve">ナトリウム
</t>
    </r>
    <r>
      <rPr>
        <sz val="8"/>
        <color theme="0"/>
        <rFont val="ＭＳ Ｐゴシック"/>
        <family val="3"/>
        <charset val="128"/>
      </rPr>
      <t>※</t>
    </r>
    <r>
      <rPr>
        <sz val="9"/>
        <color theme="0"/>
        <rFont val="ＭＳ Ｐゴシック"/>
        <family val="3"/>
        <charset val="128"/>
      </rPr>
      <t>食塩相当量</t>
    </r>
    <phoneticPr fontId="2"/>
  </si>
  <si>
    <r>
      <t xml:space="preserve">ナトリウム
</t>
    </r>
    <r>
      <rPr>
        <sz val="9"/>
        <color theme="1"/>
        <rFont val="ＭＳ Ｐゴシック"/>
        <family val="3"/>
        <charset val="128"/>
      </rPr>
      <t>※食塩相当量</t>
    </r>
    <phoneticPr fontId="2"/>
  </si>
  <si>
    <t>氏名</t>
    <rPh sb="0" eb="2">
      <t>シメイ</t>
    </rPh>
    <phoneticPr fontId="2"/>
  </si>
  <si>
    <t>ふりがな</t>
    <phoneticPr fontId="2"/>
  </si>
  <si>
    <t>職員区分</t>
    <rPh sb="0" eb="2">
      <t>ショクイン</t>
    </rPh>
    <rPh sb="2" eb="4">
      <t>クブン</t>
    </rPh>
    <phoneticPr fontId="2"/>
  </si>
  <si>
    <t>電話番号</t>
    <rPh sb="0" eb="4">
      <t>デンワバンゴウ</t>
    </rPh>
    <phoneticPr fontId="2"/>
  </si>
  <si>
    <t>メールアドレス</t>
    <phoneticPr fontId="2"/>
  </si>
  <si>
    <t>給食費</t>
    <rPh sb="0" eb="3">
      <t>キュウショクヒ</t>
    </rPh>
    <phoneticPr fontId="2"/>
  </si>
  <si>
    <t>　　7訂又は8訂・補を含む</t>
    <phoneticPr fontId="2"/>
  </si>
  <si>
    <t>2023年 第18回全国学校給食甲子園エントリーシート（ネット応募用）</t>
    <rPh sb="33" eb="34">
      <t>ヨウ</t>
    </rPh>
    <phoneticPr fontId="2"/>
  </si>
  <si>
    <t>2023年 第18回全国学校給食甲子園応募シート（ネット応募用）</t>
    <phoneticPr fontId="2"/>
  </si>
  <si>
    <r>
      <t>※応募献立のおよその金額で記入してください</t>
    </r>
    <r>
      <rPr>
        <sz val="9"/>
        <color rgb="FFFF0000"/>
        <rFont val="ＭＳ ゴシック"/>
        <family val="3"/>
        <charset val="128"/>
      </rPr>
      <t>。</t>
    </r>
    <r>
      <rPr>
        <sz val="9"/>
        <color indexed="8"/>
        <rFont val="ＭＳ ゴシック"/>
        <family val="3"/>
        <charset val="128"/>
      </rPr>
      <t xml:space="preserve">
※</t>
    </r>
    <r>
      <rPr>
        <sz val="9"/>
        <color rgb="FFFF0000"/>
        <rFont val="ＭＳ ゴシック"/>
        <family val="3"/>
        <charset val="128"/>
      </rPr>
      <t>補助や特別な支給などがある場合、それらをいれない金額で
　記入してください。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</si>
</sst>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_);[Red]\(0.0\)"/>
    <numFmt numFmtId="178" formatCode="00"/>
    <numFmt numFmtId="179" formatCode="0000"/>
    <numFmt numFmtId="180" formatCode="0_ "/>
    <numFmt numFmtId="181" formatCode="0.0_ "/>
    <numFmt numFmtId="182" formatCode="0.00_ "/>
    <numFmt numFmtId="183" formatCode="0_);[Red]\(0\)"/>
    <numFmt numFmtId="184" formatCode="00000"/>
    <numFmt numFmtId="185" formatCode="#,##0.0_ "/>
    <numFmt numFmtId="186" formatCode="0.00_);[Red]\(0.00\)"/>
  </numFmts>
  <fonts count="68" x14ac:knownFonts="1">
    <font>
      <sz val="11"/>
      <name val="ＭＳ Ｐゴシック"/>
      <family val="3"/>
      <charset val="128"/>
    </font>
    <font>
      <sz val="11"/>
      <color indexed="8"/>
      <name val="ＭＳ Ｐゴシック"/>
      <family val="3"/>
      <charset val="128"/>
    </font>
    <font>
      <sz val="6"/>
      <name val="ＭＳ Ｐゴシック"/>
      <family val="3"/>
      <charset val="128"/>
    </font>
    <font>
      <sz val="30"/>
      <name val="AR P丸ゴシック体M"/>
      <family val="3"/>
      <charset val="128"/>
    </font>
    <font>
      <sz val="11"/>
      <color indexed="8"/>
      <name val="ＭＳ Ｐゴシック"/>
      <family val="3"/>
      <charset val="128"/>
    </font>
    <font>
      <sz val="8"/>
      <color indexed="8"/>
      <name val="ＭＳ Ｐゴシック"/>
      <family val="3"/>
      <charset val="128"/>
    </font>
    <font>
      <sz val="14"/>
      <color indexed="8"/>
      <name val="ＭＳ Ｐゴシック"/>
      <family val="3"/>
      <charset val="128"/>
    </font>
    <font>
      <sz val="10"/>
      <color indexed="8"/>
      <name val="ＭＳ Ｐゴシック"/>
      <family val="3"/>
      <charset val="128"/>
    </font>
    <font>
      <b/>
      <sz val="11"/>
      <color indexed="8"/>
      <name val="ＭＳ Ｐゴシック"/>
      <family val="3"/>
      <charset val="128"/>
    </font>
    <font>
      <sz val="9"/>
      <color indexed="8"/>
      <name val="ＭＳ Ｐゴシック"/>
      <family val="3"/>
      <charset val="128"/>
    </font>
    <font>
      <b/>
      <sz val="9"/>
      <color indexed="8"/>
      <name val="ＭＳ Ｐゴシック"/>
      <family val="3"/>
      <charset val="128"/>
    </font>
    <font>
      <sz val="10.5"/>
      <color indexed="8"/>
      <name val="ＭＳ Ｐゴシック"/>
      <family val="3"/>
      <charset val="128"/>
    </font>
    <font>
      <sz val="12"/>
      <name val="ＭＳ Ｐゴシック"/>
      <family val="3"/>
      <charset val="128"/>
    </font>
    <font>
      <sz val="14"/>
      <name val="ＭＳ Ｐゴシック"/>
      <family val="3"/>
      <charset val="128"/>
    </font>
    <font>
      <b/>
      <sz val="14"/>
      <name val="AR P丸ゴシック体M"/>
      <family val="3"/>
      <charset val="128"/>
    </font>
    <font>
      <sz val="10"/>
      <name val="ＭＳ Ｐゴシック"/>
      <family val="3"/>
      <charset val="128"/>
    </font>
    <font>
      <sz val="11"/>
      <color theme="0"/>
      <name val="ＭＳ Ｐゴシック"/>
      <family val="3"/>
      <charset val="128"/>
    </font>
    <font>
      <sz val="11"/>
      <color theme="1"/>
      <name val="ＭＳ Ｐゴシック"/>
      <family val="3"/>
      <charset val="128"/>
    </font>
    <font>
      <b/>
      <sz val="14"/>
      <color theme="1"/>
      <name val="AR P丸ゴシック体M"/>
      <family val="3"/>
      <charset val="128"/>
    </font>
    <font>
      <b/>
      <sz val="14"/>
      <color theme="1"/>
      <name val="ＭＳ Ｐゴシック"/>
      <family val="3"/>
      <charset val="128"/>
    </font>
    <font>
      <sz val="10"/>
      <color rgb="FFFF0000"/>
      <name val="ＭＳ Ｐゴシック"/>
      <family val="3"/>
      <charset val="128"/>
    </font>
    <font>
      <sz val="10"/>
      <color theme="0"/>
      <name val="ＭＳ Ｐゴシック"/>
      <family val="3"/>
      <charset val="128"/>
    </font>
    <font>
      <sz val="9"/>
      <color rgb="FF000000"/>
      <name val="MS UI Gothic"/>
      <family val="3"/>
      <charset val="128"/>
    </font>
    <font>
      <sz val="11"/>
      <name val="ＭＳ Ｐゴシック"/>
      <family val="3"/>
      <charset val="128"/>
    </font>
    <font>
      <sz val="12"/>
      <color theme="1"/>
      <name val="ＭＳ Ｐゴシック"/>
      <family val="3"/>
      <charset val="128"/>
    </font>
    <font>
      <b/>
      <sz val="14"/>
      <name val="ＭＳ Ｐゴシック"/>
      <family val="3"/>
      <charset val="128"/>
    </font>
    <font>
      <b/>
      <sz val="12"/>
      <color theme="1"/>
      <name val="ＭＳ Ｐゴシック"/>
      <family val="3"/>
      <charset val="128"/>
    </font>
    <font>
      <b/>
      <sz val="12"/>
      <name val="ＭＳ Ｐゴシック"/>
      <family val="3"/>
      <charset val="128"/>
    </font>
    <font>
      <sz val="14"/>
      <color rgb="FFFF0000"/>
      <name val="ＭＳ Ｐゴシック"/>
      <family val="3"/>
      <charset val="128"/>
    </font>
    <font>
      <sz val="10"/>
      <color theme="1"/>
      <name val="ＭＳ Ｐゴシック"/>
      <family val="3"/>
      <charset val="128"/>
    </font>
    <font>
      <b/>
      <sz val="14"/>
      <color rgb="FFFF0000"/>
      <name val="ＭＳ Ｐゴシック"/>
      <family val="3"/>
      <charset val="128"/>
    </font>
    <font>
      <sz val="9"/>
      <color theme="1"/>
      <name val="AR P丸ゴシック体M"/>
      <family val="3"/>
      <charset val="128"/>
    </font>
    <font>
      <b/>
      <sz val="11"/>
      <color rgb="FFFF0000"/>
      <name val="AR P丸ゴシック体M"/>
      <family val="3"/>
      <charset val="128"/>
    </font>
    <font>
      <sz val="8"/>
      <name val="ＭＳ Ｐゴシック"/>
      <family val="3"/>
      <charset val="128"/>
    </font>
    <font>
      <sz val="10"/>
      <color indexed="8"/>
      <name val="ＭＳ ゴシック"/>
      <family val="3"/>
      <charset val="128"/>
    </font>
    <font>
      <sz val="14"/>
      <color indexed="8"/>
      <name val="ＭＳ ゴシック"/>
      <family val="3"/>
      <charset val="128"/>
    </font>
    <font>
      <sz val="12"/>
      <color indexed="8"/>
      <name val="ＭＳ ゴシック"/>
      <family val="3"/>
      <charset val="128"/>
    </font>
    <font>
      <sz val="11"/>
      <color indexed="8"/>
      <name val="ＭＳ ゴシック"/>
      <family val="3"/>
      <charset val="128"/>
    </font>
    <font>
      <sz val="11"/>
      <name val="ＭＳ ゴシック"/>
      <family val="3"/>
      <charset val="128"/>
    </font>
    <font>
      <sz val="10"/>
      <name val="ＭＳ ゴシック"/>
      <family val="3"/>
      <charset val="128"/>
    </font>
    <font>
      <b/>
      <sz val="9"/>
      <color indexed="8"/>
      <name val="ＭＳ ゴシック"/>
      <family val="3"/>
      <charset val="128"/>
    </font>
    <font>
      <sz val="9"/>
      <name val="ＭＳ ゴシック"/>
      <family val="3"/>
      <charset val="128"/>
    </font>
    <font>
      <sz val="11"/>
      <name val="HG丸ｺﾞｼｯｸM-PRO"/>
      <family val="3"/>
      <charset val="128"/>
    </font>
    <font>
      <b/>
      <sz val="16"/>
      <color theme="0"/>
      <name val="HG丸ｺﾞｼｯｸM-PRO"/>
      <family val="3"/>
      <charset val="128"/>
    </font>
    <font>
      <b/>
      <sz val="10"/>
      <name val="ＭＳ ゴシック"/>
      <family val="3"/>
      <charset val="128"/>
    </font>
    <font>
      <b/>
      <sz val="8"/>
      <color indexed="8"/>
      <name val="ＭＳ Ｐゴシック"/>
      <family val="3"/>
      <charset val="128"/>
    </font>
    <font>
      <b/>
      <sz val="8"/>
      <name val="ＭＳ Ｐゴシック"/>
      <family val="3"/>
      <charset val="128"/>
    </font>
    <font>
      <b/>
      <sz val="12"/>
      <color rgb="FF0070C0"/>
      <name val="ＭＳ ゴシック"/>
      <family val="3"/>
      <charset val="128"/>
    </font>
    <font>
      <sz val="10"/>
      <color rgb="FF0070C0"/>
      <name val="ＭＳ ゴシック"/>
      <family val="3"/>
      <charset val="128"/>
    </font>
    <font>
      <b/>
      <sz val="11"/>
      <color rgb="FFFF0000"/>
      <name val="ＭＳ Ｐゴシック"/>
      <family val="3"/>
      <charset val="128"/>
    </font>
    <font>
      <b/>
      <sz val="12"/>
      <color rgb="FFFF0000"/>
      <name val="ＭＳ Ｐゴシック"/>
      <family val="3"/>
      <charset val="128"/>
    </font>
    <font>
      <sz val="11"/>
      <color theme="0" tint="-0.499984740745262"/>
      <name val="ＭＳ Ｐゴシック"/>
      <family val="3"/>
      <charset val="128"/>
    </font>
    <font>
      <sz val="9"/>
      <color theme="0"/>
      <name val="ＭＳ Ｐゴシック"/>
      <family val="3"/>
      <charset val="128"/>
    </font>
    <font>
      <sz val="12"/>
      <color indexed="8"/>
      <name val="ＭＳ Ｐゴシック"/>
      <family val="3"/>
      <charset val="128"/>
    </font>
    <font>
      <sz val="8"/>
      <color theme="1"/>
      <name val="ＭＳ Ｐゴシック"/>
      <family val="3"/>
      <charset val="128"/>
    </font>
    <font>
      <sz val="9"/>
      <color theme="1"/>
      <name val="ＭＳ Ｐゴシック"/>
      <family val="3"/>
      <charset val="128"/>
    </font>
    <font>
      <sz val="11"/>
      <color rgb="FFFF0000"/>
      <name val="ＭＳ Ｐゴシック"/>
      <family val="3"/>
      <charset val="128"/>
    </font>
    <font>
      <b/>
      <sz val="10"/>
      <color rgb="FF0070C0"/>
      <name val="ＭＳ ゴシック"/>
      <family val="3"/>
      <charset val="128"/>
    </font>
    <font>
      <sz val="6"/>
      <name val="ＭＳ Ｐゴシック"/>
      <family val="2"/>
      <charset val="128"/>
      <scheme val="minor"/>
    </font>
    <font>
      <sz val="11"/>
      <color theme="0" tint="-0.249977111117893"/>
      <name val="ＭＳ Ｐゴシック"/>
      <family val="3"/>
      <charset val="128"/>
    </font>
    <font>
      <sz val="9"/>
      <name val="ＭＳ Ｐゴシック"/>
      <family val="3"/>
      <charset val="128"/>
    </font>
    <font>
      <b/>
      <sz val="12"/>
      <color rgb="FFFF0000"/>
      <name val="AR P丸ゴシック体M"/>
      <family val="3"/>
      <charset val="128"/>
    </font>
    <font>
      <b/>
      <sz val="10"/>
      <color rgb="FFFF0000"/>
      <name val="AR P丸ゴシック体M"/>
      <family val="3"/>
      <charset val="128"/>
    </font>
    <font>
      <sz val="8"/>
      <name val="AR P丸ゴシック体M"/>
      <family val="3"/>
      <charset val="128"/>
    </font>
    <font>
      <b/>
      <sz val="12"/>
      <color theme="1"/>
      <name val="AR P丸ゴシック体M"/>
      <family val="3"/>
      <charset val="128"/>
    </font>
    <font>
      <sz val="9"/>
      <color indexed="8"/>
      <name val="ＭＳ ゴシック"/>
      <family val="3"/>
      <charset val="128"/>
    </font>
    <font>
      <sz val="8"/>
      <color theme="0"/>
      <name val="ＭＳ Ｐゴシック"/>
      <family val="3"/>
      <charset val="128"/>
    </font>
    <font>
      <sz val="9"/>
      <color rgb="FFFF0000"/>
      <name val="ＭＳ ゴシック"/>
      <family val="3"/>
      <charset val="128"/>
    </font>
  </fonts>
  <fills count="11">
    <fill>
      <patternFill patternType="none"/>
    </fill>
    <fill>
      <patternFill patternType="gray125"/>
    </fill>
    <fill>
      <patternFill patternType="solid">
        <fgColor indexed="9"/>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EAEAEA"/>
        <bgColor indexed="64"/>
      </patternFill>
    </fill>
    <fill>
      <patternFill patternType="solid">
        <fgColor rgb="FF00B050"/>
        <bgColor indexed="64"/>
      </patternFill>
    </fill>
    <fill>
      <patternFill patternType="solid">
        <fgColor rgb="FFFFC000"/>
        <bgColor indexed="64"/>
      </patternFill>
    </fill>
    <fill>
      <patternFill patternType="solid">
        <fgColor theme="9" tint="0.39997558519241921"/>
        <bgColor indexed="64"/>
      </patternFill>
    </fill>
  </fills>
  <borders count="9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dotted">
        <color theme="0" tint="-0.499984740745262"/>
      </left>
      <right/>
      <top/>
      <bottom/>
      <diagonal/>
    </border>
    <border>
      <left/>
      <right/>
      <top style="dotted">
        <color theme="0" tint="-0.499984740745262"/>
      </top>
      <bottom/>
      <diagonal/>
    </border>
    <border>
      <left style="dotted">
        <color theme="0" tint="-0.499984740745262"/>
      </left>
      <right/>
      <top style="dotted">
        <color theme="0" tint="-0.499984740745262"/>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9" fontId="23" fillId="0" borderId="0" applyFont="0" applyFill="0" applyBorder="0" applyAlignment="0" applyProtection="0">
      <alignment vertical="center"/>
    </xf>
  </cellStyleXfs>
  <cellXfs count="441">
    <xf numFmtId="0" fontId="0" fillId="0" borderId="0" xfId="0"/>
    <xf numFmtId="0" fontId="4" fillId="0" borderId="0" xfId="0" applyFont="1"/>
    <xf numFmtId="0" fontId="4" fillId="0" borderId="1" xfId="0" applyFont="1" applyBorder="1" applyAlignment="1">
      <alignment horizontal="left"/>
    </xf>
    <xf numFmtId="0" fontId="4" fillId="0" borderId="0" xfId="0" applyFont="1" applyAlignment="1">
      <alignment horizontal="left"/>
    </xf>
    <xf numFmtId="0" fontId="4" fillId="0" borderId="0" xfId="0" applyFont="1" applyAlignment="1">
      <alignment horizontal="lef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center" vertical="center"/>
    </xf>
    <xf numFmtId="0" fontId="7" fillId="0" borderId="2" xfId="0" applyFont="1" applyBorder="1" applyAlignment="1">
      <alignment horizontal="center" vertical="center" wrapText="1"/>
    </xf>
    <xf numFmtId="0" fontId="5" fillId="0" borderId="2" xfId="0" applyFont="1" applyBorder="1" applyAlignment="1">
      <alignment horizontal="left"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5" fillId="0" borderId="0" xfId="0" applyFont="1" applyAlignment="1">
      <alignment horizontal="left" vertical="center"/>
    </xf>
    <xf numFmtId="0" fontId="4" fillId="0" borderId="5" xfId="0" applyFont="1" applyBorder="1" applyAlignment="1">
      <alignment horizontal="center" vertical="center"/>
    </xf>
    <xf numFmtId="0" fontId="4" fillId="0" borderId="0" xfId="0" applyFont="1" applyAlignment="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8" fillId="0" borderId="0" xfId="0" applyFont="1"/>
    <xf numFmtId="0" fontId="8" fillId="0" borderId="0" xfId="0" applyFont="1" applyAlignment="1">
      <alignment horizontal="left"/>
    </xf>
    <xf numFmtId="0" fontId="4" fillId="0" borderId="0" xfId="0" applyFont="1" applyAlignment="1">
      <alignment horizontal="center"/>
    </xf>
    <xf numFmtId="0" fontId="4" fillId="0" borderId="0" xfId="0" applyFont="1" applyAlignment="1">
      <alignment horizontal="right" vertical="center"/>
    </xf>
    <xf numFmtId="0" fontId="5" fillId="0" borderId="2" xfId="0" applyFont="1" applyBorder="1" applyAlignment="1">
      <alignment horizontal="center" vertical="top"/>
    </xf>
    <xf numFmtId="0" fontId="3" fillId="2" borderId="0" xfId="0" applyFont="1" applyFill="1" applyAlignment="1">
      <alignment horizontal="left" vertical="center" wrapText="1"/>
    </xf>
    <xf numFmtId="0" fontId="5" fillId="0" borderId="11" xfId="0" applyFont="1" applyBorder="1" applyAlignment="1">
      <alignment horizontal="left"/>
    </xf>
    <xf numFmtId="0" fontId="4" fillId="0" borderId="11" xfId="0" applyFont="1" applyBorder="1" applyAlignment="1">
      <alignment horizontal="left"/>
    </xf>
    <xf numFmtId="0" fontId="4" fillId="2" borderId="0" xfId="0" applyFont="1" applyFill="1" applyAlignment="1">
      <alignment horizontal="center" vertical="center"/>
    </xf>
    <xf numFmtId="0" fontId="4" fillId="0" borderId="0" xfId="0" applyFont="1" applyAlignment="1">
      <alignment horizontal="center" vertical="center" wrapText="1"/>
    </xf>
    <xf numFmtId="0" fontId="4" fillId="2" borderId="2" xfId="0" applyFont="1" applyFill="1" applyBorder="1" applyAlignment="1">
      <alignment horizontal="center" vertical="center"/>
    </xf>
    <xf numFmtId="0" fontId="6" fillId="0" borderId="2" xfId="0" applyFont="1" applyBorder="1" applyAlignment="1">
      <alignment horizontal="center" vertical="center"/>
    </xf>
    <xf numFmtId="0" fontId="16" fillId="3" borderId="17"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21" xfId="0" applyFont="1" applyFill="1" applyBorder="1" applyAlignment="1">
      <alignment horizontal="center" vertical="center"/>
    </xf>
    <xf numFmtId="0" fontId="5" fillId="0" borderId="2" xfId="0" applyFont="1" applyBorder="1" applyAlignment="1">
      <alignment horizontal="left" vertical="top"/>
    </xf>
    <xf numFmtId="0" fontId="16" fillId="3" borderId="23" xfId="0" applyFont="1" applyFill="1" applyBorder="1" applyAlignment="1">
      <alignment horizontal="center"/>
    </xf>
    <xf numFmtId="0" fontId="11" fillId="0" borderId="0" xfId="0" applyFont="1" applyAlignment="1">
      <alignment vertical="center"/>
    </xf>
    <xf numFmtId="0" fontId="3" fillId="4" borderId="0" xfId="0" applyFont="1" applyFill="1" applyAlignment="1">
      <alignment horizontal="left" vertical="center" wrapText="1"/>
    </xf>
    <xf numFmtId="0" fontId="0" fillId="0" borderId="1" xfId="0" applyBorder="1"/>
    <xf numFmtId="0" fontId="1" fillId="0" borderId="24" xfId="0" applyFont="1" applyBorder="1" applyAlignment="1">
      <alignment vertical="center"/>
    </xf>
    <xf numFmtId="0" fontId="1" fillId="0" borderId="23" xfId="0" applyFont="1" applyBorder="1" applyAlignment="1">
      <alignment horizontal="center" vertical="center"/>
    </xf>
    <xf numFmtId="0" fontId="9" fillId="0" borderId="24" xfId="0" applyFont="1" applyBorder="1" applyAlignment="1">
      <alignment vertical="center"/>
    </xf>
    <xf numFmtId="0" fontId="0" fillId="5" borderId="0" xfId="0" applyFill="1"/>
    <xf numFmtId="0" fontId="5" fillId="0" borderId="0" xfId="0" applyFont="1"/>
    <xf numFmtId="0" fontId="1" fillId="0" borderId="3" xfId="0" applyFont="1" applyBorder="1" applyAlignment="1">
      <alignment vertical="center"/>
    </xf>
    <xf numFmtId="0" fontId="0" fillId="0" borderId="20" xfId="0" applyBorder="1"/>
    <xf numFmtId="0" fontId="1" fillId="0" borderId="20" xfId="0" applyFont="1" applyBorder="1" applyAlignment="1">
      <alignment vertical="center"/>
    </xf>
    <xf numFmtId="0" fontId="0" fillId="0" borderId="20" xfId="0" applyBorder="1" applyAlignment="1">
      <alignment vertical="center"/>
    </xf>
    <xf numFmtId="0" fontId="0" fillId="0" borderId="0" xfId="0" applyAlignment="1">
      <alignment horizontal="left" vertical="center"/>
    </xf>
    <xf numFmtId="0" fontId="17" fillId="4" borderId="0" xfId="0" applyFont="1" applyFill="1" applyAlignment="1">
      <alignment horizontal="left" vertical="center"/>
    </xf>
    <xf numFmtId="0" fontId="0" fillId="0" borderId="0" xfId="0" applyAlignment="1">
      <alignment vertical="center"/>
    </xf>
    <xf numFmtId="0" fontId="27" fillId="4" borderId="60" xfId="0" applyFont="1" applyFill="1" applyBorder="1" applyAlignment="1">
      <alignment horizontal="center" vertical="center" textRotation="255"/>
    </xf>
    <xf numFmtId="0" fontId="26" fillId="4" borderId="60" xfId="0" applyFont="1" applyFill="1" applyBorder="1" applyAlignment="1">
      <alignment horizontal="center" vertical="center" textRotation="255" wrapText="1"/>
    </xf>
    <xf numFmtId="0" fontId="26" fillId="4" borderId="61" xfId="0" applyFont="1" applyFill="1" applyBorder="1" applyAlignment="1">
      <alignment horizontal="center" vertical="center" textRotation="255" wrapText="1"/>
    </xf>
    <xf numFmtId="0" fontId="12" fillId="0" borderId="0" xfId="0" applyFont="1"/>
    <xf numFmtId="0" fontId="24" fillId="4" borderId="0" xfId="0" applyFont="1" applyFill="1" applyAlignment="1">
      <alignment horizontal="righ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right" vertical="center"/>
    </xf>
    <xf numFmtId="0" fontId="1" fillId="0" borderId="0" xfId="0" applyFont="1"/>
    <xf numFmtId="0" fontId="4" fillId="0" borderId="0" xfId="0" applyFont="1" applyAlignment="1">
      <alignment vertical="top"/>
    </xf>
    <xf numFmtId="0" fontId="4" fillId="0" borderId="0" xfId="0" applyFont="1" applyAlignment="1">
      <alignment horizontal="left" vertical="top"/>
    </xf>
    <xf numFmtId="0" fontId="25" fillId="0" borderId="0" xfId="0" applyFont="1" applyAlignment="1">
      <alignment horizontal="left" vertical="center"/>
    </xf>
    <xf numFmtId="0" fontId="29" fillId="4" borderId="0" xfId="0" applyFont="1" applyFill="1" applyAlignment="1">
      <alignment horizontal="right" vertical="center"/>
    </xf>
    <xf numFmtId="0" fontId="15" fillId="0" borderId="0" xfId="0" applyFont="1" applyAlignment="1">
      <alignment horizontal="right" vertical="center"/>
    </xf>
    <xf numFmtId="0" fontId="14" fillId="7" borderId="0" xfId="0" applyFont="1" applyFill="1" applyAlignment="1">
      <alignment vertical="center" wrapText="1"/>
    </xf>
    <xf numFmtId="0" fontId="3" fillId="2" borderId="71" xfId="0" applyFont="1" applyFill="1" applyBorder="1" applyAlignment="1">
      <alignment horizontal="left" vertical="center" wrapText="1"/>
    </xf>
    <xf numFmtId="0" fontId="3" fillId="2" borderId="72" xfId="0" applyFont="1" applyFill="1" applyBorder="1" applyAlignment="1">
      <alignment horizontal="left" vertical="center" wrapText="1"/>
    </xf>
    <xf numFmtId="0" fontId="3" fillId="2" borderId="73" xfId="0" applyFont="1" applyFill="1" applyBorder="1" applyAlignment="1">
      <alignment horizontal="left" vertical="center" wrapText="1"/>
    </xf>
    <xf numFmtId="0" fontId="3" fillId="2" borderId="74" xfId="0" applyFont="1" applyFill="1" applyBorder="1" applyAlignment="1">
      <alignment horizontal="left" vertical="center" wrapText="1"/>
    </xf>
    <xf numFmtId="0" fontId="3" fillId="2" borderId="75" xfId="0" applyFont="1" applyFill="1" applyBorder="1" applyAlignment="1">
      <alignment horizontal="left" vertical="center" wrapText="1"/>
    </xf>
    <xf numFmtId="0" fontId="3" fillId="2" borderId="74" xfId="0" applyFont="1" applyFill="1" applyBorder="1" applyAlignment="1">
      <alignment horizontal="left" vertical="center"/>
    </xf>
    <xf numFmtId="0" fontId="3" fillId="7" borderId="75" xfId="0" applyFont="1" applyFill="1" applyBorder="1" applyAlignment="1">
      <alignment horizontal="left" vertical="center" wrapText="1"/>
    </xf>
    <xf numFmtId="0" fontId="19" fillId="7" borderId="0" xfId="0" applyFont="1" applyFill="1" applyAlignment="1">
      <alignment vertical="center" wrapText="1"/>
    </xf>
    <xf numFmtId="0" fontId="19" fillId="7" borderId="74" xfId="0" applyFont="1" applyFill="1" applyBorder="1" applyAlignment="1">
      <alignment vertical="center" wrapText="1"/>
    </xf>
    <xf numFmtId="0" fontId="3" fillId="7" borderId="74" xfId="0" applyFont="1" applyFill="1" applyBorder="1" applyAlignment="1">
      <alignment horizontal="left" vertical="center" wrapText="1"/>
    </xf>
    <xf numFmtId="0" fontId="13" fillId="7" borderId="0" xfId="0" applyFont="1" applyFill="1" applyAlignment="1">
      <alignment vertical="center" wrapText="1"/>
    </xf>
    <xf numFmtId="0" fontId="3" fillId="7" borderId="76" xfId="0" applyFont="1" applyFill="1" applyBorder="1" applyAlignment="1">
      <alignment horizontal="left" vertical="center" wrapText="1"/>
    </xf>
    <xf numFmtId="0" fontId="3" fillId="7" borderId="77" xfId="0" applyFont="1" applyFill="1" applyBorder="1" applyAlignment="1">
      <alignment horizontal="left" vertical="center" wrapText="1"/>
    </xf>
    <xf numFmtId="0" fontId="3" fillId="7" borderId="78" xfId="0" applyFont="1" applyFill="1" applyBorder="1" applyAlignment="1">
      <alignment horizontal="left" vertical="center" wrapText="1"/>
    </xf>
    <xf numFmtId="0" fontId="13" fillId="0" borderId="15" xfId="0" applyFont="1" applyBorder="1" applyAlignment="1">
      <alignment vertical="center"/>
    </xf>
    <xf numFmtId="0" fontId="0" fillId="0" borderId="1" xfId="0" applyBorder="1" applyAlignment="1">
      <alignment vertical="center"/>
    </xf>
    <xf numFmtId="0" fontId="0" fillId="0" borderId="16" xfId="0" applyBorder="1" applyAlignment="1">
      <alignment vertical="center"/>
    </xf>
    <xf numFmtId="0" fontId="30" fillId="7" borderId="0" xfId="0" applyFont="1" applyFill="1" applyAlignment="1">
      <alignment vertical="center" wrapText="1"/>
    </xf>
    <xf numFmtId="0" fontId="30" fillId="7" borderId="74" xfId="0" applyFont="1" applyFill="1" applyBorder="1" applyAlignment="1">
      <alignment vertical="center" wrapText="1"/>
    </xf>
    <xf numFmtId="0" fontId="15" fillId="0" borderId="0" xfId="0" applyFont="1" applyAlignment="1">
      <alignment horizontal="left" vertical="center"/>
    </xf>
    <xf numFmtId="0" fontId="0" fillId="0" borderId="0" xfId="0" applyAlignment="1">
      <alignment horizontal="center"/>
    </xf>
    <xf numFmtId="0" fontId="33" fillId="0" borderId="20" xfId="0" applyFont="1" applyBorder="1"/>
    <xf numFmtId="0" fontId="37" fillId="6" borderId="6" xfId="0" applyFont="1" applyFill="1" applyBorder="1" applyAlignment="1" applyProtection="1">
      <alignment horizontal="center" vertical="center"/>
      <protection locked="0"/>
    </xf>
    <xf numFmtId="0" fontId="37" fillId="6" borderId="4" xfId="0" applyFont="1" applyFill="1" applyBorder="1" applyAlignment="1" applyProtection="1">
      <alignment horizontal="center" vertical="center"/>
      <protection locked="0"/>
    </xf>
    <xf numFmtId="0" fontId="34" fillId="6" borderId="10" xfId="0" applyFont="1" applyFill="1" applyBorder="1" applyAlignment="1" applyProtection="1">
      <alignment horizontal="center" vertical="center"/>
      <protection locked="0"/>
    </xf>
    <xf numFmtId="0" fontId="41" fillId="6" borderId="64" xfId="0" applyFont="1" applyFill="1" applyBorder="1" applyAlignment="1" applyProtection="1">
      <alignment horizontal="left" vertical="center" wrapText="1"/>
      <protection locked="0"/>
    </xf>
    <xf numFmtId="0" fontId="41" fillId="6" borderId="20" xfId="0" applyFont="1" applyFill="1" applyBorder="1" applyAlignment="1" applyProtection="1">
      <alignment horizontal="left" vertical="center" wrapText="1"/>
      <protection locked="0"/>
    </xf>
    <xf numFmtId="183" fontId="0" fillId="0" borderId="69" xfId="0" applyNumberFormat="1" applyBorder="1" applyAlignment="1">
      <alignment horizontal="center" vertical="center"/>
    </xf>
    <xf numFmtId="179" fontId="0" fillId="10" borderId="20" xfId="0" applyNumberFormat="1" applyFill="1" applyBorder="1" applyProtection="1">
      <protection locked="0"/>
    </xf>
    <xf numFmtId="0" fontId="0" fillId="9" borderId="0" xfId="0" applyFill="1" applyProtection="1">
      <protection locked="0"/>
    </xf>
    <xf numFmtId="0" fontId="1" fillId="0" borderId="11" xfId="0" applyFont="1" applyBorder="1" applyAlignment="1">
      <alignment horizontal="left" vertical="center"/>
    </xf>
    <xf numFmtId="0" fontId="8" fillId="0" borderId="0" xfId="0" applyFont="1" applyAlignment="1">
      <alignment horizontal="left" vertical="center"/>
    </xf>
    <xf numFmtId="0" fontId="34" fillId="6" borderId="84" xfId="0" applyFont="1" applyFill="1" applyBorder="1" applyAlignment="1" applyProtection="1">
      <alignment horizontal="center" vertical="center"/>
      <protection locked="0"/>
    </xf>
    <xf numFmtId="184" fontId="37" fillId="6" borderId="26" xfId="0" applyNumberFormat="1" applyFont="1" applyFill="1" applyBorder="1" applyAlignment="1" applyProtection="1">
      <alignment horizontal="center" vertical="center"/>
      <protection locked="0"/>
    </xf>
    <xf numFmtId="184" fontId="37" fillId="6" borderId="82" xfId="0" applyNumberFormat="1" applyFont="1" applyFill="1" applyBorder="1" applyAlignment="1" applyProtection="1">
      <alignment horizontal="center" vertical="center"/>
      <protection locked="0"/>
    </xf>
    <xf numFmtId="0" fontId="49" fillId="0" borderId="0" xfId="0" applyFont="1"/>
    <xf numFmtId="0" fontId="0" fillId="5" borderId="0" xfId="0" applyFill="1" applyAlignment="1">
      <alignment horizontal="left" vertical="center"/>
    </xf>
    <xf numFmtId="0" fontId="0" fillId="0" borderId="85" xfId="0" applyBorder="1"/>
    <xf numFmtId="0" fontId="51" fillId="0" borderId="85" xfId="0" applyFont="1" applyBorder="1" applyAlignment="1">
      <alignment horizontal="left" textRotation="255"/>
    </xf>
    <xf numFmtId="0" fontId="4" fillId="0" borderId="85" xfId="0" applyFont="1" applyBorder="1"/>
    <xf numFmtId="0" fontId="4" fillId="0" borderId="85" xfId="0" applyFont="1" applyBorder="1" applyAlignment="1">
      <alignment vertical="center"/>
    </xf>
    <xf numFmtId="0" fontId="4" fillId="0" borderId="85" xfId="0" applyFont="1" applyBorder="1" applyAlignment="1">
      <alignment vertical="top"/>
    </xf>
    <xf numFmtId="0" fontId="4" fillId="0" borderId="85" xfId="0" applyFont="1" applyBorder="1" applyAlignment="1">
      <alignment horizontal="center"/>
    </xf>
    <xf numFmtId="0" fontId="0" fillId="0" borderId="86" xfId="0" applyBorder="1"/>
    <xf numFmtId="0" fontId="0" fillId="0" borderId="87" xfId="0" applyBorder="1"/>
    <xf numFmtId="0" fontId="28" fillId="0" borderId="0" xfId="0" applyFont="1" applyAlignment="1">
      <alignment vertical="top" wrapText="1"/>
    </xf>
    <xf numFmtId="0" fontId="28" fillId="0" borderId="85" xfId="0" applyFont="1" applyBorder="1" applyAlignment="1">
      <alignment vertical="top" wrapText="1"/>
    </xf>
    <xf numFmtId="0" fontId="0" fillId="0" borderId="85" xfId="0" applyBorder="1" applyAlignment="1">
      <alignment vertical="center"/>
    </xf>
    <xf numFmtId="0" fontId="13" fillId="0" borderId="0" xfId="0" applyFont="1" applyAlignment="1">
      <alignment horizontal="left" vertical="center"/>
    </xf>
    <xf numFmtId="177" fontId="0" fillId="0" borderId="20" xfId="0" applyNumberFormat="1" applyBorder="1"/>
    <xf numFmtId="183" fontId="0" fillId="0" borderId="20" xfId="0" applyNumberFormat="1" applyBorder="1"/>
    <xf numFmtId="186" fontId="0" fillId="0" borderId="20" xfId="0" applyNumberFormat="1" applyBorder="1"/>
    <xf numFmtId="0" fontId="53" fillId="0" borderId="9" xfId="0" applyFont="1" applyBorder="1" applyAlignment="1">
      <alignment horizontal="left"/>
    </xf>
    <xf numFmtId="0" fontId="53" fillId="0" borderId="7" xfId="0" applyFont="1" applyBorder="1" applyAlignment="1">
      <alignment horizontal="left"/>
    </xf>
    <xf numFmtId="0" fontId="53" fillId="0" borderId="8" xfId="0" applyFont="1" applyBorder="1" applyAlignment="1">
      <alignment horizontal="left"/>
    </xf>
    <xf numFmtId="0" fontId="17" fillId="4" borderId="19"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9" fillId="4" borderId="16" xfId="0" applyFont="1" applyFill="1" applyBorder="1" applyAlignment="1">
      <alignment horizontal="center" vertical="center" wrapText="1"/>
    </xf>
    <xf numFmtId="0" fontId="54" fillId="4" borderId="19" xfId="0" applyFont="1" applyFill="1" applyBorder="1" applyAlignment="1">
      <alignment horizontal="center" vertical="center" wrapText="1"/>
    </xf>
    <xf numFmtId="0" fontId="17" fillId="4" borderId="63" xfId="0" applyFont="1" applyFill="1" applyBorder="1" applyAlignment="1">
      <alignment horizontal="center" vertical="center" wrapText="1"/>
    </xf>
    <xf numFmtId="9" fontId="0" fillId="0" borderId="69" xfId="1" applyFont="1" applyBorder="1" applyAlignment="1">
      <alignment horizontal="center" vertical="center"/>
    </xf>
    <xf numFmtId="183" fontId="0" fillId="6" borderId="20" xfId="0" applyNumberFormat="1" applyFill="1" applyBorder="1" applyAlignment="1" applyProtection="1">
      <alignment horizontal="center" vertical="center"/>
      <protection locked="0"/>
    </xf>
    <xf numFmtId="177" fontId="0" fillId="6" borderId="20" xfId="0" applyNumberFormat="1" applyFill="1" applyBorder="1" applyAlignment="1" applyProtection="1">
      <alignment horizontal="center" vertical="center"/>
      <protection locked="0"/>
    </xf>
    <xf numFmtId="177" fontId="0" fillId="0" borderId="69" xfId="0" applyNumberFormat="1" applyBorder="1" applyAlignment="1">
      <alignment horizontal="center" vertical="center"/>
    </xf>
    <xf numFmtId="186" fontId="0" fillId="6" borderId="20" xfId="0" applyNumberFormat="1" applyFill="1" applyBorder="1" applyAlignment="1" applyProtection="1">
      <alignment horizontal="center" vertical="center"/>
      <protection locked="0"/>
    </xf>
    <xf numFmtId="186" fontId="0" fillId="0" borderId="69" xfId="0" applyNumberFormat="1" applyBorder="1" applyAlignment="1">
      <alignment horizontal="center" vertical="center"/>
    </xf>
    <xf numFmtId="177" fontId="0" fillId="6" borderId="65" xfId="0" applyNumberFormat="1" applyFill="1" applyBorder="1" applyAlignment="1" applyProtection="1">
      <alignment horizontal="center" vertical="center"/>
      <protection locked="0"/>
    </xf>
    <xf numFmtId="177" fontId="0" fillId="0" borderId="70" xfId="0" applyNumberFormat="1" applyBorder="1" applyAlignment="1">
      <alignment horizontal="center" vertical="center"/>
    </xf>
    <xf numFmtId="182" fontId="0" fillId="6" borderId="20" xfId="0" applyNumberFormat="1" applyFill="1" applyBorder="1" applyAlignment="1" applyProtection="1">
      <alignment horizontal="center" vertical="center"/>
      <protection locked="0"/>
    </xf>
    <xf numFmtId="9" fontId="0" fillId="0" borderId="69" xfId="1" applyFont="1" applyFill="1" applyBorder="1" applyAlignment="1" applyProtection="1">
      <alignment horizontal="center" vertical="center"/>
    </xf>
    <xf numFmtId="0" fontId="20" fillId="0" borderId="0" xfId="0" applyFont="1" applyAlignment="1">
      <alignment vertical="center" wrapText="1"/>
    </xf>
    <xf numFmtId="0" fontId="49" fillId="0" borderId="14" xfId="0" applyFont="1" applyBorder="1" applyAlignment="1">
      <alignment horizontal="center" vertical="center" wrapText="1"/>
    </xf>
    <xf numFmtId="0" fontId="39" fillId="0" borderId="0" xfId="0" applyFont="1" applyAlignment="1">
      <alignment horizontal="left" vertical="top" wrapText="1"/>
    </xf>
    <xf numFmtId="0" fontId="50" fillId="0" borderId="0" xfId="0" applyFont="1" applyAlignment="1">
      <alignment horizontal="center" vertical="center"/>
    </xf>
    <xf numFmtId="183" fontId="0" fillId="6" borderId="19" xfId="0" applyNumberFormat="1" applyFill="1" applyBorder="1" applyAlignment="1" applyProtection="1">
      <alignment horizontal="center" vertical="center"/>
      <protection locked="0"/>
    </xf>
    <xf numFmtId="177" fontId="0" fillId="6" borderId="19" xfId="0" applyNumberFormat="1" applyFill="1" applyBorder="1" applyAlignment="1" applyProtection="1">
      <alignment horizontal="center" vertical="center"/>
      <protection locked="0"/>
    </xf>
    <xf numFmtId="9" fontId="0" fillId="6" borderId="19" xfId="1" applyFont="1" applyFill="1" applyBorder="1" applyAlignment="1" applyProtection="1">
      <alignment horizontal="center" vertical="center"/>
      <protection locked="0"/>
    </xf>
    <xf numFmtId="186" fontId="0" fillId="6" borderId="19" xfId="0" applyNumberFormat="1" applyFill="1" applyBorder="1" applyAlignment="1" applyProtection="1">
      <alignment horizontal="center" vertical="center"/>
      <protection locked="0"/>
    </xf>
    <xf numFmtId="0" fontId="20" fillId="0" borderId="0" xfId="0" applyFont="1" applyAlignment="1">
      <alignment shrinkToFit="1"/>
    </xf>
    <xf numFmtId="0" fontId="50" fillId="5" borderId="20" xfId="0" applyFont="1" applyFill="1" applyBorder="1" applyAlignment="1" applyProtection="1">
      <alignment horizontal="center" vertical="center"/>
      <protection hidden="1"/>
    </xf>
    <xf numFmtId="0" fontId="20" fillId="0" borderId="11" xfId="0" applyFont="1" applyBorder="1" applyAlignment="1">
      <alignment vertical="center" shrinkToFit="1"/>
    </xf>
    <xf numFmtId="0" fontId="20" fillId="0" borderId="21" xfId="0" applyFont="1" applyBorder="1" applyAlignment="1">
      <alignment shrinkToFit="1"/>
    </xf>
    <xf numFmtId="0" fontId="20" fillId="0" borderId="3" xfId="0" applyFont="1" applyBorder="1" applyAlignment="1">
      <alignment shrinkToFit="1"/>
    </xf>
    <xf numFmtId="0" fontId="49" fillId="0" borderId="0" xfId="0" applyFont="1" applyAlignment="1" applyProtection="1">
      <alignment horizontal="left" vertical="center"/>
      <protection hidden="1"/>
    </xf>
    <xf numFmtId="0" fontId="0" fillId="0" borderId="0" xfId="0" applyAlignment="1" applyProtection="1">
      <alignment vertical="center"/>
      <protection hidden="1"/>
    </xf>
    <xf numFmtId="0" fontId="0" fillId="0" borderId="0" xfId="0" applyAlignment="1" applyProtection="1">
      <alignment horizontal="center" vertical="center"/>
      <protection hidden="1"/>
    </xf>
    <xf numFmtId="178" fontId="15" fillId="0" borderId="0" xfId="0" applyNumberFormat="1" applyFont="1" applyAlignment="1" applyProtection="1">
      <alignment horizontal="center" vertical="center"/>
      <protection hidden="1"/>
    </xf>
    <xf numFmtId="179" fontId="15" fillId="0" borderId="0" xfId="0" applyNumberFormat="1" applyFont="1" applyAlignment="1" applyProtection="1">
      <alignment horizontal="center" vertical="center"/>
      <protection hidden="1"/>
    </xf>
    <xf numFmtId="0" fontId="0" fillId="0" borderId="0" xfId="0" applyAlignment="1" applyProtection="1">
      <alignment horizontal="left" vertical="center"/>
      <protection hidden="1"/>
    </xf>
    <xf numFmtId="0" fontId="59"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178" fontId="60" fillId="0" borderId="0" xfId="0" applyNumberFormat="1" applyFont="1" applyAlignment="1" applyProtection="1">
      <alignment horizontal="center" vertical="center" wrapText="1"/>
      <protection hidden="1"/>
    </xf>
    <xf numFmtId="179" fontId="60" fillId="0" borderId="0" xfId="0" applyNumberFormat="1" applyFont="1" applyAlignment="1" applyProtection="1">
      <alignment horizontal="center" vertical="center" wrapText="1"/>
      <protection hidden="1"/>
    </xf>
    <xf numFmtId="0" fontId="0" fillId="0" borderId="20" xfId="0" applyBorder="1" applyAlignment="1" applyProtection="1">
      <alignment horizontal="center" vertical="center"/>
      <protection hidden="1"/>
    </xf>
    <xf numFmtId="0" fontId="0" fillId="0" borderId="20" xfId="0" applyBorder="1" applyAlignment="1" applyProtection="1">
      <alignment horizontal="left" vertical="center"/>
      <protection hidden="1"/>
    </xf>
    <xf numFmtId="184" fontId="0" fillId="0" borderId="20" xfId="0" applyNumberFormat="1" applyBorder="1" applyAlignment="1" applyProtection="1">
      <alignment horizontal="center" vertical="center"/>
      <protection hidden="1"/>
    </xf>
    <xf numFmtId="178" fontId="15" fillId="0" borderId="20" xfId="0" applyNumberFormat="1" applyFont="1" applyBorder="1" applyAlignment="1" applyProtection="1">
      <alignment horizontal="center" vertical="center"/>
      <protection hidden="1"/>
    </xf>
    <xf numFmtId="179" fontId="15" fillId="0" borderId="20" xfId="0" applyNumberFormat="1" applyFont="1" applyBorder="1" applyAlignment="1" applyProtection="1">
      <alignment horizontal="center" vertical="center"/>
      <protection hidden="1"/>
    </xf>
    <xf numFmtId="0" fontId="0" fillId="0" borderId="20" xfId="0" applyBorder="1" applyAlignment="1" applyProtection="1">
      <alignment vertical="center"/>
      <protection hidden="1"/>
    </xf>
    <xf numFmtId="0" fontId="0" fillId="5" borderId="20" xfId="0" applyFill="1" applyBorder="1" applyAlignment="1" applyProtection="1">
      <alignment vertical="center"/>
      <protection hidden="1"/>
    </xf>
    <xf numFmtId="9" fontId="0" fillId="0" borderId="20" xfId="1" applyFont="1" applyFill="1" applyBorder="1" applyAlignment="1" applyProtection="1">
      <alignment vertical="center"/>
      <protection hidden="1"/>
    </xf>
    <xf numFmtId="183" fontId="0" fillId="5" borderId="20" xfId="0" applyNumberFormat="1" applyFill="1" applyBorder="1" applyAlignment="1" applyProtection="1">
      <alignment vertical="center"/>
      <protection hidden="1"/>
    </xf>
    <xf numFmtId="177" fontId="0" fillId="5" borderId="20" xfId="0" applyNumberFormat="1" applyFill="1" applyBorder="1" applyAlignment="1" applyProtection="1">
      <alignment vertical="center"/>
      <protection hidden="1"/>
    </xf>
    <xf numFmtId="186" fontId="0" fillId="5" borderId="20" xfId="0" applyNumberFormat="1" applyFill="1" applyBorder="1" applyAlignment="1" applyProtection="1">
      <alignment vertical="center"/>
      <protection hidden="1"/>
    </xf>
    <xf numFmtId="0" fontId="0" fillId="0" borderId="20" xfId="0" applyBorder="1" applyProtection="1">
      <protection hidden="1"/>
    </xf>
    <xf numFmtId="183" fontId="0" fillId="0" borderId="20" xfId="0" applyNumberFormat="1" applyBorder="1" applyProtection="1">
      <protection hidden="1"/>
    </xf>
    <xf numFmtId="177" fontId="0" fillId="0" borderId="20" xfId="0" applyNumberFormat="1" applyBorder="1" applyProtection="1">
      <protection hidden="1"/>
    </xf>
    <xf numFmtId="186" fontId="0" fillId="0" borderId="20" xfId="0" applyNumberFormat="1" applyBorder="1" applyProtection="1">
      <protection hidden="1"/>
    </xf>
    <xf numFmtId="0" fontId="0" fillId="0" borderId="0" xfId="0" applyProtection="1">
      <protection hidden="1"/>
    </xf>
    <xf numFmtId="178" fontId="0" fillId="0" borderId="20" xfId="0" applyNumberFormat="1" applyBorder="1" applyProtection="1">
      <protection hidden="1"/>
    </xf>
    <xf numFmtId="0" fontId="0" fillId="0" borderId="20" xfId="0" applyBorder="1" applyAlignment="1" applyProtection="1">
      <alignment horizontal="center"/>
      <protection hidden="1"/>
    </xf>
    <xf numFmtId="0" fontId="60" fillId="0" borderId="3" xfId="0" applyFont="1" applyBorder="1" applyAlignment="1">
      <alignment horizontal="right" vertical="center"/>
    </xf>
    <xf numFmtId="0" fontId="16" fillId="3" borderId="0" xfId="0" applyFont="1" applyFill="1" applyAlignment="1">
      <alignment horizontal="center" vertical="center"/>
    </xf>
    <xf numFmtId="0" fontId="16" fillId="0" borderId="0" xfId="0" applyFont="1" applyAlignment="1">
      <alignment horizontal="center" vertical="center"/>
    </xf>
    <xf numFmtId="0" fontId="34" fillId="0" borderId="0" xfId="0" applyFont="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4" fillId="6" borderId="3" xfId="0" applyFont="1" applyFill="1" applyBorder="1" applyAlignment="1" applyProtection="1">
      <alignment horizontal="right" vertical="center" wrapText="1" shrinkToFit="1"/>
      <protection locked="0"/>
    </xf>
    <xf numFmtId="0" fontId="34" fillId="0" borderId="25" xfId="0" applyFont="1" applyBorder="1" applyAlignment="1" applyProtection="1">
      <alignment horizontal="left" vertical="center" wrapText="1" shrinkToFit="1"/>
      <protection locked="0"/>
    </xf>
    <xf numFmtId="0" fontId="34" fillId="0" borderId="0" xfId="0" applyFont="1" applyAlignment="1" applyProtection="1">
      <alignment vertical="center" wrapText="1" shrinkToFit="1"/>
      <protection locked="0"/>
    </xf>
    <xf numFmtId="0" fontId="0" fillId="0" borderId="20" xfId="0" applyBorder="1" applyAlignment="1">
      <alignment horizontal="center"/>
    </xf>
    <xf numFmtId="0" fontId="0" fillId="6" borderId="0" xfId="0" applyFill="1" applyAlignment="1" applyProtection="1">
      <alignment horizontal="center" vertical="center"/>
      <protection hidden="1"/>
    </xf>
    <xf numFmtId="0" fontId="0" fillId="6" borderId="0" xfId="0" applyFill="1" applyAlignment="1" applyProtection="1">
      <alignment horizontal="left" vertical="center"/>
      <protection hidden="1"/>
    </xf>
    <xf numFmtId="0" fontId="0" fillId="6" borderId="0" xfId="0" applyFill="1" applyAlignment="1" applyProtection="1">
      <alignment vertical="center"/>
      <protection hidden="1"/>
    </xf>
    <xf numFmtId="179" fontId="15" fillId="6" borderId="0" xfId="0" applyNumberFormat="1" applyFont="1" applyFill="1" applyAlignment="1" applyProtection="1">
      <alignment horizontal="center" vertical="center"/>
      <protection hidden="1"/>
    </xf>
    <xf numFmtId="0" fontId="0" fillId="6" borderId="0" xfId="0" applyFill="1" applyAlignment="1" applyProtection="1">
      <alignment horizontal="right" vertical="center"/>
      <protection hidden="1"/>
    </xf>
    <xf numFmtId="0" fontId="15" fillId="0" borderId="0" xfId="0" applyFont="1" applyAlignment="1">
      <alignment horizontal="left" vertical="center"/>
    </xf>
    <xf numFmtId="0" fontId="53" fillId="0" borderId="31" xfId="0" applyFont="1" applyBorder="1" applyAlignment="1">
      <alignment horizontal="left"/>
    </xf>
    <xf numFmtId="0" fontId="53" fillId="0" borderId="7" xfId="0" applyFont="1" applyBorder="1" applyAlignment="1">
      <alignment horizontal="left"/>
    </xf>
    <xf numFmtId="0" fontId="53" fillId="0" borderId="29" xfId="0" applyFont="1" applyBorder="1" applyAlignment="1">
      <alignment horizontal="left"/>
    </xf>
    <xf numFmtId="0" fontId="53" fillId="0" borderId="8" xfId="0" applyFont="1" applyBorder="1" applyAlignment="1">
      <alignment horizontal="left"/>
    </xf>
    <xf numFmtId="0" fontId="16" fillId="3" borderId="88" xfId="0" applyFont="1" applyFill="1" applyBorder="1" applyAlignment="1">
      <alignment horizontal="center" vertical="center"/>
    </xf>
    <xf numFmtId="0" fontId="16" fillId="3" borderId="89" xfId="0" applyFont="1" applyFill="1" applyBorder="1" applyAlignment="1">
      <alignment horizontal="center" vertical="center"/>
    </xf>
    <xf numFmtId="0" fontId="16" fillId="3" borderId="19" xfId="0" applyFont="1" applyFill="1" applyBorder="1" applyAlignment="1">
      <alignment horizontal="center" vertical="center"/>
    </xf>
    <xf numFmtId="0" fontId="34" fillId="6" borderId="26" xfId="0" applyFont="1" applyFill="1" applyBorder="1" applyAlignment="1" applyProtection="1">
      <alignment horizontal="left" vertical="center"/>
      <protection locked="0"/>
    </xf>
    <xf numFmtId="0" fontId="39" fillId="6" borderId="0" xfId="0" applyFont="1" applyFill="1" applyAlignment="1" applyProtection="1">
      <alignment horizontal="left" vertical="center"/>
      <protection locked="0"/>
    </xf>
    <xf numFmtId="0" fontId="39" fillId="6" borderId="14" xfId="0" applyFont="1" applyFill="1" applyBorder="1" applyAlignment="1" applyProtection="1">
      <alignment horizontal="left" vertical="center"/>
      <protection locked="0"/>
    </xf>
    <xf numFmtId="0" fontId="34" fillId="6" borderId="11" xfId="0" applyFont="1" applyFill="1" applyBorder="1" applyAlignment="1" applyProtection="1">
      <alignment horizontal="left" vertical="center"/>
      <protection locked="0"/>
    </xf>
    <xf numFmtId="0" fontId="34" fillId="6" borderId="0" xfId="0" applyFont="1" applyFill="1" applyAlignment="1" applyProtection="1">
      <alignment horizontal="left" vertical="center"/>
      <protection locked="0"/>
    </xf>
    <xf numFmtId="0" fontId="34" fillId="6" borderId="27" xfId="0" applyFont="1" applyFill="1" applyBorder="1" applyAlignment="1" applyProtection="1">
      <alignment horizontal="left" vertical="center"/>
      <protection locked="0"/>
    </xf>
    <xf numFmtId="0" fontId="34" fillId="6" borderId="82" xfId="0" applyFont="1" applyFill="1" applyBorder="1" applyAlignment="1" applyProtection="1">
      <alignment horizontal="left" vertical="center"/>
      <protection locked="0"/>
    </xf>
    <xf numFmtId="0" fontId="34" fillId="6" borderId="1" xfId="0" applyFont="1" applyFill="1" applyBorder="1" applyAlignment="1" applyProtection="1">
      <alignment horizontal="left" vertical="center"/>
      <protection locked="0"/>
    </xf>
    <xf numFmtId="0" fontId="34" fillId="6" borderId="83" xfId="0" applyFont="1" applyFill="1" applyBorder="1" applyAlignment="1" applyProtection="1">
      <alignment horizontal="left" vertical="center"/>
      <protection locked="0"/>
    </xf>
    <xf numFmtId="0" fontId="37" fillId="6" borderId="1" xfId="0" applyFont="1" applyFill="1" applyBorder="1" applyAlignment="1" applyProtection="1">
      <alignment horizontal="center" vertical="center"/>
      <protection locked="0"/>
    </xf>
    <xf numFmtId="0" fontId="37" fillId="6" borderId="83" xfId="0" applyFont="1" applyFill="1" applyBorder="1" applyAlignment="1" applyProtection="1">
      <alignment horizontal="center" vertical="center"/>
      <protection locked="0"/>
    </xf>
    <xf numFmtId="0" fontId="37" fillId="6" borderId="0" xfId="0" applyFont="1" applyFill="1" applyAlignment="1" applyProtection="1">
      <alignment horizontal="center" vertical="center"/>
      <protection locked="0"/>
    </xf>
    <xf numFmtId="0" fontId="37" fillId="6" borderId="27" xfId="0" applyFont="1" applyFill="1" applyBorder="1" applyAlignment="1" applyProtection="1">
      <alignment horizontal="center" vertical="center"/>
      <protection locked="0"/>
    </xf>
    <xf numFmtId="0" fontId="16" fillId="3" borderId="22" xfId="0" applyFont="1" applyFill="1" applyBorder="1" applyAlignment="1">
      <alignment horizontal="center" vertical="center"/>
    </xf>
    <xf numFmtId="0" fontId="40" fillId="0" borderId="12" xfId="0" applyFont="1" applyBorder="1" applyAlignment="1">
      <alignment horizontal="left" vertical="center"/>
    </xf>
    <xf numFmtId="0" fontId="38" fillId="0" borderId="2" xfId="0" applyFont="1" applyBorder="1" applyAlignment="1">
      <alignment vertical="center"/>
    </xf>
    <xf numFmtId="0" fontId="38" fillId="0" borderId="13" xfId="0" applyFont="1" applyBorder="1" applyAlignment="1">
      <alignment vertical="center"/>
    </xf>
    <xf numFmtId="177" fontId="4" fillId="6" borderId="30" xfId="1" applyNumberFormat="1" applyFont="1" applyFill="1" applyBorder="1" applyAlignment="1" applyProtection="1">
      <alignment horizontal="right" vertical="center"/>
      <protection locked="0"/>
    </xf>
    <xf numFmtId="177" fontId="4" fillId="6" borderId="31" xfId="1" applyNumberFormat="1" applyFont="1" applyFill="1" applyBorder="1" applyAlignment="1" applyProtection="1">
      <alignment horizontal="right" vertical="center"/>
      <protection locked="0"/>
    </xf>
    <xf numFmtId="181" fontId="4" fillId="6" borderId="30" xfId="0" applyNumberFormat="1" applyFont="1" applyFill="1" applyBorder="1" applyAlignment="1" applyProtection="1">
      <alignment horizontal="right" vertical="center"/>
      <protection locked="0"/>
    </xf>
    <xf numFmtId="181" fontId="4" fillId="6" borderId="31" xfId="0" applyNumberFormat="1" applyFont="1" applyFill="1" applyBorder="1" applyAlignment="1" applyProtection="1">
      <alignment horizontal="right" vertical="center"/>
      <protection locked="0"/>
    </xf>
    <xf numFmtId="0" fontId="16" fillId="3" borderId="21" xfId="0" applyFont="1" applyFill="1" applyBorder="1" applyAlignment="1">
      <alignment horizontal="center"/>
    </xf>
    <xf numFmtId="0" fontId="16" fillId="3" borderId="3" xfId="0" applyFont="1" applyFill="1" applyBorder="1" applyAlignment="1">
      <alignment horizontal="center"/>
    </xf>
    <xf numFmtId="0" fontId="16" fillId="3" borderId="34" xfId="0" applyFont="1" applyFill="1" applyBorder="1" applyAlignment="1">
      <alignment horizontal="center"/>
    </xf>
    <xf numFmtId="180" fontId="4" fillId="6" borderId="30" xfId="0" applyNumberFormat="1" applyFont="1" applyFill="1" applyBorder="1" applyAlignment="1" applyProtection="1">
      <alignment horizontal="right" vertical="center"/>
      <protection locked="0"/>
    </xf>
    <xf numFmtId="180" fontId="4" fillId="6" borderId="31" xfId="0" applyNumberFormat="1" applyFont="1" applyFill="1" applyBorder="1" applyAlignment="1" applyProtection="1">
      <alignment horizontal="right" vertical="center"/>
      <protection locked="0"/>
    </xf>
    <xf numFmtId="182" fontId="4" fillId="6" borderId="30" xfId="0" applyNumberFormat="1" applyFont="1" applyFill="1" applyBorder="1" applyAlignment="1" applyProtection="1">
      <alignment horizontal="right" vertical="center"/>
      <protection locked="0"/>
    </xf>
    <xf numFmtId="182" fontId="4" fillId="6" borderId="31" xfId="0" applyNumberFormat="1" applyFont="1" applyFill="1" applyBorder="1" applyAlignment="1" applyProtection="1">
      <alignment horizontal="right" vertical="center"/>
      <protection locked="0"/>
    </xf>
    <xf numFmtId="180" fontId="4" fillId="0" borderId="30" xfId="0" applyNumberFormat="1" applyFont="1" applyBorder="1" applyAlignment="1" applyProtection="1">
      <alignment horizontal="right" vertical="center"/>
      <protection hidden="1"/>
    </xf>
    <xf numFmtId="180" fontId="4" fillId="0" borderId="31" xfId="0" applyNumberFormat="1" applyFont="1" applyBorder="1" applyAlignment="1" applyProtection="1">
      <alignment horizontal="right" vertical="center"/>
      <protection hidden="1"/>
    </xf>
    <xf numFmtId="0" fontId="16" fillId="3" borderId="24" xfId="0" applyFont="1" applyFill="1" applyBorder="1" applyAlignment="1">
      <alignment horizontal="center"/>
    </xf>
    <xf numFmtId="0" fontId="16" fillId="3" borderId="25" xfId="0" applyFont="1" applyFill="1" applyBorder="1" applyAlignment="1">
      <alignment horizontal="center"/>
    </xf>
    <xf numFmtId="180" fontId="4" fillId="0" borderId="28" xfId="0" applyNumberFormat="1" applyFont="1" applyBorder="1" applyAlignment="1" applyProtection="1">
      <alignment horizontal="right" vertical="center"/>
      <protection hidden="1"/>
    </xf>
    <xf numFmtId="180" fontId="4" fillId="0" borderId="29" xfId="0" applyNumberFormat="1" applyFont="1" applyBorder="1" applyAlignment="1" applyProtection="1">
      <alignment horizontal="right" vertical="center"/>
      <protection hidden="1"/>
    </xf>
    <xf numFmtId="0" fontId="16" fillId="3" borderId="18" xfId="0" applyFont="1" applyFill="1" applyBorder="1" applyAlignment="1">
      <alignment horizontal="center" vertical="center"/>
    </xf>
    <xf numFmtId="181" fontId="4" fillId="6" borderId="28" xfId="0" applyNumberFormat="1" applyFont="1" applyFill="1" applyBorder="1" applyAlignment="1" applyProtection="1">
      <alignment horizontal="right" vertical="center"/>
      <protection locked="0"/>
    </xf>
    <xf numFmtId="181" fontId="4" fillId="6" borderId="29" xfId="0" applyNumberFormat="1" applyFont="1" applyFill="1" applyBorder="1" applyAlignment="1" applyProtection="1">
      <alignment horizontal="right" vertical="center"/>
      <protection locked="0"/>
    </xf>
    <xf numFmtId="0" fontId="16" fillId="3" borderId="15"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6" xfId="0" applyFont="1" applyFill="1" applyBorder="1" applyAlignment="1">
      <alignment horizontal="center" vertical="center"/>
    </xf>
    <xf numFmtId="181" fontId="4" fillId="6" borderId="15" xfId="0" applyNumberFormat="1" applyFont="1" applyFill="1" applyBorder="1" applyAlignment="1" applyProtection="1">
      <alignment horizontal="right" vertical="center"/>
      <protection locked="0"/>
    </xf>
    <xf numFmtId="181" fontId="4" fillId="6" borderId="1" xfId="0" applyNumberFormat="1" applyFont="1" applyFill="1" applyBorder="1" applyAlignment="1" applyProtection="1">
      <alignment horizontal="right" vertical="center"/>
      <protection locked="0"/>
    </xf>
    <xf numFmtId="0" fontId="16" fillId="3" borderId="32" xfId="0" applyFont="1" applyFill="1" applyBorder="1" applyAlignment="1">
      <alignment horizontal="center" vertical="center" wrapText="1"/>
    </xf>
    <xf numFmtId="0" fontId="16" fillId="3" borderId="33" xfId="0" applyFont="1" applyFill="1" applyBorder="1" applyAlignment="1">
      <alignment horizontal="center" vertical="center"/>
    </xf>
    <xf numFmtId="0" fontId="7" fillId="0" borderId="0" xfId="0" applyFont="1" applyAlignment="1">
      <alignment horizontal="left" vertical="top" wrapText="1"/>
    </xf>
    <xf numFmtId="0" fontId="15" fillId="0" borderId="0" xfId="0" applyFont="1" applyAlignment="1">
      <alignment vertical="top" wrapText="1"/>
    </xf>
    <xf numFmtId="0" fontId="16" fillId="3" borderId="32" xfId="0" applyFont="1" applyFill="1" applyBorder="1" applyAlignment="1">
      <alignment horizontal="center" vertical="center"/>
    </xf>
    <xf numFmtId="0" fontId="0" fillId="0" borderId="19" xfId="0" applyBorder="1" applyAlignment="1">
      <alignment horizontal="center" vertical="center"/>
    </xf>
    <xf numFmtId="0" fontId="16" fillId="3" borderId="53" xfId="0" applyFont="1" applyFill="1" applyBorder="1" applyAlignment="1">
      <alignment horizontal="center"/>
    </xf>
    <xf numFmtId="0" fontId="0" fillId="0" borderId="42" xfId="0" applyBorder="1" applyAlignment="1">
      <alignment horizontal="center"/>
    </xf>
    <xf numFmtId="0" fontId="0" fillId="0" borderId="52" xfId="0" applyBorder="1" applyAlignment="1">
      <alignment horizontal="center"/>
    </xf>
    <xf numFmtId="0" fontId="34" fillId="6" borderId="43" xfId="0" applyFont="1" applyFill="1" applyBorder="1" applyAlignment="1" applyProtection="1">
      <alignment horizontal="left" vertical="center" wrapText="1" shrinkToFit="1"/>
      <protection locked="0"/>
    </xf>
    <xf numFmtId="0" fontId="39" fillId="6" borderId="29" xfId="0" applyFont="1" applyFill="1" applyBorder="1" applyAlignment="1" applyProtection="1">
      <alignment horizontal="left" vertical="center" wrapText="1" shrinkToFit="1"/>
      <protection locked="0"/>
    </xf>
    <xf numFmtId="0" fontId="39" fillId="6" borderId="8" xfId="0" applyFont="1" applyFill="1" applyBorder="1" applyAlignment="1" applyProtection="1">
      <alignment horizontal="left" vertical="center" wrapText="1" shrinkToFit="1"/>
      <protection locked="0"/>
    </xf>
    <xf numFmtId="0" fontId="39" fillId="6" borderId="44" xfId="0" applyFont="1" applyFill="1" applyBorder="1" applyAlignment="1" applyProtection="1">
      <alignment horizontal="left" vertical="center" wrapText="1" shrinkToFit="1"/>
      <protection locked="0"/>
    </xf>
    <xf numFmtId="0" fontId="37" fillId="6" borderId="6" xfId="0" applyFont="1" applyFill="1" applyBorder="1" applyAlignment="1" applyProtection="1">
      <alignment horizontal="center" vertical="center"/>
      <protection locked="0"/>
    </xf>
    <xf numFmtId="0" fontId="4" fillId="0" borderId="49" xfId="0" applyFont="1" applyBorder="1" applyAlignment="1">
      <alignment horizontal="center" vertical="center"/>
    </xf>
    <xf numFmtId="0" fontId="4" fillId="0" borderId="4" xfId="0" applyFont="1" applyBorder="1" applyAlignment="1">
      <alignment horizontal="center" vertical="center"/>
    </xf>
    <xf numFmtId="0" fontId="37" fillId="6" borderId="4" xfId="0" applyFont="1" applyFill="1" applyBorder="1" applyAlignment="1" applyProtection="1">
      <alignment horizontal="center" vertical="center"/>
      <protection locked="0"/>
    </xf>
    <xf numFmtId="0" fontId="16" fillId="3" borderId="35" xfId="0" applyFont="1" applyFill="1" applyBorder="1" applyAlignment="1">
      <alignment horizontal="center"/>
    </xf>
    <xf numFmtId="0" fontId="16" fillId="3" borderId="42" xfId="0" applyFont="1" applyFill="1" applyBorder="1" applyAlignment="1">
      <alignment horizontal="center"/>
    </xf>
    <xf numFmtId="0" fontId="16" fillId="3" borderId="52" xfId="0" applyFont="1" applyFill="1" applyBorder="1" applyAlignment="1">
      <alignment horizontal="center"/>
    </xf>
    <xf numFmtId="0" fontId="34" fillId="6" borderId="28" xfId="0" applyFont="1" applyFill="1" applyBorder="1" applyAlignment="1" applyProtection="1">
      <alignment horizontal="left" vertical="center" wrapText="1" shrinkToFit="1"/>
      <protection locked="0"/>
    </xf>
    <xf numFmtId="0" fontId="34" fillId="6" borderId="29" xfId="0" applyFont="1" applyFill="1" applyBorder="1" applyAlignment="1" applyProtection="1">
      <alignment horizontal="left" vertical="center" wrapText="1" shrinkToFit="1"/>
      <protection locked="0"/>
    </xf>
    <xf numFmtId="0" fontId="34" fillId="6" borderId="44" xfId="0" applyFont="1" applyFill="1" applyBorder="1" applyAlignment="1" applyProtection="1">
      <alignment horizontal="left" vertical="center" wrapText="1" shrinkToFit="1"/>
      <protection locked="0"/>
    </xf>
    <xf numFmtId="0" fontId="5" fillId="0" borderId="35" xfId="0" applyFont="1" applyBorder="1" applyAlignment="1">
      <alignment horizontal="left" vertical="top" wrapText="1"/>
    </xf>
    <xf numFmtId="0" fontId="0" fillId="0" borderId="42" xfId="0" applyBorder="1" applyAlignment="1">
      <alignment horizontal="left" vertical="top" wrapText="1"/>
    </xf>
    <xf numFmtId="0" fontId="0" fillId="0" borderId="9" xfId="0" applyBorder="1" applyAlignment="1">
      <alignment horizontal="left" vertical="top" wrapText="1"/>
    </xf>
    <xf numFmtId="0" fontId="37" fillId="6" borderId="28" xfId="0" applyFont="1" applyFill="1" applyBorder="1" applyAlignment="1" applyProtection="1">
      <alignment horizontal="center" vertical="center" wrapText="1"/>
      <protection locked="0"/>
    </xf>
    <xf numFmtId="0" fontId="37" fillId="6" borderId="8" xfId="0" applyFont="1" applyFill="1" applyBorder="1" applyAlignment="1" applyProtection="1">
      <alignment horizontal="center" vertical="center" wrapText="1"/>
      <protection locked="0"/>
    </xf>
    <xf numFmtId="0" fontId="37" fillId="6" borderId="54" xfId="0" applyFont="1" applyFill="1" applyBorder="1" applyAlignment="1" applyProtection="1">
      <alignment horizontal="center" vertical="center"/>
      <protection locked="0"/>
    </xf>
    <xf numFmtId="0" fontId="37" fillId="6" borderId="55" xfId="0" applyFont="1" applyFill="1" applyBorder="1" applyAlignment="1" applyProtection="1">
      <alignment horizontal="center" vertical="center"/>
      <protection locked="0"/>
    </xf>
    <xf numFmtId="0" fontId="20" fillId="0" borderId="11" xfId="0" applyFont="1" applyBorder="1" applyAlignment="1">
      <alignment horizontal="left" vertical="center" shrinkToFit="1"/>
    </xf>
    <xf numFmtId="0" fontId="20" fillId="0" borderId="0" xfId="0" applyFont="1" applyAlignment="1">
      <alignment shrinkToFit="1"/>
    </xf>
    <xf numFmtId="0" fontId="21" fillId="3" borderId="28"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34" fillId="0" borderId="21" xfId="0" applyFont="1" applyBorder="1" applyAlignment="1" applyProtection="1">
      <alignment horizontal="right" vertical="center" wrapText="1" shrinkToFit="1"/>
      <protection locked="0"/>
    </xf>
    <xf numFmtId="0" fontId="34" fillId="0" borderId="3" xfId="0" applyFont="1" applyBorder="1" applyAlignment="1" applyProtection="1">
      <alignment horizontal="right" vertical="center" wrapText="1" shrinkToFit="1"/>
      <protection locked="0"/>
    </xf>
    <xf numFmtId="0" fontId="65" fillId="0" borderId="11" xfId="0" applyFont="1" applyBorder="1" applyAlignment="1" applyProtection="1">
      <alignment horizontal="left" vertical="center" wrapText="1" shrinkToFit="1"/>
      <protection locked="0"/>
    </xf>
    <xf numFmtId="0" fontId="65" fillId="0" borderId="0" xfId="0" applyFont="1" applyAlignment="1" applyProtection="1">
      <alignment horizontal="left" vertical="center" wrapText="1" shrinkToFit="1"/>
      <protection locked="0"/>
    </xf>
    <xf numFmtId="0" fontId="6" fillId="6" borderId="23" xfId="0" applyFont="1" applyFill="1" applyBorder="1" applyAlignment="1">
      <alignment horizontal="center" vertical="center"/>
    </xf>
    <xf numFmtId="0" fontId="6" fillId="6" borderId="45" xfId="0" applyFont="1" applyFill="1" applyBorder="1" applyAlignment="1">
      <alignment horizontal="center" vertical="center"/>
    </xf>
    <xf numFmtId="0" fontId="4" fillId="0" borderId="46" xfId="0" applyFont="1" applyBorder="1" applyAlignment="1" applyProtection="1">
      <alignment horizontal="center" vertical="center"/>
      <protection hidden="1"/>
    </xf>
    <xf numFmtId="0" fontId="4" fillId="0" borderId="31" xfId="0" applyFont="1" applyBorder="1" applyAlignment="1" applyProtection="1">
      <alignment horizontal="center" vertical="center"/>
      <protection hidden="1"/>
    </xf>
    <xf numFmtId="0" fontId="37" fillId="6" borderId="39" xfId="0" applyFont="1" applyFill="1" applyBorder="1" applyAlignment="1" applyProtection="1">
      <alignment horizontal="center" vertical="center"/>
      <protection locked="0"/>
    </xf>
    <xf numFmtId="0" fontId="38" fillId="6" borderId="31" xfId="0" applyFont="1" applyFill="1" applyBorder="1" applyAlignment="1" applyProtection="1">
      <alignment horizontal="center" vertical="center"/>
      <protection locked="0"/>
    </xf>
    <xf numFmtId="0" fontId="38" fillId="6" borderId="40" xfId="0" applyFont="1" applyFill="1" applyBorder="1" applyAlignment="1" applyProtection="1">
      <alignment horizontal="center" vertical="center"/>
      <protection locked="0"/>
    </xf>
    <xf numFmtId="0" fontId="34" fillId="6" borderId="36" xfId="0" applyFont="1" applyFill="1" applyBorder="1" applyAlignment="1" applyProtection="1">
      <alignment horizontal="left" vertical="top" wrapText="1"/>
      <protection locked="0"/>
    </xf>
    <xf numFmtId="0" fontId="39" fillId="6" borderId="37" xfId="0" applyFont="1" applyFill="1" applyBorder="1" applyAlignment="1" applyProtection="1">
      <alignment horizontal="left" vertical="top" wrapText="1"/>
      <protection locked="0"/>
    </xf>
    <xf numFmtId="0" fontId="39" fillId="6" borderId="38" xfId="0" applyFont="1" applyFill="1" applyBorder="1" applyAlignment="1" applyProtection="1">
      <alignment horizontal="left" vertical="top" wrapText="1"/>
      <protection locked="0"/>
    </xf>
    <xf numFmtId="0" fontId="39" fillId="6" borderId="15" xfId="0" applyFont="1" applyFill="1" applyBorder="1" applyAlignment="1" applyProtection="1">
      <alignment horizontal="left" vertical="top" wrapText="1"/>
      <protection locked="0"/>
    </xf>
    <xf numFmtId="0" fontId="39" fillId="6" borderId="1" xfId="0" applyFont="1" applyFill="1" applyBorder="1" applyAlignment="1" applyProtection="1">
      <alignment horizontal="left" vertical="top" wrapText="1"/>
      <protection locked="0"/>
    </xf>
    <xf numFmtId="0" fontId="39" fillId="6" borderId="16" xfId="0" applyFont="1" applyFill="1" applyBorder="1" applyAlignment="1" applyProtection="1">
      <alignment horizontal="left" vertical="top" wrapText="1"/>
      <protection locked="0"/>
    </xf>
    <xf numFmtId="0" fontId="4" fillId="6" borderId="23" xfId="0" applyFont="1" applyFill="1" applyBorder="1" applyAlignment="1">
      <alignment horizontal="center" vertical="center"/>
    </xf>
    <xf numFmtId="0" fontId="53" fillId="0" borderId="42" xfId="0" applyFont="1" applyBorder="1" applyAlignment="1">
      <alignment horizontal="left"/>
    </xf>
    <xf numFmtId="0" fontId="53" fillId="0" borderId="9" xfId="0" applyFont="1" applyBorder="1" applyAlignment="1">
      <alignment horizontal="left"/>
    </xf>
    <xf numFmtId="0" fontId="16" fillId="3" borderId="9" xfId="0" applyFont="1" applyFill="1" applyBorder="1" applyAlignment="1">
      <alignment horizontal="center"/>
    </xf>
    <xf numFmtId="0" fontId="7" fillId="0" borderId="2" xfId="0" applyFont="1" applyBorder="1" applyAlignment="1">
      <alignment vertical="center"/>
    </xf>
    <xf numFmtId="0" fontId="15" fillId="0" borderId="2" xfId="0" applyFont="1" applyBorder="1" applyAlignment="1">
      <alignment vertical="center"/>
    </xf>
    <xf numFmtId="0" fontId="6" fillId="6" borderId="41" xfId="0" applyFont="1" applyFill="1" applyBorder="1" applyAlignment="1">
      <alignment horizontal="center" vertical="center"/>
    </xf>
    <xf numFmtId="0" fontId="9" fillId="0" borderId="53" xfId="0" applyFont="1" applyBorder="1" applyAlignment="1">
      <alignment horizontal="center" vertical="center"/>
    </xf>
    <xf numFmtId="0" fontId="0" fillId="0" borderId="42" xfId="0" applyBorder="1" applyAlignment="1">
      <alignment horizontal="center" vertical="center"/>
    </xf>
    <xf numFmtId="0" fontId="0" fillId="0" borderId="57" xfId="0" applyBorder="1" applyAlignment="1">
      <alignment horizontal="center" vertical="center"/>
    </xf>
    <xf numFmtId="0" fontId="0" fillId="0" borderId="9" xfId="0" applyBorder="1" applyAlignment="1">
      <alignment horizontal="center"/>
    </xf>
    <xf numFmtId="0" fontId="16" fillId="3" borderId="17" xfId="0" applyFont="1" applyFill="1" applyBorder="1" applyAlignment="1">
      <alignment horizontal="center" vertical="center"/>
    </xf>
    <xf numFmtId="0" fontId="5" fillId="0" borderId="21" xfId="0" applyFont="1" applyBorder="1" applyAlignment="1">
      <alignment horizontal="left" vertical="top" wrapText="1"/>
    </xf>
    <xf numFmtId="0" fontId="5" fillId="0" borderId="3" xfId="0" applyFont="1" applyBorder="1" applyAlignment="1">
      <alignment horizontal="left" vertical="top"/>
    </xf>
    <xf numFmtId="0" fontId="5" fillId="0" borderId="25" xfId="0" applyFont="1" applyBorder="1" applyAlignment="1">
      <alignment horizontal="left" vertical="top"/>
    </xf>
    <xf numFmtId="180" fontId="4" fillId="6" borderId="35" xfId="0" applyNumberFormat="1" applyFont="1" applyFill="1" applyBorder="1" applyAlignment="1" applyProtection="1">
      <alignment horizontal="right" vertical="center"/>
      <protection locked="0"/>
    </xf>
    <xf numFmtId="180" fontId="4" fillId="6" borderId="42" xfId="0" applyNumberFormat="1" applyFont="1" applyFill="1" applyBorder="1" applyAlignment="1" applyProtection="1">
      <alignment horizontal="right" vertical="center"/>
      <protection locked="0"/>
    </xf>
    <xf numFmtId="0" fontId="7" fillId="0" borderId="12" xfId="0" applyFont="1" applyBorder="1" applyAlignment="1">
      <alignment horizontal="left" vertical="center" wrapText="1"/>
    </xf>
    <xf numFmtId="0" fontId="0" fillId="0" borderId="2" xfId="0" applyBorder="1" applyAlignment="1">
      <alignment horizontal="left" vertical="center" wrapText="1"/>
    </xf>
    <xf numFmtId="0" fontId="0" fillId="0" borderId="13" xfId="0" applyBorder="1" applyAlignment="1">
      <alignment horizontal="left" vertical="center" wrapText="1"/>
    </xf>
    <xf numFmtId="0" fontId="0" fillId="0" borderId="15" xfId="0" applyBorder="1" applyAlignment="1">
      <alignment horizontal="left" vertical="center" wrapText="1"/>
    </xf>
    <xf numFmtId="0" fontId="0" fillId="0" borderId="1" xfId="0" applyBorder="1" applyAlignment="1">
      <alignment horizontal="left" vertical="center" wrapText="1"/>
    </xf>
    <xf numFmtId="0" fontId="0" fillId="0" borderId="16" xfId="0" applyBorder="1" applyAlignment="1">
      <alignment horizontal="left" vertical="center" wrapText="1"/>
    </xf>
    <xf numFmtId="0" fontId="4" fillId="0" borderId="5" xfId="0" applyFont="1" applyBorder="1" applyAlignment="1">
      <alignment horizontal="center" vertical="center"/>
    </xf>
    <xf numFmtId="182" fontId="0" fillId="6" borderId="31" xfId="0" applyNumberFormat="1" applyFill="1" applyBorder="1" applyAlignment="1" applyProtection="1">
      <alignment horizontal="right" vertical="center"/>
      <protection locked="0"/>
    </xf>
    <xf numFmtId="0" fontId="4" fillId="0" borderId="47"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37" fillId="6" borderId="43" xfId="0" applyFont="1" applyFill="1" applyBorder="1" applyAlignment="1" applyProtection="1">
      <alignment horizontal="center" vertical="center"/>
      <protection locked="0"/>
    </xf>
    <xf numFmtId="0" fontId="38" fillId="6" borderId="29" xfId="0" applyFont="1" applyFill="1" applyBorder="1" applyAlignment="1" applyProtection="1">
      <alignment horizontal="center" vertical="center"/>
      <protection locked="0"/>
    </xf>
    <xf numFmtId="0" fontId="38" fillId="6" borderId="48" xfId="0" applyFont="1" applyFill="1" applyBorder="1" applyAlignment="1" applyProtection="1">
      <alignment horizontal="center" vertical="center"/>
      <protection locked="0"/>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6" xfId="0" applyFont="1" applyBorder="1" applyAlignment="1">
      <alignment horizontal="center" vertical="center"/>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4" fillId="0" borderId="56" xfId="0" applyFont="1" applyBorder="1" applyAlignment="1">
      <alignment horizontal="center" vertical="center"/>
    </xf>
    <xf numFmtId="0" fontId="4" fillId="0" borderId="42" xfId="0" applyFont="1" applyBorder="1" applyAlignment="1">
      <alignment horizontal="center" vertical="center"/>
    </xf>
    <xf numFmtId="0" fontId="4" fillId="0" borderId="9" xfId="0" applyFont="1" applyBorder="1" applyAlignment="1">
      <alignment horizontal="center" vertical="center"/>
    </xf>
    <xf numFmtId="185" fontId="4" fillId="6" borderId="35" xfId="0" applyNumberFormat="1" applyFont="1" applyFill="1" applyBorder="1" applyAlignment="1" applyProtection="1">
      <alignment horizontal="right" vertical="center"/>
      <protection locked="0"/>
    </xf>
    <xf numFmtId="185" fontId="4" fillId="6" borderId="42" xfId="0" applyNumberFormat="1" applyFont="1" applyFill="1" applyBorder="1" applyAlignment="1" applyProtection="1">
      <alignment horizontal="right" vertical="center"/>
      <protection locked="0"/>
    </xf>
    <xf numFmtId="0" fontId="16" fillId="3" borderId="17" xfId="0" applyFont="1" applyFill="1" applyBorder="1" applyAlignment="1">
      <alignment horizontal="center" vertical="center" wrapText="1"/>
    </xf>
    <xf numFmtId="9" fontId="0" fillId="0" borderId="3" xfId="1" applyFont="1" applyBorder="1" applyAlignment="1" applyProtection="1">
      <alignment horizontal="center" vertical="center" shrinkToFit="1"/>
      <protection hidden="1"/>
    </xf>
    <xf numFmtId="9" fontId="0" fillId="0" borderId="25" xfId="1" applyFont="1" applyBorder="1" applyAlignment="1" applyProtection="1">
      <alignment horizontal="center" vertical="center" shrinkToFit="1"/>
      <protection hidden="1"/>
    </xf>
    <xf numFmtId="0" fontId="4" fillId="0" borderId="0" xfId="0" applyFont="1" applyAlignment="1">
      <alignment horizontal="left" vertical="center"/>
    </xf>
    <xf numFmtId="0" fontId="9" fillId="0" borderId="53" xfId="0" applyFont="1" applyBorder="1" applyAlignment="1">
      <alignment horizontal="left" vertical="center" wrapText="1"/>
    </xf>
    <xf numFmtId="0" fontId="9" fillId="0" borderId="42" xfId="0" applyFont="1" applyBorder="1" applyAlignment="1">
      <alignment horizontal="left" vertical="center" wrapText="1"/>
    </xf>
    <xf numFmtId="0" fontId="9" fillId="0" borderId="9" xfId="0" applyFont="1" applyBorder="1" applyAlignment="1">
      <alignment horizontal="left" vertical="center" wrapText="1"/>
    </xf>
    <xf numFmtId="0" fontId="35" fillId="6" borderId="28" xfId="0" applyFont="1" applyFill="1" applyBorder="1" applyAlignment="1" applyProtection="1">
      <alignment horizontal="left" vertical="center" shrinkToFit="1"/>
      <protection locked="0"/>
    </xf>
    <xf numFmtId="0" fontId="35" fillId="6" borderId="29" xfId="0" applyFont="1" applyFill="1" applyBorder="1" applyAlignment="1" applyProtection="1">
      <alignment horizontal="left" vertical="center" shrinkToFit="1"/>
      <protection locked="0"/>
    </xf>
    <xf numFmtId="0" fontId="35" fillId="6" borderId="8" xfId="0" applyFont="1" applyFill="1" applyBorder="1" applyAlignment="1" applyProtection="1">
      <alignment horizontal="left" vertical="center" shrinkToFit="1"/>
      <protection locked="0"/>
    </xf>
    <xf numFmtId="0" fontId="34" fillId="6" borderId="35" xfId="0" applyFont="1" applyFill="1" applyBorder="1" applyAlignment="1" applyProtection="1">
      <alignment horizontal="left" vertical="center" shrinkToFit="1"/>
      <protection locked="0"/>
    </xf>
    <xf numFmtId="0" fontId="34" fillId="6" borderId="42" xfId="0" applyFont="1" applyFill="1" applyBorder="1" applyAlignment="1" applyProtection="1">
      <alignment horizontal="left" vertical="center" shrinkToFit="1"/>
      <protection locked="0"/>
    </xf>
    <xf numFmtId="0" fontId="34" fillId="6" borderId="9" xfId="0" applyFont="1" applyFill="1" applyBorder="1" applyAlignment="1" applyProtection="1">
      <alignment horizontal="left" vertical="center" shrinkToFit="1"/>
      <protection locked="0"/>
    </xf>
    <xf numFmtId="0" fontId="4" fillId="0" borderId="0" xfId="0" applyFont="1"/>
    <xf numFmtId="0" fontId="36" fillId="6" borderId="21" xfId="0" applyFont="1" applyFill="1" applyBorder="1" applyAlignment="1" applyProtection="1">
      <alignment horizontal="left" vertical="center" shrinkToFit="1"/>
      <protection locked="0"/>
    </xf>
    <xf numFmtId="0" fontId="36" fillId="6" borderId="3" xfId="0" applyFont="1" applyFill="1" applyBorder="1" applyAlignment="1" applyProtection="1">
      <alignment horizontal="left" vertical="center" shrinkToFit="1"/>
      <protection locked="0"/>
    </xf>
    <xf numFmtId="0" fontId="36" fillId="6" borderId="25" xfId="0" applyFont="1" applyFill="1" applyBorder="1" applyAlignment="1" applyProtection="1">
      <alignment horizontal="left" vertical="center" shrinkToFit="1"/>
      <protection locked="0"/>
    </xf>
    <xf numFmtId="0" fontId="37" fillId="6" borderId="21" xfId="0" applyFont="1" applyFill="1" applyBorder="1" applyAlignment="1" applyProtection="1">
      <alignment horizontal="left" vertical="center" shrinkToFit="1"/>
      <protection locked="0"/>
    </xf>
    <xf numFmtId="0" fontId="37" fillId="6" borderId="3" xfId="0" applyFont="1" applyFill="1" applyBorder="1" applyAlignment="1" applyProtection="1">
      <alignment horizontal="left" vertical="center" shrinkToFit="1"/>
      <protection locked="0"/>
    </xf>
    <xf numFmtId="0" fontId="37" fillId="6" borderId="25" xfId="0" applyFont="1" applyFill="1" applyBorder="1" applyAlignment="1" applyProtection="1">
      <alignment horizontal="left" vertical="center" shrinkToFit="1"/>
      <protection locked="0"/>
    </xf>
    <xf numFmtId="0" fontId="34" fillId="6" borderId="8" xfId="0" applyFont="1" applyFill="1" applyBorder="1" applyAlignment="1" applyProtection="1">
      <alignment horizontal="left" vertical="center" wrapText="1" shrinkToFit="1"/>
      <protection locked="0"/>
    </xf>
    <xf numFmtId="0" fontId="7" fillId="6" borderId="4" xfId="0" applyFont="1" applyFill="1" applyBorder="1" applyAlignment="1">
      <alignment horizontal="right" vertical="center"/>
    </xf>
    <xf numFmtId="0" fontId="7" fillId="6" borderId="43" xfId="0" applyFont="1" applyFill="1" applyBorder="1" applyAlignment="1">
      <alignment horizontal="right" vertical="center"/>
    </xf>
    <xf numFmtId="0" fontId="7" fillId="6" borderId="58" xfId="0" applyFont="1" applyFill="1" applyBorder="1" applyAlignment="1">
      <alignment horizontal="right" vertical="center"/>
    </xf>
    <xf numFmtId="0" fontId="7" fillId="6" borderId="43" xfId="0" applyFont="1" applyFill="1" applyBorder="1" applyAlignment="1">
      <alignment horizontal="center" vertical="center"/>
    </xf>
    <xf numFmtId="0" fontId="7" fillId="6" borderId="29" xfId="0" applyFont="1" applyFill="1" applyBorder="1" applyAlignment="1">
      <alignment horizontal="center" vertical="center"/>
    </xf>
    <xf numFmtId="0" fontId="7" fillId="6" borderId="44" xfId="0" applyFont="1" applyFill="1" applyBorder="1" applyAlignment="1">
      <alignment horizontal="center" vertical="center"/>
    </xf>
    <xf numFmtId="0" fontId="16" fillId="3" borderId="20" xfId="0" applyFont="1" applyFill="1" applyBorder="1" applyAlignment="1">
      <alignment horizontal="center" vertical="center"/>
    </xf>
    <xf numFmtId="0" fontId="0" fillId="0" borderId="20" xfId="0" applyBorder="1"/>
    <xf numFmtId="0" fontId="16" fillId="3" borderId="35" xfId="0" applyFont="1" applyFill="1" applyBorder="1" applyAlignment="1">
      <alignment horizontal="center" vertical="center"/>
    </xf>
    <xf numFmtId="0" fontId="16" fillId="3" borderId="42" xfId="0" applyFont="1" applyFill="1" applyBorder="1" applyAlignment="1">
      <alignment horizontal="center" vertical="center"/>
    </xf>
    <xf numFmtId="0" fontId="16" fillId="3" borderId="9" xfId="0" applyFont="1" applyFill="1" applyBorder="1" applyAlignment="1">
      <alignment horizontal="center" vertical="center"/>
    </xf>
    <xf numFmtId="0" fontId="21" fillId="3" borderId="29" xfId="0" applyFont="1" applyFill="1" applyBorder="1" applyAlignment="1">
      <alignment horizontal="center" vertical="center" wrapText="1"/>
    </xf>
    <xf numFmtId="0" fontId="38" fillId="6" borderId="3" xfId="0" applyFont="1" applyFill="1" applyBorder="1" applyAlignment="1" applyProtection="1">
      <alignment horizontal="left" vertical="center" shrinkToFit="1"/>
      <protection locked="0"/>
    </xf>
    <xf numFmtId="0" fontId="38" fillId="6" borderId="25" xfId="0" applyFont="1" applyFill="1" applyBorder="1" applyAlignment="1" applyProtection="1">
      <alignment horizontal="left" vertical="center" shrinkToFit="1"/>
      <protection locked="0"/>
    </xf>
    <xf numFmtId="0" fontId="34" fillId="6" borderId="52" xfId="0" applyFont="1" applyFill="1" applyBorder="1" applyAlignment="1" applyProtection="1">
      <alignment horizontal="left" vertical="center" shrinkToFit="1"/>
      <protection locked="0"/>
    </xf>
    <xf numFmtId="0" fontId="35" fillId="6" borderId="44" xfId="0" applyFont="1" applyFill="1" applyBorder="1" applyAlignment="1" applyProtection="1">
      <alignment horizontal="left" vertical="center" shrinkToFit="1"/>
      <protection locked="0"/>
    </xf>
    <xf numFmtId="0" fontId="20" fillId="0" borderId="0" xfId="0" applyFont="1" applyAlignment="1">
      <alignment horizontal="left" vertical="center" wrapText="1"/>
    </xf>
    <xf numFmtId="0" fontId="42" fillId="0" borderId="0" xfId="0" applyFont="1" applyAlignment="1">
      <alignment horizontal="center" vertical="center"/>
    </xf>
    <xf numFmtId="178" fontId="0" fillId="0" borderId="1" xfId="0" applyNumberFormat="1" applyBorder="1" applyAlignment="1" applyProtection="1">
      <alignment horizontal="center" vertical="center"/>
      <protection hidden="1"/>
    </xf>
    <xf numFmtId="0" fontId="1" fillId="6" borderId="41" xfId="0" applyFont="1" applyFill="1" applyBorder="1" applyAlignment="1">
      <alignment horizontal="center" vertical="center" wrapText="1"/>
    </xf>
    <xf numFmtId="0" fontId="45" fillId="0" borderId="12" xfId="0" applyFont="1" applyBorder="1" applyAlignment="1">
      <alignment horizontal="center" vertical="center"/>
    </xf>
    <xf numFmtId="0" fontId="46" fillId="0" borderId="2" xfId="0" applyFont="1" applyBorder="1" applyAlignment="1">
      <alignment horizontal="center" vertical="center"/>
    </xf>
    <xf numFmtId="0" fontId="46" fillId="0" borderId="13" xfId="0" applyFont="1" applyBorder="1" applyAlignment="1">
      <alignment horizontal="center" vertical="center"/>
    </xf>
    <xf numFmtId="0" fontId="16" fillId="3" borderId="12" xfId="0" applyFont="1" applyFill="1" applyBorder="1" applyAlignment="1">
      <alignment horizontal="center" vertical="center"/>
    </xf>
    <xf numFmtId="0" fontId="16" fillId="3" borderId="2"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0" fillId="6" borderId="2" xfId="0" applyFill="1" applyBorder="1" applyAlignment="1">
      <alignment horizontal="left"/>
    </xf>
    <xf numFmtId="0" fontId="0" fillId="6" borderId="13" xfId="0" applyFill="1" applyBorder="1" applyAlignment="1">
      <alignment horizontal="left"/>
    </xf>
    <xf numFmtId="0" fontId="0" fillId="6" borderId="1" xfId="0" applyFill="1" applyBorder="1" applyAlignment="1">
      <alignment horizontal="left"/>
    </xf>
    <xf numFmtId="0" fontId="0" fillId="6" borderId="16" xfId="0" applyFill="1" applyBorder="1" applyAlignment="1">
      <alignment horizontal="left"/>
    </xf>
    <xf numFmtId="0" fontId="43" fillId="8" borderId="0" xfId="0" applyFont="1" applyFill="1" applyAlignment="1">
      <alignment horizontal="left" vertical="center"/>
    </xf>
    <xf numFmtId="0" fontId="1" fillId="6" borderId="23" xfId="0" applyFont="1" applyFill="1" applyBorder="1" applyAlignment="1">
      <alignment horizontal="center" vertical="center"/>
    </xf>
    <xf numFmtId="0" fontId="4" fillId="6" borderId="24" xfId="0" applyFont="1" applyFill="1" applyBorder="1" applyAlignment="1">
      <alignment horizontal="center" vertical="center"/>
    </xf>
    <xf numFmtId="0" fontId="39" fillId="0" borderId="0" xfId="0" applyFont="1" applyAlignment="1">
      <alignment horizontal="left" vertical="top" wrapText="1"/>
    </xf>
    <xf numFmtId="0" fontId="34" fillId="6" borderId="14" xfId="0" applyFont="1" applyFill="1" applyBorder="1" applyAlignment="1" applyProtection="1">
      <alignment horizontal="left" vertical="center"/>
      <protection locked="0"/>
    </xf>
    <xf numFmtId="0" fontId="37" fillId="6" borderId="26" xfId="0" applyFont="1" applyFill="1" applyBorder="1" applyAlignment="1" applyProtection="1">
      <alignment horizontal="center" vertical="center"/>
      <protection locked="0"/>
    </xf>
    <xf numFmtId="0" fontId="51" fillId="0" borderId="85" xfId="0" applyFont="1" applyBorder="1" applyAlignment="1">
      <alignment horizontal="left" textRotation="255"/>
    </xf>
    <xf numFmtId="0" fontId="18" fillId="7" borderId="74" xfId="0" applyFont="1" applyFill="1" applyBorder="1" applyAlignment="1">
      <alignment horizontal="center" vertical="center" wrapText="1"/>
    </xf>
    <xf numFmtId="0" fontId="19" fillId="7" borderId="0" xfId="0" applyFont="1" applyFill="1" applyAlignment="1">
      <alignment horizontal="center" vertical="center" wrapText="1"/>
    </xf>
    <xf numFmtId="0" fontId="19" fillId="7" borderId="74" xfId="0" applyFont="1" applyFill="1" applyBorder="1" applyAlignment="1">
      <alignment horizontal="center" vertical="center" wrapText="1"/>
    </xf>
    <xf numFmtId="0" fontId="63" fillId="7" borderId="74" xfId="0" applyFont="1" applyFill="1" applyBorder="1" applyAlignment="1">
      <alignment horizontal="center" vertical="center" wrapText="1"/>
    </xf>
    <xf numFmtId="0" fontId="63" fillId="7" borderId="0" xfId="0" applyFont="1" applyFill="1" applyAlignment="1">
      <alignment horizontal="center" vertical="center"/>
    </xf>
    <xf numFmtId="0" fontId="63" fillId="7" borderId="75" xfId="0" applyFont="1" applyFill="1" applyBorder="1" applyAlignment="1">
      <alignment horizontal="center" vertical="center"/>
    </xf>
    <xf numFmtId="0" fontId="63" fillId="7" borderId="74" xfId="0" applyFont="1" applyFill="1" applyBorder="1" applyAlignment="1">
      <alignment horizontal="center" vertical="center"/>
    </xf>
    <xf numFmtId="0" fontId="32" fillId="7" borderId="74" xfId="0" applyFont="1" applyFill="1" applyBorder="1" applyAlignment="1">
      <alignment horizontal="center" vertical="center"/>
    </xf>
    <xf numFmtId="0" fontId="32" fillId="7" borderId="0" xfId="0" applyFont="1" applyFill="1" applyAlignment="1">
      <alignment horizontal="center" vertical="center"/>
    </xf>
    <xf numFmtId="0" fontId="32" fillId="7" borderId="75" xfId="0" applyFont="1" applyFill="1" applyBorder="1" applyAlignment="1">
      <alignment horizontal="center" vertical="center"/>
    </xf>
    <xf numFmtId="0" fontId="31" fillId="7" borderId="74" xfId="0" applyFont="1" applyFill="1" applyBorder="1" applyAlignment="1">
      <alignment horizontal="center" vertical="center" wrapText="1"/>
    </xf>
    <xf numFmtId="0" fontId="31" fillId="7" borderId="0" xfId="0" applyFont="1" applyFill="1" applyAlignment="1">
      <alignment horizontal="center" vertical="center" wrapText="1"/>
    </xf>
    <xf numFmtId="0" fontId="31" fillId="7" borderId="75" xfId="0" applyFont="1" applyFill="1" applyBorder="1" applyAlignment="1">
      <alignment horizontal="center" vertical="center" wrapText="1"/>
    </xf>
    <xf numFmtId="0" fontId="18" fillId="7" borderId="0" xfId="0" applyFont="1" applyFill="1" applyAlignment="1">
      <alignment horizontal="center" vertical="center" wrapText="1"/>
    </xf>
    <xf numFmtId="0" fontId="18" fillId="7" borderId="75" xfId="0" applyFont="1" applyFill="1" applyBorder="1" applyAlignment="1">
      <alignment horizontal="center" vertical="center" wrapText="1"/>
    </xf>
    <xf numFmtId="0" fontId="64" fillId="7" borderId="74" xfId="0" applyFont="1" applyFill="1" applyBorder="1" applyAlignment="1">
      <alignment horizontal="center" vertical="center" wrapText="1"/>
    </xf>
    <xf numFmtId="0" fontId="64" fillId="7" borderId="0" xfId="0" applyFont="1" applyFill="1" applyAlignment="1">
      <alignment horizontal="center" vertical="center" wrapText="1"/>
    </xf>
    <xf numFmtId="0" fontId="64" fillId="7" borderId="75" xfId="0" applyFont="1" applyFill="1" applyBorder="1" applyAlignment="1">
      <alignment horizontal="center" vertical="center" wrapText="1"/>
    </xf>
    <xf numFmtId="0" fontId="61" fillId="7" borderId="74" xfId="0" applyFont="1" applyFill="1" applyBorder="1" applyAlignment="1">
      <alignment horizontal="center" vertical="center"/>
    </xf>
    <xf numFmtId="0" fontId="61" fillId="7" borderId="0" xfId="0" applyFont="1" applyFill="1" applyAlignment="1">
      <alignment horizontal="center" vertical="center"/>
    </xf>
    <xf numFmtId="0" fontId="61" fillId="7" borderId="75" xfId="0" applyFont="1" applyFill="1" applyBorder="1" applyAlignment="1">
      <alignment horizontal="center" vertical="center"/>
    </xf>
    <xf numFmtId="0" fontId="62" fillId="7" borderId="74" xfId="0" applyFont="1" applyFill="1" applyBorder="1" applyAlignment="1">
      <alignment horizontal="center" vertical="center" wrapText="1"/>
    </xf>
    <xf numFmtId="0" fontId="62" fillId="7" borderId="0" xfId="0" applyFont="1" applyFill="1" applyAlignment="1">
      <alignment horizontal="center" vertical="center" wrapText="1"/>
    </xf>
    <xf numFmtId="0" fontId="62" fillId="7" borderId="75" xfId="0" applyFont="1" applyFill="1" applyBorder="1" applyAlignment="1">
      <alignment horizontal="center" vertical="center" wrapText="1"/>
    </xf>
    <xf numFmtId="0" fontId="16" fillId="3" borderId="77" xfId="0" applyFont="1" applyFill="1" applyBorder="1" applyAlignment="1">
      <alignment horizontal="left" vertical="center"/>
    </xf>
    <xf numFmtId="0" fontId="15" fillId="0" borderId="0" xfId="0" applyFont="1" applyAlignment="1">
      <alignment horizontal="left" vertical="center" shrinkToFit="1"/>
    </xf>
    <xf numFmtId="0" fontId="56" fillId="0" borderId="0" xfId="0" applyFont="1" applyAlignment="1">
      <alignment horizontal="center" vertical="center" wrapText="1"/>
    </xf>
    <xf numFmtId="0" fontId="13" fillId="0" borderId="0" xfId="0" applyFont="1" applyAlignment="1">
      <alignment horizontal="left" vertical="center"/>
    </xf>
    <xf numFmtId="0" fontId="43" fillId="9" borderId="0" xfId="0" applyFont="1" applyFill="1" applyAlignment="1">
      <alignment horizontal="left" vertical="center"/>
    </xf>
    <xf numFmtId="0" fontId="27" fillId="0" borderId="66" xfId="0" applyFont="1" applyBorder="1" applyAlignment="1">
      <alignment horizontal="center" vertical="center"/>
    </xf>
    <xf numFmtId="0" fontId="27" fillId="0" borderId="67" xfId="0" applyFont="1" applyBorder="1" applyAlignment="1">
      <alignment horizontal="center" vertical="center"/>
    </xf>
    <xf numFmtId="0" fontId="27" fillId="0" borderId="68" xfId="0" applyFont="1" applyBorder="1" applyAlignment="1">
      <alignment horizontal="center" vertical="center"/>
    </xf>
    <xf numFmtId="0" fontId="17" fillId="4" borderId="0" xfId="0" applyFont="1" applyFill="1" applyAlignment="1">
      <alignment horizontal="left" vertical="center"/>
    </xf>
    <xf numFmtId="0" fontId="0" fillId="0" borderId="0" xfId="0"/>
    <xf numFmtId="0" fontId="26" fillId="4" borderId="59" xfId="0" applyFont="1" applyFill="1" applyBorder="1" applyAlignment="1">
      <alignment horizontal="center" vertical="center"/>
    </xf>
    <xf numFmtId="0" fontId="27" fillId="0" borderId="62" xfId="0" applyFont="1" applyBorder="1" applyAlignment="1">
      <alignment horizontal="center" vertical="center"/>
    </xf>
    <xf numFmtId="0" fontId="27" fillId="4" borderId="60" xfId="0" applyFont="1" applyFill="1" applyBorder="1" applyAlignment="1">
      <alignment horizontal="center" vertical="center"/>
    </xf>
    <xf numFmtId="0" fontId="27" fillId="0" borderId="19" xfId="0" applyFont="1" applyBorder="1" applyAlignment="1">
      <alignment horizontal="center" vertical="center"/>
    </xf>
    <xf numFmtId="0" fontId="12" fillId="0" borderId="0" xfId="0" applyFont="1" applyAlignment="1">
      <alignment horizontal="left" vertical="center" shrinkToFit="1"/>
    </xf>
    <xf numFmtId="176" fontId="0" fillId="0" borderId="79" xfId="1" applyNumberFormat="1" applyFont="1" applyFill="1" applyBorder="1" applyAlignment="1" applyProtection="1">
      <alignment horizontal="center" vertical="center"/>
    </xf>
    <xf numFmtId="176" fontId="0" fillId="0" borderId="80" xfId="1" applyNumberFormat="1" applyFont="1" applyFill="1" applyBorder="1" applyAlignment="1" applyProtection="1">
      <alignment horizontal="center" vertical="center"/>
    </xf>
    <xf numFmtId="176" fontId="0" fillId="0" borderId="81" xfId="1" applyNumberFormat="1" applyFont="1" applyFill="1" applyBorder="1" applyAlignment="1" applyProtection="1">
      <alignment horizontal="center" vertical="center"/>
    </xf>
    <xf numFmtId="0" fontId="26" fillId="4" borderId="90" xfId="0" applyFont="1" applyFill="1" applyBorder="1" applyAlignment="1">
      <alignment horizontal="center" vertical="center" textRotation="255"/>
    </xf>
    <xf numFmtId="0" fontId="26" fillId="4" borderId="91" xfId="0" applyFont="1" applyFill="1" applyBorder="1" applyAlignment="1">
      <alignment horizontal="center" vertical="center" textRotation="255"/>
    </xf>
    <xf numFmtId="0" fontId="26" fillId="4" borderId="90" xfId="0" applyFont="1" applyFill="1" applyBorder="1" applyAlignment="1">
      <alignment horizontal="center" vertical="center" textRotation="255" wrapText="1"/>
    </xf>
    <xf numFmtId="0" fontId="26" fillId="4" borderId="91" xfId="0" applyFont="1" applyFill="1" applyBorder="1" applyAlignment="1">
      <alignment horizontal="center" vertical="center" textRotation="255" wrapText="1"/>
    </xf>
  </cellXfs>
  <cellStyles count="2">
    <cellStyle name="パーセント" xfId="1" builtinId="5"/>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000"/>
      <color rgb="FFFFFFCC"/>
      <color rgb="FFBCBCBC"/>
      <color rgb="FFFF9900"/>
      <color rgb="FF0033CC"/>
      <color rgb="FFFFFF99"/>
      <color rgb="FFEAEAE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firstButton="1" fmlaLink="'管理　フォーム値'!$E$2"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Drop" dropLines="15" dropStyle="combo" dx="16" fmlaLink="'管理　フォーム値'!$B$2" fmlaRange="'管理　フォーム値'!$A$2:$A$49" noThreeD="1" sel="1" val="0"/>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管理　フォーム値'!$H$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管理　フォーム値'!$K$2" lockText="1" noThreeD="1"/>
</file>

<file path=xl/ctrlProps/ctrlProp9.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105832</xdr:colOff>
      <xdr:row>67</xdr:row>
      <xdr:rowOff>105832</xdr:rowOff>
    </xdr:from>
    <xdr:to>
      <xdr:col>5</xdr:col>
      <xdr:colOff>275166</xdr:colOff>
      <xdr:row>69</xdr:row>
      <xdr:rowOff>63496</xdr:rowOff>
    </xdr:to>
    <xdr:grpSp>
      <xdr:nvGrpSpPr>
        <xdr:cNvPr id="1622" name="Group 5">
          <a:extLst>
            <a:ext uri="{FF2B5EF4-FFF2-40B4-BE49-F238E27FC236}">
              <a16:creationId xmlns:a16="http://schemas.microsoft.com/office/drawing/2014/main" id="{00000000-0008-0000-0000-000056060000}"/>
            </a:ext>
          </a:extLst>
        </xdr:cNvPr>
        <xdr:cNvGrpSpPr>
          <a:grpSpLocks/>
        </xdr:cNvGrpSpPr>
      </xdr:nvGrpSpPr>
      <xdr:grpSpPr bwMode="auto">
        <a:xfrm>
          <a:off x="2100129" y="19800754"/>
          <a:ext cx="407459" cy="364461"/>
          <a:chOff x="220" y="1616"/>
          <a:chExt cx="12" cy="15"/>
        </a:xfrm>
      </xdr:grpSpPr>
      <xdr:sp macro="" textlink="">
        <xdr:nvSpPr>
          <xdr:cNvPr id="1628" name="Line 2">
            <a:extLst>
              <a:ext uri="{FF2B5EF4-FFF2-40B4-BE49-F238E27FC236}">
                <a16:creationId xmlns:a16="http://schemas.microsoft.com/office/drawing/2014/main" id="{00000000-0008-0000-0000-00005C060000}"/>
              </a:ext>
            </a:extLst>
          </xdr:cNvPr>
          <xdr:cNvSpPr>
            <a:spLocks noChangeShapeType="1"/>
          </xdr:cNvSpPr>
        </xdr:nvSpPr>
        <xdr:spPr bwMode="auto">
          <a:xfrm>
            <a:off x="220" y="1616"/>
            <a:ext cx="0" cy="1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triangle" w="med" len="med"/>
          </a:ln>
          <a:extLst>
            <a:ext uri="{909E8E84-426E-40DD-AFC4-6F175D3DCCD1}">
              <a14:hiddenFill xmlns:a14="http://schemas.microsoft.com/office/drawing/2010/main">
                <a:noFill/>
              </a14:hiddenFill>
            </a:ext>
          </a:extLst>
        </xdr:spPr>
      </xdr:sp>
      <xdr:sp macro="" textlink="">
        <xdr:nvSpPr>
          <xdr:cNvPr id="1629" name="Line 3">
            <a:extLst>
              <a:ext uri="{FF2B5EF4-FFF2-40B4-BE49-F238E27FC236}">
                <a16:creationId xmlns:a16="http://schemas.microsoft.com/office/drawing/2014/main" id="{00000000-0008-0000-0000-00005D060000}"/>
              </a:ext>
            </a:extLst>
          </xdr:cNvPr>
          <xdr:cNvSpPr>
            <a:spLocks noChangeShapeType="1"/>
          </xdr:cNvSpPr>
        </xdr:nvSpPr>
        <xdr:spPr bwMode="auto">
          <a:xfrm>
            <a:off x="220" y="1616"/>
            <a:ext cx="12"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14</xdr:col>
          <xdr:colOff>85725</xdr:colOff>
          <xdr:row>32</xdr:row>
          <xdr:rowOff>57150</xdr:rowOff>
        </xdr:from>
        <xdr:to>
          <xdr:col>16</xdr:col>
          <xdr:colOff>285750</xdr:colOff>
          <xdr:row>32</xdr:row>
          <xdr:rowOff>390525</xdr:rowOff>
        </xdr:to>
        <xdr:sp macro="" textlink="">
          <xdr:nvSpPr>
            <xdr:cNvPr id="1442" name="Option Button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xdr:row>
          <xdr:rowOff>47625</xdr:rowOff>
        </xdr:from>
        <xdr:to>
          <xdr:col>19</xdr:col>
          <xdr:colOff>28575</xdr:colOff>
          <xdr:row>32</xdr:row>
          <xdr:rowOff>400050</xdr:rowOff>
        </xdr:to>
        <xdr:sp macro="" textlink="">
          <xdr:nvSpPr>
            <xdr:cNvPr id="1443" name="Option Button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31</xdr:row>
          <xdr:rowOff>333375</xdr:rowOff>
        </xdr:from>
        <xdr:to>
          <xdr:col>20</xdr:col>
          <xdr:colOff>9525</xdr:colOff>
          <xdr:row>34</xdr:row>
          <xdr:rowOff>0</xdr:rowOff>
        </xdr:to>
        <xdr:sp macro="" textlink="">
          <xdr:nvSpPr>
            <xdr:cNvPr id="1444" name="Group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資格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57150</xdr:rowOff>
        </xdr:from>
        <xdr:to>
          <xdr:col>4</xdr:col>
          <xdr:colOff>104775</xdr:colOff>
          <xdr:row>34</xdr:row>
          <xdr:rowOff>381000</xdr:rowOff>
        </xdr:to>
        <xdr:sp macro="" textlink="">
          <xdr:nvSpPr>
            <xdr:cNvPr id="1445" name="Option Button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57150</xdr:rowOff>
        </xdr:from>
        <xdr:to>
          <xdr:col>6</xdr:col>
          <xdr:colOff>200025</xdr:colOff>
          <xdr:row>34</xdr:row>
          <xdr:rowOff>409575</xdr:rowOff>
        </xdr:to>
        <xdr:sp macro="" textlink="">
          <xdr:nvSpPr>
            <xdr:cNvPr id="1446" name="Option Button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38100</xdr:rowOff>
        </xdr:from>
        <xdr:to>
          <xdr:col>12</xdr:col>
          <xdr:colOff>66675</xdr:colOff>
          <xdr:row>34</xdr:row>
          <xdr:rowOff>447675</xdr:rowOff>
        </xdr:to>
        <xdr:sp macro="" textlink="">
          <xdr:nvSpPr>
            <xdr:cNvPr id="1447" name="Option Button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800100</xdr:colOff>
          <xdr:row>33</xdr:row>
          <xdr:rowOff>19050</xdr:rowOff>
        </xdr:from>
        <xdr:to>
          <xdr:col>13</xdr:col>
          <xdr:colOff>142875</xdr:colOff>
          <xdr:row>36</xdr:row>
          <xdr:rowOff>38100</xdr:rowOff>
        </xdr:to>
        <xdr:sp macro="" textlink="">
          <xdr:nvSpPr>
            <xdr:cNvPr id="1448" name="Group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38</xdr:row>
          <xdr:rowOff>0</xdr:rowOff>
        </xdr:from>
        <xdr:to>
          <xdr:col>5</xdr:col>
          <xdr:colOff>323850</xdr:colOff>
          <xdr:row>39</xdr:row>
          <xdr:rowOff>0</xdr:rowOff>
        </xdr:to>
        <xdr:sp macro="" textlink="">
          <xdr:nvSpPr>
            <xdr:cNvPr id="1449" name="Option Button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0</xdr:rowOff>
        </xdr:from>
        <xdr:to>
          <xdr:col>14</xdr:col>
          <xdr:colOff>247650</xdr:colOff>
          <xdr:row>39</xdr:row>
          <xdr:rowOff>19050</xdr:rowOff>
        </xdr:to>
        <xdr:sp macro="" textlink="">
          <xdr:nvSpPr>
            <xdr:cNvPr id="1450" name="Option Button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37</xdr:row>
          <xdr:rowOff>0</xdr:rowOff>
        </xdr:from>
        <xdr:to>
          <xdr:col>15</xdr:col>
          <xdr:colOff>57150</xdr:colOff>
          <xdr:row>40</xdr:row>
          <xdr:rowOff>0</xdr:rowOff>
        </xdr:to>
        <xdr:sp macro="" textlink="">
          <xdr:nvSpPr>
            <xdr:cNvPr id="1451" name="Group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17</xdr:row>
          <xdr:rowOff>66675</xdr:rowOff>
        </xdr:from>
        <xdr:to>
          <xdr:col>18</xdr:col>
          <xdr:colOff>428625</xdr:colOff>
          <xdr:row>18</xdr:row>
          <xdr:rowOff>219075</xdr:rowOff>
        </xdr:to>
        <xdr:sp macro="" textlink="">
          <xdr:nvSpPr>
            <xdr:cNvPr id="1452" name="Drop Down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22</xdr:col>
      <xdr:colOff>57149</xdr:colOff>
      <xdr:row>0</xdr:row>
      <xdr:rowOff>209835</xdr:rowOff>
    </xdr:from>
    <xdr:to>
      <xdr:col>28</xdr:col>
      <xdr:colOff>582930</xdr:colOff>
      <xdr:row>2</xdr:row>
      <xdr:rowOff>408862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562849" y="209835"/>
          <a:ext cx="4183381" cy="8467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ゴシック" panose="020B0609070205080204" pitchFamily="49" charset="-128"/>
              <a:ea typeface="ＭＳ ゴシック" panose="020B0609070205080204" pitchFamily="49" charset="-128"/>
            </a:rPr>
            <a:t>入力したこのエクセルファイルのまま、全国学校給食甲子園公式サイトにてアップロードしてください。</a:t>
          </a:r>
        </a:p>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ファイル名は変更しないでください。</a:t>
          </a:r>
        </a:p>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solidFill>
                <a:srgbClr val="FF0000"/>
              </a:solidFill>
              <a:latin typeface="ＭＳ ゴシック" panose="020B0609070205080204" pitchFamily="49" charset="-128"/>
              <a:ea typeface="ＭＳ ゴシック" panose="020B0609070205080204" pitchFamily="49" charset="-128"/>
            </a:rPr>
            <a:t>第</a:t>
          </a:r>
          <a:r>
            <a:rPr kumimoji="1" lang="en-US" altLang="ja-JP" sz="1000">
              <a:solidFill>
                <a:srgbClr val="FF0000"/>
              </a:solidFill>
              <a:latin typeface="ＭＳ ゴシック" panose="020B0609070205080204" pitchFamily="49" charset="-128"/>
              <a:ea typeface="ＭＳ ゴシック" panose="020B0609070205080204" pitchFamily="49" charset="-128"/>
            </a:rPr>
            <a:t>18</a:t>
          </a:r>
          <a:r>
            <a:rPr kumimoji="1" lang="ja-JP" altLang="en-US" sz="1000">
              <a:solidFill>
                <a:srgbClr val="FF0000"/>
              </a:solidFill>
              <a:latin typeface="ＭＳ ゴシック" panose="020B0609070205080204" pitchFamily="49" charset="-128"/>
              <a:ea typeface="ＭＳ ゴシック" panose="020B0609070205080204" pitchFamily="49" charset="-128"/>
            </a:rPr>
            <a:t>回以外のファイルを使用した応募は受理できません</a:t>
          </a:r>
          <a:r>
            <a:rPr kumimoji="1" lang="ja-JP" altLang="en-US" sz="1000">
              <a:latin typeface="ＭＳ ゴシック" panose="020B0609070205080204" pitchFamily="49" charset="-128"/>
              <a:ea typeface="ＭＳ ゴシック" panose="020B0609070205080204" pitchFamily="49" charset="-128"/>
            </a:rPr>
            <a:t>。</a:t>
          </a:r>
        </a:p>
      </xdr:txBody>
    </xdr:sp>
    <xdr:clientData/>
  </xdr:twoCellAnchor>
  <xdr:twoCellAnchor>
    <xdr:from>
      <xdr:col>21</xdr:col>
      <xdr:colOff>190499</xdr:colOff>
      <xdr:row>0</xdr:row>
      <xdr:rowOff>208202</xdr:rowOff>
    </xdr:from>
    <xdr:to>
      <xdr:col>21</xdr:col>
      <xdr:colOff>581024</xdr:colOff>
      <xdr:row>1</xdr:row>
      <xdr:rowOff>198677</xdr:rowOff>
    </xdr:to>
    <xdr:sp macro="" textlink="">
      <xdr:nvSpPr>
        <xdr:cNvPr id="27" name="左矢印 26">
          <a:extLst>
            <a:ext uri="{FF2B5EF4-FFF2-40B4-BE49-F238E27FC236}">
              <a16:creationId xmlns:a16="http://schemas.microsoft.com/office/drawing/2014/main" id="{00000000-0008-0000-0000-00001B000000}"/>
            </a:ext>
          </a:extLst>
        </xdr:cNvPr>
        <xdr:cNvSpPr/>
      </xdr:nvSpPr>
      <xdr:spPr bwMode="auto">
        <a:xfrm flipH="1">
          <a:off x="7858124" y="208202"/>
          <a:ext cx="390525" cy="257175"/>
        </a:xfrm>
        <a:prstGeom prst="leftArrow">
          <a:avLst/>
        </a:prstGeom>
        <a:solidFill>
          <a:srgbClr val="00B05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21</xdr:col>
      <xdr:colOff>257175</xdr:colOff>
      <xdr:row>61</xdr:row>
      <xdr:rowOff>28575</xdr:rowOff>
    </xdr:from>
    <xdr:to>
      <xdr:col>21</xdr:col>
      <xdr:colOff>466725</xdr:colOff>
      <xdr:row>62</xdr:row>
      <xdr:rowOff>57150</xdr:rowOff>
    </xdr:to>
    <xdr:sp macro="" textlink="">
      <xdr:nvSpPr>
        <xdr:cNvPr id="28" name="左矢印 27">
          <a:extLst>
            <a:ext uri="{FF2B5EF4-FFF2-40B4-BE49-F238E27FC236}">
              <a16:creationId xmlns:a16="http://schemas.microsoft.com/office/drawing/2014/main" id="{00000000-0008-0000-0000-00001C000000}"/>
            </a:ext>
          </a:extLst>
        </xdr:cNvPr>
        <xdr:cNvSpPr/>
      </xdr:nvSpPr>
      <xdr:spPr bwMode="auto">
        <a:xfrm>
          <a:off x="7915275" y="15735300"/>
          <a:ext cx="209550" cy="257175"/>
        </a:xfrm>
        <a:prstGeom prst="lef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23</xdr:col>
      <xdr:colOff>473075</xdr:colOff>
      <xdr:row>58</xdr:row>
      <xdr:rowOff>55881</xdr:rowOff>
    </xdr:from>
    <xdr:to>
      <xdr:col>29</xdr:col>
      <xdr:colOff>53340</xdr:colOff>
      <xdr:row>67</xdr:row>
      <xdr:rowOff>19844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569325" y="16645256"/>
          <a:ext cx="3211671" cy="2305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算出根拠となる栄養価計算表を提出してください。</a:t>
          </a:r>
          <a:endParaRPr kumimoji="1" lang="en-US" altLang="ja-JP" sz="1100" b="1"/>
        </a:p>
        <a:p>
          <a:endParaRPr kumimoji="1" lang="en-US" altLang="ja-JP" sz="1100"/>
        </a:p>
        <a:p>
          <a:r>
            <a:rPr kumimoji="1" lang="ja-JP" altLang="en-US" sz="1100"/>
            <a:t>このファイルにある「栄養価計算表欄」に入力いただくか、 </a:t>
          </a:r>
          <a:r>
            <a:rPr kumimoji="1" lang="ja-JP" altLang="en-US" sz="1100">
              <a:solidFill>
                <a:srgbClr val="FF0000"/>
              </a:solidFill>
            </a:rPr>
            <a:t>現在ご自身で利用いただいている栄養価計算表</a:t>
          </a:r>
          <a:r>
            <a:rPr kumimoji="1" lang="ja-JP" altLang="en-US" sz="1100"/>
            <a:t>をエクセル、ワードまたは</a:t>
          </a:r>
          <a:r>
            <a:rPr kumimoji="1" lang="en-US" altLang="ja-JP" sz="1100"/>
            <a:t>PDF</a:t>
          </a:r>
          <a:r>
            <a:rPr kumimoji="1" lang="ja-JP" altLang="en-US" sz="1100"/>
            <a:t>ファイルにして当ファイルといっしょにアップロードしてください。</a:t>
          </a:r>
          <a:endParaRPr kumimoji="1" lang="en-US" altLang="ja-JP" sz="1100"/>
        </a:p>
        <a:p>
          <a:endParaRPr kumimoji="1" lang="en-US" altLang="ja-JP" sz="1100"/>
        </a:p>
        <a:p>
          <a:r>
            <a:rPr kumimoji="1" lang="ja-JP" altLang="en-US" sz="1100" b="1">
              <a:solidFill>
                <a:srgbClr val="FF0000"/>
              </a:solidFill>
            </a:rPr>
            <a:t>毎年、多くの方が「ナトリウム」の入力ミスで失格となっております</a:t>
          </a:r>
          <a:r>
            <a:rPr kumimoji="1" lang="ja-JP" altLang="en-US" sz="1100" b="1"/>
            <a:t>。</a:t>
          </a:r>
          <a:r>
            <a:rPr kumimoji="1" lang="ja-JP" altLang="ja-JP" sz="1100" b="1">
              <a:solidFill>
                <a:schemeClr val="dk1"/>
              </a:solidFill>
              <a:effectLst/>
              <a:latin typeface="+mn-lt"/>
              <a:ea typeface="+mn-ea"/>
              <a:cs typeface="+mn-cs"/>
            </a:rPr>
            <a:t>ナトリウム量</a:t>
          </a:r>
          <a:r>
            <a:rPr kumimoji="1" lang="ja-JP" altLang="en-US" sz="1100" b="1">
              <a:solidFill>
                <a:schemeClr val="dk1"/>
              </a:solidFill>
              <a:effectLst/>
              <a:latin typeface="+mn-lt"/>
              <a:ea typeface="+mn-ea"/>
              <a:cs typeface="+mn-cs"/>
            </a:rPr>
            <a:t>ではなく、</a:t>
          </a:r>
          <a:r>
            <a:rPr kumimoji="1" lang="ja-JP" altLang="ja-JP" sz="1100" b="1">
              <a:solidFill>
                <a:schemeClr val="dk1"/>
              </a:solidFill>
              <a:effectLst/>
              <a:latin typeface="+mn-lt"/>
              <a:ea typeface="+mn-ea"/>
              <a:cs typeface="+mn-cs"/>
            </a:rPr>
            <a:t>食塩相当量</a:t>
          </a:r>
          <a:r>
            <a:rPr kumimoji="1" lang="ja-JP" altLang="en-US" sz="1100" b="1">
              <a:solidFill>
                <a:schemeClr val="dk1"/>
              </a:solidFill>
              <a:effectLst/>
              <a:latin typeface="+mn-lt"/>
              <a:ea typeface="+mn-ea"/>
              <a:cs typeface="+mn-cs"/>
            </a:rPr>
            <a:t>を記入してください。</a:t>
          </a:r>
          <a:endParaRPr kumimoji="1" lang="en-US" altLang="ja-JP" sz="1100" b="1"/>
        </a:p>
        <a:p>
          <a:r>
            <a:rPr kumimoji="1" lang="ja-JP" altLang="en-US" sz="1000" b="0"/>
            <a:t>ナトリウム量（</a:t>
          </a:r>
          <a:r>
            <a:rPr kumimoji="1" lang="en-US" altLang="ja-JP" sz="1000" b="0"/>
            <a:t>mg</a:t>
          </a:r>
          <a:r>
            <a:rPr kumimoji="1" lang="ja-JP" altLang="en-US" sz="1000" b="0"/>
            <a:t>）</a:t>
          </a:r>
          <a:r>
            <a:rPr kumimoji="1" lang="en-US" altLang="ja-JP" sz="1000" b="0"/>
            <a:t>× 2.54 ÷ 1,000 </a:t>
          </a:r>
          <a:r>
            <a:rPr kumimoji="1" lang="ja-JP" altLang="en-US" sz="1000" b="0"/>
            <a:t>＝ 食塩相当量（</a:t>
          </a:r>
          <a:r>
            <a:rPr kumimoji="1" lang="en-US" altLang="ja-JP" sz="1000" b="0"/>
            <a:t>g</a:t>
          </a:r>
          <a:r>
            <a:rPr kumimoji="1" lang="ja-JP" altLang="en-US" sz="1000" b="1"/>
            <a:t>）</a:t>
          </a:r>
          <a:endParaRPr kumimoji="1" lang="en-US" altLang="ja-JP" sz="1000" b="1"/>
        </a:p>
      </xdr:txBody>
    </xdr:sp>
    <xdr:clientData/>
  </xdr:twoCellAnchor>
  <xdr:twoCellAnchor>
    <xdr:from>
      <xdr:col>21</xdr:col>
      <xdr:colOff>514350</xdr:colOff>
      <xdr:row>32</xdr:row>
      <xdr:rowOff>0</xdr:rowOff>
    </xdr:from>
    <xdr:to>
      <xdr:col>23</xdr:col>
      <xdr:colOff>323850</xdr:colOff>
      <xdr:row>40</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524750" y="8667750"/>
          <a:ext cx="1028700" cy="262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b="1">
              <a:solidFill>
                <a:srgbClr val="FF0000"/>
              </a:solidFill>
              <a:latin typeface="ＭＳ ゴシック" panose="020B0609070205080204" pitchFamily="49" charset="-128"/>
              <a:ea typeface="ＭＳ ゴシック" panose="020B0609070205080204" pitchFamily="49" charset="-128"/>
            </a:rPr>
            <a:t>チェック忘れがないようにお願いいたします。</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257175</xdr:colOff>
      <xdr:row>55</xdr:row>
      <xdr:rowOff>266700</xdr:rowOff>
    </xdr:from>
    <xdr:to>
      <xdr:col>21</xdr:col>
      <xdr:colOff>466725</xdr:colOff>
      <xdr:row>55</xdr:row>
      <xdr:rowOff>523875</xdr:rowOff>
    </xdr:to>
    <xdr:sp macro="" textlink="">
      <xdr:nvSpPr>
        <xdr:cNvPr id="25" name="左矢印 24">
          <a:extLst>
            <a:ext uri="{FF2B5EF4-FFF2-40B4-BE49-F238E27FC236}">
              <a16:creationId xmlns:a16="http://schemas.microsoft.com/office/drawing/2014/main" id="{00000000-0008-0000-0000-000019000000}"/>
            </a:ext>
          </a:extLst>
        </xdr:cNvPr>
        <xdr:cNvSpPr/>
      </xdr:nvSpPr>
      <xdr:spPr bwMode="auto">
        <a:xfrm>
          <a:off x="7915275" y="13401675"/>
          <a:ext cx="209550" cy="257175"/>
        </a:xfrm>
        <a:prstGeom prst="lef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21</xdr:col>
      <xdr:colOff>257175</xdr:colOff>
      <xdr:row>43</xdr:row>
      <xdr:rowOff>28575</xdr:rowOff>
    </xdr:from>
    <xdr:to>
      <xdr:col>21</xdr:col>
      <xdr:colOff>466725</xdr:colOff>
      <xdr:row>44</xdr:row>
      <xdr:rowOff>9525</xdr:rowOff>
    </xdr:to>
    <xdr:sp macro="" textlink="">
      <xdr:nvSpPr>
        <xdr:cNvPr id="26" name="左矢印 25">
          <a:extLst>
            <a:ext uri="{FF2B5EF4-FFF2-40B4-BE49-F238E27FC236}">
              <a16:creationId xmlns:a16="http://schemas.microsoft.com/office/drawing/2014/main" id="{00000000-0008-0000-0000-00001A000000}"/>
            </a:ext>
          </a:extLst>
        </xdr:cNvPr>
        <xdr:cNvSpPr/>
      </xdr:nvSpPr>
      <xdr:spPr bwMode="auto">
        <a:xfrm>
          <a:off x="7924800" y="11541919"/>
          <a:ext cx="209550" cy="254794"/>
        </a:xfrm>
        <a:prstGeom prst="lef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21</xdr:col>
      <xdr:colOff>257175</xdr:colOff>
      <xdr:row>38</xdr:row>
      <xdr:rowOff>76200</xdr:rowOff>
    </xdr:from>
    <xdr:to>
      <xdr:col>21</xdr:col>
      <xdr:colOff>466725</xdr:colOff>
      <xdr:row>39</xdr:row>
      <xdr:rowOff>19050</xdr:rowOff>
    </xdr:to>
    <xdr:sp macro="" textlink="">
      <xdr:nvSpPr>
        <xdr:cNvPr id="30" name="左矢印 29">
          <a:extLst>
            <a:ext uri="{FF2B5EF4-FFF2-40B4-BE49-F238E27FC236}">
              <a16:creationId xmlns:a16="http://schemas.microsoft.com/office/drawing/2014/main" id="{00000000-0008-0000-0000-00001E000000}"/>
            </a:ext>
          </a:extLst>
        </xdr:cNvPr>
        <xdr:cNvSpPr/>
      </xdr:nvSpPr>
      <xdr:spPr bwMode="auto">
        <a:xfrm>
          <a:off x="7915275" y="8858250"/>
          <a:ext cx="209550" cy="257175"/>
        </a:xfrm>
        <a:prstGeom prst="lef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21</xdr:col>
      <xdr:colOff>257175</xdr:colOff>
      <xdr:row>34</xdr:row>
      <xdr:rowOff>171450</xdr:rowOff>
    </xdr:from>
    <xdr:to>
      <xdr:col>21</xdr:col>
      <xdr:colOff>466725</xdr:colOff>
      <xdr:row>34</xdr:row>
      <xdr:rowOff>428625</xdr:rowOff>
    </xdr:to>
    <xdr:sp macro="" textlink="">
      <xdr:nvSpPr>
        <xdr:cNvPr id="31" name="左矢印 30">
          <a:extLst>
            <a:ext uri="{FF2B5EF4-FFF2-40B4-BE49-F238E27FC236}">
              <a16:creationId xmlns:a16="http://schemas.microsoft.com/office/drawing/2014/main" id="{00000000-0008-0000-0000-00001F000000}"/>
            </a:ext>
          </a:extLst>
        </xdr:cNvPr>
        <xdr:cNvSpPr/>
      </xdr:nvSpPr>
      <xdr:spPr bwMode="auto">
        <a:xfrm>
          <a:off x="7915275" y="7391400"/>
          <a:ext cx="209550" cy="257175"/>
        </a:xfrm>
        <a:prstGeom prst="lef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21</xdr:col>
      <xdr:colOff>257175</xdr:colOff>
      <xdr:row>32</xdr:row>
      <xdr:rowOff>95250</xdr:rowOff>
    </xdr:from>
    <xdr:to>
      <xdr:col>21</xdr:col>
      <xdr:colOff>466725</xdr:colOff>
      <xdr:row>32</xdr:row>
      <xdr:rowOff>352425</xdr:rowOff>
    </xdr:to>
    <xdr:sp macro="" textlink="">
      <xdr:nvSpPr>
        <xdr:cNvPr id="32" name="左矢印 31">
          <a:extLst>
            <a:ext uri="{FF2B5EF4-FFF2-40B4-BE49-F238E27FC236}">
              <a16:creationId xmlns:a16="http://schemas.microsoft.com/office/drawing/2014/main" id="{00000000-0008-0000-0000-000020000000}"/>
            </a:ext>
          </a:extLst>
        </xdr:cNvPr>
        <xdr:cNvSpPr/>
      </xdr:nvSpPr>
      <xdr:spPr bwMode="auto">
        <a:xfrm>
          <a:off x="7915275" y="6819900"/>
          <a:ext cx="209550" cy="257175"/>
        </a:xfrm>
        <a:prstGeom prst="lef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21</xdr:col>
      <xdr:colOff>514349</xdr:colOff>
      <xdr:row>41</xdr:row>
      <xdr:rowOff>107951</xdr:rowOff>
    </xdr:from>
    <xdr:to>
      <xdr:col>23</xdr:col>
      <xdr:colOff>304801</xdr:colOff>
      <xdr:row>46</xdr:row>
      <xdr:rowOff>434975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8181974" y="10954545"/>
          <a:ext cx="1171577" cy="176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b="1">
              <a:solidFill>
                <a:srgbClr val="FF0000"/>
              </a:solidFill>
              <a:latin typeface="ＭＳ ゴシック" panose="020B0609070205080204" pitchFamily="49" charset="-128"/>
              <a:ea typeface="ＭＳ ゴシック" panose="020B0609070205080204" pitchFamily="49" charset="-128"/>
            </a:rPr>
            <a:t>概数ではなく、正確な数値を入力してください。</a:t>
          </a:r>
        </a:p>
      </xdr:txBody>
    </xdr:sp>
    <xdr:clientData/>
  </xdr:twoCellAnchor>
  <xdr:twoCellAnchor>
    <xdr:from>
      <xdr:col>21</xdr:col>
      <xdr:colOff>495300</xdr:colOff>
      <xdr:row>54</xdr:row>
      <xdr:rowOff>89297</xdr:rowOff>
    </xdr:from>
    <xdr:to>
      <xdr:col>23</xdr:col>
      <xdr:colOff>342900</xdr:colOff>
      <xdr:row>57</xdr:row>
      <xdr:rowOff>15240</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7381081" y="14545469"/>
          <a:ext cx="1058069" cy="218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b="1">
              <a:solidFill>
                <a:srgbClr val="FF0000"/>
              </a:solidFill>
              <a:latin typeface="ＭＳ ゴシック" panose="020B0609070205080204" pitchFamily="49" charset="-128"/>
              <a:ea typeface="ＭＳ ゴシック" panose="020B0609070205080204" pitchFamily="49" charset="-128"/>
            </a:rPr>
            <a:t>総使用食材数、使用地場産物数は必ず入力してください。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257175</xdr:colOff>
      <xdr:row>56</xdr:row>
      <xdr:rowOff>266700</xdr:rowOff>
    </xdr:from>
    <xdr:to>
      <xdr:col>21</xdr:col>
      <xdr:colOff>466725</xdr:colOff>
      <xdr:row>56</xdr:row>
      <xdr:rowOff>523875</xdr:rowOff>
    </xdr:to>
    <xdr:sp macro="" textlink="">
      <xdr:nvSpPr>
        <xdr:cNvPr id="35" name="左矢印 34">
          <a:extLst>
            <a:ext uri="{FF2B5EF4-FFF2-40B4-BE49-F238E27FC236}">
              <a16:creationId xmlns:a16="http://schemas.microsoft.com/office/drawing/2014/main" id="{00000000-0008-0000-0000-000023000000}"/>
            </a:ext>
          </a:extLst>
        </xdr:cNvPr>
        <xdr:cNvSpPr/>
      </xdr:nvSpPr>
      <xdr:spPr bwMode="auto">
        <a:xfrm>
          <a:off x="7915275" y="14316075"/>
          <a:ext cx="209550" cy="257175"/>
        </a:xfrm>
        <a:prstGeom prst="lef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21</xdr:col>
      <xdr:colOff>596900</xdr:colOff>
      <xdr:row>126</xdr:row>
      <xdr:rowOff>111125</xdr:rowOff>
    </xdr:from>
    <xdr:to>
      <xdr:col>27</xdr:col>
      <xdr:colOff>514350</xdr:colOff>
      <xdr:row>127</xdr:row>
      <xdr:rowOff>215900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7607300" y="41995725"/>
          <a:ext cx="35750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行が足りなくなる場合は、事務局にご相談ください。</a:t>
          </a:r>
          <a:endParaRPr lang="ja-JP" altLang="ja-JP">
            <a:effectLst/>
          </a:endParaRPr>
        </a:p>
      </xdr:txBody>
    </xdr:sp>
    <xdr:clientData/>
  </xdr:twoCellAnchor>
  <xdr:twoCellAnchor>
    <xdr:from>
      <xdr:col>21</xdr:col>
      <xdr:colOff>257175</xdr:colOff>
      <xdr:row>126</xdr:row>
      <xdr:rowOff>120650</xdr:rowOff>
    </xdr:from>
    <xdr:to>
      <xdr:col>21</xdr:col>
      <xdr:colOff>466725</xdr:colOff>
      <xdr:row>127</xdr:row>
      <xdr:rowOff>149225</xdr:rowOff>
    </xdr:to>
    <xdr:sp macro="" textlink="">
      <xdr:nvSpPr>
        <xdr:cNvPr id="40" name="左矢印 39">
          <a:extLst>
            <a:ext uri="{FF2B5EF4-FFF2-40B4-BE49-F238E27FC236}">
              <a16:creationId xmlns:a16="http://schemas.microsoft.com/office/drawing/2014/main" id="{00000000-0008-0000-0000-000028000000}"/>
            </a:ext>
          </a:extLst>
        </xdr:cNvPr>
        <xdr:cNvSpPr/>
      </xdr:nvSpPr>
      <xdr:spPr bwMode="auto">
        <a:xfrm>
          <a:off x="7267575" y="42005250"/>
          <a:ext cx="209550" cy="257175"/>
        </a:xfrm>
        <a:prstGeom prst="lef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5</xdr:col>
      <xdr:colOff>327018</xdr:colOff>
      <xdr:row>68</xdr:row>
      <xdr:rowOff>84667</xdr:rowOff>
    </xdr:from>
    <xdr:to>
      <xdr:col>6</xdr:col>
      <xdr:colOff>201084</xdr:colOff>
      <xdr:row>69</xdr:row>
      <xdr:rowOff>74083</xdr:rowOff>
    </xdr:to>
    <xdr:grpSp>
      <xdr:nvGrpSpPr>
        <xdr:cNvPr id="37" name="Group 5">
          <a:extLst>
            <a:ext uri="{FF2B5EF4-FFF2-40B4-BE49-F238E27FC236}">
              <a16:creationId xmlns:a16="http://schemas.microsoft.com/office/drawing/2014/main" id="{00000000-0008-0000-0000-000025000000}"/>
            </a:ext>
          </a:extLst>
        </xdr:cNvPr>
        <xdr:cNvGrpSpPr>
          <a:grpSpLocks/>
        </xdr:cNvGrpSpPr>
      </xdr:nvGrpSpPr>
      <xdr:grpSpPr bwMode="auto">
        <a:xfrm>
          <a:off x="2559440" y="19978026"/>
          <a:ext cx="588441" cy="197776"/>
          <a:chOff x="220" y="1616"/>
          <a:chExt cx="12" cy="15"/>
        </a:xfrm>
      </xdr:grpSpPr>
      <xdr:sp macro="" textlink="">
        <xdr:nvSpPr>
          <xdr:cNvPr id="39" name="Line 2">
            <a:extLst>
              <a:ext uri="{FF2B5EF4-FFF2-40B4-BE49-F238E27FC236}">
                <a16:creationId xmlns:a16="http://schemas.microsoft.com/office/drawing/2014/main" id="{00000000-0008-0000-0000-000027000000}"/>
              </a:ext>
            </a:extLst>
          </xdr:cNvPr>
          <xdr:cNvSpPr>
            <a:spLocks noChangeShapeType="1"/>
          </xdr:cNvSpPr>
        </xdr:nvSpPr>
        <xdr:spPr bwMode="auto">
          <a:xfrm>
            <a:off x="220" y="1616"/>
            <a:ext cx="0" cy="1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triangle" w="med" len="med"/>
          </a:ln>
          <a:extLst>
            <a:ext uri="{909E8E84-426E-40DD-AFC4-6F175D3DCCD1}">
              <a14:hiddenFill xmlns:a14="http://schemas.microsoft.com/office/drawing/2010/main">
                <a:noFill/>
              </a14:hiddenFill>
            </a:ext>
          </a:extLst>
        </xdr:spPr>
      </xdr:sp>
      <xdr:sp macro="" textlink="">
        <xdr:nvSpPr>
          <xdr:cNvPr id="41" name="Line 3">
            <a:extLst>
              <a:ext uri="{FF2B5EF4-FFF2-40B4-BE49-F238E27FC236}">
                <a16:creationId xmlns:a16="http://schemas.microsoft.com/office/drawing/2014/main" id="{00000000-0008-0000-0000-000029000000}"/>
              </a:ext>
            </a:extLst>
          </xdr:cNvPr>
          <xdr:cNvSpPr>
            <a:spLocks noChangeShapeType="1"/>
          </xdr:cNvSpPr>
        </xdr:nvSpPr>
        <xdr:spPr bwMode="auto">
          <a:xfrm>
            <a:off x="220" y="1616"/>
            <a:ext cx="12"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257175</xdr:colOff>
      <xdr:row>72</xdr:row>
      <xdr:rowOff>134409</xdr:rowOff>
    </xdr:from>
    <xdr:to>
      <xdr:col>21</xdr:col>
      <xdr:colOff>466725</xdr:colOff>
      <xdr:row>73</xdr:row>
      <xdr:rowOff>162983</xdr:rowOff>
    </xdr:to>
    <xdr:sp macro="" textlink="">
      <xdr:nvSpPr>
        <xdr:cNvPr id="48" name="左矢印 47">
          <a:extLst>
            <a:ext uri="{FF2B5EF4-FFF2-40B4-BE49-F238E27FC236}">
              <a16:creationId xmlns:a16="http://schemas.microsoft.com/office/drawing/2014/main" id="{00000000-0008-0000-0000-000030000000}"/>
            </a:ext>
          </a:extLst>
        </xdr:cNvPr>
        <xdr:cNvSpPr/>
      </xdr:nvSpPr>
      <xdr:spPr bwMode="auto">
        <a:xfrm>
          <a:off x="7972425" y="19099742"/>
          <a:ext cx="209550" cy="261408"/>
        </a:xfrm>
        <a:prstGeom prst="lef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22</xdr:col>
      <xdr:colOff>40821</xdr:colOff>
      <xdr:row>2</xdr:row>
      <xdr:rowOff>486047</xdr:rowOff>
    </xdr:from>
    <xdr:to>
      <xdr:col>29</xdr:col>
      <xdr:colOff>19050</xdr:colOff>
      <xdr:row>2</xdr:row>
      <xdr:rowOff>1559832</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7546521" y="1133747"/>
          <a:ext cx="4245429" cy="107378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latin typeface="ＭＳ ゴシック" panose="020B0609070205080204" pitchFamily="49" charset="-128"/>
              <a:ea typeface="ＭＳ ゴシック" panose="020B0609070205080204" pitchFamily="49" charset="-128"/>
            </a:rPr>
            <a:t>▼アップロード直前チェック欄▼</a:t>
          </a:r>
          <a:endParaRPr kumimoji="1" lang="en-US" altLang="ja-JP" sz="1800" b="1">
            <a:solidFill>
              <a:srgbClr val="FF0000"/>
            </a:solidFill>
            <a:latin typeface="ＭＳ ゴシック" panose="020B0609070205080204" pitchFamily="49" charset="-128"/>
            <a:ea typeface="ＭＳ ゴシック" panose="020B0609070205080204" pitchFamily="49" charset="-128"/>
          </a:endParaRPr>
        </a:p>
        <a:p>
          <a:r>
            <a:rPr kumimoji="1" lang="ja-JP" altLang="en-US" sz="1000" b="1">
              <a:latin typeface="ＭＳ ゴシック" panose="020B0609070205080204" pitchFamily="49" charset="-128"/>
              <a:ea typeface="ＭＳ ゴシック" panose="020B0609070205080204" pitchFamily="49" charset="-128"/>
            </a:rPr>
            <a:t>以下が１つでも</a:t>
          </a:r>
          <a:r>
            <a:rPr kumimoji="1" lang="ja-JP" altLang="en-US" sz="1000" b="1" u="sng">
              <a:solidFill>
                <a:srgbClr val="FF0000"/>
              </a:solidFill>
              <a:latin typeface="ＭＳ ゴシック" panose="020B0609070205080204" pitchFamily="49" charset="-128"/>
              <a:ea typeface="ＭＳ ゴシック" panose="020B0609070205080204" pitchFamily="49" charset="-128"/>
            </a:rPr>
            <a:t>「</a:t>
          </a:r>
          <a:r>
            <a:rPr kumimoji="1" lang="en-US" altLang="ja-JP" sz="1000" b="1" u="sng">
              <a:solidFill>
                <a:srgbClr val="FF0000"/>
              </a:solidFill>
              <a:latin typeface="ＭＳ ゴシック" panose="020B0609070205080204" pitchFamily="49" charset="-128"/>
              <a:ea typeface="ＭＳ ゴシック" panose="020B0609070205080204" pitchFamily="49" charset="-128"/>
            </a:rPr>
            <a:t>×</a:t>
          </a:r>
          <a:r>
            <a:rPr kumimoji="1" lang="ja-JP" altLang="en-US" sz="1000" b="1" u="sng">
              <a:solidFill>
                <a:srgbClr val="FF0000"/>
              </a:solidFill>
              <a:latin typeface="ＭＳ ゴシック" panose="020B0609070205080204" pitchFamily="49" charset="-128"/>
              <a:ea typeface="ＭＳ ゴシック" panose="020B0609070205080204" pitchFamily="49" charset="-128"/>
            </a:rPr>
            <a:t>」のままの場合</a:t>
          </a:r>
          <a:r>
            <a:rPr kumimoji="1" lang="ja-JP" altLang="en-US" sz="1000" b="1">
              <a:latin typeface="ＭＳ ゴシック" panose="020B0609070205080204" pitchFamily="49" charset="-128"/>
              <a:ea typeface="ＭＳ ゴシック" panose="020B0609070205080204" pitchFamily="49" charset="-128"/>
            </a:rPr>
            <a:t>、応募は受理されません。</a:t>
          </a:r>
          <a:endParaRPr kumimoji="1" lang="en-US" altLang="ja-JP" sz="1000" b="1">
            <a:latin typeface="ＭＳ ゴシック" panose="020B0609070205080204" pitchFamily="49" charset="-128"/>
            <a:ea typeface="ＭＳ ゴシック" panose="020B0609070205080204" pitchFamily="49" charset="-128"/>
          </a:endParaRPr>
        </a:p>
        <a:p>
          <a:r>
            <a:rPr kumimoji="1" lang="ja-JP" altLang="en-US" sz="1000" b="1">
              <a:latin typeface="ＭＳ ゴシック" panose="020B0609070205080204" pitchFamily="49" charset="-128"/>
              <a:ea typeface="ＭＳ ゴシック" panose="020B0609070205080204" pitchFamily="49" charset="-128"/>
            </a:rPr>
            <a:t>該当する項目を再度チェックしてください。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すべての項目が「〇」であっても、そのほかの項目の入力不備や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規定違反のため失格となることがあります。</a:t>
          </a:r>
        </a:p>
      </xdr:txBody>
    </xdr:sp>
    <xdr:clientData/>
  </xdr:twoCellAnchor>
  <xdr:twoCellAnchor>
    <xdr:from>
      <xdr:col>21</xdr:col>
      <xdr:colOff>515783</xdr:colOff>
      <xdr:row>58</xdr:row>
      <xdr:rowOff>85251</xdr:rowOff>
    </xdr:from>
    <xdr:to>
      <xdr:col>23</xdr:col>
      <xdr:colOff>359149</xdr:colOff>
      <xdr:row>67</xdr:row>
      <xdr:rowOff>9921</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7401564" y="16674626"/>
          <a:ext cx="1053835" cy="22662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b="1">
              <a:solidFill>
                <a:srgbClr val="FF0000"/>
              </a:solidFill>
              <a:latin typeface="ＭＳ ゴシック" panose="020B0609070205080204" pitchFamily="49" charset="-128"/>
              <a:ea typeface="ＭＳ ゴシック" panose="020B0609070205080204" pitchFamily="49" charset="-128"/>
            </a:rPr>
            <a:t>全項目を入力してください。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r>
            <a:rPr kumimoji="1" lang="en-US" altLang="ja-JP" sz="9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タンパク質（％）と脂質（％）は自動計算されます</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9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小数点以下は審査に必要な桁数に四捨五入されます</a:t>
          </a:r>
        </a:p>
      </xdr:txBody>
    </xdr:sp>
    <xdr:clientData/>
  </xdr:twoCellAnchor>
  <xdr:twoCellAnchor>
    <xdr:from>
      <xdr:col>21</xdr:col>
      <xdr:colOff>520066</xdr:colOff>
      <xdr:row>69</xdr:row>
      <xdr:rowOff>215265</xdr:rowOff>
    </xdr:from>
    <xdr:to>
      <xdr:col>23</xdr:col>
      <xdr:colOff>371476</xdr:colOff>
      <xdr:row>79</xdr:row>
      <xdr:rowOff>219075</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7416166" y="19303365"/>
          <a:ext cx="1070610" cy="22898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b="1">
              <a:solidFill>
                <a:srgbClr val="FF0000"/>
              </a:solidFill>
              <a:latin typeface="ＭＳ ゴシック" panose="020B0609070205080204" pitchFamily="49" charset="-128"/>
              <a:ea typeface="ＭＳ ゴシック" panose="020B0609070205080204" pitchFamily="49" charset="-128"/>
            </a:rPr>
            <a:t>第</a:t>
          </a:r>
          <a:r>
            <a:rPr kumimoji="1" lang="en-US" altLang="ja-JP" sz="1100" b="1">
              <a:solidFill>
                <a:srgbClr val="FF0000"/>
              </a:solidFill>
              <a:latin typeface="ＭＳ ゴシック" panose="020B0609070205080204" pitchFamily="49" charset="-128"/>
              <a:ea typeface="ＭＳ ゴシック" panose="020B0609070205080204" pitchFamily="49" charset="-128"/>
            </a:rPr>
            <a:t>14</a:t>
          </a:r>
          <a:r>
            <a:rPr kumimoji="1" lang="ja-JP" altLang="en-US" sz="1100" b="1">
              <a:solidFill>
                <a:srgbClr val="FF0000"/>
              </a:solidFill>
              <a:latin typeface="ＭＳ ゴシック" panose="020B0609070205080204" pitchFamily="49" charset="-128"/>
              <a:ea typeface="ＭＳ ゴシック" panose="020B0609070205080204" pitchFamily="49" charset="-128"/>
            </a:rPr>
            <a:t>回全国学校給食甲子園から日本食品標準成分表における食品番号の入力が必須となりました。</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445135</xdr:colOff>
      <xdr:row>54</xdr:row>
      <xdr:rowOff>89297</xdr:rowOff>
    </xdr:from>
    <xdr:to>
      <xdr:col>29</xdr:col>
      <xdr:colOff>46355</xdr:colOff>
      <xdr:row>56</xdr:row>
      <xdr:rowOff>903923</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8541385" y="14545469"/>
          <a:ext cx="3232626" cy="2164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地場産物の範囲</a:t>
          </a:r>
          <a:endParaRPr kumimoji="1" lang="en-US" altLang="ja-JP" sz="1100" b="1"/>
        </a:p>
        <a:p>
          <a:r>
            <a:rPr kumimoji="1" lang="ja-JP" altLang="ja-JP" sz="1100">
              <a:solidFill>
                <a:schemeClr val="dk1"/>
              </a:solidFill>
              <a:effectLst/>
              <a:latin typeface="+mn-lt"/>
              <a:ea typeface="+mn-ea"/>
              <a:cs typeface="+mn-cs"/>
            </a:rPr>
            <a:t>地元でとれる（生産される）食材にあわせ、地元食材を原料にした加工品や八丁味噌・仙台味噌のような特徴的な食材は、地場産物とします。</a:t>
          </a:r>
          <a:endParaRPr lang="ja-JP" altLang="ja-JP">
            <a:effectLst/>
          </a:endParaRPr>
        </a:p>
        <a:p>
          <a:endParaRPr kumimoji="1" lang="en-US" altLang="ja-JP" sz="1100"/>
        </a:p>
        <a:p>
          <a:r>
            <a:rPr kumimoji="1" lang="ja-JP" altLang="en-US" sz="1100" b="1"/>
            <a:t>食材数のカウント</a:t>
          </a:r>
          <a:endParaRPr kumimoji="1" lang="en-US" altLang="ja-JP" sz="1100" b="1"/>
        </a:p>
        <a:p>
          <a:r>
            <a:rPr kumimoji="1" lang="ja-JP" altLang="en-US" sz="1100"/>
            <a:t>醤油やさとう、塩、こしょうのような、いわゆる調味料は、食材数には加えません。（味噌を除く）。</a:t>
          </a:r>
          <a:endParaRPr kumimoji="1" lang="en-US" altLang="ja-JP" sz="1100"/>
        </a:p>
        <a:p>
          <a:endParaRPr kumimoji="1" lang="en-US" altLang="ja-JP" sz="1100"/>
        </a:p>
        <a:p>
          <a:r>
            <a:rPr lang="ja-JP" altLang="en-US" sz="1100" b="0" i="0">
              <a:solidFill>
                <a:schemeClr val="dk1"/>
              </a:solidFill>
              <a:effectLst/>
              <a:latin typeface="+mn-lt"/>
              <a:ea typeface="+mn-ea"/>
              <a:cs typeface="+mn-cs"/>
            </a:rPr>
            <a:t>加工品の山菜ミックス等（数種類）は</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食材とカウントします。</a:t>
          </a:r>
          <a:endParaRPr kumimoji="1" lang="en-US" altLang="ja-JP" sz="1100"/>
        </a:p>
        <a:p>
          <a:endParaRPr kumimoji="1" lang="en-US" altLang="ja-JP" sz="1100"/>
        </a:p>
      </xdr:txBody>
    </xdr:sp>
    <xdr:clientData/>
  </xdr:twoCellAnchor>
  <xdr:twoCellAnchor>
    <xdr:from>
      <xdr:col>23</xdr:col>
      <xdr:colOff>473075</xdr:colOff>
      <xdr:row>69</xdr:row>
      <xdr:rowOff>160655</xdr:rowOff>
    </xdr:from>
    <xdr:to>
      <xdr:col>29</xdr:col>
      <xdr:colOff>53340</xdr:colOff>
      <xdr:row>79</xdr:row>
      <xdr:rowOff>159068</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8588375" y="19248755"/>
          <a:ext cx="3237865" cy="22844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chemeClr val="dk1"/>
              </a:solidFill>
              <a:effectLst/>
              <a:latin typeface="+mn-lt"/>
              <a:ea typeface="+mn-ea"/>
              <a:cs typeface="+mn-cs"/>
            </a:rPr>
            <a:t>給食用加工食品や各校において独自の設定をしている食品成分表に該当しない食品については、空欄のままでけっこうです。</a:t>
          </a:r>
          <a:endParaRPr kumimoji="1" lang="en-US" altLang="ja-JP" sz="1100"/>
        </a:p>
      </xdr:txBody>
    </xdr:sp>
    <xdr:clientData/>
  </xdr:twoCellAnchor>
  <xdr:twoCellAnchor>
    <xdr:from>
      <xdr:col>21</xdr:col>
      <xdr:colOff>516651</xdr:colOff>
      <xdr:row>24</xdr:row>
      <xdr:rowOff>81913</xdr:rowOff>
    </xdr:from>
    <xdr:to>
      <xdr:col>23</xdr:col>
      <xdr:colOff>364251</xdr:colOff>
      <xdr:row>29</xdr:row>
      <xdr:rowOff>26669</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7402432" y="7146288"/>
          <a:ext cx="1058069" cy="1165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b="1">
              <a:solidFill>
                <a:srgbClr val="FF0000"/>
              </a:solidFill>
              <a:latin typeface="ＭＳ ゴシック" panose="020B0609070205080204" pitchFamily="49" charset="-128"/>
              <a:ea typeface="ＭＳ ゴシック" panose="020B0609070205080204" pitchFamily="49" charset="-128"/>
            </a:rPr>
            <a:t>原則として、１施設１献立とさせていただきます。</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169227</xdr:colOff>
      <xdr:row>16</xdr:row>
      <xdr:rowOff>35878</xdr:rowOff>
    </xdr:from>
    <xdr:to>
      <xdr:col>22</xdr:col>
      <xdr:colOff>439737</xdr:colOff>
      <xdr:row>18</xdr:row>
      <xdr:rowOff>69532</xdr:rowOff>
    </xdr:to>
    <xdr:sp macro="" textlink="">
      <xdr:nvSpPr>
        <xdr:cNvPr id="49" name="左矢印 31">
          <a:extLst>
            <a:ext uri="{FF2B5EF4-FFF2-40B4-BE49-F238E27FC236}">
              <a16:creationId xmlns:a16="http://schemas.microsoft.com/office/drawing/2014/main" id="{00000000-0008-0000-0000-000031000000}"/>
            </a:ext>
          </a:extLst>
        </xdr:cNvPr>
        <xdr:cNvSpPr/>
      </xdr:nvSpPr>
      <xdr:spPr bwMode="auto">
        <a:xfrm rot="5400000">
          <a:off x="7654647" y="5419130"/>
          <a:ext cx="281701" cy="270510"/>
        </a:xfrm>
        <a:prstGeom prst="lef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23</xdr:col>
      <xdr:colOff>437912</xdr:colOff>
      <xdr:row>24</xdr:row>
      <xdr:rowOff>69216</xdr:rowOff>
    </xdr:from>
    <xdr:to>
      <xdr:col>29</xdr:col>
      <xdr:colOff>19447</xdr:colOff>
      <xdr:row>29</xdr:row>
      <xdr:rowOff>64849</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534162" y="7133591"/>
          <a:ext cx="3212941" cy="1216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ただし、献立作成者が明確に違う場合には複数応募を認めます。</a:t>
          </a:r>
          <a:endParaRPr kumimoji="1" lang="en-US" altLang="ja-JP" sz="1100" b="1"/>
        </a:p>
        <a:p>
          <a:r>
            <a:rPr kumimoji="1" lang="ja-JP" altLang="en-US" sz="1100" b="0"/>
            <a:t>応募に当たっては、○○調理場</a:t>
          </a:r>
          <a:r>
            <a:rPr kumimoji="1" lang="en-US" altLang="ja-JP" sz="1100" b="0"/>
            <a:t>NO.1</a:t>
          </a:r>
          <a:r>
            <a:rPr kumimoji="1" lang="ja-JP" altLang="en-US" sz="1100" b="0"/>
            <a:t>　</a:t>
          </a:r>
          <a:r>
            <a:rPr kumimoji="1" lang="en-US" altLang="ja-JP" sz="1100" b="0"/>
            <a:t>NO.2</a:t>
          </a:r>
          <a:r>
            <a:rPr kumimoji="1" lang="ja-JP" altLang="en-US" sz="1100" b="0"/>
            <a:t>と明記ください。</a:t>
          </a:r>
          <a:endParaRPr kumimoji="1" lang="en-US" altLang="ja-JP" sz="1100" b="0"/>
        </a:p>
      </xdr:txBody>
    </xdr:sp>
    <xdr:clientData/>
  </xdr:twoCellAnchor>
  <xdr:twoCellAnchor>
    <xdr:from>
      <xdr:col>21</xdr:col>
      <xdr:colOff>225357</xdr:colOff>
      <xdr:row>21</xdr:row>
      <xdr:rowOff>86995</xdr:rowOff>
    </xdr:from>
    <xdr:to>
      <xdr:col>22</xdr:col>
      <xdr:colOff>69453</xdr:colOff>
      <xdr:row>24</xdr:row>
      <xdr:rowOff>59531</xdr:rowOff>
    </xdr:to>
    <xdr:sp macro="" textlink="">
      <xdr:nvSpPr>
        <xdr:cNvPr id="2" name="矢印: 上向き折線 1">
          <a:extLst>
            <a:ext uri="{FF2B5EF4-FFF2-40B4-BE49-F238E27FC236}">
              <a16:creationId xmlns:a16="http://schemas.microsoft.com/office/drawing/2014/main" id="{00000000-0008-0000-0000-000002000000}"/>
            </a:ext>
          </a:extLst>
        </xdr:cNvPr>
        <xdr:cNvSpPr/>
      </xdr:nvSpPr>
      <xdr:spPr bwMode="auto">
        <a:xfrm rot="16200000">
          <a:off x="6942739" y="6506175"/>
          <a:ext cx="786130" cy="449331"/>
        </a:xfrm>
        <a:prstGeom prst="bentUpArrow">
          <a:avLst>
            <a:gd name="adj1" fmla="val 24277"/>
            <a:gd name="adj2" fmla="val 42619"/>
            <a:gd name="adj3" fmla="val 43033"/>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446484</xdr:colOff>
      <xdr:row>20</xdr:row>
      <xdr:rowOff>55882</xdr:rowOff>
    </xdr:from>
    <xdr:to>
      <xdr:col>29</xdr:col>
      <xdr:colOff>16033</xdr:colOff>
      <xdr:row>24</xdr:row>
      <xdr:rowOff>11827</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7937500" y="6018929"/>
          <a:ext cx="3806189" cy="10572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t>入力後も「</a:t>
          </a:r>
          <a:r>
            <a:rPr kumimoji="1" lang="en-US" altLang="ja-JP" sz="1100" b="0"/>
            <a:t>×</a:t>
          </a:r>
          <a:r>
            <a:rPr kumimoji="1" lang="ja-JP" altLang="en-US" sz="1100" b="0"/>
            <a:t>」のままで「〇」にならない理由が思い当たらない場合、アップロード前に必ず「第</a:t>
          </a:r>
          <a:r>
            <a:rPr kumimoji="1" lang="en-US" altLang="ja-JP" sz="1100" b="0"/>
            <a:t>18</a:t>
          </a:r>
          <a:r>
            <a:rPr kumimoji="1" lang="ja-JP" altLang="en-US" sz="1100" b="0"/>
            <a:t>回大会応募受付事務局（</a:t>
          </a:r>
          <a:r>
            <a:rPr kumimoji="1" lang="en-US" altLang="ja-JP" sz="1100" b="0"/>
            <a:t>03-5565-3477</a:t>
          </a:r>
          <a:r>
            <a:rPr kumimoji="1" lang="ja-JP" altLang="en-US" sz="1100" b="0"/>
            <a:t>）にご相談ください。</a:t>
          </a:r>
        </a:p>
        <a:p>
          <a:r>
            <a:rPr kumimoji="1" lang="ja-JP" altLang="en-US" sz="1100" b="1"/>
            <a:t>事前のご相談なく「</a:t>
          </a:r>
          <a:r>
            <a:rPr kumimoji="1" lang="en-US" altLang="ja-JP" sz="1100" b="1"/>
            <a:t>×</a:t>
          </a:r>
          <a:r>
            <a:rPr kumimoji="1" lang="ja-JP" altLang="en-US" sz="1100" b="1"/>
            <a:t>」を残したままアップロードされた場合、</a:t>
          </a:r>
          <a:r>
            <a:rPr kumimoji="1" lang="ja-JP" altLang="en-US" sz="1100" b="0">
              <a:solidFill>
                <a:srgbClr val="FF0000"/>
              </a:solidFill>
            </a:rPr>
            <a:t>理由の如何を問わず、失格となります。</a:t>
          </a:r>
          <a:endParaRPr kumimoji="1" lang="en-US" altLang="ja-JP" sz="1100" b="0">
            <a:solidFill>
              <a:srgbClr val="FF0000"/>
            </a:solidFill>
          </a:endParaRPr>
        </a:p>
      </xdr:txBody>
    </xdr:sp>
    <xdr:clientData/>
  </xdr:twoCellAnchor>
  <xdr:oneCellAnchor>
    <xdr:from>
      <xdr:col>31</xdr:col>
      <xdr:colOff>95409</xdr:colOff>
      <xdr:row>25</xdr:row>
      <xdr:rowOff>279718</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3033534" y="766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21</xdr:col>
      <xdr:colOff>586899</xdr:colOff>
      <xdr:row>18</xdr:row>
      <xdr:rowOff>79375</xdr:rowOff>
    </xdr:from>
    <xdr:ext cx="4261088" cy="2757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472680" y="5705078"/>
          <a:ext cx="4261088" cy="275717"/>
        </a:xfrm>
        <a:prstGeom prst="rect">
          <a:avLst/>
        </a:prstGeom>
        <a:noFill/>
        <a:ln w="9525">
          <a:solidFill>
            <a:srgbClr val="BCBCBC"/>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latin typeface="ＭＳ ゴシック" panose="020B0609070205080204" pitchFamily="49" charset="-128"/>
              <a:ea typeface="ＭＳ ゴシック" panose="020B0609070205080204" pitchFamily="49" charset="-128"/>
            </a:rPr>
            <a:t>入力前はすべてが「 </a:t>
          </a:r>
          <a:r>
            <a:rPr kumimoji="1" lang="en-US" altLang="ja-JP" sz="1100" b="1">
              <a:solidFill>
                <a:srgbClr val="FF0000"/>
              </a:solidFill>
              <a:latin typeface="ＭＳ ゴシック" panose="020B0609070205080204" pitchFamily="49" charset="-128"/>
              <a:ea typeface="ＭＳ ゴシック" panose="020B0609070205080204" pitchFamily="49" charset="-128"/>
            </a:rPr>
            <a:t>× </a:t>
          </a:r>
          <a:r>
            <a:rPr kumimoji="1" lang="ja-JP" altLang="en-US" sz="1100" b="1">
              <a:solidFill>
                <a:srgbClr val="FF0000"/>
              </a:solidFill>
              <a:latin typeface="ＭＳ ゴシック" panose="020B0609070205080204" pitchFamily="49" charset="-128"/>
              <a:ea typeface="ＭＳ ゴシック" panose="020B0609070205080204" pitchFamily="49" charset="-128"/>
            </a:rPr>
            <a:t>」になっております。</a:t>
          </a:r>
        </a:p>
      </xdr:txBody>
    </xdr:sp>
    <xdr:clientData/>
  </xdr:oneCellAnchor>
  <xdr:twoCellAnchor>
    <xdr:from>
      <xdr:col>1</xdr:col>
      <xdr:colOff>149728</xdr:colOff>
      <xdr:row>66</xdr:row>
      <xdr:rowOff>117659</xdr:rowOff>
    </xdr:from>
    <xdr:to>
      <xdr:col>2</xdr:col>
      <xdr:colOff>291943</xdr:colOff>
      <xdr:row>68</xdr:row>
      <xdr:rowOff>188118</xdr:rowOff>
    </xdr:to>
    <xdr:grpSp>
      <xdr:nvGrpSpPr>
        <xdr:cNvPr id="50" name="Group 5">
          <a:extLst>
            <a:ext uri="{FF2B5EF4-FFF2-40B4-BE49-F238E27FC236}">
              <a16:creationId xmlns:a16="http://schemas.microsoft.com/office/drawing/2014/main" id="{00000000-0008-0000-0000-000032000000}"/>
            </a:ext>
          </a:extLst>
        </xdr:cNvPr>
        <xdr:cNvGrpSpPr>
          <a:grpSpLocks/>
        </xdr:cNvGrpSpPr>
      </xdr:nvGrpSpPr>
      <xdr:grpSpPr bwMode="auto">
        <a:xfrm>
          <a:off x="983166" y="19614143"/>
          <a:ext cx="370418" cy="467334"/>
          <a:chOff x="220" y="1616"/>
          <a:chExt cx="12" cy="15"/>
        </a:xfrm>
      </xdr:grpSpPr>
      <xdr:sp macro="" textlink="">
        <xdr:nvSpPr>
          <xdr:cNvPr id="52" name="Line 2">
            <a:extLst>
              <a:ext uri="{FF2B5EF4-FFF2-40B4-BE49-F238E27FC236}">
                <a16:creationId xmlns:a16="http://schemas.microsoft.com/office/drawing/2014/main" id="{00000000-0008-0000-0000-000034000000}"/>
              </a:ext>
            </a:extLst>
          </xdr:cNvPr>
          <xdr:cNvSpPr>
            <a:spLocks noChangeShapeType="1"/>
          </xdr:cNvSpPr>
        </xdr:nvSpPr>
        <xdr:spPr bwMode="auto">
          <a:xfrm>
            <a:off x="220" y="1616"/>
            <a:ext cx="0" cy="1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triangle" w="med" len="med"/>
          </a:ln>
          <a:extLst>
            <a:ext uri="{909E8E84-426E-40DD-AFC4-6F175D3DCCD1}">
              <a14:hiddenFill xmlns:a14="http://schemas.microsoft.com/office/drawing/2010/main">
                <a:noFill/>
              </a14:hiddenFill>
            </a:ext>
          </a:extLst>
        </xdr:spPr>
      </xdr:sp>
      <xdr:sp macro="" textlink="">
        <xdr:nvSpPr>
          <xdr:cNvPr id="54" name="Line 3">
            <a:extLst>
              <a:ext uri="{FF2B5EF4-FFF2-40B4-BE49-F238E27FC236}">
                <a16:creationId xmlns:a16="http://schemas.microsoft.com/office/drawing/2014/main" id="{00000000-0008-0000-0000-000036000000}"/>
              </a:ext>
            </a:extLst>
          </xdr:cNvPr>
          <xdr:cNvSpPr>
            <a:spLocks noChangeShapeType="1"/>
          </xdr:cNvSpPr>
        </xdr:nvSpPr>
        <xdr:spPr bwMode="auto">
          <a:xfrm>
            <a:off x="220" y="1616"/>
            <a:ext cx="12"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255270</xdr:colOff>
      <xdr:row>29</xdr:row>
      <xdr:rowOff>101362</xdr:rowOff>
    </xdr:from>
    <xdr:to>
      <xdr:col>21</xdr:col>
      <xdr:colOff>468630</xdr:colOff>
      <xdr:row>29</xdr:row>
      <xdr:rowOff>364252</xdr:rowOff>
    </xdr:to>
    <xdr:sp macro="" textlink="">
      <xdr:nvSpPr>
        <xdr:cNvPr id="55" name="左矢印 31">
          <a:extLst>
            <a:ext uri="{FF2B5EF4-FFF2-40B4-BE49-F238E27FC236}">
              <a16:creationId xmlns:a16="http://schemas.microsoft.com/office/drawing/2014/main" id="{00000000-0008-0000-0000-000037000000}"/>
            </a:ext>
          </a:extLst>
        </xdr:cNvPr>
        <xdr:cNvSpPr/>
      </xdr:nvSpPr>
      <xdr:spPr bwMode="auto">
        <a:xfrm>
          <a:off x="7141051" y="8386128"/>
          <a:ext cx="213360" cy="262890"/>
        </a:xfrm>
        <a:prstGeom prst="lef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oneCellAnchor>
    <xdr:from>
      <xdr:col>21</xdr:col>
      <xdr:colOff>513635</xdr:colOff>
      <xdr:row>29</xdr:row>
      <xdr:rowOff>95011</xdr:rowOff>
    </xdr:from>
    <xdr:ext cx="4261088" cy="275717"/>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7399416" y="8379777"/>
          <a:ext cx="4261088" cy="275717"/>
        </a:xfrm>
        <a:prstGeom prst="rect">
          <a:avLst/>
        </a:prstGeom>
        <a:noFill/>
        <a:ln w="9525">
          <a:solidFill>
            <a:srgbClr val="BCBCBC"/>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i="0">
              <a:solidFill>
                <a:schemeClr val="tx1"/>
              </a:solidFill>
              <a:effectLst/>
              <a:latin typeface="+mn-lt"/>
              <a:ea typeface="+mn-ea"/>
              <a:cs typeface="+mn-cs"/>
            </a:rPr>
            <a:t>事前登録用フォームで入力したメールと同じアドレスを記入ください。</a:t>
          </a:r>
        </a:p>
      </xdr:txBody>
    </xdr:sp>
    <xdr:clientData/>
  </xdr:oneCellAnchor>
  <xdr:twoCellAnchor>
    <xdr:from>
      <xdr:col>21</xdr:col>
      <xdr:colOff>249555</xdr:colOff>
      <xdr:row>52</xdr:row>
      <xdr:rowOff>107475</xdr:rowOff>
    </xdr:from>
    <xdr:to>
      <xdr:col>21</xdr:col>
      <xdr:colOff>476250</xdr:colOff>
      <xdr:row>52</xdr:row>
      <xdr:rowOff>368460</xdr:rowOff>
    </xdr:to>
    <xdr:sp macro="" textlink="">
      <xdr:nvSpPr>
        <xdr:cNvPr id="59" name="左矢印 31">
          <a:extLst>
            <a:ext uri="{FF2B5EF4-FFF2-40B4-BE49-F238E27FC236}">
              <a16:creationId xmlns:a16="http://schemas.microsoft.com/office/drawing/2014/main" id="{00000000-0008-0000-0000-00003B000000}"/>
            </a:ext>
          </a:extLst>
        </xdr:cNvPr>
        <xdr:cNvSpPr/>
      </xdr:nvSpPr>
      <xdr:spPr bwMode="auto">
        <a:xfrm>
          <a:off x="7135336" y="14375131"/>
          <a:ext cx="226695" cy="260985"/>
        </a:xfrm>
        <a:prstGeom prst="lef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oneCellAnchor>
    <xdr:from>
      <xdr:col>21</xdr:col>
      <xdr:colOff>517444</xdr:colOff>
      <xdr:row>51</xdr:row>
      <xdr:rowOff>37385</xdr:rowOff>
    </xdr:from>
    <xdr:ext cx="4348085" cy="535781"/>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7403225" y="14523323"/>
          <a:ext cx="4348085" cy="535781"/>
        </a:xfrm>
        <a:prstGeom prst="rect">
          <a:avLst/>
        </a:prstGeom>
        <a:noFill/>
        <a:ln w="9525">
          <a:solidFill>
            <a:srgbClr val="BCBCBC"/>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i="0">
              <a:solidFill>
                <a:schemeClr val="tx1"/>
              </a:solidFill>
              <a:effectLst/>
              <a:latin typeface="+mn-lt"/>
              <a:ea typeface="+mn-ea"/>
              <a:cs typeface="+mn-cs"/>
            </a:rPr>
            <a:t>補助、特別な支給などがある場合</a:t>
          </a:r>
          <a:r>
            <a:rPr lang="ja-JP" altLang="en-US" sz="1100" b="0" i="0">
              <a:solidFill>
                <a:schemeClr val="tx1"/>
              </a:solidFill>
              <a:effectLst/>
              <a:latin typeface="+mn-lt"/>
              <a:ea typeface="+mn-ea"/>
              <a:cs typeface="+mn-cs"/>
            </a:rPr>
            <a:t>、それらをいれない給食費で入力し、</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a:solidFill>
                <a:schemeClr val="tx1"/>
              </a:solidFill>
              <a:effectLst/>
              <a:latin typeface="+mn-lt"/>
              <a:ea typeface="+mn-ea"/>
              <a:cs typeface="+mn-cs"/>
            </a:rPr>
            <a:t>「アピールシート」でその内容について触れてください。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612775</xdr:colOff>
      <xdr:row>20</xdr:row>
      <xdr:rowOff>76200</xdr:rowOff>
    </xdr:from>
    <xdr:ext cx="3276600" cy="2143125"/>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a:stretch>
          <a:fillRect/>
        </a:stretch>
      </xdr:blipFill>
      <xdr:spPr>
        <a:xfrm>
          <a:off x="8788400" y="4251325"/>
          <a:ext cx="3276600" cy="2143125"/>
        </a:xfrm>
        <a:prstGeom prst="rect">
          <a:avLst/>
        </a:prstGeom>
      </xdr:spPr>
    </xdr:pic>
    <xdr:clientData/>
  </xdr:oneCellAnchor>
  <xdr:twoCellAnchor>
    <xdr:from>
      <xdr:col>6</xdr:col>
      <xdr:colOff>304800</xdr:colOff>
      <xdr:row>21</xdr:row>
      <xdr:rowOff>19050</xdr:rowOff>
    </xdr:from>
    <xdr:to>
      <xdr:col>9</xdr:col>
      <xdr:colOff>203201</xdr:colOff>
      <xdr:row>22</xdr:row>
      <xdr:rowOff>107950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bwMode="auto">
        <a:xfrm>
          <a:off x="8553450" y="4413250"/>
          <a:ext cx="1727201" cy="2603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400" baseline="0">
              <a:solidFill>
                <a:srgbClr val="FF0000"/>
              </a:solidFill>
              <a:latin typeface="HGS創英角ｺﾞｼｯｸUB" panose="020B0900000000000000" pitchFamily="50" charset="-128"/>
              <a:ea typeface="HGS創英角ｺﾞｼｯｸUB" panose="020B0900000000000000" pitchFamily="50" charset="-128"/>
            </a:rPr>
            <a:t> </a:t>
          </a:r>
          <a:r>
            <a:rPr kumimoji="1" lang="ja-JP" altLang="en-US" sz="1600">
              <a:solidFill>
                <a:srgbClr val="FF0000"/>
              </a:solidFill>
              <a:latin typeface="HGS創英角ｺﾞｼｯｸUB" panose="020B0900000000000000" pitchFamily="50" charset="-128"/>
              <a:ea typeface="HGS創英角ｺﾞｼｯｸUB" panose="020B0900000000000000" pitchFamily="50" charset="-128"/>
            </a:rPr>
            <a:t>合成写真不可</a:t>
          </a:r>
        </a:p>
      </xdr:txBody>
    </xdr:sp>
    <xdr:clientData/>
  </xdr:twoCellAnchor>
  <xdr:twoCellAnchor>
    <xdr:from>
      <xdr:col>4</xdr:col>
      <xdr:colOff>612774</xdr:colOff>
      <xdr:row>8</xdr:row>
      <xdr:rowOff>0</xdr:rowOff>
    </xdr:from>
    <xdr:to>
      <xdr:col>11</xdr:col>
      <xdr:colOff>374650</xdr:colOff>
      <xdr:row>19</xdr:row>
      <xdr:rowOff>142875</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8788399" y="2079625"/>
          <a:ext cx="4540251" cy="2063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エクセルでの画像挿入の仕方</a:t>
          </a:r>
          <a:endParaRPr kumimoji="1" lang="en-US" altLang="ja-JP" sz="1100" b="1"/>
        </a:p>
        <a:p>
          <a:r>
            <a:rPr kumimoji="1" lang="ja-JP" altLang="en-US" sz="1100" b="0"/>
            <a:t>１．メインメニューの「挿入」</a:t>
          </a:r>
          <a:endParaRPr kumimoji="1" lang="en-US" altLang="ja-JP" sz="1100" b="0"/>
        </a:p>
        <a:p>
          <a:r>
            <a:rPr kumimoji="1" lang="ja-JP" altLang="en-US" sz="1100" b="0"/>
            <a:t>２．表示されるメニューから「図」または「画像」</a:t>
          </a:r>
          <a:endParaRPr kumimoji="1" lang="en-US" altLang="ja-JP" sz="1100" b="0"/>
        </a:p>
        <a:p>
          <a:r>
            <a:rPr kumimoji="1" lang="ja-JP" altLang="en-US" sz="1100" b="0"/>
            <a:t>３．挿入したい画像ファイルを選択</a:t>
          </a:r>
          <a:endParaRPr kumimoji="1" lang="en-US" altLang="ja-JP" sz="1100" b="0"/>
        </a:p>
        <a:p>
          <a:r>
            <a:rPr kumimoji="1" lang="ja-JP" altLang="en-US" sz="1100" b="0"/>
            <a:t>４．選択した画像を「挿入」</a:t>
          </a:r>
          <a:endParaRPr kumimoji="1" lang="en-US" altLang="ja-JP" sz="1100" b="0"/>
        </a:p>
        <a:p>
          <a:r>
            <a:rPr kumimoji="1" lang="ja-JP" altLang="en-US" sz="1100" b="0"/>
            <a:t>５．シート上に取り込まれた画像を選択して、枠内までもってくる</a:t>
          </a:r>
          <a:endParaRPr kumimoji="1" lang="en-US" altLang="ja-JP" sz="1100" b="0"/>
        </a:p>
        <a:p>
          <a:r>
            <a:rPr kumimoji="1" lang="ja-JP" altLang="en-US" sz="1100" b="0"/>
            <a:t>６．枠内に収まるようにサイズを調整</a:t>
          </a:r>
          <a:endParaRPr kumimoji="1" lang="en-US" altLang="ja-JP" sz="1100" b="0"/>
        </a:p>
        <a:p>
          <a:r>
            <a:rPr kumimoji="1" lang="ja-JP" altLang="en-US" sz="1100" b="0"/>
            <a:t>　　（画像のいずれかの角に表示される〇をつまんで行うと、</a:t>
          </a:r>
          <a:endParaRPr kumimoji="1" lang="en-US" altLang="ja-JP" sz="1100" b="0"/>
        </a:p>
        <a:p>
          <a:r>
            <a:rPr kumimoji="1" lang="ja-JP" altLang="en-US" sz="1100" b="0"/>
            <a:t>　　　縦横比を維持したまま大きさを変えることができます）</a:t>
          </a:r>
          <a:endParaRPr kumimoji="1" lang="en-US" altLang="ja-JP" sz="1100" b="0"/>
        </a:p>
        <a:p>
          <a:endParaRPr kumimoji="1" lang="en-US" altLang="ja-JP" sz="1100" b="1"/>
        </a:p>
      </xdr:txBody>
    </xdr:sp>
    <xdr:clientData/>
  </xdr:twoCellAnchor>
  <xdr:twoCellAnchor>
    <xdr:from>
      <xdr:col>4</xdr:col>
      <xdr:colOff>219075</xdr:colOff>
      <xdr:row>12</xdr:row>
      <xdr:rowOff>136071</xdr:rowOff>
    </xdr:from>
    <xdr:to>
      <xdr:col>4</xdr:col>
      <xdr:colOff>428625</xdr:colOff>
      <xdr:row>14</xdr:row>
      <xdr:rowOff>48986</xdr:rowOff>
    </xdr:to>
    <xdr:sp macro="" textlink="">
      <xdr:nvSpPr>
        <xdr:cNvPr id="14" name="左矢印 13">
          <a:extLst>
            <a:ext uri="{FF2B5EF4-FFF2-40B4-BE49-F238E27FC236}">
              <a16:creationId xmlns:a16="http://schemas.microsoft.com/office/drawing/2014/main" id="{00000000-0008-0000-0200-00000E000000}"/>
            </a:ext>
          </a:extLst>
        </xdr:cNvPr>
        <xdr:cNvSpPr/>
      </xdr:nvSpPr>
      <xdr:spPr bwMode="auto">
        <a:xfrm>
          <a:off x="7902575" y="2914196"/>
          <a:ext cx="209550" cy="262165"/>
        </a:xfrm>
        <a:prstGeom prst="lef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4</xdr:col>
      <xdr:colOff>219075</xdr:colOff>
      <xdr:row>24</xdr:row>
      <xdr:rowOff>21771</xdr:rowOff>
    </xdr:from>
    <xdr:to>
      <xdr:col>4</xdr:col>
      <xdr:colOff>428625</xdr:colOff>
      <xdr:row>25</xdr:row>
      <xdr:rowOff>106136</xdr:rowOff>
    </xdr:to>
    <xdr:sp macro="" textlink="">
      <xdr:nvSpPr>
        <xdr:cNvPr id="15" name="左矢印 14">
          <a:extLst>
            <a:ext uri="{FF2B5EF4-FFF2-40B4-BE49-F238E27FC236}">
              <a16:creationId xmlns:a16="http://schemas.microsoft.com/office/drawing/2014/main" id="{00000000-0008-0000-0200-00000F000000}"/>
            </a:ext>
          </a:extLst>
        </xdr:cNvPr>
        <xdr:cNvSpPr/>
      </xdr:nvSpPr>
      <xdr:spPr bwMode="auto">
        <a:xfrm>
          <a:off x="7902575" y="4895396"/>
          <a:ext cx="209550" cy="258990"/>
        </a:xfrm>
        <a:prstGeom prst="lef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360998</xdr:colOff>
      <xdr:row>7</xdr:row>
      <xdr:rowOff>200496</xdr:rowOff>
    </xdr:from>
    <xdr:to>
      <xdr:col>24</xdr:col>
      <xdr:colOff>401002</xdr:colOff>
      <xdr:row>13</xdr:row>
      <xdr:rowOff>264585</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bwMode="auto">
        <a:xfrm>
          <a:off x="11325331" y="2010246"/>
          <a:ext cx="2537671" cy="2455922"/>
        </a:xfrm>
        <a:prstGeom prst="roundRect">
          <a:avLst>
            <a:gd name="adj" fmla="val 9020"/>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400">
              <a:solidFill>
                <a:srgbClr val="FF0000"/>
              </a:solidFill>
            </a:rPr>
            <a:t>栄養価計算表は、現在ご自身で利用いただいている栄養価計算表をご使用いただいても結構です。</a:t>
          </a:r>
          <a:endParaRPr kumimoji="1" lang="en-US" altLang="ja-JP" sz="1400">
            <a:solidFill>
              <a:srgbClr val="FF0000"/>
            </a:solidFill>
          </a:endParaRPr>
        </a:p>
        <a:p>
          <a:pPr algn="l"/>
          <a:r>
            <a:rPr kumimoji="1" lang="ja-JP" altLang="ja-JP" sz="1100">
              <a:solidFill>
                <a:schemeClr val="dk1"/>
              </a:solidFill>
              <a:effectLst/>
              <a:latin typeface="+mn-lt"/>
              <a:ea typeface="+mn-ea"/>
              <a:cs typeface="+mn-cs"/>
            </a:rPr>
            <a:t>ご自身で利用いただいている栄養価計算表</a:t>
          </a:r>
          <a:r>
            <a:rPr kumimoji="1" lang="ja-JP" altLang="en-US" sz="1100">
              <a:solidFill>
                <a:schemeClr val="dk1"/>
              </a:solidFill>
              <a:effectLst/>
              <a:latin typeface="+mn-lt"/>
              <a:ea typeface="+mn-ea"/>
              <a:cs typeface="+mn-cs"/>
            </a:rPr>
            <a:t>を使用する場合は、ここは記入せず、エクセル、ワードまたは</a:t>
          </a:r>
          <a:r>
            <a:rPr kumimoji="1" lang="en-US" altLang="ja-JP" sz="1100">
              <a:solidFill>
                <a:schemeClr val="dk1"/>
              </a:solidFill>
              <a:effectLst/>
              <a:latin typeface="+mn-lt"/>
              <a:ea typeface="+mn-ea"/>
              <a:cs typeface="+mn-cs"/>
            </a:rPr>
            <a:t>PDF</a:t>
          </a:r>
          <a:r>
            <a:rPr kumimoji="1" lang="ja-JP" altLang="en-US" sz="1100">
              <a:solidFill>
                <a:schemeClr val="dk1"/>
              </a:solidFill>
              <a:effectLst/>
              <a:latin typeface="+mn-lt"/>
              <a:ea typeface="+mn-ea"/>
              <a:cs typeface="+mn-cs"/>
            </a:rPr>
            <a:t>の形式にてご用意のうえ、応募時のエントリーフォームにてアップロードしてください。、</a:t>
          </a:r>
          <a:endParaRPr kumimoji="1" lang="ja-JP" altLang="en-US" sz="1400">
            <a:solidFill>
              <a:srgbClr val="FF0000"/>
            </a:solidFill>
          </a:endParaRPr>
        </a:p>
      </xdr:txBody>
    </xdr:sp>
    <xdr:clientData/>
  </xdr:twoCellAnchor>
  <xdr:twoCellAnchor>
    <xdr:from>
      <xdr:col>19</xdr:col>
      <xdr:colOff>202406</xdr:colOff>
      <xdr:row>11</xdr:row>
      <xdr:rowOff>11906</xdr:rowOff>
    </xdr:from>
    <xdr:to>
      <xdr:col>20</xdr:col>
      <xdr:colOff>273842</xdr:colOff>
      <xdr:row>11</xdr:row>
      <xdr:rowOff>369094</xdr:rowOff>
    </xdr:to>
    <xdr:sp macro="" textlink="">
      <xdr:nvSpPr>
        <xdr:cNvPr id="5" name="左矢印 4">
          <a:extLst>
            <a:ext uri="{FF2B5EF4-FFF2-40B4-BE49-F238E27FC236}">
              <a16:creationId xmlns:a16="http://schemas.microsoft.com/office/drawing/2014/main" id="{00000000-0008-0000-0300-000005000000}"/>
            </a:ext>
          </a:extLst>
        </xdr:cNvPr>
        <xdr:cNvSpPr/>
      </xdr:nvSpPr>
      <xdr:spPr bwMode="auto">
        <a:xfrm>
          <a:off x="11870531" y="2440781"/>
          <a:ext cx="761999" cy="357188"/>
        </a:xfrm>
        <a:prstGeom prst="lef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20</xdr:col>
      <xdr:colOff>254003</xdr:colOff>
      <xdr:row>75</xdr:row>
      <xdr:rowOff>265914</xdr:rowOff>
    </xdr:from>
    <xdr:to>
      <xdr:col>26</xdr:col>
      <xdr:colOff>79374</xdr:colOff>
      <xdr:row>77</xdr:row>
      <xdr:rowOff>7945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279191" y="17680789"/>
          <a:ext cx="3587746" cy="329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行が足りなくなる場合は、事務局にご相談ください。</a:t>
          </a:r>
          <a:endParaRPr lang="ja-JP" altLang="ja-JP">
            <a:effectLst/>
          </a:endParaRPr>
        </a:p>
      </xdr:txBody>
    </xdr:sp>
    <xdr:clientData/>
  </xdr:twoCellAnchor>
  <xdr:oneCellAnchor>
    <xdr:from>
      <xdr:col>19</xdr:col>
      <xdr:colOff>162719</xdr:colOff>
      <xdr:row>77</xdr:row>
      <xdr:rowOff>95943</xdr:rowOff>
    </xdr:from>
    <xdr:ext cx="3853658" cy="44794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502636" y="22585526"/>
          <a:ext cx="3853658" cy="447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tx1"/>
              </a:solidFill>
              <a:effectLst/>
              <a:latin typeface="+mn-lt"/>
              <a:ea typeface="+mn-ea"/>
              <a:cs typeface="+mn-cs"/>
            </a:rPr>
            <a:t>※</a:t>
          </a:r>
          <a:r>
            <a:rPr kumimoji="1" lang="ja-JP" altLang="ja-JP" sz="1100" b="0">
              <a:solidFill>
                <a:schemeClr val="tx1"/>
              </a:solidFill>
              <a:effectLst/>
              <a:latin typeface="+mn-lt"/>
              <a:ea typeface="+mn-ea"/>
              <a:cs typeface="+mn-cs"/>
            </a:rPr>
            <a:t>小数点以下は審査に必要な桁数に四捨五入されます</a:t>
          </a:r>
          <a:r>
            <a:rPr kumimoji="1" lang="ja-JP" altLang="en-US" sz="1100" b="0">
              <a:solidFill>
                <a:schemeClr val="tx1"/>
              </a:solidFill>
              <a:effectLst/>
              <a:latin typeface="+mn-lt"/>
              <a:ea typeface="+mn-ea"/>
              <a:cs typeface="+mn-cs"/>
            </a:rPr>
            <a:t>。</a:t>
          </a:r>
          <a:endParaRPr lang="ja-JP" altLang="ja-JP">
            <a:effectLst/>
          </a:endParaRPr>
        </a:p>
        <a:p>
          <a:endParaRPr kumimoji="1" lang="ja-JP" altLang="en-US" sz="1100"/>
        </a:p>
      </xdr:txBody>
    </xdr:sp>
    <xdr:clientData/>
  </xdr:oneCellAnchor>
  <xdr:twoCellAnchor>
    <xdr:from>
      <xdr:col>19</xdr:col>
      <xdr:colOff>337343</xdr:colOff>
      <xdr:row>75</xdr:row>
      <xdr:rowOff>257976</xdr:rowOff>
    </xdr:from>
    <xdr:to>
      <xdr:col>20</xdr:col>
      <xdr:colOff>103187</xdr:colOff>
      <xdr:row>77</xdr:row>
      <xdr:rowOff>8</xdr:rowOff>
    </xdr:to>
    <xdr:sp macro="" textlink="">
      <xdr:nvSpPr>
        <xdr:cNvPr id="8" name="左矢印 4">
          <a:extLst>
            <a:ext uri="{FF2B5EF4-FFF2-40B4-BE49-F238E27FC236}">
              <a16:creationId xmlns:a16="http://schemas.microsoft.com/office/drawing/2014/main" id="{00000000-0008-0000-0300-000008000000}"/>
            </a:ext>
          </a:extLst>
        </xdr:cNvPr>
        <xdr:cNvSpPr/>
      </xdr:nvSpPr>
      <xdr:spPr bwMode="auto">
        <a:xfrm>
          <a:off x="10735468" y="17672851"/>
          <a:ext cx="392907" cy="329407"/>
        </a:xfrm>
        <a:prstGeom prst="lef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EAEAEA"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EAEAEA"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3CC"/>
    <pageSetUpPr fitToPage="1"/>
  </sheetPr>
  <dimension ref="A1:AE130"/>
  <sheetViews>
    <sheetView showGridLines="0" tabSelected="1" zoomScale="96" zoomScaleNormal="96" zoomScaleSheetLayoutView="75" workbookViewId="0">
      <selection sqref="A1:T1"/>
    </sheetView>
  </sheetViews>
  <sheetFormatPr defaultRowHeight="13.5" x14ac:dyDescent="0.15"/>
  <cols>
    <col min="1" max="1" width="10.875" customWidth="1"/>
    <col min="2" max="2" width="3" customWidth="1"/>
    <col min="3" max="3" width="5.375" customWidth="1"/>
    <col min="4" max="4" width="6.875" customWidth="1"/>
    <col min="5" max="5" width="3.125" customWidth="1"/>
    <col min="6" max="6" width="9.375" customWidth="1"/>
    <col min="7" max="7" width="6.25" customWidth="1"/>
    <col min="8" max="8" width="3.125" customWidth="1"/>
    <col min="9" max="9" width="2.625" customWidth="1"/>
    <col min="10" max="10" width="5.875" customWidth="1"/>
    <col min="11" max="11" width="0.625" customWidth="1"/>
    <col min="12" max="12" width="1.625" customWidth="1"/>
    <col min="13" max="13" width="2.75" customWidth="1"/>
    <col min="14" max="14" width="5.625" customWidth="1"/>
    <col min="15" max="15" width="4.875" customWidth="1"/>
    <col min="16" max="16" width="4.5" customWidth="1"/>
    <col min="17" max="17" width="6.75" customWidth="1"/>
    <col min="18" max="18" width="5" customWidth="1"/>
    <col min="19" max="19" width="6.75" customWidth="1"/>
    <col min="20" max="20" width="3.125" customWidth="1"/>
    <col min="21" max="21" width="2.5" customWidth="1"/>
  </cols>
  <sheetData>
    <row r="1" spans="1:29" ht="21" customHeight="1" x14ac:dyDescent="0.15">
      <c r="A1" s="374" t="s">
        <v>258</v>
      </c>
      <c r="B1" s="374"/>
      <c r="C1" s="374"/>
      <c r="D1" s="374"/>
      <c r="E1" s="374"/>
      <c r="F1" s="374"/>
      <c r="G1" s="374"/>
      <c r="H1" s="374"/>
      <c r="I1" s="374"/>
      <c r="J1" s="374"/>
      <c r="K1" s="374"/>
      <c r="L1" s="374"/>
      <c r="M1" s="374"/>
      <c r="N1" s="374"/>
      <c r="O1" s="374"/>
      <c r="P1" s="374"/>
      <c r="Q1" s="374"/>
      <c r="R1" s="374"/>
      <c r="S1" s="374"/>
      <c r="T1" s="374"/>
      <c r="V1" s="105"/>
    </row>
    <row r="2" spans="1:29" ht="30" customHeight="1" x14ac:dyDescent="0.15">
      <c r="A2" s="388" t="s">
        <v>169</v>
      </c>
      <c r="B2" s="388"/>
      <c r="C2" s="388"/>
      <c r="D2" s="388"/>
      <c r="E2" s="388"/>
      <c r="F2" s="388"/>
      <c r="G2" s="388"/>
      <c r="H2" s="388"/>
      <c r="I2" s="388"/>
      <c r="J2" s="388"/>
      <c r="K2" s="388"/>
      <c r="L2" s="388"/>
      <c r="M2" s="388"/>
      <c r="N2" s="388"/>
      <c r="O2" s="388"/>
      <c r="P2" s="388"/>
      <c r="Q2" s="388"/>
      <c r="R2" s="388"/>
      <c r="S2" s="388"/>
      <c r="T2" s="388"/>
      <c r="V2" s="105"/>
    </row>
    <row r="3" spans="1:29" ht="124.15" customHeight="1" x14ac:dyDescent="0.15">
      <c r="A3" s="391" t="s">
        <v>227</v>
      </c>
      <c r="B3" s="391"/>
      <c r="C3" s="391"/>
      <c r="D3" s="391"/>
      <c r="E3" s="391"/>
      <c r="F3" s="391"/>
      <c r="G3" s="391"/>
      <c r="H3" s="391"/>
      <c r="I3" s="391"/>
      <c r="J3" s="391"/>
      <c r="K3" s="391"/>
      <c r="L3" s="391"/>
      <c r="M3" s="391"/>
      <c r="N3" s="391"/>
      <c r="O3" s="391"/>
      <c r="P3" s="391"/>
      <c r="Q3" s="391"/>
      <c r="R3" s="391"/>
      <c r="S3" s="391"/>
      <c r="T3" s="391"/>
      <c r="V3" s="106" t="s">
        <v>194</v>
      </c>
    </row>
    <row r="4" spans="1:29" ht="22.15" customHeight="1" x14ac:dyDescent="0.15">
      <c r="A4" s="391"/>
      <c r="B4" s="391"/>
      <c r="C4" s="391"/>
      <c r="D4" s="391"/>
      <c r="E4" s="391"/>
      <c r="F4" s="391"/>
      <c r="G4" s="391"/>
      <c r="H4" s="391"/>
      <c r="I4" s="391"/>
      <c r="J4" s="391"/>
      <c r="K4" s="391"/>
      <c r="L4" s="391"/>
      <c r="M4" s="391"/>
      <c r="N4" s="391"/>
      <c r="O4" s="391"/>
      <c r="P4" s="391"/>
      <c r="Q4" s="391"/>
      <c r="R4" s="391"/>
      <c r="S4" s="391"/>
      <c r="T4" s="391"/>
      <c r="V4" s="105"/>
      <c r="W4" s="147" t="str">
        <f>IF('管理　フォーム値'!B2=1,"×","〇")</f>
        <v>×</v>
      </c>
      <c r="X4" s="104" t="s">
        <v>185</v>
      </c>
      <c r="Y4" s="44"/>
      <c r="Z4" s="44"/>
      <c r="AA4" s="44"/>
      <c r="AB4" s="44"/>
      <c r="AC4" s="44"/>
    </row>
    <row r="5" spans="1:29" ht="22.15" customHeight="1" x14ac:dyDescent="0.15">
      <c r="A5" s="391"/>
      <c r="B5" s="391"/>
      <c r="C5" s="391"/>
      <c r="D5" s="391"/>
      <c r="E5" s="391"/>
      <c r="F5" s="391"/>
      <c r="G5" s="391"/>
      <c r="H5" s="391"/>
      <c r="I5" s="391"/>
      <c r="J5" s="391"/>
      <c r="K5" s="391"/>
      <c r="L5" s="391"/>
      <c r="M5" s="391"/>
      <c r="N5" s="391"/>
      <c r="O5" s="391"/>
      <c r="P5" s="391"/>
      <c r="Q5" s="391"/>
      <c r="R5" s="391"/>
      <c r="S5" s="391"/>
      <c r="T5" s="391"/>
      <c r="V5" s="105"/>
      <c r="W5" s="147" t="str">
        <f>IF(OR('管理　フォーム値'!E2=1,'管理　フォーム値'!E2=2),"〇","×")</f>
        <v>×</v>
      </c>
      <c r="X5" s="104" t="s">
        <v>186</v>
      </c>
      <c r="Y5" s="44"/>
      <c r="Z5" s="44"/>
      <c r="AA5" s="44"/>
      <c r="AB5" s="44"/>
      <c r="AC5" s="44"/>
    </row>
    <row r="6" spans="1:29" ht="22.15" customHeight="1" x14ac:dyDescent="0.15">
      <c r="A6" s="391"/>
      <c r="B6" s="391"/>
      <c r="C6" s="391"/>
      <c r="D6" s="391"/>
      <c r="E6" s="391"/>
      <c r="F6" s="391"/>
      <c r="G6" s="391"/>
      <c r="H6" s="391"/>
      <c r="I6" s="391"/>
      <c r="J6" s="391"/>
      <c r="K6" s="391"/>
      <c r="L6" s="391"/>
      <c r="M6" s="391"/>
      <c r="N6" s="391"/>
      <c r="O6" s="391"/>
      <c r="P6" s="391"/>
      <c r="Q6" s="391"/>
      <c r="R6" s="391"/>
      <c r="S6" s="391"/>
      <c r="T6" s="391"/>
      <c r="V6" s="105"/>
      <c r="W6" s="147" t="str">
        <f>IF(OR('管理　フォーム値'!H2=1,'管理　フォーム値'!H2=2,'管理　フォーム値'!H2=3),"〇","×")</f>
        <v>×</v>
      </c>
      <c r="X6" s="104" t="s">
        <v>187</v>
      </c>
      <c r="Y6" s="44"/>
      <c r="Z6" s="44"/>
      <c r="AA6" s="44"/>
      <c r="AB6" s="44"/>
      <c r="AC6" s="44"/>
    </row>
    <row r="7" spans="1:29" ht="22.15" customHeight="1" x14ac:dyDescent="0.15">
      <c r="A7" s="391"/>
      <c r="B7" s="391"/>
      <c r="C7" s="391"/>
      <c r="D7" s="391"/>
      <c r="E7" s="391"/>
      <c r="F7" s="391"/>
      <c r="G7" s="391"/>
      <c r="H7" s="391"/>
      <c r="I7" s="391"/>
      <c r="J7" s="391"/>
      <c r="K7" s="391"/>
      <c r="L7" s="391"/>
      <c r="M7" s="391"/>
      <c r="N7" s="391"/>
      <c r="O7" s="391"/>
      <c r="P7" s="391"/>
      <c r="Q7" s="391"/>
      <c r="R7" s="391"/>
      <c r="S7" s="391"/>
      <c r="T7" s="391"/>
      <c r="V7" s="105"/>
      <c r="W7" s="147" t="str">
        <f>IF(OR('管理　フォーム値'!K2=1,'管理　フォーム値'!K2=2),"〇","×")</f>
        <v>×</v>
      </c>
      <c r="X7" s="104" t="s">
        <v>188</v>
      </c>
      <c r="Y7" s="44"/>
      <c r="Z7" s="44"/>
      <c r="AA7" s="44"/>
      <c r="AB7" s="44"/>
      <c r="AC7" s="44"/>
    </row>
    <row r="8" spans="1:29" ht="22.15" customHeight="1" x14ac:dyDescent="0.15">
      <c r="A8" s="391"/>
      <c r="B8" s="391"/>
      <c r="C8" s="391"/>
      <c r="D8" s="391"/>
      <c r="E8" s="391"/>
      <c r="F8" s="391"/>
      <c r="G8" s="391"/>
      <c r="H8" s="391"/>
      <c r="I8" s="391"/>
      <c r="J8" s="391"/>
      <c r="K8" s="391"/>
      <c r="L8" s="391"/>
      <c r="M8" s="391"/>
      <c r="N8" s="391"/>
      <c r="O8" s="391"/>
      <c r="P8" s="391"/>
      <c r="Q8" s="391"/>
      <c r="R8" s="391"/>
      <c r="S8" s="391"/>
      <c r="T8" s="391"/>
      <c r="V8" s="105"/>
      <c r="W8" s="147" t="str">
        <f>IF('管理　一覧用'!U3=0,"×","〇")</f>
        <v>×</v>
      </c>
      <c r="X8" s="104" t="s">
        <v>189</v>
      </c>
      <c r="Y8" s="44"/>
      <c r="Z8" s="44"/>
      <c r="AA8" s="44"/>
      <c r="AB8" s="44"/>
      <c r="AC8" s="44"/>
    </row>
    <row r="9" spans="1:29" ht="22.15" customHeight="1" x14ac:dyDescent="0.15">
      <c r="A9" s="391"/>
      <c r="B9" s="391"/>
      <c r="C9" s="391"/>
      <c r="D9" s="391"/>
      <c r="E9" s="391"/>
      <c r="F9" s="391"/>
      <c r="G9" s="391"/>
      <c r="H9" s="391"/>
      <c r="I9" s="391"/>
      <c r="J9" s="391"/>
      <c r="K9" s="391"/>
      <c r="L9" s="391"/>
      <c r="M9" s="391"/>
      <c r="N9" s="391"/>
      <c r="O9" s="391"/>
      <c r="P9" s="391"/>
      <c r="Q9" s="391"/>
      <c r="R9" s="391"/>
      <c r="S9" s="391"/>
      <c r="T9" s="391"/>
      <c r="V9" s="105"/>
      <c r="W9" s="147" t="str">
        <f>IF('管理　一覧用'!AA3=0,"×","〇")</f>
        <v>×</v>
      </c>
      <c r="X9" s="104" t="s">
        <v>190</v>
      </c>
      <c r="Y9" s="44"/>
      <c r="Z9" s="44"/>
      <c r="AA9" s="44"/>
      <c r="AB9" s="44"/>
      <c r="AC9" s="44"/>
    </row>
    <row r="10" spans="1:29" ht="22.15" customHeight="1" x14ac:dyDescent="0.15">
      <c r="A10" s="391"/>
      <c r="B10" s="391"/>
      <c r="C10" s="391"/>
      <c r="D10" s="391"/>
      <c r="E10" s="391"/>
      <c r="F10" s="391"/>
      <c r="G10" s="391"/>
      <c r="H10" s="391"/>
      <c r="I10" s="391"/>
      <c r="J10" s="391"/>
      <c r="K10" s="391"/>
      <c r="L10" s="391"/>
      <c r="M10" s="391"/>
      <c r="N10" s="391"/>
      <c r="O10" s="391"/>
      <c r="P10" s="391"/>
      <c r="Q10" s="391"/>
      <c r="R10" s="391"/>
      <c r="S10" s="391"/>
      <c r="T10" s="391"/>
      <c r="V10" s="105"/>
      <c r="W10" s="147" t="str">
        <f>IF('管理　一覧用'!AH3=0,"×","〇")</f>
        <v>×</v>
      </c>
      <c r="X10" s="104" t="s">
        <v>248</v>
      </c>
      <c r="Y10" s="44"/>
      <c r="Z10" s="44"/>
      <c r="AA10" s="44"/>
      <c r="AB10" s="44"/>
      <c r="AC10" s="44"/>
    </row>
    <row r="11" spans="1:29" ht="22.15" customHeight="1" x14ac:dyDescent="0.15">
      <c r="A11" s="391"/>
      <c r="B11" s="391"/>
      <c r="C11" s="391"/>
      <c r="D11" s="391"/>
      <c r="E11" s="391"/>
      <c r="F11" s="391"/>
      <c r="G11" s="391"/>
      <c r="H11" s="391"/>
      <c r="I11" s="391"/>
      <c r="J11" s="391"/>
      <c r="K11" s="391"/>
      <c r="L11" s="391"/>
      <c r="M11" s="391"/>
      <c r="N11" s="391"/>
      <c r="O11" s="391"/>
      <c r="P11" s="391"/>
      <c r="Q11" s="391"/>
      <c r="R11" s="391"/>
      <c r="S11" s="391"/>
      <c r="T11" s="391"/>
      <c r="V11" s="105"/>
      <c r="W11" s="147" t="str">
        <f>IF('管理　一覧用'!AJ3=0,"×","〇")</f>
        <v>×</v>
      </c>
      <c r="X11" s="104" t="s">
        <v>191</v>
      </c>
      <c r="Y11" s="44"/>
      <c r="Z11" s="44"/>
      <c r="AA11" s="44"/>
      <c r="AB11" s="44"/>
      <c r="AC11" s="44"/>
    </row>
    <row r="12" spans="1:29" ht="22.15" customHeight="1" x14ac:dyDescent="0.15">
      <c r="A12" s="391"/>
      <c r="B12" s="391"/>
      <c r="C12" s="391"/>
      <c r="D12" s="391"/>
      <c r="E12" s="391"/>
      <c r="F12" s="391"/>
      <c r="G12" s="391"/>
      <c r="H12" s="391"/>
      <c r="I12" s="391"/>
      <c r="J12" s="391"/>
      <c r="K12" s="391"/>
      <c r="L12" s="391"/>
      <c r="M12" s="391"/>
      <c r="N12" s="391"/>
      <c r="O12" s="391"/>
      <c r="P12" s="391"/>
      <c r="Q12" s="391"/>
      <c r="R12" s="391"/>
      <c r="S12" s="391"/>
      <c r="T12" s="391"/>
      <c r="V12" s="105"/>
      <c r="W12" s="147" t="str">
        <f>IF('管理　一覧用'!AK3=0,"×","〇")</f>
        <v>×</v>
      </c>
      <c r="X12" s="104" t="s">
        <v>192</v>
      </c>
      <c r="Y12" s="44"/>
      <c r="Z12" s="44"/>
      <c r="AA12" s="44"/>
      <c r="AB12" s="44"/>
      <c r="AC12" s="44"/>
    </row>
    <row r="13" spans="1:29" ht="22.15" customHeight="1" x14ac:dyDescent="0.15">
      <c r="A13" s="391"/>
      <c r="B13" s="391"/>
      <c r="C13" s="391"/>
      <c r="D13" s="391"/>
      <c r="E13" s="391"/>
      <c r="F13" s="391"/>
      <c r="G13" s="391"/>
      <c r="H13" s="391"/>
      <c r="I13" s="391"/>
      <c r="J13" s="391"/>
      <c r="K13" s="391"/>
      <c r="L13" s="391"/>
      <c r="M13" s="391"/>
      <c r="N13" s="391"/>
      <c r="O13" s="391"/>
      <c r="P13" s="391"/>
      <c r="Q13" s="391"/>
      <c r="R13" s="391"/>
      <c r="S13" s="391"/>
      <c r="T13" s="391"/>
      <c r="V13" s="105"/>
      <c r="W13" s="147" t="str">
        <f>'管理　一覧用'!AL5</f>
        <v>×</v>
      </c>
      <c r="X13" s="104" t="s">
        <v>222</v>
      </c>
      <c r="Y13" s="44"/>
      <c r="Z13" s="44"/>
      <c r="AA13" s="44"/>
      <c r="AB13" s="44"/>
      <c r="AC13" s="44"/>
    </row>
    <row r="14" spans="1:29" ht="22.15" customHeight="1" x14ac:dyDescent="0.15">
      <c r="A14" s="391"/>
      <c r="B14" s="391"/>
      <c r="C14" s="391"/>
      <c r="D14" s="391"/>
      <c r="E14" s="391"/>
      <c r="F14" s="391"/>
      <c r="G14" s="391"/>
      <c r="H14" s="391"/>
      <c r="I14" s="391"/>
      <c r="J14" s="391"/>
      <c r="K14" s="391"/>
      <c r="L14" s="391"/>
      <c r="M14" s="391"/>
      <c r="N14" s="391"/>
      <c r="O14" s="391"/>
      <c r="P14" s="391"/>
      <c r="Q14" s="391"/>
      <c r="R14" s="391"/>
      <c r="S14" s="391"/>
      <c r="T14" s="391"/>
      <c r="V14" s="105"/>
      <c r="W14" s="147" t="str">
        <f>IF(OR('管理　一覧用'!AM3=0,'管理　一覧用'!AN3=0,'管理　一覧用'!AP3=0,'管理　一覧用'!AR3=0,'管理　一覧用'!AS3=0,'管理　一覧用'!AT3=0,'管理　一覧用'!AU3=0,'管理　一覧用'!AV3=0,'管理　一覧用'!AW3=0,'管理　一覧用'!AX3=0,'管理　一覧用'!AY3=0,'管理　一覧用'!AZ3=0,'管理　一覧用'!BA3=0),"×","〇")</f>
        <v>×</v>
      </c>
      <c r="X14" s="104" t="s">
        <v>193</v>
      </c>
      <c r="Y14" s="44"/>
      <c r="Z14" s="44"/>
      <c r="AA14" s="44"/>
      <c r="AB14" s="44"/>
      <c r="AC14" s="44"/>
    </row>
    <row r="15" spans="1:29" ht="22.15" customHeight="1" x14ac:dyDescent="0.15">
      <c r="A15" s="391"/>
      <c r="B15" s="391"/>
      <c r="C15" s="391"/>
      <c r="D15" s="391"/>
      <c r="E15" s="391"/>
      <c r="F15" s="391"/>
      <c r="G15" s="391"/>
      <c r="H15" s="391"/>
      <c r="I15" s="391"/>
      <c r="J15" s="391"/>
      <c r="K15" s="391"/>
      <c r="L15" s="391"/>
      <c r="M15" s="391"/>
      <c r="N15" s="391"/>
      <c r="O15" s="391"/>
      <c r="P15" s="391"/>
      <c r="Q15" s="391"/>
      <c r="R15" s="391"/>
      <c r="S15" s="391"/>
      <c r="T15" s="391"/>
      <c r="V15" s="105"/>
      <c r="W15" s="147" t="str">
        <f>'管理　一覧用'!AR5</f>
        <v>×</v>
      </c>
      <c r="X15" s="104" t="s">
        <v>223</v>
      </c>
      <c r="Y15" s="44"/>
      <c r="Z15" s="44"/>
      <c r="AA15" s="44"/>
      <c r="AB15" s="44"/>
      <c r="AC15" s="44"/>
    </row>
    <row r="16" spans="1:29" ht="7.15" customHeight="1" x14ac:dyDescent="0.15">
      <c r="A16" s="140"/>
      <c r="B16" s="140"/>
      <c r="C16" s="140"/>
      <c r="D16" s="140"/>
      <c r="E16" s="140"/>
      <c r="F16" s="140"/>
      <c r="G16" s="140"/>
      <c r="H16" s="140"/>
      <c r="I16" s="140"/>
      <c r="J16" s="140"/>
      <c r="K16" s="140"/>
      <c r="L16" s="140"/>
      <c r="M16" s="140"/>
      <c r="N16" s="140"/>
      <c r="O16" s="140"/>
      <c r="P16" s="140"/>
      <c r="Q16" s="140"/>
      <c r="R16" s="140"/>
      <c r="S16" s="140"/>
      <c r="T16" s="140"/>
      <c r="V16" s="105"/>
      <c r="W16" s="141"/>
      <c r="X16" s="193" t="s">
        <v>228</v>
      </c>
      <c r="Y16" s="193"/>
      <c r="Z16" s="193"/>
      <c r="AA16" s="193"/>
      <c r="AB16" s="193"/>
      <c r="AC16" s="193"/>
    </row>
    <row r="17" spans="1:31" ht="7.15" customHeight="1" x14ac:dyDescent="0.15">
      <c r="A17" s="140"/>
      <c r="B17" s="140"/>
      <c r="C17" s="140"/>
      <c r="D17" s="140"/>
      <c r="E17" s="140"/>
      <c r="F17" s="140"/>
      <c r="G17" s="140"/>
      <c r="H17" s="140"/>
      <c r="I17" s="140"/>
      <c r="J17" s="140"/>
      <c r="K17" s="140"/>
      <c r="L17" s="140"/>
      <c r="M17" s="140"/>
      <c r="N17" s="140"/>
      <c r="O17" s="140"/>
      <c r="P17" s="140"/>
      <c r="Q17" s="140"/>
      <c r="R17" s="140"/>
      <c r="S17" s="140"/>
      <c r="T17" s="140"/>
      <c r="V17" s="105"/>
      <c r="W17" s="141"/>
      <c r="X17" s="193"/>
      <c r="Y17" s="193"/>
      <c r="Z17" s="193"/>
      <c r="AA17" s="193"/>
      <c r="AB17" s="193"/>
      <c r="AC17" s="193"/>
    </row>
    <row r="18" spans="1:31" s="1" customFormat="1" ht="12" customHeight="1" x14ac:dyDescent="0.15">
      <c r="A18" s="247" t="s">
        <v>46</v>
      </c>
      <c r="B18" s="377" t="s">
        <v>170</v>
      </c>
      <c r="C18" s="378"/>
      <c r="D18" s="378"/>
      <c r="E18" s="378"/>
      <c r="F18" s="378"/>
      <c r="G18" s="379"/>
      <c r="H18" s="25"/>
      <c r="I18" s="380" t="s">
        <v>40</v>
      </c>
      <c r="J18" s="381"/>
      <c r="K18" s="381"/>
      <c r="L18" s="381"/>
      <c r="M18" s="382"/>
      <c r="N18" s="384"/>
      <c r="O18" s="384"/>
      <c r="P18" s="384"/>
      <c r="Q18" s="384"/>
      <c r="R18" s="384"/>
      <c r="S18" s="384"/>
      <c r="T18" s="385"/>
      <c r="V18" s="107"/>
      <c r="W18" s="373" t="s">
        <v>229</v>
      </c>
      <c r="X18" s="373"/>
      <c r="Y18" s="373"/>
      <c r="Z18" s="373"/>
      <c r="AA18" s="373"/>
      <c r="AB18" s="373"/>
      <c r="AC18" s="373"/>
      <c r="AD18" s="3"/>
      <c r="AE18" s="3"/>
    </row>
    <row r="19" spans="1:31" s="1" customFormat="1" ht="21.95" customHeight="1" x14ac:dyDescent="0.15">
      <c r="A19" s="200"/>
      <c r="B19" s="82"/>
      <c r="C19" s="83"/>
      <c r="D19" s="375" t="str">
        <f>IF('管理　一覧用'!B6="","",'管理　一覧用'!A3)</f>
        <v/>
      </c>
      <c r="E19" s="375"/>
      <c r="F19" s="375"/>
      <c r="G19" s="84"/>
      <c r="H19" s="26"/>
      <c r="I19" s="238"/>
      <c r="J19" s="239"/>
      <c r="K19" s="239"/>
      <c r="L19" s="239"/>
      <c r="M19" s="383"/>
      <c r="N19" s="386"/>
      <c r="O19" s="386"/>
      <c r="P19" s="386"/>
      <c r="Q19" s="386"/>
      <c r="R19" s="386"/>
      <c r="S19" s="386"/>
      <c r="T19" s="387"/>
      <c r="V19" s="107"/>
      <c r="W19" s="373"/>
      <c r="X19" s="373"/>
      <c r="Y19" s="373"/>
      <c r="Z19" s="373"/>
      <c r="AA19" s="373"/>
      <c r="AB19" s="373"/>
      <c r="AC19" s="373"/>
      <c r="AD19" s="3"/>
      <c r="AE19" s="3"/>
    </row>
    <row r="20" spans="1:31" s="1" customFormat="1" ht="4.5" customHeight="1" x14ac:dyDescent="0.15">
      <c r="A20" s="5"/>
      <c r="B20" s="349"/>
      <c r="C20" s="349"/>
      <c r="D20" s="349"/>
      <c r="E20" s="349"/>
      <c r="F20" s="349"/>
      <c r="G20" s="349"/>
      <c r="H20" s="349"/>
      <c r="I20" s="349"/>
      <c r="J20" s="349"/>
      <c r="K20" s="3"/>
      <c r="L20" s="3"/>
      <c r="M20" s="3"/>
      <c r="N20" s="3"/>
      <c r="O20" s="3"/>
      <c r="P20" s="3"/>
      <c r="Q20" s="3"/>
      <c r="R20" s="3"/>
      <c r="S20" s="3"/>
      <c r="T20" s="3"/>
      <c r="V20" s="107"/>
      <c r="W20" s="373"/>
      <c r="X20" s="373"/>
      <c r="Y20" s="373"/>
      <c r="Z20" s="373"/>
      <c r="AA20" s="373"/>
      <c r="AB20" s="373"/>
      <c r="AC20" s="373"/>
      <c r="AD20" s="3"/>
      <c r="AE20" s="3"/>
    </row>
    <row r="21" spans="1:31" s="1" customFormat="1" ht="22.9" customHeight="1" x14ac:dyDescent="0.15">
      <c r="A21" s="31" t="s">
        <v>162</v>
      </c>
      <c r="B21" s="346"/>
      <c r="C21" s="347"/>
      <c r="D21" s="347"/>
      <c r="E21" s="347"/>
      <c r="F21" s="347"/>
      <c r="G21" s="347"/>
      <c r="H21" s="347"/>
      <c r="I21" s="347"/>
      <c r="J21" s="347"/>
      <c r="K21" s="347"/>
      <c r="L21" s="347"/>
      <c r="M21" s="347"/>
      <c r="N21" s="347"/>
      <c r="O21" s="347"/>
      <c r="P21" s="347"/>
      <c r="Q21" s="347"/>
      <c r="R21" s="347"/>
      <c r="S21" s="347"/>
      <c r="T21" s="348"/>
      <c r="V21" s="107"/>
      <c r="W21" s="373"/>
      <c r="X21" s="373"/>
      <c r="Y21" s="373"/>
      <c r="Z21" s="373"/>
      <c r="AA21" s="373"/>
      <c r="AB21" s="373"/>
      <c r="AC21" s="373"/>
    </row>
    <row r="22" spans="1:31" s="1" customFormat="1" ht="35.1" customHeight="1" x14ac:dyDescent="0.15">
      <c r="A22" s="32" t="s">
        <v>0</v>
      </c>
      <c r="B22" s="343"/>
      <c r="C22" s="344"/>
      <c r="D22" s="344"/>
      <c r="E22" s="344"/>
      <c r="F22" s="344"/>
      <c r="G22" s="344"/>
      <c r="H22" s="344"/>
      <c r="I22" s="344"/>
      <c r="J22" s="344"/>
      <c r="K22" s="344"/>
      <c r="L22" s="344"/>
      <c r="M22" s="344"/>
      <c r="N22" s="344"/>
      <c r="O22" s="344"/>
      <c r="P22" s="344"/>
      <c r="Q22" s="344"/>
      <c r="R22" s="344"/>
      <c r="S22" s="344"/>
      <c r="T22" s="345"/>
      <c r="V22" s="107"/>
      <c r="W22" s="373"/>
      <c r="X22" s="373"/>
      <c r="Y22" s="373"/>
      <c r="Z22" s="373"/>
      <c r="AA22" s="373"/>
      <c r="AB22" s="373"/>
      <c r="AC22" s="373"/>
    </row>
    <row r="23" spans="1:31" s="1" customFormat="1" ht="4.5" customHeight="1" x14ac:dyDescent="0.15">
      <c r="A23" s="6"/>
      <c r="B23" s="7"/>
      <c r="C23" s="7"/>
      <c r="D23" s="7"/>
      <c r="E23" s="7"/>
      <c r="F23" s="7"/>
      <c r="G23" s="7"/>
      <c r="H23" s="4"/>
      <c r="I23" s="4"/>
      <c r="J23" s="4"/>
      <c r="K23" s="4"/>
      <c r="L23" s="4"/>
      <c r="M23" s="4"/>
      <c r="N23" s="4"/>
      <c r="O23" s="4"/>
      <c r="P23" s="4"/>
      <c r="Q23" s="4"/>
      <c r="R23" s="4"/>
      <c r="S23" s="4"/>
      <c r="T23" s="4"/>
      <c r="V23" s="107"/>
      <c r="W23" s="373"/>
      <c r="X23" s="373"/>
      <c r="Y23" s="373"/>
      <c r="Z23" s="373"/>
      <c r="AA23" s="373"/>
      <c r="AB23" s="373"/>
      <c r="AC23" s="373"/>
    </row>
    <row r="24" spans="1:31" s="1" customFormat="1" ht="24.95" customHeight="1" x14ac:dyDescent="0.15">
      <c r="A24" s="33" t="s">
        <v>1</v>
      </c>
      <c r="B24" s="350"/>
      <c r="C24" s="351"/>
      <c r="D24" s="351"/>
      <c r="E24" s="351"/>
      <c r="F24" s="351"/>
      <c r="G24" s="352"/>
      <c r="H24" s="7"/>
      <c r="I24" s="7"/>
      <c r="J24" s="7"/>
      <c r="K24" s="7"/>
      <c r="L24" s="7"/>
      <c r="M24" s="7"/>
      <c r="N24" s="7"/>
      <c r="O24" s="7"/>
      <c r="P24" s="7"/>
      <c r="Q24" s="7"/>
      <c r="R24" s="7"/>
      <c r="S24" s="7"/>
      <c r="T24" s="7"/>
      <c r="V24" s="107"/>
      <c r="W24" s="138"/>
      <c r="X24" s="138"/>
      <c r="Y24" s="138"/>
      <c r="Z24" s="138"/>
      <c r="AA24" s="138"/>
      <c r="AB24" s="138"/>
      <c r="AC24" s="138"/>
    </row>
    <row r="25" spans="1:31" s="1" customFormat="1" ht="24.95" customHeight="1" x14ac:dyDescent="0.15">
      <c r="A25" s="31" t="s">
        <v>162</v>
      </c>
      <c r="B25" s="346"/>
      <c r="C25" s="347"/>
      <c r="D25" s="347"/>
      <c r="E25" s="347"/>
      <c r="F25" s="347"/>
      <c r="G25" s="347"/>
      <c r="H25" s="347"/>
      <c r="I25" s="347"/>
      <c r="J25" s="347"/>
      <c r="K25" s="347"/>
      <c r="L25" s="347"/>
      <c r="M25" s="347"/>
      <c r="N25" s="347"/>
      <c r="O25" s="347"/>
      <c r="P25" s="347"/>
      <c r="Q25" s="347"/>
      <c r="R25" s="347"/>
      <c r="S25" s="347"/>
      <c r="T25" s="348"/>
      <c r="V25" s="107"/>
    </row>
    <row r="26" spans="1:31" s="1" customFormat="1" ht="35.450000000000003" customHeight="1" x14ac:dyDescent="0.15">
      <c r="A26" s="32" t="s">
        <v>2</v>
      </c>
      <c r="B26" s="263"/>
      <c r="C26" s="264"/>
      <c r="D26" s="264"/>
      <c r="E26" s="264"/>
      <c r="F26" s="264"/>
      <c r="G26" s="264"/>
      <c r="H26" s="264"/>
      <c r="I26" s="264"/>
      <c r="J26" s="264"/>
      <c r="K26" s="264"/>
      <c r="L26" s="264"/>
      <c r="M26" s="264"/>
      <c r="N26" s="264"/>
      <c r="O26" s="264"/>
      <c r="P26" s="264"/>
      <c r="Q26" s="264"/>
      <c r="R26" s="264"/>
      <c r="S26" s="264"/>
      <c r="T26" s="356"/>
      <c r="V26" s="107"/>
    </row>
    <row r="27" spans="1:31" s="1" customFormat="1" ht="4.5" customHeight="1" x14ac:dyDescent="0.15">
      <c r="A27" s="8"/>
      <c r="B27" s="2"/>
      <c r="C27" s="2"/>
      <c r="D27" s="2"/>
      <c r="E27" s="2"/>
      <c r="F27" s="2"/>
      <c r="G27" s="2"/>
      <c r="H27" s="2"/>
      <c r="I27" s="2"/>
      <c r="J27" s="2"/>
      <c r="K27" s="3"/>
      <c r="L27" s="3"/>
      <c r="M27" s="3"/>
      <c r="N27" s="3"/>
      <c r="O27" s="3"/>
      <c r="P27" s="3"/>
      <c r="Q27" s="3"/>
      <c r="R27" s="3"/>
      <c r="S27" s="3"/>
      <c r="T27" s="3"/>
      <c r="V27" s="107"/>
    </row>
    <row r="28" spans="1:31" s="1" customFormat="1" ht="24.95" customHeight="1" x14ac:dyDescent="0.15">
      <c r="A28" s="34" t="s">
        <v>25</v>
      </c>
      <c r="B28" s="353"/>
      <c r="C28" s="354"/>
      <c r="D28" s="354"/>
      <c r="E28" s="354"/>
      <c r="F28" s="354"/>
      <c r="G28" s="354"/>
      <c r="H28" s="354"/>
      <c r="I28" s="355"/>
      <c r="J28" s="34" t="s">
        <v>26</v>
      </c>
      <c r="K28" s="353"/>
      <c r="L28" s="354"/>
      <c r="M28" s="354"/>
      <c r="N28" s="354"/>
      <c r="O28" s="354"/>
      <c r="P28" s="354"/>
      <c r="Q28" s="354"/>
      <c r="R28" s="354"/>
      <c r="S28" s="354"/>
      <c r="T28" s="355"/>
      <c r="V28" s="107"/>
    </row>
    <row r="29" spans="1:31" s="1" customFormat="1" ht="6" customHeight="1" x14ac:dyDescent="0.15">
      <c r="V29" s="107"/>
    </row>
    <row r="30" spans="1:31" s="1" customFormat="1" ht="30" customHeight="1" x14ac:dyDescent="0.15">
      <c r="A30" s="363" t="s">
        <v>63</v>
      </c>
      <c r="B30" s="364"/>
      <c r="C30" s="353"/>
      <c r="D30" s="369"/>
      <c r="E30" s="369"/>
      <c r="F30" s="369"/>
      <c r="G30" s="369"/>
      <c r="H30" s="369"/>
      <c r="I30" s="369"/>
      <c r="J30" s="369"/>
      <c r="K30" s="369"/>
      <c r="L30" s="369"/>
      <c r="M30" s="369"/>
      <c r="N30" s="369"/>
      <c r="O30" s="369"/>
      <c r="P30" s="369"/>
      <c r="Q30" s="369"/>
      <c r="R30" s="369"/>
      <c r="S30" s="369"/>
      <c r="T30" s="370"/>
      <c r="V30" s="107"/>
    </row>
    <row r="31" spans="1:31" s="1" customFormat="1" ht="7.5" customHeight="1" x14ac:dyDescent="0.15">
      <c r="V31" s="107"/>
    </row>
    <row r="32" spans="1:31" s="1" customFormat="1" ht="30" customHeight="1" x14ac:dyDescent="0.15">
      <c r="A32" s="365" t="s">
        <v>162</v>
      </c>
      <c r="B32" s="366"/>
      <c r="C32" s="366"/>
      <c r="D32" s="367"/>
      <c r="E32" s="346"/>
      <c r="F32" s="347"/>
      <c r="G32" s="347"/>
      <c r="H32" s="347"/>
      <c r="I32" s="347"/>
      <c r="J32" s="347"/>
      <c r="K32" s="347"/>
      <c r="L32" s="347"/>
      <c r="M32" s="347"/>
      <c r="N32" s="371"/>
      <c r="O32" s="340" t="s">
        <v>153</v>
      </c>
      <c r="P32" s="341"/>
      <c r="Q32" s="341"/>
      <c r="R32" s="341"/>
      <c r="S32" s="341"/>
      <c r="T32" s="342"/>
      <c r="V32" s="107"/>
      <c r="W32"/>
      <c r="X32" s="45"/>
      <c r="Y32" s="45"/>
      <c r="Z32" s="45"/>
    </row>
    <row r="33" spans="1:26" s="1" customFormat="1" ht="35.1" customHeight="1" x14ac:dyDescent="0.15">
      <c r="A33" s="275" t="s">
        <v>39</v>
      </c>
      <c r="B33" s="368"/>
      <c r="C33" s="368"/>
      <c r="D33" s="368"/>
      <c r="E33" s="343"/>
      <c r="F33" s="344"/>
      <c r="G33" s="344"/>
      <c r="H33" s="344"/>
      <c r="I33" s="344"/>
      <c r="J33" s="344"/>
      <c r="K33" s="344"/>
      <c r="L33" s="344"/>
      <c r="M33" s="344"/>
      <c r="N33" s="372"/>
      <c r="O33" s="360" t="s">
        <v>143</v>
      </c>
      <c r="P33" s="361"/>
      <c r="Q33" s="362"/>
      <c r="R33" s="357" t="s">
        <v>142</v>
      </c>
      <c r="S33" s="358"/>
      <c r="T33" s="359"/>
      <c r="V33" s="107"/>
      <c r="W33"/>
      <c r="X33" s="339"/>
      <c r="Y33" s="339"/>
      <c r="Z33" s="339"/>
    </row>
    <row r="34" spans="1:26" s="1" customFormat="1" ht="4.5" customHeight="1" x14ac:dyDescent="0.15">
      <c r="A34" s="9"/>
      <c r="B34" s="9"/>
      <c r="C34" s="9"/>
      <c r="D34" s="9"/>
      <c r="E34" s="10"/>
      <c r="F34" s="10"/>
      <c r="G34" s="10"/>
      <c r="H34" s="10"/>
      <c r="I34" s="10"/>
      <c r="J34" s="10"/>
      <c r="K34" s="10"/>
      <c r="L34" s="10"/>
      <c r="M34" s="10"/>
      <c r="N34" s="10"/>
      <c r="O34" s="5"/>
      <c r="P34" s="11"/>
      <c r="Q34" s="11"/>
      <c r="R34" s="11"/>
      <c r="S34" s="11"/>
      <c r="T34" s="11"/>
      <c r="V34" s="107"/>
      <c r="X34" s="4"/>
      <c r="Y34" s="4"/>
      <c r="Z34" s="4"/>
    </row>
    <row r="35" spans="1:26" s="1" customFormat="1" ht="36" customHeight="1" x14ac:dyDescent="0.15">
      <c r="A35" s="35" t="s">
        <v>17</v>
      </c>
      <c r="B35" s="376" t="s">
        <v>168</v>
      </c>
      <c r="C35" s="296"/>
      <c r="D35" s="296"/>
      <c r="E35" s="296"/>
      <c r="F35" s="296" t="s">
        <v>27</v>
      </c>
      <c r="G35" s="296"/>
      <c r="H35" s="389" t="s">
        <v>177</v>
      </c>
      <c r="I35" s="296"/>
      <c r="J35" s="296"/>
      <c r="K35" s="296"/>
      <c r="L35" s="296"/>
      <c r="M35" s="390"/>
      <c r="N35" s="98" t="s">
        <v>171</v>
      </c>
      <c r="O35" s="11"/>
      <c r="P35" s="12"/>
      <c r="V35" s="107"/>
    </row>
    <row r="36" spans="1:26" s="1" customFormat="1" ht="3" customHeight="1" x14ac:dyDescent="0.15">
      <c r="A36" s="27"/>
      <c r="B36" s="28"/>
      <c r="C36" s="11"/>
      <c r="D36" s="11"/>
      <c r="E36" s="11"/>
      <c r="F36" s="11"/>
      <c r="G36" s="11"/>
      <c r="H36" s="11"/>
      <c r="I36" s="11"/>
      <c r="J36" s="11"/>
      <c r="K36" s="11"/>
      <c r="L36" s="11"/>
      <c r="M36" s="11"/>
      <c r="N36" s="11"/>
      <c r="O36" s="11"/>
      <c r="P36" s="12"/>
      <c r="V36" s="107"/>
    </row>
    <row r="37" spans="1:26" s="16" customFormat="1" ht="27.75" customHeight="1" x14ac:dyDescent="0.15">
      <c r="A37" s="245" t="s">
        <v>166</v>
      </c>
      <c r="B37" s="246"/>
      <c r="C37" s="246"/>
      <c r="D37" s="246"/>
      <c r="E37" s="246"/>
      <c r="F37" s="246"/>
      <c r="G37" s="246"/>
      <c r="H37" s="246"/>
      <c r="I37" s="246"/>
      <c r="J37" s="246"/>
      <c r="K37" s="246"/>
      <c r="L37" s="246"/>
      <c r="M37" s="246"/>
      <c r="N37" s="246"/>
      <c r="O37" s="246"/>
      <c r="P37" s="246"/>
      <c r="Q37" s="246"/>
      <c r="R37" s="246"/>
      <c r="S37" s="246"/>
      <c r="T37" s="246"/>
      <c r="V37" s="108"/>
    </row>
    <row r="38" spans="1:26" s="1" customFormat="1" ht="9.9499999999999993" customHeight="1" x14ac:dyDescent="0.15">
      <c r="A38" s="13"/>
      <c r="B38" s="13"/>
      <c r="C38" s="13"/>
      <c r="D38" s="13"/>
      <c r="E38" s="14"/>
      <c r="F38" s="14"/>
      <c r="G38" s="14"/>
      <c r="H38" s="14"/>
      <c r="I38" s="14"/>
      <c r="J38" s="14"/>
      <c r="K38" s="14"/>
      <c r="L38" s="14"/>
      <c r="M38" s="14"/>
      <c r="N38" s="14"/>
      <c r="O38" s="11"/>
      <c r="P38" s="3"/>
      <c r="Q38" s="3"/>
      <c r="R38" s="3"/>
      <c r="S38" s="3"/>
      <c r="T38" s="3"/>
      <c r="V38" s="107"/>
    </row>
    <row r="39" spans="1:26" s="1" customFormat="1" ht="24.95" customHeight="1" x14ac:dyDescent="0.15">
      <c r="A39" s="34" t="s">
        <v>3</v>
      </c>
      <c r="B39" s="302" t="s">
        <v>4</v>
      </c>
      <c r="C39" s="283"/>
      <c r="D39" s="283"/>
      <c r="E39" s="283"/>
      <c r="F39" s="283"/>
      <c r="G39" s="283" t="s">
        <v>5</v>
      </c>
      <c r="H39" s="283"/>
      <c r="I39" s="283"/>
      <c r="J39" s="283"/>
      <c r="K39" s="283"/>
      <c r="L39" s="283"/>
      <c r="M39" s="283"/>
      <c r="N39" s="283"/>
      <c r="O39" s="284"/>
      <c r="P39" s="11"/>
      <c r="Q39" s="11"/>
      <c r="R39" s="11"/>
      <c r="S39" s="11"/>
      <c r="T39" s="11"/>
      <c r="V39" s="107"/>
      <c r="X39" s="4"/>
      <c r="Y39" s="4"/>
      <c r="Z39" s="4"/>
    </row>
    <row r="40" spans="1:26" s="1" customFormat="1" ht="3" customHeight="1" x14ac:dyDescent="0.15">
      <c r="A40" s="29"/>
      <c r="B40" s="30"/>
      <c r="C40" s="30"/>
      <c r="D40" s="30"/>
      <c r="E40" s="30"/>
      <c r="F40" s="30"/>
      <c r="G40" s="30"/>
      <c r="H40" s="30"/>
      <c r="I40" s="30"/>
      <c r="J40" s="30"/>
      <c r="K40" s="30"/>
      <c r="L40" s="30"/>
      <c r="M40" s="30"/>
      <c r="N40" s="30"/>
      <c r="O40" s="30"/>
      <c r="P40" s="11"/>
      <c r="Q40" s="11"/>
      <c r="R40" s="11"/>
      <c r="S40" s="11"/>
      <c r="T40" s="11"/>
      <c r="V40" s="107"/>
      <c r="X40" s="4"/>
      <c r="Y40" s="4"/>
      <c r="Z40" s="4"/>
    </row>
    <row r="41" spans="1:26" s="62" customFormat="1" ht="20.25" customHeight="1" x14ac:dyDescent="0.15">
      <c r="A41" s="245" t="s">
        <v>172</v>
      </c>
      <c r="B41" s="246"/>
      <c r="C41" s="246"/>
      <c r="D41" s="246"/>
      <c r="E41" s="246"/>
      <c r="F41" s="246"/>
      <c r="G41" s="246"/>
      <c r="H41" s="246"/>
      <c r="I41" s="246"/>
      <c r="J41" s="246"/>
      <c r="K41" s="246"/>
      <c r="L41" s="246"/>
      <c r="M41" s="246"/>
      <c r="N41" s="246"/>
      <c r="O41" s="246"/>
      <c r="P41" s="246"/>
      <c r="Q41" s="246"/>
      <c r="R41" s="246"/>
      <c r="S41" s="246"/>
      <c r="T41" s="246"/>
      <c r="V41" s="109"/>
      <c r="X41" s="63"/>
      <c r="Y41" s="63"/>
      <c r="Z41" s="63"/>
    </row>
    <row r="42" spans="1:26" s="1" customFormat="1" ht="12" customHeight="1" x14ac:dyDescent="0.15">
      <c r="A42" s="13"/>
      <c r="B42" s="13"/>
      <c r="C42" s="13"/>
      <c r="D42" s="13"/>
      <c r="E42" s="14"/>
      <c r="F42" s="14"/>
      <c r="G42" s="14"/>
      <c r="H42" s="14"/>
      <c r="I42" s="14"/>
      <c r="J42" s="14"/>
      <c r="K42" s="14"/>
      <c r="L42" s="14"/>
      <c r="M42" s="14"/>
      <c r="N42" s="14"/>
      <c r="O42" s="11"/>
      <c r="P42" s="11"/>
      <c r="Q42" s="11"/>
      <c r="R42" s="11"/>
      <c r="S42" s="11"/>
      <c r="T42" s="11"/>
      <c r="V42" s="107"/>
      <c r="X42" s="4"/>
      <c r="Y42" s="4"/>
      <c r="Z42" s="4"/>
    </row>
    <row r="43" spans="1:26" s="16" customFormat="1" ht="24.95" customHeight="1" x14ac:dyDescent="0.15">
      <c r="A43" s="35" t="s">
        <v>6</v>
      </c>
      <c r="B43" s="326" t="s">
        <v>18</v>
      </c>
      <c r="C43" s="319"/>
      <c r="D43" s="319" t="s">
        <v>21</v>
      </c>
      <c r="E43" s="319"/>
      <c r="F43" s="15" t="s">
        <v>20</v>
      </c>
      <c r="G43" s="319" t="s">
        <v>27</v>
      </c>
      <c r="H43" s="319"/>
      <c r="I43" s="319" t="s">
        <v>28</v>
      </c>
      <c r="J43" s="319"/>
      <c r="K43" s="319"/>
      <c r="L43" s="319"/>
      <c r="M43" s="303" t="s">
        <v>180</v>
      </c>
      <c r="N43" s="304"/>
      <c r="O43" s="304"/>
      <c r="P43" s="305"/>
      <c r="Q43" s="331" t="s">
        <v>29</v>
      </c>
      <c r="R43" s="332"/>
      <c r="S43" s="333"/>
      <c r="T43" s="11"/>
      <c r="V43" s="108"/>
    </row>
    <row r="44" spans="1:26" s="16" customFormat="1" ht="21.95" customHeight="1" x14ac:dyDescent="0.15">
      <c r="B44" s="327" t="s">
        <v>22</v>
      </c>
      <c r="C44" s="328"/>
      <c r="D44" s="256"/>
      <c r="E44" s="256"/>
      <c r="F44" s="90"/>
      <c r="G44" s="256"/>
      <c r="H44" s="256"/>
      <c r="I44" s="256"/>
      <c r="J44" s="256"/>
      <c r="K44" s="256"/>
      <c r="L44" s="256"/>
      <c r="M44" s="287"/>
      <c r="N44" s="288"/>
      <c r="O44" s="288"/>
      <c r="P44" s="289"/>
      <c r="Q44" s="285">
        <f>SUM(D44:P44)</f>
        <v>0</v>
      </c>
      <c r="R44" s="286"/>
      <c r="S44" s="17" t="s">
        <v>22</v>
      </c>
      <c r="V44" s="108"/>
      <c r="W44" s="38"/>
    </row>
    <row r="45" spans="1:26" s="16" customFormat="1" ht="21.95" customHeight="1" x14ac:dyDescent="0.15">
      <c r="B45" s="257" t="s">
        <v>7</v>
      </c>
      <c r="C45" s="258"/>
      <c r="D45" s="259"/>
      <c r="E45" s="259"/>
      <c r="F45" s="91"/>
      <c r="G45" s="259"/>
      <c r="H45" s="259"/>
      <c r="I45" s="259"/>
      <c r="J45" s="259"/>
      <c r="K45" s="259"/>
      <c r="L45" s="259"/>
      <c r="M45" s="323"/>
      <c r="N45" s="324"/>
      <c r="O45" s="324"/>
      <c r="P45" s="325"/>
      <c r="Q45" s="321">
        <f>SUM(D45:P45)</f>
        <v>0</v>
      </c>
      <c r="R45" s="322"/>
      <c r="S45" s="18" t="s">
        <v>7</v>
      </c>
      <c r="V45" s="108"/>
    </row>
    <row r="46" spans="1:26" s="1" customFormat="1" ht="18" customHeight="1" x14ac:dyDescent="0.15">
      <c r="B46" s="300" t="s">
        <v>225</v>
      </c>
      <c r="C46" s="301"/>
      <c r="D46" s="301"/>
      <c r="E46" s="301"/>
      <c r="F46" s="301"/>
      <c r="G46" s="301"/>
      <c r="H46" s="301"/>
      <c r="I46" s="301"/>
      <c r="J46" s="301"/>
      <c r="K46" s="301"/>
      <c r="L46" s="301"/>
      <c r="M46" s="301"/>
      <c r="N46" s="301"/>
      <c r="O46" s="301"/>
      <c r="P46" s="301"/>
      <c r="Q46" s="301"/>
      <c r="V46" s="107"/>
    </row>
    <row r="47" spans="1:26" s="62" customFormat="1" ht="35.1" customHeight="1" x14ac:dyDescent="0.15">
      <c r="B47" s="329" t="s">
        <v>226</v>
      </c>
      <c r="C47" s="330"/>
      <c r="D47" s="330"/>
      <c r="E47" s="330"/>
      <c r="F47" s="330"/>
      <c r="G47" s="330"/>
      <c r="H47" s="330"/>
      <c r="I47" s="330"/>
      <c r="J47" s="330"/>
      <c r="K47" s="330"/>
      <c r="L47" s="330"/>
      <c r="M47" s="330"/>
      <c r="N47" s="330"/>
      <c r="O47" s="330"/>
      <c r="P47" s="330"/>
      <c r="Q47" s="330"/>
      <c r="R47" s="330"/>
      <c r="S47" s="330"/>
      <c r="T47" s="330"/>
      <c r="V47" s="109"/>
    </row>
    <row r="48" spans="1:26" s="1" customFormat="1" ht="15.75" customHeight="1" x14ac:dyDescent="0.15">
      <c r="A48" s="307" t="s">
        <v>9</v>
      </c>
      <c r="B48" s="260" t="s">
        <v>35</v>
      </c>
      <c r="C48" s="261"/>
      <c r="D48" s="261"/>
      <c r="E48" s="261"/>
      <c r="F48" s="261"/>
      <c r="G48" s="261"/>
      <c r="H48" s="261"/>
      <c r="I48" s="262"/>
      <c r="J48" s="249" t="s">
        <v>41</v>
      </c>
      <c r="K48" s="261"/>
      <c r="L48" s="261"/>
      <c r="M48" s="261"/>
      <c r="N48" s="262"/>
      <c r="O48" s="249" t="s">
        <v>36</v>
      </c>
      <c r="P48" s="261"/>
      <c r="Q48" s="261"/>
      <c r="R48" s="261"/>
      <c r="S48" s="261"/>
      <c r="T48" s="299"/>
      <c r="V48" s="107"/>
    </row>
    <row r="49" spans="1:31" s="1" customFormat="1" ht="36" customHeight="1" x14ac:dyDescent="0.15">
      <c r="A49" s="214"/>
      <c r="B49" s="263"/>
      <c r="C49" s="264"/>
      <c r="D49" s="264"/>
      <c r="E49" s="264"/>
      <c r="F49" s="264"/>
      <c r="G49" s="264"/>
      <c r="H49" s="264"/>
      <c r="I49" s="265"/>
      <c r="J49" s="252"/>
      <c r="K49" s="264"/>
      <c r="L49" s="264"/>
      <c r="M49" s="264"/>
      <c r="N49" s="265"/>
      <c r="O49" s="252"/>
      <c r="P49" s="253"/>
      <c r="Q49" s="253"/>
      <c r="R49" s="253"/>
      <c r="S49" s="253"/>
      <c r="T49" s="254"/>
      <c r="V49" s="107"/>
    </row>
    <row r="50" spans="1:31" s="1" customFormat="1" ht="15.75" customHeight="1" x14ac:dyDescent="0.15">
      <c r="A50" s="214"/>
      <c r="B50" s="260" t="s">
        <v>37</v>
      </c>
      <c r="C50" s="261"/>
      <c r="D50" s="261"/>
      <c r="E50" s="261"/>
      <c r="F50" s="261"/>
      <c r="G50" s="261"/>
      <c r="H50" s="261"/>
      <c r="I50" s="262"/>
      <c r="J50" s="249" t="s">
        <v>38</v>
      </c>
      <c r="K50" s="250"/>
      <c r="L50" s="250"/>
      <c r="M50" s="250"/>
      <c r="N50" s="251"/>
      <c r="O50" s="249" t="s">
        <v>43</v>
      </c>
      <c r="P50" s="250"/>
      <c r="Q50" s="250"/>
      <c r="R50" s="250"/>
      <c r="S50" s="250"/>
      <c r="T50" s="306"/>
      <c r="V50" s="107"/>
    </row>
    <row r="51" spans="1:31" s="1" customFormat="1" ht="36" customHeight="1" x14ac:dyDescent="0.15">
      <c r="A51" s="235"/>
      <c r="B51" s="263"/>
      <c r="C51" s="264"/>
      <c r="D51" s="264"/>
      <c r="E51" s="264"/>
      <c r="F51" s="264"/>
      <c r="G51" s="264"/>
      <c r="H51" s="264"/>
      <c r="I51" s="265"/>
      <c r="J51" s="252"/>
      <c r="K51" s="253"/>
      <c r="L51" s="253"/>
      <c r="M51" s="253"/>
      <c r="N51" s="255"/>
      <c r="O51" s="252"/>
      <c r="P51" s="253"/>
      <c r="Q51" s="253"/>
      <c r="R51" s="253"/>
      <c r="S51" s="253"/>
      <c r="T51" s="254"/>
      <c r="V51" s="107"/>
    </row>
    <row r="52" spans="1:31" s="1" customFormat="1" ht="4.9000000000000004" customHeight="1" x14ac:dyDescent="0.15">
      <c r="A52" s="181"/>
      <c r="B52" s="182"/>
      <c r="C52" s="182"/>
      <c r="D52" s="182"/>
      <c r="E52" s="182"/>
      <c r="F52" s="182"/>
      <c r="G52" s="182"/>
      <c r="H52" s="182"/>
      <c r="I52" s="182"/>
      <c r="J52" s="182"/>
      <c r="K52" s="183"/>
      <c r="L52" s="183"/>
      <c r="M52" s="183"/>
      <c r="N52" s="183"/>
      <c r="O52" s="182"/>
      <c r="P52" s="183"/>
      <c r="Q52" s="183"/>
      <c r="R52" s="183"/>
      <c r="S52" s="183"/>
      <c r="T52" s="183"/>
      <c r="V52" s="107"/>
    </row>
    <row r="53" spans="1:31" s="1" customFormat="1" ht="36" customHeight="1" x14ac:dyDescent="0.15">
      <c r="A53" s="180" t="s">
        <v>245</v>
      </c>
      <c r="B53" s="279" t="s">
        <v>247</v>
      </c>
      <c r="C53" s="280"/>
      <c r="D53" s="280"/>
      <c r="E53" s="280"/>
      <c r="F53" s="184"/>
      <c r="G53" s="185" t="s">
        <v>246</v>
      </c>
      <c r="H53" s="281" t="s">
        <v>260</v>
      </c>
      <c r="I53" s="282"/>
      <c r="J53" s="282"/>
      <c r="K53" s="282"/>
      <c r="L53" s="282"/>
      <c r="M53" s="282"/>
      <c r="N53" s="282"/>
      <c r="O53" s="282"/>
      <c r="P53" s="282"/>
      <c r="Q53" s="282"/>
      <c r="R53" s="282"/>
      <c r="S53" s="282"/>
      <c r="T53" s="186"/>
      <c r="V53" s="107"/>
    </row>
    <row r="54" spans="1:31" s="1" customFormat="1" ht="4.9000000000000004" customHeight="1" x14ac:dyDescent="0.15">
      <c r="V54" s="107"/>
    </row>
    <row r="55" spans="1:31" s="1" customFormat="1" ht="34.5" customHeight="1" x14ac:dyDescent="0.15">
      <c r="A55" s="243" t="s">
        <v>16</v>
      </c>
      <c r="B55" s="266" t="s">
        <v>173</v>
      </c>
      <c r="C55" s="267"/>
      <c r="D55" s="267"/>
      <c r="E55" s="267"/>
      <c r="F55" s="267"/>
      <c r="G55" s="267"/>
      <c r="H55" s="267"/>
      <c r="I55" s="267"/>
      <c r="J55" s="267"/>
      <c r="K55" s="267"/>
      <c r="L55" s="267"/>
      <c r="M55" s="267"/>
      <c r="N55" s="267"/>
      <c r="O55" s="267"/>
      <c r="P55" s="268"/>
      <c r="Q55" s="308" t="s">
        <v>24</v>
      </c>
      <c r="R55" s="309"/>
      <c r="S55" s="309"/>
      <c r="T55" s="310"/>
      <c r="V55" s="107"/>
    </row>
    <row r="56" spans="1:31" s="1" customFormat="1" ht="72" customHeight="1" x14ac:dyDescent="0.15">
      <c r="A56" s="244"/>
      <c r="B56" s="290"/>
      <c r="C56" s="291"/>
      <c r="D56" s="291"/>
      <c r="E56" s="291"/>
      <c r="F56" s="291"/>
      <c r="G56" s="291"/>
      <c r="H56" s="291"/>
      <c r="I56" s="291"/>
      <c r="J56" s="291"/>
      <c r="K56" s="291"/>
      <c r="L56" s="291"/>
      <c r="M56" s="291"/>
      <c r="N56" s="291"/>
      <c r="O56" s="291"/>
      <c r="P56" s="292"/>
      <c r="Q56" s="277" t="s">
        <v>23</v>
      </c>
      <c r="R56" s="278"/>
      <c r="S56" s="271"/>
      <c r="T56" s="272"/>
      <c r="V56" s="107"/>
    </row>
    <row r="57" spans="1:31" s="1" customFormat="1" ht="72" customHeight="1" x14ac:dyDescent="0.15">
      <c r="A57" s="200"/>
      <c r="B57" s="293"/>
      <c r="C57" s="294"/>
      <c r="D57" s="294"/>
      <c r="E57" s="294"/>
      <c r="F57" s="294"/>
      <c r="G57" s="294"/>
      <c r="H57" s="294"/>
      <c r="I57" s="294"/>
      <c r="J57" s="294"/>
      <c r="K57" s="294"/>
      <c r="L57" s="294"/>
      <c r="M57" s="294"/>
      <c r="N57" s="294"/>
      <c r="O57" s="294"/>
      <c r="P57" s="295"/>
      <c r="Q57" s="275" t="s">
        <v>19</v>
      </c>
      <c r="R57" s="276"/>
      <c r="S57" s="269"/>
      <c r="T57" s="270"/>
      <c r="V57" s="107"/>
      <c r="AE57" s="21"/>
    </row>
    <row r="58" spans="1:31" s="1" customFormat="1" ht="5.0999999999999996" customHeight="1" x14ac:dyDescent="0.15">
      <c r="B58" s="19"/>
      <c r="C58" s="3"/>
      <c r="D58" s="3"/>
      <c r="E58" s="20"/>
      <c r="F58" s="3"/>
      <c r="G58" s="3"/>
      <c r="H58" s="3"/>
      <c r="I58" s="3"/>
      <c r="J58" s="3"/>
      <c r="K58" s="3"/>
      <c r="L58" s="3"/>
      <c r="M58" s="3"/>
      <c r="N58" s="3"/>
      <c r="O58" s="3"/>
      <c r="P58" s="3"/>
      <c r="Q58" s="3"/>
      <c r="R58" s="3"/>
      <c r="S58" s="3"/>
      <c r="T58" s="3"/>
      <c r="V58" s="107"/>
    </row>
    <row r="59" spans="1:31" s="1" customFormat="1" ht="18" customHeight="1" x14ac:dyDescent="0.15">
      <c r="A59" s="247" t="s">
        <v>10</v>
      </c>
      <c r="B59" s="313" t="s">
        <v>174</v>
      </c>
      <c r="C59" s="314"/>
      <c r="D59" s="314"/>
      <c r="E59" s="314"/>
      <c r="F59" s="315"/>
      <c r="G59" s="148"/>
      <c r="H59" s="146"/>
      <c r="I59" s="146"/>
      <c r="J59" s="146"/>
      <c r="K59" s="146"/>
      <c r="L59" s="146"/>
      <c r="M59" s="149"/>
      <c r="N59" s="150"/>
      <c r="O59" s="150"/>
      <c r="P59" s="150"/>
      <c r="Q59" s="150"/>
      <c r="R59" s="179" t="s">
        <v>243</v>
      </c>
      <c r="S59" s="337">
        <f>IF(S56&gt;0,S57/S56,0)</f>
        <v>0</v>
      </c>
      <c r="T59" s="338"/>
      <c r="U59" s="21"/>
      <c r="V59" s="110"/>
    </row>
    <row r="60" spans="1:31" s="1" customFormat="1" ht="18" customHeight="1" x14ac:dyDescent="0.15">
      <c r="A60" s="248"/>
      <c r="B60" s="316"/>
      <c r="C60" s="317"/>
      <c r="D60" s="317"/>
      <c r="E60" s="317"/>
      <c r="F60" s="318"/>
      <c r="G60" s="273"/>
      <c r="H60" s="274"/>
      <c r="I60" s="274"/>
      <c r="J60" s="274"/>
      <c r="K60" s="274"/>
      <c r="L60" s="274"/>
      <c r="M60" s="274"/>
      <c r="N60" s="274"/>
      <c r="O60" s="274"/>
      <c r="P60" s="274"/>
      <c r="Q60" s="274"/>
      <c r="R60" s="274"/>
      <c r="S60" s="274"/>
      <c r="T60" s="274"/>
      <c r="U60" s="21"/>
      <c r="V60" s="110"/>
      <c r="W60" s="61"/>
    </row>
    <row r="61" spans="1:31" s="1" customFormat="1" ht="27" customHeight="1" x14ac:dyDescent="0.15">
      <c r="A61" s="31" t="s">
        <v>30</v>
      </c>
      <c r="B61" s="311"/>
      <c r="C61" s="312"/>
      <c r="D61" s="120" t="s">
        <v>31</v>
      </c>
      <c r="E61" s="336" t="s">
        <v>249</v>
      </c>
      <c r="F61" s="307"/>
      <c r="G61" s="334"/>
      <c r="H61" s="335"/>
      <c r="I61" s="297" t="s">
        <v>211</v>
      </c>
      <c r="J61" s="298"/>
      <c r="K61" s="307" t="s">
        <v>199</v>
      </c>
      <c r="L61" s="307"/>
      <c r="M61" s="307"/>
      <c r="N61" s="307"/>
      <c r="O61" s="311"/>
      <c r="P61" s="312"/>
      <c r="Q61" s="297" t="s">
        <v>201</v>
      </c>
      <c r="R61" s="298"/>
      <c r="U61" s="21"/>
      <c r="V61" s="110"/>
      <c r="W61" s="61"/>
    </row>
    <row r="62" spans="1:31" s="1" customFormat="1" ht="24.95" customHeight="1" x14ac:dyDescent="0.15">
      <c r="A62" s="198" t="s">
        <v>11</v>
      </c>
      <c r="B62" s="220"/>
      <c r="C62" s="221"/>
      <c r="D62" s="121" t="s">
        <v>32</v>
      </c>
      <c r="E62" s="214" t="s">
        <v>206</v>
      </c>
      <c r="F62" s="214"/>
      <c r="G62" s="225"/>
      <c r="H62" s="226"/>
      <c r="I62" s="194" t="s">
        <v>209</v>
      </c>
      <c r="J62" s="195"/>
      <c r="K62" s="214" t="s">
        <v>200</v>
      </c>
      <c r="L62" s="214"/>
      <c r="M62" s="214"/>
      <c r="N62" s="214"/>
      <c r="O62" s="227"/>
      <c r="P62" s="320"/>
      <c r="Q62" s="194" t="s">
        <v>202</v>
      </c>
      <c r="R62" s="195"/>
      <c r="U62" s="21"/>
      <c r="V62" s="110"/>
    </row>
    <row r="63" spans="1:31" s="1" customFormat="1" ht="24.95" customHeight="1" x14ac:dyDescent="0.15">
      <c r="A63" s="199"/>
      <c r="B63" s="229">
        <f>IF(B61&gt;0,B62*4/B61*100,0)</f>
        <v>0</v>
      </c>
      <c r="C63" s="230"/>
      <c r="D63" s="121" t="s">
        <v>213</v>
      </c>
      <c r="E63" s="214" t="s">
        <v>205</v>
      </c>
      <c r="F63" s="214"/>
      <c r="G63" s="225"/>
      <c r="H63" s="226"/>
      <c r="I63" s="194" t="s">
        <v>208</v>
      </c>
      <c r="J63" s="195"/>
      <c r="K63" s="214" t="s">
        <v>196</v>
      </c>
      <c r="L63" s="214"/>
      <c r="M63" s="214"/>
      <c r="N63" s="214"/>
      <c r="O63" s="227"/>
      <c r="P63" s="228"/>
      <c r="Q63" s="194" t="s">
        <v>198</v>
      </c>
      <c r="R63" s="195"/>
      <c r="U63" s="21"/>
      <c r="V63" s="110"/>
    </row>
    <row r="64" spans="1:31" s="1" customFormat="1" ht="24.95" customHeight="1" x14ac:dyDescent="0.15">
      <c r="A64" s="198" t="s">
        <v>12</v>
      </c>
      <c r="B64" s="218"/>
      <c r="C64" s="219"/>
      <c r="D64" s="121" t="s">
        <v>212</v>
      </c>
      <c r="E64" s="214" t="s">
        <v>204</v>
      </c>
      <c r="F64" s="214"/>
      <c r="G64" s="220"/>
      <c r="H64" s="221"/>
      <c r="I64" s="194" t="s">
        <v>207</v>
      </c>
      <c r="J64" s="195"/>
      <c r="K64" s="214" t="s">
        <v>195</v>
      </c>
      <c r="L64" s="214"/>
      <c r="M64" s="214"/>
      <c r="N64" s="214"/>
      <c r="O64" s="225"/>
      <c r="P64" s="226"/>
      <c r="Q64" s="194" t="s">
        <v>197</v>
      </c>
      <c r="R64" s="195"/>
      <c r="V64" s="107"/>
    </row>
    <row r="65" spans="1:22" s="1" customFormat="1" ht="24.95" customHeight="1" x14ac:dyDescent="0.15">
      <c r="A65" s="200"/>
      <c r="B65" s="233">
        <f>IF(B61&gt;0,B64*9/B61*100,0)</f>
        <v>0</v>
      </c>
      <c r="C65" s="234"/>
      <c r="D65" s="122" t="s">
        <v>214</v>
      </c>
      <c r="E65" s="235" t="s">
        <v>203</v>
      </c>
      <c r="F65" s="235"/>
      <c r="G65" s="236"/>
      <c r="H65" s="237"/>
      <c r="I65" s="196" t="s">
        <v>207</v>
      </c>
      <c r="J65" s="197"/>
      <c r="K65" s="238" t="s">
        <v>15</v>
      </c>
      <c r="L65" s="239"/>
      <c r="M65" s="239"/>
      <c r="N65" s="240"/>
      <c r="O65" s="241"/>
      <c r="P65" s="242"/>
      <c r="Q65" s="196" t="s">
        <v>210</v>
      </c>
      <c r="R65" s="197"/>
      <c r="S65" s="3"/>
      <c r="V65" s="107"/>
    </row>
    <row r="66" spans="1:22" s="1" customFormat="1" ht="5.0999999999999996" customHeight="1" x14ac:dyDescent="0.15">
      <c r="A66" s="21"/>
      <c r="B66" s="22"/>
      <c r="C66" s="22"/>
      <c r="D66" s="3"/>
      <c r="E66" s="21"/>
      <c r="F66" s="21"/>
      <c r="G66" s="22"/>
      <c r="H66" s="22"/>
      <c r="I66" s="3"/>
      <c r="J66" s="3"/>
      <c r="K66" s="3"/>
      <c r="M66" s="21"/>
      <c r="Q66" s="3"/>
      <c r="R66" s="3"/>
      <c r="S66" s="3"/>
      <c r="V66" s="107"/>
    </row>
    <row r="67" spans="1:22" s="1" customFormat="1" ht="16.149999999999999" customHeight="1" x14ac:dyDescent="0.15">
      <c r="A67" s="21"/>
      <c r="B67" s="22"/>
      <c r="C67" s="20" t="s">
        <v>230</v>
      </c>
      <c r="E67" s="21"/>
      <c r="F67" s="21"/>
      <c r="G67" s="22"/>
      <c r="H67" s="22"/>
      <c r="I67" s="3"/>
      <c r="J67" s="3"/>
      <c r="K67" s="3"/>
      <c r="M67" s="21"/>
      <c r="Q67" s="3"/>
      <c r="R67" s="3"/>
      <c r="S67" s="3"/>
      <c r="V67" s="107"/>
    </row>
    <row r="68" spans="1:22" s="1" customFormat="1" ht="16.149999999999999" customHeight="1" x14ac:dyDescent="0.15">
      <c r="B68" s="19"/>
      <c r="C68" s="3"/>
      <c r="D68" s="3"/>
      <c r="E68" s="20" t="s">
        <v>183</v>
      </c>
      <c r="F68" s="3"/>
      <c r="G68" s="3"/>
      <c r="H68" s="3"/>
      <c r="I68" s="3"/>
      <c r="J68" s="3"/>
      <c r="K68" s="3"/>
      <c r="L68" s="3"/>
      <c r="M68" s="3"/>
      <c r="N68" s="3"/>
      <c r="O68" s="3"/>
      <c r="P68" s="3"/>
      <c r="Q68" s="3"/>
      <c r="R68" s="3"/>
      <c r="S68" s="3"/>
      <c r="T68" s="3"/>
      <c r="V68" s="107"/>
    </row>
    <row r="69" spans="1:22" s="1" customFormat="1" ht="16.5" customHeight="1" x14ac:dyDescent="0.15">
      <c r="B69" s="19"/>
      <c r="C69" s="3"/>
      <c r="D69" s="3"/>
      <c r="E69" s="20"/>
      <c r="F69" s="20"/>
      <c r="G69" s="99" t="s">
        <v>257</v>
      </c>
      <c r="H69" s="3"/>
      <c r="I69" s="3"/>
      <c r="J69" s="3"/>
      <c r="K69" s="3"/>
      <c r="L69" s="3"/>
      <c r="M69" s="3"/>
      <c r="N69" s="3"/>
      <c r="O69" s="3"/>
      <c r="P69" s="3"/>
      <c r="Q69" s="3"/>
      <c r="R69" s="3"/>
      <c r="S69" s="3"/>
      <c r="T69" s="3"/>
      <c r="V69" s="107"/>
    </row>
    <row r="70" spans="1:22" s="1" customFormat="1" ht="18" customHeight="1" x14ac:dyDescent="0.15">
      <c r="A70" s="222" t="s">
        <v>8</v>
      </c>
      <c r="B70" s="223"/>
      <c r="C70" s="223"/>
      <c r="D70" s="224"/>
      <c r="E70" s="37" t="s">
        <v>33</v>
      </c>
      <c r="F70" s="37" t="s">
        <v>182</v>
      </c>
      <c r="G70" s="231" t="s">
        <v>181</v>
      </c>
      <c r="H70" s="223"/>
      <c r="I70" s="224"/>
      <c r="J70" s="231" t="s">
        <v>44</v>
      </c>
      <c r="K70" s="223"/>
      <c r="L70" s="224"/>
      <c r="M70" s="231" t="s">
        <v>34</v>
      </c>
      <c r="N70" s="223"/>
      <c r="O70" s="223"/>
      <c r="P70" s="223"/>
      <c r="Q70" s="223"/>
      <c r="R70" s="223"/>
      <c r="S70" s="223"/>
      <c r="T70" s="232"/>
      <c r="V70" s="107"/>
    </row>
    <row r="71" spans="1:22" s="1" customFormat="1" ht="18" customHeight="1" x14ac:dyDescent="0.15">
      <c r="A71" s="215" t="s">
        <v>42</v>
      </c>
      <c r="B71" s="216"/>
      <c r="C71" s="216"/>
      <c r="D71" s="216"/>
      <c r="E71" s="216"/>
      <c r="F71" s="216"/>
      <c r="G71" s="216"/>
      <c r="H71" s="216"/>
      <c r="I71" s="216"/>
      <c r="J71" s="216"/>
      <c r="K71" s="216"/>
      <c r="L71" s="216"/>
      <c r="M71" s="216"/>
      <c r="N71" s="216"/>
      <c r="O71" s="216"/>
      <c r="P71" s="216"/>
      <c r="Q71" s="216"/>
      <c r="R71" s="216"/>
      <c r="S71" s="216"/>
      <c r="T71" s="217"/>
      <c r="V71" s="107"/>
    </row>
    <row r="72" spans="1:22" s="1" customFormat="1" ht="18" customHeight="1" x14ac:dyDescent="0.15">
      <c r="A72" s="204"/>
      <c r="B72" s="205"/>
      <c r="C72" s="205"/>
      <c r="D72" s="206"/>
      <c r="E72" s="92"/>
      <c r="F72" s="101"/>
      <c r="G72" s="201"/>
      <c r="H72" s="205"/>
      <c r="I72" s="206"/>
      <c r="J72" s="212"/>
      <c r="K72" s="212"/>
      <c r="L72" s="213"/>
      <c r="M72" s="201"/>
      <c r="N72" s="202"/>
      <c r="O72" s="202"/>
      <c r="P72" s="202"/>
      <c r="Q72" s="202"/>
      <c r="R72" s="202"/>
      <c r="S72" s="202"/>
      <c r="T72" s="203"/>
      <c r="V72" s="107"/>
    </row>
    <row r="73" spans="1:22" s="1" customFormat="1" ht="18" customHeight="1" x14ac:dyDescent="0.15">
      <c r="A73" s="204"/>
      <c r="B73" s="205"/>
      <c r="C73" s="205"/>
      <c r="D73" s="206"/>
      <c r="E73" s="92"/>
      <c r="F73" s="101"/>
      <c r="G73" s="201"/>
      <c r="H73" s="205"/>
      <c r="I73" s="206"/>
      <c r="J73" s="212"/>
      <c r="K73" s="212"/>
      <c r="L73" s="213"/>
      <c r="M73" s="201"/>
      <c r="N73" s="202"/>
      <c r="O73" s="202"/>
      <c r="P73" s="202"/>
      <c r="Q73" s="202"/>
      <c r="R73" s="202"/>
      <c r="S73" s="202"/>
      <c r="T73" s="203"/>
      <c r="V73" s="107"/>
    </row>
    <row r="74" spans="1:22" s="1" customFormat="1" ht="18" customHeight="1" x14ac:dyDescent="0.15">
      <c r="A74" s="204"/>
      <c r="B74" s="205"/>
      <c r="C74" s="205"/>
      <c r="D74" s="206"/>
      <c r="E74" s="92"/>
      <c r="F74" s="101"/>
      <c r="G74" s="201"/>
      <c r="H74" s="205"/>
      <c r="I74" s="206"/>
      <c r="J74" s="212"/>
      <c r="K74" s="212"/>
      <c r="L74" s="213"/>
      <c r="M74" s="201"/>
      <c r="N74" s="202"/>
      <c r="O74" s="202"/>
      <c r="P74" s="202"/>
      <c r="Q74" s="202"/>
      <c r="R74" s="202"/>
      <c r="S74" s="202"/>
      <c r="T74" s="203"/>
      <c r="V74" s="107"/>
    </row>
    <row r="75" spans="1:22" s="1" customFormat="1" ht="18" customHeight="1" x14ac:dyDescent="0.15">
      <c r="A75" s="204"/>
      <c r="B75" s="205"/>
      <c r="C75" s="205"/>
      <c r="D75" s="206"/>
      <c r="E75" s="92"/>
      <c r="F75" s="101"/>
      <c r="G75" s="201"/>
      <c r="H75" s="205"/>
      <c r="I75" s="206"/>
      <c r="J75" s="212"/>
      <c r="K75" s="212"/>
      <c r="L75" s="213"/>
      <c r="M75" s="201"/>
      <c r="N75" s="202"/>
      <c r="O75" s="202"/>
      <c r="P75" s="202"/>
      <c r="Q75" s="202"/>
      <c r="R75" s="202"/>
      <c r="S75" s="202"/>
      <c r="T75" s="203"/>
      <c r="V75" s="107"/>
    </row>
    <row r="76" spans="1:22" s="1" customFormat="1" ht="18" customHeight="1" x14ac:dyDescent="0.15">
      <c r="A76" s="204"/>
      <c r="B76" s="205"/>
      <c r="C76" s="205"/>
      <c r="D76" s="206"/>
      <c r="E76" s="92"/>
      <c r="F76" s="101"/>
      <c r="G76" s="201"/>
      <c r="H76" s="205"/>
      <c r="I76" s="206"/>
      <c r="J76" s="212"/>
      <c r="K76" s="212"/>
      <c r="L76" s="213"/>
      <c r="M76" s="201"/>
      <c r="N76" s="202"/>
      <c r="O76" s="202"/>
      <c r="P76" s="202"/>
      <c r="Q76" s="202"/>
      <c r="R76" s="202"/>
      <c r="S76" s="202"/>
      <c r="T76" s="203"/>
      <c r="V76" s="107"/>
    </row>
    <row r="77" spans="1:22" s="1" customFormat="1" ht="18" customHeight="1" x14ac:dyDescent="0.15">
      <c r="A77" s="204"/>
      <c r="B77" s="205"/>
      <c r="C77" s="205"/>
      <c r="D77" s="206"/>
      <c r="E77" s="92"/>
      <c r="F77" s="101"/>
      <c r="G77" s="201"/>
      <c r="H77" s="205"/>
      <c r="I77" s="206"/>
      <c r="J77" s="212"/>
      <c r="K77" s="212"/>
      <c r="L77" s="213"/>
      <c r="M77" s="201"/>
      <c r="N77" s="202"/>
      <c r="O77" s="202"/>
      <c r="P77" s="202"/>
      <c r="Q77" s="202"/>
      <c r="R77" s="202"/>
      <c r="S77" s="202"/>
      <c r="T77" s="203"/>
      <c r="V77" s="107"/>
    </row>
    <row r="78" spans="1:22" s="1" customFormat="1" ht="18" customHeight="1" x14ac:dyDescent="0.15">
      <c r="A78" s="204"/>
      <c r="B78" s="205"/>
      <c r="C78" s="205"/>
      <c r="D78" s="206"/>
      <c r="E78" s="92"/>
      <c r="F78" s="101"/>
      <c r="G78" s="201"/>
      <c r="H78" s="205"/>
      <c r="I78" s="206"/>
      <c r="J78" s="212"/>
      <c r="K78" s="212"/>
      <c r="L78" s="213"/>
      <c r="M78" s="201"/>
      <c r="N78" s="202"/>
      <c r="O78" s="202"/>
      <c r="P78" s="202"/>
      <c r="Q78" s="202"/>
      <c r="R78" s="202"/>
      <c r="S78" s="202"/>
      <c r="T78" s="203"/>
      <c r="V78" s="107"/>
    </row>
    <row r="79" spans="1:22" s="1" customFormat="1" ht="18" customHeight="1" x14ac:dyDescent="0.15">
      <c r="A79" s="204"/>
      <c r="B79" s="205"/>
      <c r="C79" s="205"/>
      <c r="D79" s="206"/>
      <c r="E79" s="92"/>
      <c r="F79" s="101"/>
      <c r="G79" s="201"/>
      <c r="H79" s="205"/>
      <c r="I79" s="206"/>
      <c r="J79" s="212"/>
      <c r="K79" s="212"/>
      <c r="L79" s="213"/>
      <c r="M79" s="201"/>
      <c r="N79" s="202"/>
      <c r="O79" s="202"/>
      <c r="P79" s="202"/>
      <c r="Q79" s="202"/>
      <c r="R79" s="202"/>
      <c r="S79" s="202"/>
      <c r="T79" s="203"/>
      <c r="V79" s="107"/>
    </row>
    <row r="80" spans="1:22" s="1" customFormat="1" ht="18" customHeight="1" x14ac:dyDescent="0.15">
      <c r="A80" s="204"/>
      <c r="B80" s="205"/>
      <c r="C80" s="205"/>
      <c r="D80" s="206"/>
      <c r="E80" s="92"/>
      <c r="F80" s="101"/>
      <c r="G80" s="201"/>
      <c r="H80" s="205"/>
      <c r="I80" s="206"/>
      <c r="J80" s="212"/>
      <c r="K80" s="212"/>
      <c r="L80" s="213"/>
      <c r="M80" s="201"/>
      <c r="N80" s="202"/>
      <c r="O80" s="202"/>
      <c r="P80" s="202"/>
      <c r="Q80" s="202"/>
      <c r="R80" s="202"/>
      <c r="S80" s="202"/>
      <c r="T80" s="203"/>
      <c r="V80" s="107"/>
    </row>
    <row r="81" spans="1:22" s="1" customFormat="1" ht="18" customHeight="1" x14ac:dyDescent="0.15">
      <c r="A81" s="204"/>
      <c r="B81" s="205"/>
      <c r="C81" s="205"/>
      <c r="D81" s="206"/>
      <c r="E81" s="92"/>
      <c r="F81" s="101"/>
      <c r="G81" s="201"/>
      <c r="H81" s="205"/>
      <c r="I81" s="206"/>
      <c r="J81" s="212"/>
      <c r="K81" s="212"/>
      <c r="L81" s="213"/>
      <c r="M81" s="201"/>
      <c r="N81" s="202"/>
      <c r="O81" s="202"/>
      <c r="P81" s="202"/>
      <c r="Q81" s="202"/>
      <c r="R81" s="202"/>
      <c r="S81" s="202"/>
      <c r="T81" s="203"/>
      <c r="V81" s="107"/>
    </row>
    <row r="82" spans="1:22" s="1" customFormat="1" ht="18" customHeight="1" x14ac:dyDescent="0.15">
      <c r="A82" s="204"/>
      <c r="B82" s="205"/>
      <c r="C82" s="205"/>
      <c r="D82" s="206"/>
      <c r="E82" s="92"/>
      <c r="F82" s="101"/>
      <c r="G82" s="201"/>
      <c r="H82" s="205"/>
      <c r="I82" s="206"/>
      <c r="J82" s="212"/>
      <c r="K82" s="212"/>
      <c r="L82" s="213"/>
      <c r="M82" s="201"/>
      <c r="N82" s="202"/>
      <c r="O82" s="202"/>
      <c r="P82" s="202"/>
      <c r="Q82" s="202"/>
      <c r="R82" s="202"/>
      <c r="S82" s="202"/>
      <c r="T82" s="203"/>
      <c r="V82" s="107"/>
    </row>
    <row r="83" spans="1:22" s="1" customFormat="1" ht="18" customHeight="1" x14ac:dyDescent="0.15">
      <c r="A83" s="204"/>
      <c r="B83" s="205"/>
      <c r="C83" s="205"/>
      <c r="D83" s="206"/>
      <c r="E83" s="92"/>
      <c r="F83" s="101"/>
      <c r="G83" s="201"/>
      <c r="H83" s="205"/>
      <c r="I83" s="206"/>
      <c r="J83" s="212"/>
      <c r="K83" s="212"/>
      <c r="L83" s="213"/>
      <c r="M83" s="201"/>
      <c r="N83" s="202"/>
      <c r="O83" s="202"/>
      <c r="P83" s="202"/>
      <c r="Q83" s="202"/>
      <c r="R83" s="202"/>
      <c r="S83" s="202"/>
      <c r="T83" s="203"/>
      <c r="V83" s="107"/>
    </row>
    <row r="84" spans="1:22" s="1" customFormat="1" ht="18" customHeight="1" x14ac:dyDescent="0.15">
      <c r="A84" s="204"/>
      <c r="B84" s="205"/>
      <c r="C84" s="205"/>
      <c r="D84" s="206"/>
      <c r="E84" s="92"/>
      <c r="F84" s="101"/>
      <c r="G84" s="201"/>
      <c r="H84" s="205"/>
      <c r="I84" s="206"/>
      <c r="J84" s="212"/>
      <c r="K84" s="212"/>
      <c r="L84" s="213"/>
      <c r="M84" s="201"/>
      <c r="N84" s="202"/>
      <c r="O84" s="202"/>
      <c r="P84" s="202"/>
      <c r="Q84" s="202"/>
      <c r="R84" s="202"/>
      <c r="S84" s="202"/>
      <c r="T84" s="203"/>
      <c r="V84" s="107"/>
    </row>
    <row r="85" spans="1:22" s="1" customFormat="1" ht="18" customHeight="1" x14ac:dyDescent="0.15">
      <c r="A85" s="204"/>
      <c r="B85" s="205"/>
      <c r="C85" s="205"/>
      <c r="D85" s="206"/>
      <c r="E85" s="92"/>
      <c r="F85" s="101"/>
      <c r="G85" s="201"/>
      <c r="H85" s="205"/>
      <c r="I85" s="206"/>
      <c r="J85" s="212"/>
      <c r="K85" s="212"/>
      <c r="L85" s="213"/>
      <c r="M85" s="201"/>
      <c r="N85" s="202"/>
      <c r="O85" s="202"/>
      <c r="P85" s="202"/>
      <c r="Q85" s="202"/>
      <c r="R85" s="202"/>
      <c r="S85" s="202"/>
      <c r="T85" s="203"/>
      <c r="V85" s="107"/>
    </row>
    <row r="86" spans="1:22" s="1" customFormat="1" ht="18" customHeight="1" x14ac:dyDescent="0.15">
      <c r="A86" s="204"/>
      <c r="B86" s="205"/>
      <c r="C86" s="205"/>
      <c r="D86" s="206"/>
      <c r="E86" s="92"/>
      <c r="F86" s="101"/>
      <c r="G86" s="201"/>
      <c r="H86" s="205"/>
      <c r="I86" s="206"/>
      <c r="J86" s="212"/>
      <c r="K86" s="212"/>
      <c r="L86" s="213"/>
      <c r="M86" s="201"/>
      <c r="N86" s="202"/>
      <c r="O86" s="202"/>
      <c r="P86" s="202"/>
      <c r="Q86" s="202"/>
      <c r="R86" s="202"/>
      <c r="S86" s="202"/>
      <c r="T86" s="203"/>
      <c r="V86" s="107"/>
    </row>
    <row r="87" spans="1:22" s="1" customFormat="1" ht="18" customHeight="1" x14ac:dyDescent="0.15">
      <c r="A87" s="204"/>
      <c r="B87" s="205"/>
      <c r="C87" s="205"/>
      <c r="D87" s="206"/>
      <c r="E87" s="92"/>
      <c r="F87" s="101"/>
      <c r="G87" s="201"/>
      <c r="H87" s="205"/>
      <c r="I87" s="206"/>
      <c r="J87" s="212"/>
      <c r="K87" s="212"/>
      <c r="L87" s="213"/>
      <c r="M87" s="201"/>
      <c r="N87" s="202"/>
      <c r="O87" s="202"/>
      <c r="P87" s="202"/>
      <c r="Q87" s="202"/>
      <c r="R87" s="202"/>
      <c r="S87" s="202"/>
      <c r="T87" s="203"/>
      <c r="V87" s="107"/>
    </row>
    <row r="88" spans="1:22" s="1" customFormat="1" ht="18" customHeight="1" x14ac:dyDescent="0.15">
      <c r="A88" s="204"/>
      <c r="B88" s="205"/>
      <c r="C88" s="205"/>
      <c r="D88" s="206"/>
      <c r="E88" s="92"/>
      <c r="F88" s="101"/>
      <c r="G88" s="201"/>
      <c r="H88" s="205"/>
      <c r="I88" s="206"/>
      <c r="J88" s="212"/>
      <c r="K88" s="212"/>
      <c r="L88" s="213"/>
      <c r="M88" s="201"/>
      <c r="N88" s="202"/>
      <c r="O88" s="202"/>
      <c r="P88" s="202"/>
      <c r="Q88" s="202"/>
      <c r="R88" s="202"/>
      <c r="S88" s="202"/>
      <c r="T88" s="203"/>
      <c r="V88" s="107"/>
    </row>
    <row r="89" spans="1:22" s="1" customFormat="1" ht="18" customHeight="1" x14ac:dyDescent="0.15">
      <c r="A89" s="204"/>
      <c r="B89" s="205"/>
      <c r="C89" s="205"/>
      <c r="D89" s="206"/>
      <c r="E89" s="92"/>
      <c r="F89" s="101"/>
      <c r="G89" s="201"/>
      <c r="H89" s="205"/>
      <c r="I89" s="206"/>
      <c r="J89" s="212"/>
      <c r="K89" s="212"/>
      <c r="L89" s="213"/>
      <c r="M89" s="201"/>
      <c r="N89" s="202"/>
      <c r="O89" s="202"/>
      <c r="P89" s="202"/>
      <c r="Q89" s="202"/>
      <c r="R89" s="202"/>
      <c r="S89" s="202"/>
      <c r="T89" s="203"/>
      <c r="V89" s="107"/>
    </row>
    <row r="90" spans="1:22" s="1" customFormat="1" ht="18" customHeight="1" x14ac:dyDescent="0.15">
      <c r="A90" s="204"/>
      <c r="B90" s="205"/>
      <c r="C90" s="205"/>
      <c r="D90" s="206"/>
      <c r="E90" s="92"/>
      <c r="F90" s="101"/>
      <c r="G90" s="201"/>
      <c r="H90" s="205"/>
      <c r="I90" s="206"/>
      <c r="J90" s="212"/>
      <c r="K90" s="212"/>
      <c r="L90" s="213"/>
      <c r="M90" s="201"/>
      <c r="N90" s="202"/>
      <c r="O90" s="202"/>
      <c r="P90" s="202"/>
      <c r="Q90" s="202"/>
      <c r="R90" s="202"/>
      <c r="S90" s="202"/>
      <c r="T90" s="203"/>
      <c r="V90" s="107"/>
    </row>
    <row r="91" spans="1:22" s="1" customFormat="1" ht="18" customHeight="1" x14ac:dyDescent="0.15">
      <c r="A91" s="204"/>
      <c r="B91" s="205"/>
      <c r="C91" s="205"/>
      <c r="D91" s="206"/>
      <c r="E91" s="92"/>
      <c r="F91" s="101"/>
      <c r="G91" s="201"/>
      <c r="H91" s="205"/>
      <c r="I91" s="206"/>
      <c r="J91" s="212"/>
      <c r="K91" s="212"/>
      <c r="L91" s="213"/>
      <c r="M91" s="201"/>
      <c r="N91" s="202"/>
      <c r="O91" s="202"/>
      <c r="P91" s="202"/>
      <c r="Q91" s="202"/>
      <c r="R91" s="202"/>
      <c r="S91" s="202"/>
      <c r="T91" s="203"/>
      <c r="V91" s="107"/>
    </row>
    <row r="92" spans="1:22" s="1" customFormat="1" ht="18" customHeight="1" x14ac:dyDescent="0.15">
      <c r="A92" s="204"/>
      <c r="B92" s="205"/>
      <c r="C92" s="205"/>
      <c r="D92" s="206"/>
      <c r="E92" s="92"/>
      <c r="F92" s="101"/>
      <c r="G92" s="201"/>
      <c r="H92" s="205"/>
      <c r="I92" s="206"/>
      <c r="J92" s="212"/>
      <c r="K92" s="212"/>
      <c r="L92" s="213"/>
      <c r="M92" s="201"/>
      <c r="N92" s="202"/>
      <c r="O92" s="202"/>
      <c r="P92" s="202"/>
      <c r="Q92" s="202"/>
      <c r="R92" s="202"/>
      <c r="S92" s="202"/>
      <c r="T92" s="203"/>
      <c r="V92" s="107"/>
    </row>
    <row r="93" spans="1:22" s="1" customFormat="1" ht="18" customHeight="1" x14ac:dyDescent="0.15">
      <c r="A93" s="204"/>
      <c r="B93" s="205"/>
      <c r="C93" s="205"/>
      <c r="D93" s="206"/>
      <c r="E93" s="92"/>
      <c r="F93" s="101"/>
      <c r="G93" s="201"/>
      <c r="H93" s="205"/>
      <c r="I93" s="206"/>
      <c r="J93" s="212"/>
      <c r="K93" s="212"/>
      <c r="L93" s="213"/>
      <c r="M93" s="201"/>
      <c r="N93" s="202"/>
      <c r="O93" s="202"/>
      <c r="P93" s="202"/>
      <c r="Q93" s="202"/>
      <c r="R93" s="202"/>
      <c r="S93" s="202"/>
      <c r="T93" s="203"/>
      <c r="V93" s="107"/>
    </row>
    <row r="94" spans="1:22" s="1" customFormat="1" ht="18" customHeight="1" x14ac:dyDescent="0.15">
      <c r="A94" s="204"/>
      <c r="B94" s="205"/>
      <c r="C94" s="205"/>
      <c r="D94" s="206"/>
      <c r="E94" s="92"/>
      <c r="F94" s="101"/>
      <c r="G94" s="201"/>
      <c r="H94" s="205"/>
      <c r="I94" s="206"/>
      <c r="J94" s="212"/>
      <c r="K94" s="212"/>
      <c r="L94" s="213"/>
      <c r="M94" s="201"/>
      <c r="N94" s="202"/>
      <c r="O94" s="202"/>
      <c r="P94" s="202"/>
      <c r="Q94" s="202"/>
      <c r="R94" s="202"/>
      <c r="S94" s="202"/>
      <c r="T94" s="203"/>
      <c r="V94" s="107"/>
    </row>
    <row r="95" spans="1:22" s="1" customFormat="1" ht="18" customHeight="1" x14ac:dyDescent="0.15">
      <c r="A95" s="204"/>
      <c r="B95" s="205"/>
      <c r="C95" s="205"/>
      <c r="D95" s="206"/>
      <c r="E95" s="92"/>
      <c r="F95" s="101"/>
      <c r="G95" s="201"/>
      <c r="H95" s="205"/>
      <c r="I95" s="206"/>
      <c r="J95" s="212"/>
      <c r="K95" s="212"/>
      <c r="L95" s="213"/>
      <c r="M95" s="201"/>
      <c r="N95" s="202"/>
      <c r="O95" s="202"/>
      <c r="P95" s="202"/>
      <c r="Q95" s="202"/>
      <c r="R95" s="202"/>
      <c r="S95" s="202"/>
      <c r="T95" s="203"/>
      <c r="V95" s="107"/>
    </row>
    <row r="96" spans="1:22" s="1" customFormat="1" ht="18" customHeight="1" x14ac:dyDescent="0.15">
      <c r="A96" s="204"/>
      <c r="B96" s="205"/>
      <c r="C96" s="205"/>
      <c r="D96" s="206"/>
      <c r="E96" s="92"/>
      <c r="F96" s="101"/>
      <c r="G96" s="201"/>
      <c r="H96" s="205"/>
      <c r="I96" s="206"/>
      <c r="J96" s="212"/>
      <c r="K96" s="212"/>
      <c r="L96" s="213"/>
      <c r="M96" s="201"/>
      <c r="N96" s="202"/>
      <c r="O96" s="202"/>
      <c r="P96" s="202"/>
      <c r="Q96" s="202"/>
      <c r="R96" s="202"/>
      <c r="S96" s="202"/>
      <c r="T96" s="203"/>
      <c r="V96" s="107"/>
    </row>
    <row r="97" spans="1:22" s="1" customFormat="1" ht="18" customHeight="1" x14ac:dyDescent="0.15">
      <c r="A97" s="204"/>
      <c r="B97" s="205"/>
      <c r="C97" s="205"/>
      <c r="D97" s="206"/>
      <c r="E97" s="92"/>
      <c r="F97" s="101"/>
      <c r="G97" s="201"/>
      <c r="H97" s="205"/>
      <c r="I97" s="206"/>
      <c r="J97" s="212"/>
      <c r="K97" s="212"/>
      <c r="L97" s="213"/>
      <c r="M97" s="201"/>
      <c r="N97" s="202"/>
      <c r="O97" s="202"/>
      <c r="P97" s="202"/>
      <c r="Q97" s="202"/>
      <c r="R97" s="202"/>
      <c r="S97" s="202"/>
      <c r="T97" s="203"/>
      <c r="V97" s="107"/>
    </row>
    <row r="98" spans="1:22" s="1" customFormat="1" ht="18" customHeight="1" x14ac:dyDescent="0.15">
      <c r="A98" s="204"/>
      <c r="B98" s="205"/>
      <c r="C98" s="205"/>
      <c r="D98" s="206"/>
      <c r="E98" s="92"/>
      <c r="F98" s="101"/>
      <c r="G98" s="201"/>
      <c r="H98" s="205"/>
      <c r="I98" s="206"/>
      <c r="J98" s="212"/>
      <c r="K98" s="212"/>
      <c r="L98" s="213"/>
      <c r="M98" s="201"/>
      <c r="N98" s="202"/>
      <c r="O98" s="202"/>
      <c r="P98" s="202"/>
      <c r="Q98" s="202"/>
      <c r="R98" s="202"/>
      <c r="S98" s="202"/>
      <c r="T98" s="203"/>
      <c r="V98" s="107"/>
    </row>
    <row r="99" spans="1:22" s="1" customFormat="1" ht="18" customHeight="1" x14ac:dyDescent="0.15">
      <c r="A99" s="204"/>
      <c r="B99" s="205"/>
      <c r="C99" s="205"/>
      <c r="D99" s="206"/>
      <c r="E99" s="92"/>
      <c r="F99" s="101"/>
      <c r="G99" s="201"/>
      <c r="H99" s="205"/>
      <c r="I99" s="206"/>
      <c r="J99" s="212"/>
      <c r="K99" s="212"/>
      <c r="L99" s="213"/>
      <c r="M99" s="201"/>
      <c r="N99" s="202"/>
      <c r="O99" s="202"/>
      <c r="P99" s="202"/>
      <c r="Q99" s="202"/>
      <c r="R99" s="202"/>
      <c r="S99" s="202"/>
      <c r="T99" s="203"/>
      <c r="V99" s="107"/>
    </row>
    <row r="100" spans="1:22" s="1" customFormat="1" ht="18" customHeight="1" x14ac:dyDescent="0.15">
      <c r="A100" s="204"/>
      <c r="B100" s="205"/>
      <c r="C100" s="205"/>
      <c r="D100" s="206"/>
      <c r="E100" s="92"/>
      <c r="F100" s="101"/>
      <c r="G100" s="201"/>
      <c r="H100" s="205"/>
      <c r="I100" s="206"/>
      <c r="J100" s="212"/>
      <c r="K100" s="212"/>
      <c r="L100" s="213"/>
      <c r="M100" s="201"/>
      <c r="N100" s="202"/>
      <c r="O100" s="202"/>
      <c r="P100" s="202"/>
      <c r="Q100" s="202"/>
      <c r="R100" s="202"/>
      <c r="S100" s="202"/>
      <c r="T100" s="203"/>
      <c r="V100" s="107"/>
    </row>
    <row r="101" spans="1:22" s="1" customFormat="1" ht="18" customHeight="1" x14ac:dyDescent="0.15">
      <c r="A101" s="204"/>
      <c r="B101" s="205"/>
      <c r="C101" s="205"/>
      <c r="D101" s="206"/>
      <c r="E101" s="92"/>
      <c r="F101" s="101"/>
      <c r="G101" s="201"/>
      <c r="H101" s="205"/>
      <c r="I101" s="206"/>
      <c r="J101" s="212"/>
      <c r="K101" s="212"/>
      <c r="L101" s="213"/>
      <c r="M101" s="201"/>
      <c r="N101" s="202"/>
      <c r="O101" s="202"/>
      <c r="P101" s="202"/>
      <c r="Q101" s="202"/>
      <c r="R101" s="202"/>
      <c r="S101" s="202"/>
      <c r="T101" s="203"/>
      <c r="V101" s="107"/>
    </row>
    <row r="102" spans="1:22" s="1" customFormat="1" ht="18" customHeight="1" x14ac:dyDescent="0.15">
      <c r="A102" s="204"/>
      <c r="B102" s="205"/>
      <c r="C102" s="205"/>
      <c r="D102" s="206"/>
      <c r="E102" s="92"/>
      <c r="F102" s="101"/>
      <c r="G102" s="201"/>
      <c r="H102" s="205"/>
      <c r="I102" s="206"/>
      <c r="J102" s="212"/>
      <c r="K102" s="212"/>
      <c r="L102" s="213"/>
      <c r="M102" s="201"/>
      <c r="N102" s="202"/>
      <c r="O102" s="202"/>
      <c r="P102" s="202"/>
      <c r="Q102" s="202"/>
      <c r="R102" s="202"/>
      <c r="S102" s="202"/>
      <c r="T102" s="203"/>
      <c r="V102" s="107"/>
    </row>
    <row r="103" spans="1:22" s="1" customFormat="1" ht="18" customHeight="1" x14ac:dyDescent="0.15">
      <c r="A103" s="204"/>
      <c r="B103" s="205"/>
      <c r="C103" s="205"/>
      <c r="D103" s="206"/>
      <c r="E103" s="92"/>
      <c r="F103" s="101"/>
      <c r="G103" s="201"/>
      <c r="H103" s="205"/>
      <c r="I103" s="206"/>
      <c r="J103" s="212"/>
      <c r="K103" s="212"/>
      <c r="L103" s="213"/>
      <c r="M103" s="201"/>
      <c r="N103" s="202"/>
      <c r="O103" s="202"/>
      <c r="P103" s="202"/>
      <c r="Q103" s="202"/>
      <c r="R103" s="202"/>
      <c r="S103" s="202"/>
      <c r="T103" s="203"/>
      <c r="V103" s="107"/>
    </row>
    <row r="104" spans="1:22" s="1" customFormat="1" ht="18" customHeight="1" x14ac:dyDescent="0.15">
      <c r="A104" s="204"/>
      <c r="B104" s="205"/>
      <c r="C104" s="205"/>
      <c r="D104" s="206"/>
      <c r="E104" s="92"/>
      <c r="F104" s="101"/>
      <c r="G104" s="201"/>
      <c r="H104" s="205"/>
      <c r="I104" s="206"/>
      <c r="J104" s="212"/>
      <c r="K104" s="212"/>
      <c r="L104" s="213"/>
      <c r="M104" s="201"/>
      <c r="N104" s="202"/>
      <c r="O104" s="202"/>
      <c r="P104" s="202"/>
      <c r="Q104" s="202"/>
      <c r="R104" s="202"/>
      <c r="S104" s="202"/>
      <c r="T104" s="203"/>
      <c r="V104" s="107"/>
    </row>
    <row r="105" spans="1:22" s="1" customFormat="1" ht="18" customHeight="1" x14ac:dyDescent="0.15">
      <c r="A105" s="204"/>
      <c r="B105" s="205"/>
      <c r="C105" s="205"/>
      <c r="D105" s="206"/>
      <c r="E105" s="92"/>
      <c r="F105" s="101"/>
      <c r="G105" s="201"/>
      <c r="H105" s="205"/>
      <c r="I105" s="206"/>
      <c r="J105" s="212"/>
      <c r="K105" s="212"/>
      <c r="L105" s="213"/>
      <c r="M105" s="201"/>
      <c r="N105" s="202"/>
      <c r="O105" s="202"/>
      <c r="P105" s="202"/>
      <c r="Q105" s="202"/>
      <c r="R105" s="202"/>
      <c r="S105" s="202"/>
      <c r="T105" s="203"/>
      <c r="V105" s="107"/>
    </row>
    <row r="106" spans="1:22" s="1" customFormat="1" ht="18" customHeight="1" x14ac:dyDescent="0.15">
      <c r="A106" s="204"/>
      <c r="B106" s="205"/>
      <c r="C106" s="205"/>
      <c r="D106" s="206"/>
      <c r="E106" s="92"/>
      <c r="F106" s="101"/>
      <c r="G106" s="201"/>
      <c r="H106" s="205"/>
      <c r="I106" s="206"/>
      <c r="J106" s="212"/>
      <c r="K106" s="212"/>
      <c r="L106" s="213"/>
      <c r="M106" s="201"/>
      <c r="N106" s="202"/>
      <c r="O106" s="202"/>
      <c r="P106" s="202"/>
      <c r="Q106" s="202"/>
      <c r="R106" s="202"/>
      <c r="S106" s="202"/>
      <c r="T106" s="203"/>
      <c r="V106" s="107"/>
    </row>
    <row r="107" spans="1:22" s="1" customFormat="1" ht="18" customHeight="1" x14ac:dyDescent="0.15">
      <c r="A107" s="204"/>
      <c r="B107" s="205"/>
      <c r="C107" s="205"/>
      <c r="D107" s="206"/>
      <c r="E107" s="92"/>
      <c r="F107" s="101"/>
      <c r="G107" s="201"/>
      <c r="H107" s="205"/>
      <c r="I107" s="206"/>
      <c r="J107" s="393"/>
      <c r="K107" s="212"/>
      <c r="L107" s="213"/>
      <c r="M107" s="201"/>
      <c r="N107" s="205"/>
      <c r="O107" s="205"/>
      <c r="P107" s="205"/>
      <c r="Q107" s="205"/>
      <c r="R107" s="205"/>
      <c r="S107" s="205"/>
      <c r="T107" s="392"/>
      <c r="V107" s="107"/>
    </row>
    <row r="108" spans="1:22" s="1" customFormat="1" ht="18" customHeight="1" x14ac:dyDescent="0.15">
      <c r="A108" s="204"/>
      <c r="B108" s="205"/>
      <c r="C108" s="205"/>
      <c r="D108" s="206"/>
      <c r="E108" s="92"/>
      <c r="F108" s="101"/>
      <c r="G108" s="201"/>
      <c r="H108" s="205"/>
      <c r="I108" s="206"/>
      <c r="J108" s="212"/>
      <c r="K108" s="212"/>
      <c r="L108" s="213"/>
      <c r="M108" s="201"/>
      <c r="N108" s="202"/>
      <c r="O108" s="202"/>
      <c r="P108" s="202"/>
      <c r="Q108" s="202"/>
      <c r="R108" s="202"/>
      <c r="S108" s="202"/>
      <c r="T108" s="203"/>
      <c r="V108" s="107"/>
    </row>
    <row r="109" spans="1:22" s="1" customFormat="1" ht="18" customHeight="1" x14ac:dyDescent="0.15">
      <c r="A109" s="204"/>
      <c r="B109" s="205"/>
      <c r="C109" s="205"/>
      <c r="D109" s="206"/>
      <c r="E109" s="92"/>
      <c r="F109" s="101"/>
      <c r="G109" s="201"/>
      <c r="H109" s="205"/>
      <c r="I109" s="206"/>
      <c r="J109" s="212"/>
      <c r="K109" s="212"/>
      <c r="L109" s="213"/>
      <c r="M109" s="201"/>
      <c r="N109" s="202"/>
      <c r="O109" s="202"/>
      <c r="P109" s="202"/>
      <c r="Q109" s="202"/>
      <c r="R109" s="202"/>
      <c r="S109" s="202"/>
      <c r="T109" s="203"/>
      <c r="V109" s="107"/>
    </row>
    <row r="110" spans="1:22" s="1" customFormat="1" ht="18" customHeight="1" x14ac:dyDescent="0.15">
      <c r="A110" s="204"/>
      <c r="B110" s="205"/>
      <c r="C110" s="205"/>
      <c r="D110" s="206"/>
      <c r="E110" s="92"/>
      <c r="F110" s="101"/>
      <c r="G110" s="201"/>
      <c r="H110" s="205"/>
      <c r="I110" s="206"/>
      <c r="J110" s="212"/>
      <c r="K110" s="212"/>
      <c r="L110" s="213"/>
      <c r="M110" s="201"/>
      <c r="N110" s="202"/>
      <c r="O110" s="202"/>
      <c r="P110" s="202"/>
      <c r="Q110" s="202"/>
      <c r="R110" s="202"/>
      <c r="S110" s="202"/>
      <c r="T110" s="203"/>
      <c r="V110" s="107"/>
    </row>
    <row r="111" spans="1:22" s="1" customFormat="1" ht="18" customHeight="1" x14ac:dyDescent="0.15">
      <c r="A111" s="204"/>
      <c r="B111" s="205"/>
      <c r="C111" s="205"/>
      <c r="D111" s="206"/>
      <c r="E111" s="92"/>
      <c r="F111" s="101"/>
      <c r="G111" s="201"/>
      <c r="H111" s="205"/>
      <c r="I111" s="206"/>
      <c r="J111" s="212"/>
      <c r="K111" s="212"/>
      <c r="L111" s="213"/>
      <c r="M111" s="201"/>
      <c r="N111" s="202"/>
      <c r="O111" s="202"/>
      <c r="P111" s="202"/>
      <c r="Q111" s="202"/>
      <c r="R111" s="202"/>
      <c r="S111" s="202"/>
      <c r="T111" s="203"/>
      <c r="V111" s="107"/>
    </row>
    <row r="112" spans="1:22" s="1" customFormat="1" ht="18" customHeight="1" x14ac:dyDescent="0.15">
      <c r="A112" s="204"/>
      <c r="B112" s="205"/>
      <c r="C112" s="205"/>
      <c r="D112" s="206"/>
      <c r="E112" s="92"/>
      <c r="F112" s="101"/>
      <c r="G112" s="201"/>
      <c r="H112" s="205"/>
      <c r="I112" s="206"/>
      <c r="J112" s="212"/>
      <c r="K112" s="212"/>
      <c r="L112" s="213"/>
      <c r="M112" s="201"/>
      <c r="N112" s="202"/>
      <c r="O112" s="202"/>
      <c r="P112" s="202"/>
      <c r="Q112" s="202"/>
      <c r="R112" s="202"/>
      <c r="S112" s="202"/>
      <c r="T112" s="203"/>
      <c r="V112" s="107"/>
    </row>
    <row r="113" spans="1:22" s="1" customFormat="1" ht="18" customHeight="1" x14ac:dyDescent="0.15">
      <c r="A113" s="204"/>
      <c r="B113" s="205"/>
      <c r="C113" s="205"/>
      <c r="D113" s="206"/>
      <c r="E113" s="92"/>
      <c r="F113" s="101"/>
      <c r="G113" s="201"/>
      <c r="H113" s="205"/>
      <c r="I113" s="206"/>
      <c r="J113" s="212"/>
      <c r="K113" s="212"/>
      <c r="L113" s="213"/>
      <c r="M113" s="201"/>
      <c r="N113" s="202"/>
      <c r="O113" s="202"/>
      <c r="P113" s="202"/>
      <c r="Q113" s="202"/>
      <c r="R113" s="202"/>
      <c r="S113" s="202"/>
      <c r="T113" s="203"/>
      <c r="V113" s="107"/>
    </row>
    <row r="114" spans="1:22" s="1" customFormat="1" ht="18" customHeight="1" x14ac:dyDescent="0.15">
      <c r="A114" s="204"/>
      <c r="B114" s="205"/>
      <c r="C114" s="205"/>
      <c r="D114" s="206"/>
      <c r="E114" s="92"/>
      <c r="F114" s="101"/>
      <c r="G114" s="201"/>
      <c r="H114" s="205"/>
      <c r="I114" s="206"/>
      <c r="J114" s="212"/>
      <c r="K114" s="212"/>
      <c r="L114" s="213"/>
      <c r="M114" s="201"/>
      <c r="N114" s="202"/>
      <c r="O114" s="202"/>
      <c r="P114" s="202"/>
      <c r="Q114" s="202"/>
      <c r="R114" s="202"/>
      <c r="S114" s="202"/>
      <c r="T114" s="203"/>
      <c r="V114" s="107"/>
    </row>
    <row r="115" spans="1:22" s="1" customFormat="1" ht="18" customHeight="1" x14ac:dyDescent="0.15">
      <c r="A115" s="204"/>
      <c r="B115" s="205"/>
      <c r="C115" s="205"/>
      <c r="D115" s="206"/>
      <c r="E115" s="92"/>
      <c r="F115" s="101"/>
      <c r="G115" s="201"/>
      <c r="H115" s="205"/>
      <c r="I115" s="206"/>
      <c r="J115" s="212"/>
      <c r="K115" s="212"/>
      <c r="L115" s="213"/>
      <c r="M115" s="201"/>
      <c r="N115" s="202"/>
      <c r="O115" s="202"/>
      <c r="P115" s="202"/>
      <c r="Q115" s="202"/>
      <c r="R115" s="202"/>
      <c r="S115" s="202"/>
      <c r="T115" s="203"/>
      <c r="V115" s="107"/>
    </row>
    <row r="116" spans="1:22" s="1" customFormat="1" ht="18" customHeight="1" x14ac:dyDescent="0.15">
      <c r="A116" s="204"/>
      <c r="B116" s="205"/>
      <c r="C116" s="205"/>
      <c r="D116" s="206"/>
      <c r="E116" s="92"/>
      <c r="F116" s="101"/>
      <c r="G116" s="201"/>
      <c r="H116" s="205"/>
      <c r="I116" s="206"/>
      <c r="J116" s="212"/>
      <c r="K116" s="212"/>
      <c r="L116" s="213"/>
      <c r="M116" s="201"/>
      <c r="N116" s="202"/>
      <c r="O116" s="202"/>
      <c r="P116" s="202"/>
      <c r="Q116" s="202"/>
      <c r="R116" s="202"/>
      <c r="S116" s="202"/>
      <c r="T116" s="203"/>
      <c r="V116" s="107"/>
    </row>
    <row r="117" spans="1:22" s="1" customFormat="1" ht="18" customHeight="1" x14ac:dyDescent="0.15">
      <c r="A117" s="204"/>
      <c r="B117" s="205"/>
      <c r="C117" s="205"/>
      <c r="D117" s="206"/>
      <c r="E117" s="92"/>
      <c r="F117" s="101"/>
      <c r="G117" s="201"/>
      <c r="H117" s="205"/>
      <c r="I117" s="206"/>
      <c r="J117" s="212"/>
      <c r="K117" s="212"/>
      <c r="L117" s="213"/>
      <c r="M117" s="201"/>
      <c r="N117" s="202"/>
      <c r="O117" s="202"/>
      <c r="P117" s="202"/>
      <c r="Q117" s="202"/>
      <c r="R117" s="202"/>
      <c r="S117" s="202"/>
      <c r="T117" s="203"/>
      <c r="V117" s="107"/>
    </row>
    <row r="118" spans="1:22" s="1" customFormat="1" ht="18" customHeight="1" x14ac:dyDescent="0.15">
      <c r="A118" s="204"/>
      <c r="B118" s="205"/>
      <c r="C118" s="205"/>
      <c r="D118" s="206"/>
      <c r="E118" s="92"/>
      <c r="F118" s="101"/>
      <c r="G118" s="201"/>
      <c r="H118" s="205"/>
      <c r="I118" s="206"/>
      <c r="J118" s="212"/>
      <c r="K118" s="212"/>
      <c r="L118" s="213"/>
      <c r="M118" s="201"/>
      <c r="N118" s="202"/>
      <c r="O118" s="202"/>
      <c r="P118" s="202"/>
      <c r="Q118" s="202"/>
      <c r="R118" s="202"/>
      <c r="S118" s="202"/>
      <c r="T118" s="203"/>
      <c r="V118" s="107"/>
    </row>
    <row r="119" spans="1:22" s="1" customFormat="1" ht="18" customHeight="1" x14ac:dyDescent="0.15">
      <c r="A119" s="204"/>
      <c r="B119" s="205"/>
      <c r="C119" s="205"/>
      <c r="D119" s="206"/>
      <c r="E119" s="92"/>
      <c r="F119" s="101"/>
      <c r="G119" s="201"/>
      <c r="H119" s="205"/>
      <c r="I119" s="206"/>
      <c r="J119" s="212"/>
      <c r="K119" s="212"/>
      <c r="L119" s="213"/>
      <c r="M119" s="201"/>
      <c r="N119" s="202"/>
      <c r="O119" s="202"/>
      <c r="P119" s="202"/>
      <c r="Q119" s="202"/>
      <c r="R119" s="202"/>
      <c r="S119" s="202"/>
      <c r="T119" s="203"/>
      <c r="V119" s="107"/>
    </row>
    <row r="120" spans="1:22" s="1" customFormat="1" ht="18" customHeight="1" x14ac:dyDescent="0.15">
      <c r="A120" s="204"/>
      <c r="B120" s="205"/>
      <c r="C120" s="205"/>
      <c r="D120" s="206"/>
      <c r="E120" s="92"/>
      <c r="F120" s="101"/>
      <c r="G120" s="201"/>
      <c r="H120" s="205"/>
      <c r="I120" s="206"/>
      <c r="J120" s="212"/>
      <c r="K120" s="212"/>
      <c r="L120" s="213"/>
      <c r="M120" s="201"/>
      <c r="N120" s="202"/>
      <c r="O120" s="202"/>
      <c r="P120" s="202"/>
      <c r="Q120" s="202"/>
      <c r="R120" s="202"/>
      <c r="S120" s="202"/>
      <c r="T120" s="203"/>
      <c r="V120" s="107"/>
    </row>
    <row r="121" spans="1:22" s="1" customFormat="1" ht="18" customHeight="1" x14ac:dyDescent="0.15">
      <c r="A121" s="204"/>
      <c r="B121" s="205"/>
      <c r="C121" s="205"/>
      <c r="D121" s="206"/>
      <c r="E121" s="92"/>
      <c r="F121" s="101"/>
      <c r="G121" s="201"/>
      <c r="H121" s="205"/>
      <c r="I121" s="206"/>
      <c r="J121" s="212"/>
      <c r="K121" s="212"/>
      <c r="L121" s="213"/>
      <c r="M121" s="201"/>
      <c r="N121" s="202"/>
      <c r="O121" s="202"/>
      <c r="P121" s="202"/>
      <c r="Q121" s="202"/>
      <c r="R121" s="202"/>
      <c r="S121" s="202"/>
      <c r="T121" s="203"/>
      <c r="V121" s="107"/>
    </row>
    <row r="122" spans="1:22" s="1" customFormat="1" ht="18" customHeight="1" x14ac:dyDescent="0.15">
      <c r="A122" s="204"/>
      <c r="B122" s="205"/>
      <c r="C122" s="205"/>
      <c r="D122" s="206"/>
      <c r="E122" s="92"/>
      <c r="F122" s="101"/>
      <c r="G122" s="201"/>
      <c r="H122" s="205"/>
      <c r="I122" s="206"/>
      <c r="J122" s="212"/>
      <c r="K122" s="212"/>
      <c r="L122" s="213"/>
      <c r="M122" s="201"/>
      <c r="N122" s="202"/>
      <c r="O122" s="202"/>
      <c r="P122" s="202"/>
      <c r="Q122" s="202"/>
      <c r="R122" s="202"/>
      <c r="S122" s="202"/>
      <c r="T122" s="203"/>
      <c r="V122" s="107"/>
    </row>
    <row r="123" spans="1:22" s="1" customFormat="1" ht="18" customHeight="1" x14ac:dyDescent="0.15">
      <c r="A123" s="204"/>
      <c r="B123" s="205"/>
      <c r="C123" s="205"/>
      <c r="D123" s="206"/>
      <c r="E123" s="92"/>
      <c r="F123" s="101"/>
      <c r="G123" s="201"/>
      <c r="H123" s="205"/>
      <c r="I123" s="206"/>
      <c r="J123" s="212"/>
      <c r="K123" s="212"/>
      <c r="L123" s="213"/>
      <c r="M123" s="201"/>
      <c r="N123" s="202"/>
      <c r="O123" s="202"/>
      <c r="P123" s="202"/>
      <c r="Q123" s="202"/>
      <c r="R123" s="202"/>
      <c r="S123" s="202"/>
      <c r="T123" s="203"/>
      <c r="V123" s="107"/>
    </row>
    <row r="124" spans="1:22" s="1" customFormat="1" ht="18" customHeight="1" x14ac:dyDescent="0.15">
      <c r="A124" s="204"/>
      <c r="B124" s="205"/>
      <c r="C124" s="205"/>
      <c r="D124" s="206"/>
      <c r="E124" s="92"/>
      <c r="F124" s="101"/>
      <c r="G124" s="201"/>
      <c r="H124" s="205"/>
      <c r="I124" s="206"/>
      <c r="J124" s="212"/>
      <c r="K124" s="212"/>
      <c r="L124" s="213"/>
      <c r="M124" s="201"/>
      <c r="N124" s="202"/>
      <c r="O124" s="202"/>
      <c r="P124" s="202"/>
      <c r="Q124" s="202"/>
      <c r="R124" s="202"/>
      <c r="S124" s="202"/>
      <c r="T124" s="203"/>
      <c r="V124" s="107"/>
    </row>
    <row r="125" spans="1:22" s="1" customFormat="1" ht="18" customHeight="1" x14ac:dyDescent="0.15">
      <c r="A125" s="204"/>
      <c r="B125" s="205"/>
      <c r="C125" s="205"/>
      <c r="D125" s="206"/>
      <c r="E125" s="92"/>
      <c r="F125" s="101"/>
      <c r="G125" s="201"/>
      <c r="H125" s="205"/>
      <c r="I125" s="206"/>
      <c r="J125" s="212"/>
      <c r="K125" s="212"/>
      <c r="L125" s="213"/>
      <c r="M125" s="201"/>
      <c r="N125" s="202"/>
      <c r="O125" s="202"/>
      <c r="P125" s="202"/>
      <c r="Q125" s="202"/>
      <c r="R125" s="202"/>
      <c r="S125" s="202"/>
      <c r="T125" s="203"/>
      <c r="V125" s="107"/>
    </row>
    <row r="126" spans="1:22" s="1" customFormat="1" ht="18" customHeight="1" x14ac:dyDescent="0.15">
      <c r="A126" s="204"/>
      <c r="B126" s="205"/>
      <c r="C126" s="205"/>
      <c r="D126" s="206"/>
      <c r="E126" s="92"/>
      <c r="F126" s="101"/>
      <c r="G126" s="201"/>
      <c r="H126" s="205"/>
      <c r="I126" s="206"/>
      <c r="J126" s="212"/>
      <c r="K126" s="212"/>
      <c r="L126" s="213"/>
      <c r="M126" s="201"/>
      <c r="N126" s="202"/>
      <c r="O126" s="202"/>
      <c r="P126" s="202"/>
      <c r="Q126" s="202"/>
      <c r="R126" s="202"/>
      <c r="S126" s="202"/>
      <c r="T126" s="203"/>
      <c r="V126" s="107"/>
    </row>
    <row r="127" spans="1:22" s="1" customFormat="1" ht="18" customHeight="1" x14ac:dyDescent="0.15">
      <c r="A127" s="204"/>
      <c r="B127" s="205"/>
      <c r="C127" s="205"/>
      <c r="D127" s="206"/>
      <c r="E127" s="92"/>
      <c r="F127" s="101"/>
      <c r="G127" s="201"/>
      <c r="H127" s="205"/>
      <c r="I127" s="206"/>
      <c r="J127" s="212"/>
      <c r="K127" s="212"/>
      <c r="L127" s="213"/>
      <c r="M127" s="201"/>
      <c r="N127" s="202"/>
      <c r="O127" s="202"/>
      <c r="P127" s="202"/>
      <c r="Q127" s="202"/>
      <c r="R127" s="202"/>
      <c r="S127" s="202"/>
      <c r="T127" s="203"/>
      <c r="V127" s="107"/>
    </row>
    <row r="128" spans="1:22" s="1" customFormat="1" ht="18" customHeight="1" x14ac:dyDescent="0.15">
      <c r="A128" s="204"/>
      <c r="B128" s="205"/>
      <c r="C128" s="205"/>
      <c r="D128" s="206"/>
      <c r="E128" s="100"/>
      <c r="F128" s="102"/>
      <c r="G128" s="207"/>
      <c r="H128" s="208"/>
      <c r="I128" s="209"/>
      <c r="J128" s="210"/>
      <c r="K128" s="210"/>
      <c r="L128" s="211"/>
      <c r="M128" s="201"/>
      <c r="N128" s="202"/>
      <c r="O128" s="202"/>
      <c r="P128" s="202"/>
      <c r="Q128" s="202"/>
      <c r="R128" s="202"/>
      <c r="S128" s="202"/>
      <c r="T128" s="203"/>
      <c r="V128" s="107"/>
    </row>
    <row r="129" spans="1:22" ht="18" customHeight="1" x14ac:dyDescent="0.15">
      <c r="A129" s="36"/>
      <c r="B129" s="23"/>
      <c r="C129" s="23"/>
      <c r="D129" s="23"/>
      <c r="E129" s="23"/>
      <c r="F129" s="23"/>
      <c r="G129" s="23"/>
      <c r="H129" s="23"/>
      <c r="I129" s="23"/>
      <c r="J129" s="23"/>
      <c r="K129" s="23"/>
      <c r="L129" s="23"/>
      <c r="M129" s="23"/>
      <c r="N129" s="23"/>
      <c r="O129" s="23"/>
      <c r="P129" s="23"/>
      <c r="Q129" s="23"/>
      <c r="R129" s="23"/>
      <c r="S129" s="23"/>
      <c r="T129" s="23"/>
      <c r="V129" s="105"/>
    </row>
    <row r="130" spans="1:22" x14ac:dyDescent="0.15">
      <c r="A130" s="111"/>
      <c r="B130" s="111"/>
      <c r="C130" s="111"/>
      <c r="D130" s="111"/>
      <c r="E130" s="111"/>
      <c r="F130" s="111"/>
      <c r="G130" s="111"/>
      <c r="H130" s="111"/>
      <c r="I130" s="111"/>
      <c r="J130" s="111"/>
      <c r="K130" s="111"/>
      <c r="L130" s="111"/>
      <c r="M130" s="111"/>
      <c r="N130" s="111"/>
      <c r="O130" s="111"/>
      <c r="P130" s="111"/>
      <c r="Q130" s="111"/>
      <c r="R130" s="111"/>
      <c r="S130" s="111"/>
      <c r="T130" s="111"/>
      <c r="U130" s="111"/>
    </row>
  </sheetData>
  <sheetProtection algorithmName="SHA-512" hashValue="ExmmWkOJJMFjjAfQ8FsHbH18vQB6mnzSU90HTOq8+hEXIY3Fg4xks53J+zHVSpVz6zVJdPxWYG8/HTfB3RYNgg==" saltValue="NahDXDP7hCGYrlTCYliObQ==" spinCount="100000" sheet="1" objects="1" scenarios="1"/>
  <mergeCells count="352">
    <mergeCell ref="G75:I75"/>
    <mergeCell ref="J75:L75"/>
    <mergeCell ref="G76:I76"/>
    <mergeCell ref="J76:L76"/>
    <mergeCell ref="G77:I77"/>
    <mergeCell ref="J77:L77"/>
    <mergeCell ref="G78:I78"/>
    <mergeCell ref="J78:L78"/>
    <mergeCell ref="G79:I79"/>
    <mergeCell ref="J79:L79"/>
    <mergeCell ref="A126:D126"/>
    <mergeCell ref="M126:T126"/>
    <mergeCell ref="G126:I126"/>
    <mergeCell ref="J126:L126"/>
    <mergeCell ref="A124:D124"/>
    <mergeCell ref="M124:T124"/>
    <mergeCell ref="A125:D125"/>
    <mergeCell ref="M125:T125"/>
    <mergeCell ref="G124:I124"/>
    <mergeCell ref="J124:L124"/>
    <mergeCell ref="G125:I125"/>
    <mergeCell ref="J125:L125"/>
    <mergeCell ref="G122:I122"/>
    <mergeCell ref="J122:L122"/>
    <mergeCell ref="G123:I123"/>
    <mergeCell ref="J123:L123"/>
    <mergeCell ref="A118:D118"/>
    <mergeCell ref="M118:T118"/>
    <mergeCell ref="A119:D119"/>
    <mergeCell ref="M119:T119"/>
    <mergeCell ref="A120:D120"/>
    <mergeCell ref="M120:T120"/>
    <mergeCell ref="G118:I118"/>
    <mergeCell ref="J118:L118"/>
    <mergeCell ref="G119:I119"/>
    <mergeCell ref="J119:L119"/>
    <mergeCell ref="G120:I120"/>
    <mergeCell ref="J120:L120"/>
    <mergeCell ref="A121:D121"/>
    <mergeCell ref="M121:T121"/>
    <mergeCell ref="A122:D122"/>
    <mergeCell ref="M122:T122"/>
    <mergeCell ref="A123:D123"/>
    <mergeCell ref="M123:T123"/>
    <mergeCell ref="G121:I121"/>
    <mergeCell ref="J121:L121"/>
    <mergeCell ref="A115:D115"/>
    <mergeCell ref="M115:T115"/>
    <mergeCell ref="A116:D116"/>
    <mergeCell ref="M116:T116"/>
    <mergeCell ref="A117:D117"/>
    <mergeCell ref="M117:T117"/>
    <mergeCell ref="G115:I115"/>
    <mergeCell ref="J115:L115"/>
    <mergeCell ref="G116:I116"/>
    <mergeCell ref="J116:L116"/>
    <mergeCell ref="G117:I117"/>
    <mergeCell ref="J117:L117"/>
    <mergeCell ref="A112:D112"/>
    <mergeCell ref="M112:T112"/>
    <mergeCell ref="A113:D113"/>
    <mergeCell ref="M113:T113"/>
    <mergeCell ref="A114:D114"/>
    <mergeCell ref="M114:T114"/>
    <mergeCell ref="G112:I112"/>
    <mergeCell ref="J112:L112"/>
    <mergeCell ref="G113:I113"/>
    <mergeCell ref="J113:L113"/>
    <mergeCell ref="G114:I114"/>
    <mergeCell ref="J114:L114"/>
    <mergeCell ref="A109:D109"/>
    <mergeCell ref="M109:T109"/>
    <mergeCell ref="A110:D110"/>
    <mergeCell ref="M110:T110"/>
    <mergeCell ref="A111:D111"/>
    <mergeCell ref="M111:T111"/>
    <mergeCell ref="G109:I109"/>
    <mergeCell ref="J109:L109"/>
    <mergeCell ref="G110:I110"/>
    <mergeCell ref="J110:L110"/>
    <mergeCell ref="G111:I111"/>
    <mergeCell ref="J111:L111"/>
    <mergeCell ref="A107:D107"/>
    <mergeCell ref="M107:T107"/>
    <mergeCell ref="A108:D108"/>
    <mergeCell ref="M108:T108"/>
    <mergeCell ref="G107:I107"/>
    <mergeCell ref="J107:L107"/>
    <mergeCell ref="G108:I108"/>
    <mergeCell ref="J108:L108"/>
    <mergeCell ref="A106:D106"/>
    <mergeCell ref="M106:T106"/>
    <mergeCell ref="G106:I106"/>
    <mergeCell ref="J106:L106"/>
    <mergeCell ref="A103:D103"/>
    <mergeCell ref="M103:T103"/>
    <mergeCell ref="A104:D104"/>
    <mergeCell ref="M104:T104"/>
    <mergeCell ref="A105:D105"/>
    <mergeCell ref="M105:T105"/>
    <mergeCell ref="G103:I103"/>
    <mergeCell ref="J103:L103"/>
    <mergeCell ref="G104:I104"/>
    <mergeCell ref="J104:L104"/>
    <mergeCell ref="G105:I105"/>
    <mergeCell ref="J105:L105"/>
    <mergeCell ref="A100:D100"/>
    <mergeCell ref="M100:T100"/>
    <mergeCell ref="A101:D101"/>
    <mergeCell ref="M101:T101"/>
    <mergeCell ref="A102:D102"/>
    <mergeCell ref="M102:T102"/>
    <mergeCell ref="G100:I100"/>
    <mergeCell ref="J100:L100"/>
    <mergeCell ref="G101:I101"/>
    <mergeCell ref="J101:L101"/>
    <mergeCell ref="G102:I102"/>
    <mergeCell ref="J102:L102"/>
    <mergeCell ref="A97:D97"/>
    <mergeCell ref="M97:T97"/>
    <mergeCell ref="A98:D98"/>
    <mergeCell ref="M98:T98"/>
    <mergeCell ref="A99:D99"/>
    <mergeCell ref="M99:T99"/>
    <mergeCell ref="G97:I97"/>
    <mergeCell ref="J97:L97"/>
    <mergeCell ref="G98:I98"/>
    <mergeCell ref="J98:L98"/>
    <mergeCell ref="G99:I99"/>
    <mergeCell ref="J99:L99"/>
    <mergeCell ref="A94:D94"/>
    <mergeCell ref="M94:T94"/>
    <mergeCell ref="A95:D95"/>
    <mergeCell ref="M95:T95"/>
    <mergeCell ref="A96:D96"/>
    <mergeCell ref="M96:T96"/>
    <mergeCell ref="G94:I94"/>
    <mergeCell ref="J94:L94"/>
    <mergeCell ref="G95:I95"/>
    <mergeCell ref="J95:L95"/>
    <mergeCell ref="G96:I96"/>
    <mergeCell ref="J96:L96"/>
    <mergeCell ref="A91:D91"/>
    <mergeCell ref="M91:T91"/>
    <mergeCell ref="A92:D92"/>
    <mergeCell ref="M92:T92"/>
    <mergeCell ref="A93:D93"/>
    <mergeCell ref="M93:T93"/>
    <mergeCell ref="G91:I91"/>
    <mergeCell ref="J91:L91"/>
    <mergeCell ref="G92:I92"/>
    <mergeCell ref="J92:L92"/>
    <mergeCell ref="G93:I93"/>
    <mergeCell ref="J93:L93"/>
    <mergeCell ref="J87:L87"/>
    <mergeCell ref="A88:D88"/>
    <mergeCell ref="M88:T88"/>
    <mergeCell ref="A89:D89"/>
    <mergeCell ref="M89:T89"/>
    <mergeCell ref="A90:D90"/>
    <mergeCell ref="M90:T90"/>
    <mergeCell ref="G88:I88"/>
    <mergeCell ref="J88:L88"/>
    <mergeCell ref="G89:I89"/>
    <mergeCell ref="J89:L89"/>
    <mergeCell ref="G90:I90"/>
    <mergeCell ref="J90:L90"/>
    <mergeCell ref="G87:I87"/>
    <mergeCell ref="A1:T1"/>
    <mergeCell ref="D19:F19"/>
    <mergeCell ref="B35:E35"/>
    <mergeCell ref="B18:G18"/>
    <mergeCell ref="I18:M19"/>
    <mergeCell ref="N18:T19"/>
    <mergeCell ref="A18:A19"/>
    <mergeCell ref="A2:T2"/>
    <mergeCell ref="H35:M35"/>
    <mergeCell ref="A3:T15"/>
    <mergeCell ref="X33:Z33"/>
    <mergeCell ref="O32:T32"/>
    <mergeCell ref="B22:T22"/>
    <mergeCell ref="B21:T21"/>
    <mergeCell ref="B20:J20"/>
    <mergeCell ref="B24:G24"/>
    <mergeCell ref="K28:T28"/>
    <mergeCell ref="B28:I28"/>
    <mergeCell ref="B25:T25"/>
    <mergeCell ref="B26:T26"/>
    <mergeCell ref="R33:T33"/>
    <mergeCell ref="O33:Q33"/>
    <mergeCell ref="A30:B30"/>
    <mergeCell ref="A32:D32"/>
    <mergeCell ref="A33:D33"/>
    <mergeCell ref="C30:T30"/>
    <mergeCell ref="E32:N32"/>
    <mergeCell ref="E33:N33"/>
    <mergeCell ref="W18:AC23"/>
    <mergeCell ref="B62:C62"/>
    <mergeCell ref="I62:J62"/>
    <mergeCell ref="O62:P62"/>
    <mergeCell ref="E62:F62"/>
    <mergeCell ref="J49:N49"/>
    <mergeCell ref="Q45:R45"/>
    <mergeCell ref="M45:P45"/>
    <mergeCell ref="B43:C43"/>
    <mergeCell ref="B44:C44"/>
    <mergeCell ref="D43:E43"/>
    <mergeCell ref="D44:E44"/>
    <mergeCell ref="B47:T47"/>
    <mergeCell ref="G44:H44"/>
    <mergeCell ref="Q43:S43"/>
    <mergeCell ref="G62:H62"/>
    <mergeCell ref="K62:N62"/>
    <mergeCell ref="G61:H61"/>
    <mergeCell ref="O61:P61"/>
    <mergeCell ref="E61:F61"/>
    <mergeCell ref="Q61:R61"/>
    <mergeCell ref="Q62:R62"/>
    <mergeCell ref="S59:T59"/>
    <mergeCell ref="G39:O39"/>
    <mergeCell ref="Q44:R44"/>
    <mergeCell ref="B49:I49"/>
    <mergeCell ref="M44:P44"/>
    <mergeCell ref="B56:P57"/>
    <mergeCell ref="F35:G35"/>
    <mergeCell ref="A37:T37"/>
    <mergeCell ref="I61:J61"/>
    <mergeCell ref="G45:H45"/>
    <mergeCell ref="J48:N48"/>
    <mergeCell ref="O48:T48"/>
    <mergeCell ref="B46:Q46"/>
    <mergeCell ref="O49:T49"/>
    <mergeCell ref="B39:F39"/>
    <mergeCell ref="M43:P43"/>
    <mergeCell ref="O50:T50"/>
    <mergeCell ref="A48:A51"/>
    <mergeCell ref="Q55:T55"/>
    <mergeCell ref="K61:N61"/>
    <mergeCell ref="B61:C61"/>
    <mergeCell ref="B59:F60"/>
    <mergeCell ref="B50:I50"/>
    <mergeCell ref="G43:H43"/>
    <mergeCell ref="I43:L43"/>
    <mergeCell ref="A55:A57"/>
    <mergeCell ref="A41:T41"/>
    <mergeCell ref="A59:A60"/>
    <mergeCell ref="J50:N50"/>
    <mergeCell ref="O51:T51"/>
    <mergeCell ref="J51:N51"/>
    <mergeCell ref="I44:L44"/>
    <mergeCell ref="B45:C45"/>
    <mergeCell ref="I45:L45"/>
    <mergeCell ref="B48:I48"/>
    <mergeCell ref="D45:E45"/>
    <mergeCell ref="B51:I51"/>
    <mergeCell ref="B55:P55"/>
    <mergeCell ref="S57:T57"/>
    <mergeCell ref="S56:T56"/>
    <mergeCell ref="G60:T60"/>
    <mergeCell ref="Q57:R57"/>
    <mergeCell ref="Q56:R56"/>
    <mergeCell ref="B53:E53"/>
    <mergeCell ref="H53:S53"/>
    <mergeCell ref="K64:N64"/>
    <mergeCell ref="A71:T71"/>
    <mergeCell ref="B64:C64"/>
    <mergeCell ref="G64:H64"/>
    <mergeCell ref="A70:D70"/>
    <mergeCell ref="O64:P64"/>
    <mergeCell ref="I64:J64"/>
    <mergeCell ref="E64:F64"/>
    <mergeCell ref="O63:P63"/>
    <mergeCell ref="I63:J63"/>
    <mergeCell ref="B63:C63"/>
    <mergeCell ref="G63:H63"/>
    <mergeCell ref="E63:F63"/>
    <mergeCell ref="G70:I70"/>
    <mergeCell ref="J70:L70"/>
    <mergeCell ref="K63:N63"/>
    <mergeCell ref="M70:T70"/>
    <mergeCell ref="B65:C65"/>
    <mergeCell ref="E65:F65"/>
    <mergeCell ref="G65:H65"/>
    <mergeCell ref="I65:J65"/>
    <mergeCell ref="K65:N65"/>
    <mergeCell ref="O65:P65"/>
    <mergeCell ref="Q63:R63"/>
    <mergeCell ref="M80:T80"/>
    <mergeCell ref="M76:T76"/>
    <mergeCell ref="A77:D77"/>
    <mergeCell ref="M77:T77"/>
    <mergeCell ref="A78:D78"/>
    <mergeCell ref="M78:T78"/>
    <mergeCell ref="M84:T84"/>
    <mergeCell ref="G82:I82"/>
    <mergeCell ref="J82:L82"/>
    <mergeCell ref="G83:I83"/>
    <mergeCell ref="J83:L83"/>
    <mergeCell ref="G84:I84"/>
    <mergeCell ref="A82:D82"/>
    <mergeCell ref="G80:I80"/>
    <mergeCell ref="J80:L80"/>
    <mergeCell ref="G81:I81"/>
    <mergeCell ref="J84:L84"/>
    <mergeCell ref="J86:L86"/>
    <mergeCell ref="A75:D75"/>
    <mergeCell ref="A81:D81"/>
    <mergeCell ref="M81:T81"/>
    <mergeCell ref="J72:L72"/>
    <mergeCell ref="G72:I72"/>
    <mergeCell ref="G73:I73"/>
    <mergeCell ref="J73:L73"/>
    <mergeCell ref="G74:I74"/>
    <mergeCell ref="J74:L74"/>
    <mergeCell ref="M73:T73"/>
    <mergeCell ref="M72:T72"/>
    <mergeCell ref="A74:D74"/>
    <mergeCell ref="A72:D72"/>
    <mergeCell ref="M74:T74"/>
    <mergeCell ref="J81:L81"/>
    <mergeCell ref="A76:D76"/>
    <mergeCell ref="M82:T82"/>
    <mergeCell ref="A83:D83"/>
    <mergeCell ref="M83:T83"/>
    <mergeCell ref="A84:D84"/>
    <mergeCell ref="A79:D79"/>
    <mergeCell ref="M79:T79"/>
    <mergeCell ref="A80:D80"/>
    <mergeCell ref="X16:AC17"/>
    <mergeCell ref="Q64:R64"/>
    <mergeCell ref="Q65:R65"/>
    <mergeCell ref="A62:A63"/>
    <mergeCell ref="A64:A65"/>
    <mergeCell ref="M75:T75"/>
    <mergeCell ref="A73:D73"/>
    <mergeCell ref="M127:T127"/>
    <mergeCell ref="M128:T128"/>
    <mergeCell ref="A128:D128"/>
    <mergeCell ref="A127:D127"/>
    <mergeCell ref="G128:I128"/>
    <mergeCell ref="J128:L128"/>
    <mergeCell ref="G127:I127"/>
    <mergeCell ref="J127:L127"/>
    <mergeCell ref="A85:D85"/>
    <mergeCell ref="M85:T85"/>
    <mergeCell ref="A86:D86"/>
    <mergeCell ref="M86:T86"/>
    <mergeCell ref="A87:D87"/>
    <mergeCell ref="M87:T87"/>
    <mergeCell ref="G85:I85"/>
    <mergeCell ref="J85:L85"/>
    <mergeCell ref="G86:I86"/>
  </mergeCells>
  <phoneticPr fontId="2"/>
  <dataValidations count="1">
    <dataValidation imeMode="halfAlpha" allowBlank="1" showInputMessage="1" showErrorMessage="1" sqref="D44:P45 B61:C65 G61:H65 O61:P65" xr:uid="{00000000-0002-0000-0000-000000000000}"/>
  </dataValidations>
  <pageMargins left="0.59055118110236227" right="0.59055118110236227" top="0.39370078740157483" bottom="0.39370078740157483" header="0.31496062992125984" footer="0.23622047244094491"/>
  <pageSetup paperSize="9" scale="90" fitToHeight="0" orientation="portrait" horizontalDpi="1200" verticalDpi="1200" r:id="rId1"/>
  <headerFooter alignWithMargins="0">
    <oddFooter>&amp;C&amp;P/&amp;N</oddFooter>
  </headerFooter>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42" r:id="rId4" name="Option Button 418">
              <controlPr locked="0" defaultSize="0" autoFill="0" autoLine="0" autoPict="0">
                <anchor moveWithCells="1">
                  <from>
                    <xdr:col>14</xdr:col>
                    <xdr:colOff>85725</xdr:colOff>
                    <xdr:row>32</xdr:row>
                    <xdr:rowOff>57150</xdr:rowOff>
                  </from>
                  <to>
                    <xdr:col>16</xdr:col>
                    <xdr:colOff>285750</xdr:colOff>
                    <xdr:row>32</xdr:row>
                    <xdr:rowOff>390525</xdr:rowOff>
                  </to>
                </anchor>
              </controlPr>
            </control>
          </mc:Choice>
        </mc:AlternateContent>
        <mc:AlternateContent xmlns:mc="http://schemas.openxmlformats.org/markup-compatibility/2006">
          <mc:Choice Requires="x14">
            <control shapeId="1443" r:id="rId5" name="Option Button 419">
              <controlPr locked="0" defaultSize="0" autoFill="0" autoLine="0" autoPict="0">
                <anchor moveWithCells="1">
                  <from>
                    <xdr:col>17</xdr:col>
                    <xdr:colOff>47625</xdr:colOff>
                    <xdr:row>32</xdr:row>
                    <xdr:rowOff>47625</xdr:rowOff>
                  </from>
                  <to>
                    <xdr:col>19</xdr:col>
                    <xdr:colOff>28575</xdr:colOff>
                    <xdr:row>32</xdr:row>
                    <xdr:rowOff>400050</xdr:rowOff>
                  </to>
                </anchor>
              </controlPr>
            </control>
          </mc:Choice>
        </mc:AlternateContent>
        <mc:AlternateContent xmlns:mc="http://schemas.openxmlformats.org/markup-compatibility/2006">
          <mc:Choice Requires="x14">
            <control shapeId="1444" r:id="rId6" name="Group Box 420">
              <controlPr defaultSize="0" autoFill="0" autoPict="0">
                <anchor moveWithCells="1">
                  <from>
                    <xdr:col>13</xdr:col>
                    <xdr:colOff>352425</xdr:colOff>
                    <xdr:row>31</xdr:row>
                    <xdr:rowOff>333375</xdr:rowOff>
                  </from>
                  <to>
                    <xdr:col>20</xdr:col>
                    <xdr:colOff>9525</xdr:colOff>
                    <xdr:row>34</xdr:row>
                    <xdr:rowOff>0</xdr:rowOff>
                  </to>
                </anchor>
              </controlPr>
            </control>
          </mc:Choice>
        </mc:AlternateContent>
        <mc:AlternateContent xmlns:mc="http://schemas.openxmlformats.org/markup-compatibility/2006">
          <mc:Choice Requires="x14">
            <control shapeId="1445" r:id="rId7" name="Option Button 421">
              <controlPr locked="0" defaultSize="0" autoFill="0" autoLine="0" autoPict="0">
                <anchor moveWithCells="1">
                  <from>
                    <xdr:col>2</xdr:col>
                    <xdr:colOff>9525</xdr:colOff>
                    <xdr:row>34</xdr:row>
                    <xdr:rowOff>57150</xdr:rowOff>
                  </from>
                  <to>
                    <xdr:col>4</xdr:col>
                    <xdr:colOff>104775</xdr:colOff>
                    <xdr:row>34</xdr:row>
                    <xdr:rowOff>381000</xdr:rowOff>
                  </to>
                </anchor>
              </controlPr>
            </control>
          </mc:Choice>
        </mc:AlternateContent>
        <mc:AlternateContent xmlns:mc="http://schemas.openxmlformats.org/markup-compatibility/2006">
          <mc:Choice Requires="x14">
            <control shapeId="1446" r:id="rId8" name="Option Button 422">
              <controlPr locked="0" defaultSize="0" autoFill="0" autoLine="0" autoPict="0">
                <anchor moveWithCells="1">
                  <from>
                    <xdr:col>5</xdr:col>
                    <xdr:colOff>114300</xdr:colOff>
                    <xdr:row>34</xdr:row>
                    <xdr:rowOff>57150</xdr:rowOff>
                  </from>
                  <to>
                    <xdr:col>6</xdr:col>
                    <xdr:colOff>200025</xdr:colOff>
                    <xdr:row>34</xdr:row>
                    <xdr:rowOff>409575</xdr:rowOff>
                  </to>
                </anchor>
              </controlPr>
            </control>
          </mc:Choice>
        </mc:AlternateContent>
        <mc:AlternateContent xmlns:mc="http://schemas.openxmlformats.org/markup-compatibility/2006">
          <mc:Choice Requires="x14">
            <control shapeId="1447" r:id="rId9" name="Option Button 423">
              <controlPr locked="0" defaultSize="0" autoFill="0" autoLine="0" autoPict="0">
                <anchor moveWithCells="1">
                  <from>
                    <xdr:col>7</xdr:col>
                    <xdr:colOff>85725</xdr:colOff>
                    <xdr:row>34</xdr:row>
                    <xdr:rowOff>38100</xdr:rowOff>
                  </from>
                  <to>
                    <xdr:col>12</xdr:col>
                    <xdr:colOff>66675</xdr:colOff>
                    <xdr:row>34</xdr:row>
                    <xdr:rowOff>447675</xdr:rowOff>
                  </to>
                </anchor>
              </controlPr>
            </control>
          </mc:Choice>
        </mc:AlternateContent>
        <mc:AlternateContent xmlns:mc="http://schemas.openxmlformats.org/markup-compatibility/2006">
          <mc:Choice Requires="x14">
            <control shapeId="1448" r:id="rId10" name="Group Box 424">
              <controlPr defaultSize="0" autoFill="0" autoPict="0">
                <anchor moveWithCells="1">
                  <from>
                    <xdr:col>0</xdr:col>
                    <xdr:colOff>800100</xdr:colOff>
                    <xdr:row>33</xdr:row>
                    <xdr:rowOff>19050</xdr:rowOff>
                  </from>
                  <to>
                    <xdr:col>13</xdr:col>
                    <xdr:colOff>142875</xdr:colOff>
                    <xdr:row>36</xdr:row>
                    <xdr:rowOff>38100</xdr:rowOff>
                  </to>
                </anchor>
              </controlPr>
            </control>
          </mc:Choice>
        </mc:AlternateContent>
        <mc:AlternateContent xmlns:mc="http://schemas.openxmlformats.org/markup-compatibility/2006">
          <mc:Choice Requires="x14">
            <control shapeId="1449" r:id="rId11" name="Option Button 425">
              <controlPr locked="0" defaultSize="0" autoFill="0" autoLine="0" autoPict="0">
                <anchor moveWithCells="1">
                  <from>
                    <xdr:col>2</xdr:col>
                    <xdr:colOff>228600</xdr:colOff>
                    <xdr:row>38</xdr:row>
                    <xdr:rowOff>0</xdr:rowOff>
                  </from>
                  <to>
                    <xdr:col>5</xdr:col>
                    <xdr:colOff>323850</xdr:colOff>
                    <xdr:row>39</xdr:row>
                    <xdr:rowOff>0</xdr:rowOff>
                  </to>
                </anchor>
              </controlPr>
            </control>
          </mc:Choice>
        </mc:AlternateContent>
        <mc:AlternateContent xmlns:mc="http://schemas.openxmlformats.org/markup-compatibility/2006">
          <mc:Choice Requires="x14">
            <control shapeId="1450" r:id="rId12" name="Option Button 426">
              <controlPr locked="0" defaultSize="0" autoFill="0" autoLine="0" autoPict="0">
                <anchor moveWithCells="1">
                  <from>
                    <xdr:col>7</xdr:col>
                    <xdr:colOff>19050</xdr:colOff>
                    <xdr:row>38</xdr:row>
                    <xdr:rowOff>0</xdr:rowOff>
                  </from>
                  <to>
                    <xdr:col>14</xdr:col>
                    <xdr:colOff>247650</xdr:colOff>
                    <xdr:row>39</xdr:row>
                    <xdr:rowOff>19050</xdr:rowOff>
                  </to>
                </anchor>
              </controlPr>
            </control>
          </mc:Choice>
        </mc:AlternateContent>
        <mc:AlternateContent xmlns:mc="http://schemas.openxmlformats.org/markup-compatibility/2006">
          <mc:Choice Requires="x14">
            <control shapeId="1451" r:id="rId13" name="Group Box 427">
              <controlPr defaultSize="0" autoFill="0" autoPict="0">
                <anchor moveWithCells="1">
                  <from>
                    <xdr:col>1</xdr:col>
                    <xdr:colOff>47625</xdr:colOff>
                    <xdr:row>37</xdr:row>
                    <xdr:rowOff>0</xdr:rowOff>
                  </from>
                  <to>
                    <xdr:col>15</xdr:col>
                    <xdr:colOff>57150</xdr:colOff>
                    <xdr:row>40</xdr:row>
                    <xdr:rowOff>0</xdr:rowOff>
                  </to>
                </anchor>
              </controlPr>
            </control>
          </mc:Choice>
        </mc:AlternateContent>
        <mc:AlternateContent xmlns:mc="http://schemas.openxmlformats.org/markup-compatibility/2006">
          <mc:Choice Requires="x14">
            <control shapeId="1452" r:id="rId14" name="Drop Down 428">
              <controlPr locked="0" defaultSize="0" autoLine="0" autoPict="0">
                <anchor moveWithCells="1">
                  <from>
                    <xdr:col>13</xdr:col>
                    <xdr:colOff>219075</xdr:colOff>
                    <xdr:row>17</xdr:row>
                    <xdr:rowOff>66675</xdr:rowOff>
                  </from>
                  <to>
                    <xdr:col>18</xdr:col>
                    <xdr:colOff>428625</xdr:colOff>
                    <xdr:row>18</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000"/>
  </sheetPr>
  <dimension ref="A1:E36"/>
  <sheetViews>
    <sheetView showGridLines="0" zoomScaleNormal="100" workbookViewId="0">
      <selection sqref="A1:C1"/>
    </sheetView>
  </sheetViews>
  <sheetFormatPr defaultRowHeight="13.5" x14ac:dyDescent="0.15"/>
  <cols>
    <col min="1" max="1" width="29" customWidth="1"/>
    <col min="2" max="2" width="14.5" customWidth="1"/>
    <col min="3" max="3" width="40.25" customWidth="1"/>
    <col min="4" max="4" width="2.5" customWidth="1"/>
  </cols>
  <sheetData>
    <row r="1" spans="1:5" ht="21" customHeight="1" x14ac:dyDescent="0.15">
      <c r="A1" s="374" t="s">
        <v>259</v>
      </c>
      <c r="B1" s="374"/>
      <c r="C1" s="374"/>
      <c r="E1" s="105"/>
    </row>
    <row r="2" spans="1:5" ht="30" customHeight="1" x14ac:dyDescent="0.15">
      <c r="A2" s="388" t="s">
        <v>175</v>
      </c>
      <c r="B2" s="388"/>
      <c r="C2" s="388"/>
      <c r="E2" s="394" t="s">
        <v>194</v>
      </c>
    </row>
    <row r="3" spans="1:5" ht="21" customHeight="1" x14ac:dyDescent="0.15">
      <c r="A3" s="65" t="s">
        <v>157</v>
      </c>
      <c r="B3" s="87" t="str">
        <f>IF('管理　一覧用'!B6="","",'管理　一覧用'!A3)</f>
        <v/>
      </c>
      <c r="E3" s="394"/>
    </row>
    <row r="4" spans="1:5" ht="21" customHeight="1" x14ac:dyDescent="0.15">
      <c r="A4" s="65" t="s">
        <v>178</v>
      </c>
      <c r="B4" s="87" t="str">
        <f>'管理　一覧用'!B3</f>
        <v>（選択してください）</v>
      </c>
      <c r="E4" s="394"/>
    </row>
    <row r="5" spans="1:5" ht="21" customHeight="1" x14ac:dyDescent="0.15">
      <c r="A5" s="65" t="s">
        <v>158</v>
      </c>
      <c r="B5" s="420" t="str">
        <f>IF('管理　一覧用'!C3&lt;&gt;"",'管理　一覧用'!C3,"")</f>
        <v/>
      </c>
      <c r="C5" s="420"/>
      <c r="E5" s="394"/>
    </row>
    <row r="6" spans="1:5" ht="21" customHeight="1" x14ac:dyDescent="0.15">
      <c r="A6" s="66" t="s">
        <v>155</v>
      </c>
      <c r="B6" s="420" t="str">
        <f>IF('管理　一覧用'!K3&lt;&gt;"",'管理　一覧用'!K3,"")</f>
        <v/>
      </c>
      <c r="C6" s="420"/>
      <c r="E6" s="394"/>
    </row>
    <row r="7" spans="1:5" x14ac:dyDescent="0.15">
      <c r="E7" s="394"/>
    </row>
    <row r="8" spans="1:5" ht="22.5" customHeight="1" thickBot="1" x14ac:dyDescent="0.2">
      <c r="A8" s="419" t="s">
        <v>154</v>
      </c>
      <c r="B8" s="419"/>
      <c r="C8" s="419"/>
      <c r="E8" s="105"/>
    </row>
    <row r="9" spans="1:5" ht="13.5" customHeight="1" thickTop="1" x14ac:dyDescent="0.15">
      <c r="A9" s="68"/>
      <c r="B9" s="69"/>
      <c r="C9" s="70"/>
      <c r="E9" s="105"/>
    </row>
    <row r="10" spans="1:5" ht="13.5" customHeight="1" x14ac:dyDescent="0.15">
      <c r="A10" s="71"/>
      <c r="B10" s="24"/>
      <c r="C10" s="72"/>
      <c r="E10" s="105"/>
    </row>
    <row r="11" spans="1:5" ht="13.5" customHeight="1" x14ac:dyDescent="0.15">
      <c r="A11" s="73"/>
      <c r="B11" s="24"/>
      <c r="C11" s="72"/>
      <c r="E11" s="105"/>
    </row>
    <row r="12" spans="1:5" ht="13.5" customHeight="1" x14ac:dyDescent="0.15">
      <c r="A12" s="413" t="s">
        <v>160</v>
      </c>
      <c r="B12" s="414"/>
      <c r="C12" s="415"/>
      <c r="E12" s="105"/>
    </row>
    <row r="13" spans="1:5" ht="13.5" customHeight="1" x14ac:dyDescent="0.15">
      <c r="A13" s="413"/>
      <c r="B13" s="414"/>
      <c r="C13" s="415"/>
      <c r="E13" s="105"/>
    </row>
    <row r="14" spans="1:5" ht="13.5" customHeight="1" x14ac:dyDescent="0.15">
      <c r="A14" s="416" t="s">
        <v>161</v>
      </c>
      <c r="B14" s="417"/>
      <c r="C14" s="418"/>
      <c r="E14" s="105"/>
    </row>
    <row r="15" spans="1:5" ht="13.5" customHeight="1" x14ac:dyDescent="0.15">
      <c r="A15" s="416"/>
      <c r="B15" s="417"/>
      <c r="C15" s="418"/>
      <c r="E15" s="105"/>
    </row>
    <row r="16" spans="1:5" ht="13.5" customHeight="1" x14ac:dyDescent="0.15">
      <c r="A16" s="398" t="s">
        <v>244</v>
      </c>
      <c r="B16" s="399"/>
      <c r="C16" s="400"/>
      <c r="E16" s="105"/>
    </row>
    <row r="17" spans="1:5" ht="13.5" customHeight="1" x14ac:dyDescent="0.15">
      <c r="A17" s="401"/>
      <c r="B17" s="399"/>
      <c r="C17" s="400"/>
      <c r="E17" s="105"/>
    </row>
    <row r="18" spans="1:5" ht="13.5" customHeight="1" x14ac:dyDescent="0.15">
      <c r="A18" s="402"/>
      <c r="B18" s="403"/>
      <c r="C18" s="404"/>
      <c r="E18" s="105"/>
    </row>
    <row r="19" spans="1:5" ht="13.5" customHeight="1" x14ac:dyDescent="0.15">
      <c r="A19" s="402"/>
      <c r="B19" s="403"/>
      <c r="C19" s="404"/>
      <c r="E19" s="105"/>
    </row>
    <row r="20" spans="1:5" ht="13.5" customHeight="1" x14ac:dyDescent="0.15">
      <c r="A20" s="405"/>
      <c r="B20" s="406"/>
      <c r="C20" s="407"/>
      <c r="E20" s="105"/>
    </row>
    <row r="21" spans="1:5" ht="13.5" customHeight="1" x14ac:dyDescent="0.15">
      <c r="A21" s="86"/>
      <c r="B21" s="85"/>
      <c r="C21" s="74"/>
      <c r="E21" s="105"/>
    </row>
    <row r="22" spans="1:5" ht="13.5" customHeight="1" x14ac:dyDescent="0.15">
      <c r="A22" s="395"/>
      <c r="B22" s="408"/>
      <c r="C22" s="409"/>
      <c r="E22" s="105"/>
    </row>
    <row r="23" spans="1:5" ht="13.5" customHeight="1" x14ac:dyDescent="0.15">
      <c r="A23" s="395"/>
      <c r="B23" s="408"/>
      <c r="C23" s="409"/>
      <c r="E23" s="105"/>
    </row>
    <row r="24" spans="1:5" ht="13.5" customHeight="1" x14ac:dyDescent="0.15">
      <c r="A24" s="410" t="s">
        <v>45</v>
      </c>
      <c r="B24" s="411"/>
      <c r="C24" s="412"/>
      <c r="E24" s="105"/>
    </row>
    <row r="25" spans="1:5" ht="13.5" customHeight="1" x14ac:dyDescent="0.15">
      <c r="A25" s="410"/>
      <c r="B25" s="411"/>
      <c r="C25" s="412"/>
      <c r="E25" s="105"/>
    </row>
    <row r="26" spans="1:5" ht="13.5" customHeight="1" x14ac:dyDescent="0.15">
      <c r="A26" s="76"/>
      <c r="B26" s="75"/>
      <c r="C26" s="74"/>
      <c r="E26" s="105"/>
    </row>
    <row r="27" spans="1:5" ht="13.5" customHeight="1" x14ac:dyDescent="0.15">
      <c r="A27" s="77"/>
      <c r="B27" s="67"/>
      <c r="C27" s="74"/>
      <c r="E27" s="105"/>
    </row>
    <row r="28" spans="1:5" ht="13.5" customHeight="1" x14ac:dyDescent="0.15">
      <c r="A28" s="395"/>
      <c r="B28" s="396"/>
      <c r="C28" s="74"/>
      <c r="E28" s="105"/>
    </row>
    <row r="29" spans="1:5" ht="13.5" customHeight="1" x14ac:dyDescent="0.15">
      <c r="A29" s="397"/>
      <c r="B29" s="396"/>
      <c r="C29" s="74"/>
      <c r="E29" s="105"/>
    </row>
    <row r="30" spans="1:5" ht="13.5" customHeight="1" x14ac:dyDescent="0.15">
      <c r="A30" s="77"/>
      <c r="B30" s="78"/>
      <c r="C30" s="74"/>
      <c r="E30" s="105"/>
    </row>
    <row r="31" spans="1:5" ht="13.5" customHeight="1" x14ac:dyDescent="0.15">
      <c r="A31" s="77"/>
      <c r="B31" s="78"/>
      <c r="C31" s="74"/>
      <c r="E31" s="105"/>
    </row>
    <row r="32" spans="1:5" ht="13.5" customHeight="1" x14ac:dyDescent="0.15">
      <c r="A32" s="77"/>
      <c r="B32" s="78"/>
      <c r="C32" s="74"/>
      <c r="E32" s="105"/>
    </row>
    <row r="33" spans="1:5" ht="13.5" customHeight="1" thickBot="1" x14ac:dyDescent="0.2">
      <c r="A33" s="79"/>
      <c r="B33" s="80"/>
      <c r="C33" s="81"/>
      <c r="E33" s="105"/>
    </row>
    <row r="34" spans="1:5" ht="11.25" customHeight="1" thickTop="1" x14ac:dyDescent="0.15">
      <c r="A34" s="39"/>
      <c r="B34" s="39"/>
      <c r="C34" s="39"/>
      <c r="E34" s="105"/>
    </row>
    <row r="35" spans="1:5" ht="11.25" customHeight="1" x14ac:dyDescent="0.15">
      <c r="E35" s="105"/>
    </row>
    <row r="36" spans="1:5" x14ac:dyDescent="0.15">
      <c r="A36" s="112"/>
      <c r="B36" s="111"/>
      <c r="C36" s="111"/>
      <c r="D36" s="111"/>
    </row>
  </sheetData>
  <sheetProtection algorithmName="SHA-512" hashValue="XgEYVc5dKy1o+/mLj/BxhwNspxzEHeJJuobvxUMCajtycicvk1lf+kUwDSZsvTWDNS2E71Ha25PD2yJ3/Z6YVQ==" saltValue="M1dg9l6F4KE9CJCtto3XtQ==" spinCount="100000" sheet="1" selectLockedCells="1"/>
  <mergeCells count="14">
    <mergeCell ref="A1:C1"/>
    <mergeCell ref="E2:E7"/>
    <mergeCell ref="A28:B29"/>
    <mergeCell ref="A16:C17"/>
    <mergeCell ref="A18:C19"/>
    <mergeCell ref="A20:C20"/>
    <mergeCell ref="A22:C23"/>
    <mergeCell ref="A24:C25"/>
    <mergeCell ref="A12:C13"/>
    <mergeCell ref="A14:C15"/>
    <mergeCell ref="A8:C8"/>
    <mergeCell ref="A2:C2"/>
    <mergeCell ref="B6:C6"/>
    <mergeCell ref="B5:C5"/>
  </mergeCells>
  <phoneticPr fontId="2"/>
  <pageMargins left="0.70866141732283472" right="0.70866141732283472" top="0.74803149606299213" bottom="0.74803149606299213" header="0.31496062992125984" footer="0.31496062992125984"/>
  <pageSetup paperSize="9" fitToHeight="0" orientation="portrait" horizontalDpi="1200" verticalDpi="1200" r:id="rId1"/>
  <headerFoot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9900"/>
    <pageSetUpPr fitToPage="1"/>
  </sheetPr>
  <dimension ref="A1:AA81"/>
  <sheetViews>
    <sheetView showGridLines="0" zoomScale="90" zoomScaleNormal="90" zoomScalePageLayoutView="25" workbookViewId="0">
      <selection activeCell="A14" sqref="A14"/>
    </sheetView>
  </sheetViews>
  <sheetFormatPr defaultColWidth="9" defaultRowHeight="15.75" customHeight="1" x14ac:dyDescent="0.15"/>
  <cols>
    <col min="1" max="1" width="24.625" customWidth="1"/>
    <col min="2" max="2" width="16.125" customWidth="1"/>
    <col min="3" max="3" width="8.625" customWidth="1"/>
    <col min="4" max="18" width="6.625" customWidth="1"/>
    <col min="19" max="19" width="1.75" customWidth="1"/>
  </cols>
  <sheetData>
    <row r="1" spans="1:27" ht="21" customHeight="1" x14ac:dyDescent="0.15">
      <c r="A1" s="374" t="s">
        <v>259</v>
      </c>
      <c r="B1" s="374"/>
      <c r="C1" s="374"/>
      <c r="D1" s="374"/>
      <c r="E1" s="374"/>
      <c r="F1" s="374"/>
      <c r="G1" s="374"/>
      <c r="H1" s="374"/>
      <c r="I1" s="374"/>
      <c r="J1" s="374"/>
      <c r="K1" s="374"/>
      <c r="L1" s="374"/>
      <c r="M1" s="374"/>
      <c r="N1" s="374"/>
      <c r="O1" s="374"/>
      <c r="P1" s="374"/>
      <c r="Q1" s="374"/>
      <c r="R1" s="374"/>
      <c r="T1" s="105"/>
    </row>
    <row r="2" spans="1:27" ht="30.75" customHeight="1" x14ac:dyDescent="0.15">
      <c r="A2" s="423" t="s">
        <v>176</v>
      </c>
      <c r="B2" s="423"/>
      <c r="C2" s="423"/>
      <c r="D2" s="423"/>
      <c r="E2" s="423"/>
      <c r="F2" s="423"/>
      <c r="G2" s="423"/>
      <c r="H2" s="423"/>
      <c r="I2" s="423"/>
      <c r="J2" s="423"/>
      <c r="K2" s="423"/>
      <c r="L2" s="423"/>
      <c r="M2" s="423"/>
      <c r="N2" s="423"/>
      <c r="O2" s="423"/>
      <c r="P2" s="423"/>
      <c r="Q2" s="423"/>
      <c r="R2" s="423"/>
      <c r="T2" s="394" t="s">
        <v>194</v>
      </c>
    </row>
    <row r="3" spans="1:27" ht="28.5" customHeight="1" x14ac:dyDescent="0.15">
      <c r="A3" s="57" t="s">
        <v>157</v>
      </c>
      <c r="B3" s="422" t="str">
        <f>IF('管理　一覧用'!B6="","",'管理　一覧用'!A3)</f>
        <v/>
      </c>
      <c r="C3" s="422"/>
      <c r="D3" s="422"/>
      <c r="E3" s="422"/>
      <c r="F3" s="116"/>
      <c r="G3" s="64"/>
      <c r="T3" s="394"/>
    </row>
    <row r="4" spans="1:27" s="56" customFormat="1" ht="21.75" customHeight="1" x14ac:dyDescent="0.15">
      <c r="A4" s="57" t="s">
        <v>179</v>
      </c>
      <c r="B4" s="58" t="str">
        <f>'管理　一覧用'!B3</f>
        <v>（選択してください）</v>
      </c>
      <c r="C4" s="58"/>
      <c r="D4" s="58"/>
      <c r="E4" s="58"/>
      <c r="F4" s="58"/>
      <c r="G4" s="58"/>
      <c r="T4" s="394"/>
    </row>
    <row r="5" spans="1:27" s="56" customFormat="1" ht="6" customHeight="1" x14ac:dyDescent="0.15">
      <c r="A5" s="57"/>
      <c r="B5" s="58"/>
      <c r="C5" s="58"/>
      <c r="D5" s="58"/>
      <c r="E5" s="58"/>
      <c r="F5" s="58"/>
      <c r="G5" s="58"/>
      <c r="T5" s="394"/>
    </row>
    <row r="6" spans="1:27" s="59" customFormat="1" ht="21.75" customHeight="1" x14ac:dyDescent="0.15">
      <c r="A6" s="57" t="s">
        <v>47</v>
      </c>
      <c r="B6" s="433" t="str">
        <f>IF('管理　一覧用'!C3&lt;&gt;"",'管理　一覧用'!C3,"")</f>
        <v/>
      </c>
      <c r="C6" s="433"/>
      <c r="D6" s="433"/>
      <c r="E6" s="433"/>
      <c r="F6" s="433"/>
      <c r="G6" s="433"/>
      <c r="H6" s="433"/>
      <c r="I6" s="433"/>
      <c r="J6" s="433"/>
      <c r="L6" s="60" t="s">
        <v>155</v>
      </c>
      <c r="M6" s="433" t="str">
        <f>IF('管理　一覧用'!K3&lt;&gt;"",'管理　一覧用'!K3,"")</f>
        <v/>
      </c>
      <c r="N6" s="433"/>
      <c r="O6" s="433"/>
      <c r="P6" s="433"/>
      <c r="Q6" s="433"/>
      <c r="T6" s="394"/>
      <c r="U6" s="113"/>
      <c r="V6" s="113"/>
      <c r="W6" s="113"/>
      <c r="X6" s="113"/>
      <c r="Y6" s="113"/>
      <c r="Z6" s="113"/>
      <c r="AA6" s="113"/>
    </row>
    <row r="7" spans="1:27" ht="13.5" customHeight="1" x14ac:dyDescent="0.15">
      <c r="A7" s="51"/>
      <c r="T7" s="394"/>
      <c r="U7" s="113"/>
      <c r="V7" s="113"/>
      <c r="W7" s="113"/>
      <c r="X7" s="113"/>
      <c r="Y7" s="113"/>
      <c r="Z7" s="113"/>
      <c r="AA7" s="113"/>
    </row>
    <row r="8" spans="1:27" ht="15.75" customHeight="1" x14ac:dyDescent="0.15">
      <c r="A8" s="427" t="s">
        <v>48</v>
      </c>
      <c r="B8" s="428"/>
      <c r="C8" s="428"/>
      <c r="D8" s="428"/>
      <c r="E8" s="428"/>
      <c r="F8" s="428"/>
      <c r="G8" s="428"/>
      <c r="H8" s="428"/>
      <c r="I8" s="428"/>
      <c r="J8" s="428"/>
      <c r="K8" s="428"/>
      <c r="L8" s="428"/>
      <c r="M8" s="428"/>
      <c r="N8" s="428"/>
      <c r="O8" s="428"/>
      <c r="T8" s="114"/>
      <c r="U8" s="113"/>
      <c r="V8" s="113"/>
      <c r="W8" s="113"/>
      <c r="X8" s="113"/>
      <c r="Y8" s="113"/>
      <c r="Z8" s="113"/>
      <c r="AA8" s="113"/>
    </row>
    <row r="9" spans="1:27" ht="15.75" customHeight="1" x14ac:dyDescent="0.15">
      <c r="A9" s="427" t="s">
        <v>49</v>
      </c>
      <c r="B9" s="428"/>
      <c r="C9" s="428"/>
      <c r="D9" s="428"/>
      <c r="E9" s="428"/>
      <c r="F9" s="428"/>
      <c r="G9" s="428"/>
      <c r="H9" s="428"/>
      <c r="I9" s="428"/>
      <c r="J9" s="428"/>
      <c r="K9" s="428"/>
      <c r="L9" s="428"/>
      <c r="M9" s="428"/>
      <c r="N9" s="428"/>
      <c r="O9" s="428"/>
      <c r="T9" s="114"/>
      <c r="U9" s="113"/>
      <c r="V9" s="113"/>
      <c r="W9" s="113"/>
      <c r="X9" s="113"/>
      <c r="Y9" s="113"/>
      <c r="Z9" s="113"/>
      <c r="AA9" s="113"/>
    </row>
    <row r="10" spans="1:27" ht="15.75" customHeight="1" x14ac:dyDescent="0.15">
      <c r="A10" s="51"/>
      <c r="T10" s="114"/>
      <c r="U10" s="113"/>
      <c r="V10" s="113"/>
      <c r="W10" s="113"/>
      <c r="X10" s="113"/>
      <c r="Y10" s="113"/>
      <c r="Z10" s="113"/>
      <c r="AA10" s="113"/>
    </row>
    <row r="11" spans="1:27" ht="15.75" customHeight="1" thickBot="1" x14ac:dyDescent="0.2">
      <c r="A11" s="51"/>
      <c r="B11" s="50"/>
      <c r="C11" s="50"/>
      <c r="D11" s="50"/>
      <c r="E11" s="50"/>
      <c r="F11" s="50"/>
      <c r="G11" s="50"/>
      <c r="T11" s="114"/>
      <c r="U11" s="113"/>
      <c r="V11" s="113"/>
      <c r="W11" s="113"/>
      <c r="X11" s="113"/>
      <c r="Y11" s="113"/>
      <c r="Z11" s="113"/>
      <c r="AA11" s="113"/>
    </row>
    <row r="12" spans="1:27" ht="105.75" customHeight="1" x14ac:dyDescent="0.15">
      <c r="A12" s="429" t="s">
        <v>50</v>
      </c>
      <c r="B12" s="431" t="s">
        <v>51</v>
      </c>
      <c r="C12" s="53" t="s">
        <v>52</v>
      </c>
      <c r="D12" s="54" t="s">
        <v>30</v>
      </c>
      <c r="E12" s="437" t="s">
        <v>11</v>
      </c>
      <c r="F12" s="438"/>
      <c r="G12" s="439" t="s">
        <v>12</v>
      </c>
      <c r="H12" s="440"/>
      <c r="I12" s="54" t="s">
        <v>250</v>
      </c>
      <c r="J12" s="54" t="s">
        <v>53</v>
      </c>
      <c r="K12" s="54" t="s">
        <v>54</v>
      </c>
      <c r="L12" s="54" t="s">
        <v>13</v>
      </c>
      <c r="M12" s="54" t="s">
        <v>14</v>
      </c>
      <c r="N12" s="54" t="s">
        <v>55</v>
      </c>
      <c r="O12" s="54" t="s">
        <v>56</v>
      </c>
      <c r="P12" s="54" t="s">
        <v>57</v>
      </c>
      <c r="Q12" s="54" t="s">
        <v>58</v>
      </c>
      <c r="R12" s="55" t="s">
        <v>219</v>
      </c>
      <c r="T12" s="105"/>
    </row>
    <row r="13" spans="1:27" s="52" customFormat="1" ht="19.5" customHeight="1" x14ac:dyDescent="0.15">
      <c r="A13" s="430"/>
      <c r="B13" s="432"/>
      <c r="C13" s="123" t="s">
        <v>59</v>
      </c>
      <c r="D13" s="123" t="s">
        <v>60</v>
      </c>
      <c r="E13" s="124" t="s">
        <v>59</v>
      </c>
      <c r="F13" s="125" t="s">
        <v>218</v>
      </c>
      <c r="G13" s="124" t="s">
        <v>59</v>
      </c>
      <c r="H13" s="125" t="s">
        <v>218</v>
      </c>
      <c r="I13" s="123" t="s">
        <v>32</v>
      </c>
      <c r="J13" s="123" t="s">
        <v>61</v>
      </c>
      <c r="K13" s="123" t="s">
        <v>61</v>
      </c>
      <c r="L13" s="123" t="s">
        <v>61</v>
      </c>
      <c r="M13" s="123" t="s">
        <v>61</v>
      </c>
      <c r="N13" s="126" t="s">
        <v>217</v>
      </c>
      <c r="O13" s="123" t="s">
        <v>61</v>
      </c>
      <c r="P13" s="123" t="s">
        <v>61</v>
      </c>
      <c r="Q13" s="123" t="s">
        <v>61</v>
      </c>
      <c r="R13" s="127" t="s">
        <v>62</v>
      </c>
      <c r="T13" s="115"/>
    </row>
    <row r="14" spans="1:27" s="52" customFormat="1" ht="23.25" customHeight="1" x14ac:dyDescent="0.15">
      <c r="A14" s="93"/>
      <c r="B14" s="94"/>
      <c r="C14" s="136"/>
      <c r="D14" s="129"/>
      <c r="E14" s="130"/>
      <c r="F14" s="434"/>
      <c r="G14" s="130"/>
      <c r="H14" s="434"/>
      <c r="I14" s="130"/>
      <c r="J14" s="129"/>
      <c r="K14" s="129"/>
      <c r="L14" s="130"/>
      <c r="M14" s="130"/>
      <c r="N14" s="129"/>
      <c r="O14" s="132"/>
      <c r="P14" s="132"/>
      <c r="Q14" s="129"/>
      <c r="R14" s="134"/>
      <c r="T14" s="115"/>
    </row>
    <row r="15" spans="1:27" s="52" customFormat="1" ht="23.25" customHeight="1" x14ac:dyDescent="0.15">
      <c r="A15" s="93"/>
      <c r="B15" s="94"/>
      <c r="C15" s="136"/>
      <c r="D15" s="129"/>
      <c r="E15" s="130"/>
      <c r="F15" s="435"/>
      <c r="G15" s="130"/>
      <c r="H15" s="435"/>
      <c r="I15" s="130"/>
      <c r="J15" s="129"/>
      <c r="K15" s="129"/>
      <c r="L15" s="130"/>
      <c r="M15" s="130"/>
      <c r="N15" s="129"/>
      <c r="O15" s="132"/>
      <c r="P15" s="132"/>
      <c r="Q15" s="129"/>
      <c r="R15" s="134"/>
      <c r="T15" s="115"/>
    </row>
    <row r="16" spans="1:27" s="52" customFormat="1" ht="23.25" customHeight="1" x14ac:dyDescent="0.15">
      <c r="A16" s="93"/>
      <c r="B16" s="94"/>
      <c r="C16" s="136"/>
      <c r="D16" s="129"/>
      <c r="E16" s="130"/>
      <c r="F16" s="435"/>
      <c r="G16" s="130"/>
      <c r="H16" s="435"/>
      <c r="I16" s="130"/>
      <c r="J16" s="129"/>
      <c r="K16" s="129"/>
      <c r="L16" s="130"/>
      <c r="M16" s="130"/>
      <c r="N16" s="129"/>
      <c r="O16" s="132"/>
      <c r="P16" s="132"/>
      <c r="Q16" s="129"/>
      <c r="R16" s="134"/>
      <c r="T16" s="115"/>
    </row>
    <row r="17" spans="1:20" s="52" customFormat="1" ht="23.25" customHeight="1" x14ac:dyDescent="0.15">
      <c r="A17" s="93"/>
      <c r="B17" s="94"/>
      <c r="C17" s="136"/>
      <c r="D17" s="129"/>
      <c r="E17" s="130"/>
      <c r="F17" s="435"/>
      <c r="G17" s="130"/>
      <c r="H17" s="435"/>
      <c r="I17" s="130"/>
      <c r="J17" s="129"/>
      <c r="K17" s="129"/>
      <c r="L17" s="130"/>
      <c r="M17" s="130"/>
      <c r="N17" s="129"/>
      <c r="O17" s="132"/>
      <c r="P17" s="132"/>
      <c r="Q17" s="129"/>
      <c r="R17" s="134"/>
      <c r="T17" s="115"/>
    </row>
    <row r="18" spans="1:20" s="52" customFormat="1" ht="23.25" customHeight="1" x14ac:dyDescent="0.15">
      <c r="A18" s="93"/>
      <c r="B18" s="94"/>
      <c r="C18" s="136"/>
      <c r="D18" s="129"/>
      <c r="E18" s="130"/>
      <c r="F18" s="435"/>
      <c r="G18" s="130"/>
      <c r="H18" s="435"/>
      <c r="I18" s="130"/>
      <c r="J18" s="129"/>
      <c r="K18" s="129"/>
      <c r="L18" s="130"/>
      <c r="M18" s="130"/>
      <c r="N18" s="129"/>
      <c r="O18" s="132"/>
      <c r="P18" s="132"/>
      <c r="Q18" s="129"/>
      <c r="R18" s="134"/>
      <c r="T18" s="115"/>
    </row>
    <row r="19" spans="1:20" s="52" customFormat="1" ht="23.25" customHeight="1" x14ac:dyDescent="0.15">
      <c r="A19" s="93"/>
      <c r="B19" s="94"/>
      <c r="C19" s="136"/>
      <c r="D19" s="129"/>
      <c r="E19" s="130"/>
      <c r="F19" s="435"/>
      <c r="G19" s="130"/>
      <c r="H19" s="435"/>
      <c r="I19" s="130"/>
      <c r="J19" s="129"/>
      <c r="K19" s="129"/>
      <c r="L19" s="130"/>
      <c r="M19" s="130"/>
      <c r="N19" s="129"/>
      <c r="O19" s="132"/>
      <c r="P19" s="132"/>
      <c r="Q19" s="129"/>
      <c r="R19" s="134"/>
      <c r="T19" s="115"/>
    </row>
    <row r="20" spans="1:20" s="52" customFormat="1" ht="23.25" customHeight="1" x14ac:dyDescent="0.15">
      <c r="A20" s="93"/>
      <c r="B20" s="94"/>
      <c r="C20" s="136"/>
      <c r="D20" s="129"/>
      <c r="E20" s="130"/>
      <c r="F20" s="435"/>
      <c r="G20" s="130"/>
      <c r="H20" s="435"/>
      <c r="I20" s="130"/>
      <c r="J20" s="129"/>
      <c r="K20" s="129"/>
      <c r="L20" s="130"/>
      <c r="M20" s="130"/>
      <c r="N20" s="129"/>
      <c r="O20" s="132"/>
      <c r="P20" s="132"/>
      <c r="Q20" s="129"/>
      <c r="R20" s="134"/>
      <c r="T20" s="115"/>
    </row>
    <row r="21" spans="1:20" s="52" customFormat="1" ht="23.25" customHeight="1" x14ac:dyDescent="0.15">
      <c r="A21" s="93"/>
      <c r="B21" s="94"/>
      <c r="C21" s="136"/>
      <c r="D21" s="129"/>
      <c r="E21" s="130"/>
      <c r="F21" s="435"/>
      <c r="G21" s="130"/>
      <c r="H21" s="435"/>
      <c r="I21" s="130"/>
      <c r="J21" s="129"/>
      <c r="K21" s="129"/>
      <c r="L21" s="130"/>
      <c r="M21" s="130"/>
      <c r="N21" s="129"/>
      <c r="O21" s="132"/>
      <c r="P21" s="132"/>
      <c r="Q21" s="129"/>
      <c r="R21" s="134"/>
      <c r="T21" s="115"/>
    </row>
    <row r="22" spans="1:20" s="52" customFormat="1" ht="23.25" customHeight="1" x14ac:dyDescent="0.15">
      <c r="A22" s="93"/>
      <c r="B22" s="94"/>
      <c r="C22" s="136"/>
      <c r="D22" s="129"/>
      <c r="E22" s="130"/>
      <c r="F22" s="435"/>
      <c r="G22" s="130"/>
      <c r="H22" s="435"/>
      <c r="I22" s="130"/>
      <c r="J22" s="129"/>
      <c r="K22" s="129"/>
      <c r="L22" s="130"/>
      <c r="M22" s="130"/>
      <c r="N22" s="129"/>
      <c r="O22" s="132"/>
      <c r="P22" s="132"/>
      <c r="Q22" s="129"/>
      <c r="R22" s="134"/>
      <c r="T22" s="115"/>
    </row>
    <row r="23" spans="1:20" s="52" customFormat="1" ht="23.25" customHeight="1" x14ac:dyDescent="0.15">
      <c r="A23" s="93"/>
      <c r="B23" s="94"/>
      <c r="C23" s="136"/>
      <c r="D23" s="129"/>
      <c r="E23" s="130"/>
      <c r="F23" s="435"/>
      <c r="G23" s="130"/>
      <c r="H23" s="435"/>
      <c r="I23" s="130"/>
      <c r="J23" s="129"/>
      <c r="K23" s="129"/>
      <c r="L23" s="130"/>
      <c r="M23" s="130"/>
      <c r="N23" s="129"/>
      <c r="O23" s="132"/>
      <c r="P23" s="132"/>
      <c r="Q23" s="129"/>
      <c r="R23" s="134"/>
      <c r="T23" s="115"/>
    </row>
    <row r="24" spans="1:20" s="52" customFormat="1" ht="23.25" customHeight="1" x14ac:dyDescent="0.15">
      <c r="A24" s="93"/>
      <c r="B24" s="94"/>
      <c r="C24" s="136"/>
      <c r="D24" s="129"/>
      <c r="E24" s="130"/>
      <c r="F24" s="435"/>
      <c r="G24" s="130"/>
      <c r="H24" s="435"/>
      <c r="I24" s="130"/>
      <c r="J24" s="129"/>
      <c r="K24" s="129"/>
      <c r="L24" s="130"/>
      <c r="M24" s="130"/>
      <c r="N24" s="129"/>
      <c r="O24" s="132"/>
      <c r="P24" s="132"/>
      <c r="Q24" s="129"/>
      <c r="R24" s="134"/>
      <c r="T24" s="115"/>
    </row>
    <row r="25" spans="1:20" s="52" customFormat="1" ht="23.25" customHeight="1" x14ac:dyDescent="0.15">
      <c r="A25" s="93"/>
      <c r="B25" s="94"/>
      <c r="C25" s="136"/>
      <c r="D25" s="129"/>
      <c r="E25" s="130"/>
      <c r="F25" s="435"/>
      <c r="G25" s="130"/>
      <c r="H25" s="435"/>
      <c r="I25" s="130"/>
      <c r="J25" s="129"/>
      <c r="K25" s="129"/>
      <c r="L25" s="130"/>
      <c r="M25" s="130"/>
      <c r="N25" s="129"/>
      <c r="O25" s="132"/>
      <c r="P25" s="132"/>
      <c r="Q25" s="129"/>
      <c r="R25" s="134"/>
      <c r="T25" s="115"/>
    </row>
    <row r="26" spans="1:20" s="52" customFormat="1" ht="23.25" customHeight="1" x14ac:dyDescent="0.15">
      <c r="A26" s="93"/>
      <c r="B26" s="94"/>
      <c r="C26" s="136"/>
      <c r="D26" s="129"/>
      <c r="E26" s="130"/>
      <c r="F26" s="435"/>
      <c r="G26" s="130"/>
      <c r="H26" s="435"/>
      <c r="I26" s="130"/>
      <c r="J26" s="129"/>
      <c r="K26" s="129"/>
      <c r="L26" s="130"/>
      <c r="M26" s="130"/>
      <c r="N26" s="129"/>
      <c r="O26" s="132"/>
      <c r="P26" s="132"/>
      <c r="Q26" s="129"/>
      <c r="R26" s="134"/>
      <c r="T26" s="115"/>
    </row>
    <row r="27" spans="1:20" s="52" customFormat="1" ht="23.25" customHeight="1" x14ac:dyDescent="0.15">
      <c r="A27" s="93"/>
      <c r="B27" s="94"/>
      <c r="C27" s="136"/>
      <c r="D27" s="129"/>
      <c r="E27" s="130"/>
      <c r="F27" s="435"/>
      <c r="G27" s="130"/>
      <c r="H27" s="435"/>
      <c r="I27" s="130"/>
      <c r="J27" s="129"/>
      <c r="K27" s="129"/>
      <c r="L27" s="130"/>
      <c r="M27" s="130"/>
      <c r="N27" s="129"/>
      <c r="O27" s="132"/>
      <c r="P27" s="132"/>
      <c r="Q27" s="129"/>
      <c r="R27" s="134"/>
      <c r="T27" s="115"/>
    </row>
    <row r="28" spans="1:20" s="52" customFormat="1" ht="23.25" customHeight="1" x14ac:dyDescent="0.15">
      <c r="A28" s="93"/>
      <c r="B28" s="94"/>
      <c r="C28" s="136"/>
      <c r="D28" s="129"/>
      <c r="E28" s="130"/>
      <c r="F28" s="435"/>
      <c r="G28" s="130"/>
      <c r="H28" s="435"/>
      <c r="I28" s="130"/>
      <c r="J28" s="129"/>
      <c r="K28" s="129"/>
      <c r="L28" s="130"/>
      <c r="M28" s="130"/>
      <c r="N28" s="129"/>
      <c r="O28" s="132"/>
      <c r="P28" s="132"/>
      <c r="Q28" s="129"/>
      <c r="R28" s="134"/>
      <c r="T28" s="115"/>
    </row>
    <row r="29" spans="1:20" s="52" customFormat="1" ht="23.25" customHeight="1" x14ac:dyDescent="0.15">
      <c r="A29" s="93"/>
      <c r="B29" s="94"/>
      <c r="C29" s="136"/>
      <c r="D29" s="129"/>
      <c r="E29" s="130"/>
      <c r="F29" s="435"/>
      <c r="G29" s="130"/>
      <c r="H29" s="435"/>
      <c r="I29" s="130"/>
      <c r="J29" s="129"/>
      <c r="K29" s="129"/>
      <c r="L29" s="130"/>
      <c r="M29" s="130"/>
      <c r="N29" s="129"/>
      <c r="O29" s="132"/>
      <c r="P29" s="132"/>
      <c r="Q29" s="129"/>
      <c r="R29" s="134"/>
      <c r="T29" s="115"/>
    </row>
    <row r="30" spans="1:20" s="52" customFormat="1" ht="23.25" customHeight="1" x14ac:dyDescent="0.15">
      <c r="A30" s="93"/>
      <c r="B30" s="94"/>
      <c r="C30" s="136"/>
      <c r="D30" s="129"/>
      <c r="E30" s="130"/>
      <c r="F30" s="435"/>
      <c r="G30" s="130"/>
      <c r="H30" s="435"/>
      <c r="I30" s="130"/>
      <c r="J30" s="129"/>
      <c r="K30" s="129"/>
      <c r="L30" s="130"/>
      <c r="M30" s="130"/>
      <c r="N30" s="129"/>
      <c r="O30" s="132"/>
      <c r="P30" s="132"/>
      <c r="Q30" s="129"/>
      <c r="R30" s="134"/>
      <c r="T30" s="115"/>
    </row>
    <row r="31" spans="1:20" s="52" customFormat="1" ht="23.25" customHeight="1" x14ac:dyDescent="0.15">
      <c r="A31" s="93"/>
      <c r="B31" s="94"/>
      <c r="C31" s="136"/>
      <c r="D31" s="129"/>
      <c r="E31" s="130"/>
      <c r="F31" s="435"/>
      <c r="G31" s="130"/>
      <c r="H31" s="435"/>
      <c r="I31" s="130"/>
      <c r="J31" s="129"/>
      <c r="K31" s="129"/>
      <c r="L31" s="130"/>
      <c r="M31" s="130"/>
      <c r="N31" s="129"/>
      <c r="O31" s="132"/>
      <c r="P31" s="132"/>
      <c r="Q31" s="129"/>
      <c r="R31" s="134"/>
      <c r="T31" s="115"/>
    </row>
    <row r="32" spans="1:20" s="52" customFormat="1" ht="23.25" customHeight="1" x14ac:dyDescent="0.15">
      <c r="A32" s="93"/>
      <c r="B32" s="94"/>
      <c r="C32" s="136"/>
      <c r="D32" s="129"/>
      <c r="E32" s="130"/>
      <c r="F32" s="435"/>
      <c r="G32" s="130"/>
      <c r="H32" s="435"/>
      <c r="I32" s="130"/>
      <c r="J32" s="129"/>
      <c r="K32" s="129"/>
      <c r="L32" s="130"/>
      <c r="M32" s="130"/>
      <c r="N32" s="129"/>
      <c r="O32" s="132"/>
      <c r="P32" s="132"/>
      <c r="Q32" s="129"/>
      <c r="R32" s="134"/>
      <c r="T32" s="115"/>
    </row>
    <row r="33" spans="1:20" s="52" customFormat="1" ht="23.25" customHeight="1" x14ac:dyDescent="0.15">
      <c r="A33" s="93"/>
      <c r="B33" s="94"/>
      <c r="C33" s="136"/>
      <c r="D33" s="129"/>
      <c r="E33" s="130"/>
      <c r="F33" s="435"/>
      <c r="G33" s="130"/>
      <c r="H33" s="435"/>
      <c r="I33" s="130"/>
      <c r="J33" s="129"/>
      <c r="K33" s="129"/>
      <c r="L33" s="130"/>
      <c r="M33" s="130"/>
      <c r="N33" s="129"/>
      <c r="O33" s="132"/>
      <c r="P33" s="132"/>
      <c r="Q33" s="129"/>
      <c r="R33" s="134"/>
      <c r="T33" s="115"/>
    </row>
    <row r="34" spans="1:20" s="52" customFormat="1" ht="23.25" customHeight="1" x14ac:dyDescent="0.15">
      <c r="A34" s="93"/>
      <c r="B34" s="94"/>
      <c r="C34" s="136"/>
      <c r="D34" s="129"/>
      <c r="E34" s="130"/>
      <c r="F34" s="435"/>
      <c r="G34" s="130"/>
      <c r="H34" s="435"/>
      <c r="I34" s="130"/>
      <c r="J34" s="129"/>
      <c r="K34" s="129"/>
      <c r="L34" s="130"/>
      <c r="M34" s="130"/>
      <c r="N34" s="129"/>
      <c r="O34" s="132"/>
      <c r="P34" s="132"/>
      <c r="Q34" s="129"/>
      <c r="R34" s="134"/>
      <c r="T34" s="115"/>
    </row>
    <row r="35" spans="1:20" s="52" customFormat="1" ht="23.25" customHeight="1" x14ac:dyDescent="0.15">
      <c r="A35" s="93"/>
      <c r="B35" s="94"/>
      <c r="C35" s="136"/>
      <c r="D35" s="129"/>
      <c r="E35" s="130"/>
      <c r="F35" s="435"/>
      <c r="G35" s="130"/>
      <c r="H35" s="435"/>
      <c r="I35" s="130"/>
      <c r="J35" s="129"/>
      <c r="K35" s="129"/>
      <c r="L35" s="130"/>
      <c r="M35" s="130"/>
      <c r="N35" s="129"/>
      <c r="O35" s="132"/>
      <c r="P35" s="132"/>
      <c r="Q35" s="129"/>
      <c r="R35" s="134"/>
      <c r="T35" s="115"/>
    </row>
    <row r="36" spans="1:20" s="52" customFormat="1" ht="23.25" customHeight="1" x14ac:dyDescent="0.15">
      <c r="A36" s="93"/>
      <c r="B36" s="94"/>
      <c r="C36" s="136"/>
      <c r="D36" s="129"/>
      <c r="E36" s="130"/>
      <c r="F36" s="435"/>
      <c r="G36" s="130"/>
      <c r="H36" s="435"/>
      <c r="I36" s="130"/>
      <c r="J36" s="129"/>
      <c r="K36" s="129"/>
      <c r="L36" s="130"/>
      <c r="M36" s="130"/>
      <c r="N36" s="129"/>
      <c r="O36" s="132"/>
      <c r="P36" s="132"/>
      <c r="Q36" s="129"/>
      <c r="R36" s="134"/>
      <c r="T36" s="115"/>
    </row>
    <row r="37" spans="1:20" s="52" customFormat="1" ht="23.25" customHeight="1" x14ac:dyDescent="0.15">
      <c r="A37" s="93"/>
      <c r="B37" s="94"/>
      <c r="C37" s="136"/>
      <c r="D37" s="129"/>
      <c r="E37" s="130"/>
      <c r="F37" s="435"/>
      <c r="G37" s="130"/>
      <c r="H37" s="435"/>
      <c r="I37" s="130"/>
      <c r="J37" s="129"/>
      <c r="K37" s="129"/>
      <c r="L37" s="130"/>
      <c r="M37" s="130"/>
      <c r="N37" s="129"/>
      <c r="O37" s="132"/>
      <c r="P37" s="132"/>
      <c r="Q37" s="129"/>
      <c r="R37" s="134"/>
      <c r="T37" s="115"/>
    </row>
    <row r="38" spans="1:20" s="52" customFormat="1" ht="23.25" customHeight="1" x14ac:dyDescent="0.15">
      <c r="A38" s="93"/>
      <c r="B38" s="94"/>
      <c r="C38" s="136"/>
      <c r="D38" s="129"/>
      <c r="E38" s="130"/>
      <c r="F38" s="435"/>
      <c r="G38" s="130"/>
      <c r="H38" s="435"/>
      <c r="I38" s="130"/>
      <c r="J38" s="129"/>
      <c r="K38" s="129"/>
      <c r="L38" s="130"/>
      <c r="M38" s="130"/>
      <c r="N38" s="129"/>
      <c r="O38" s="132"/>
      <c r="P38" s="132"/>
      <c r="Q38" s="129"/>
      <c r="R38" s="134"/>
      <c r="T38" s="115"/>
    </row>
    <row r="39" spans="1:20" s="52" customFormat="1" ht="23.25" customHeight="1" x14ac:dyDescent="0.15">
      <c r="A39" s="93"/>
      <c r="B39" s="94"/>
      <c r="C39" s="136"/>
      <c r="D39" s="129"/>
      <c r="E39" s="130"/>
      <c r="F39" s="435"/>
      <c r="G39" s="130"/>
      <c r="H39" s="435"/>
      <c r="I39" s="130"/>
      <c r="J39" s="129"/>
      <c r="K39" s="129"/>
      <c r="L39" s="130"/>
      <c r="M39" s="130"/>
      <c r="N39" s="129"/>
      <c r="O39" s="132"/>
      <c r="P39" s="132"/>
      <c r="Q39" s="129"/>
      <c r="R39" s="134"/>
      <c r="T39" s="115"/>
    </row>
    <row r="40" spans="1:20" s="52" customFormat="1" ht="23.25" customHeight="1" x14ac:dyDescent="0.15">
      <c r="A40" s="93"/>
      <c r="B40" s="94"/>
      <c r="C40" s="136"/>
      <c r="D40" s="129"/>
      <c r="E40" s="130"/>
      <c r="F40" s="435"/>
      <c r="G40" s="130"/>
      <c r="H40" s="435"/>
      <c r="I40" s="130"/>
      <c r="J40" s="129"/>
      <c r="K40" s="129"/>
      <c r="L40" s="130"/>
      <c r="M40" s="130"/>
      <c r="N40" s="129"/>
      <c r="O40" s="132"/>
      <c r="P40" s="132"/>
      <c r="Q40" s="129"/>
      <c r="R40" s="134"/>
      <c r="T40" s="115"/>
    </row>
    <row r="41" spans="1:20" s="52" customFormat="1" ht="23.25" customHeight="1" x14ac:dyDescent="0.15">
      <c r="A41" s="93"/>
      <c r="B41" s="94"/>
      <c r="C41" s="136"/>
      <c r="D41" s="129"/>
      <c r="E41" s="130"/>
      <c r="F41" s="435"/>
      <c r="G41" s="130"/>
      <c r="H41" s="435"/>
      <c r="I41" s="130"/>
      <c r="J41" s="129"/>
      <c r="K41" s="129"/>
      <c r="L41" s="130"/>
      <c r="M41" s="130"/>
      <c r="N41" s="129"/>
      <c r="O41" s="132"/>
      <c r="P41" s="132"/>
      <c r="Q41" s="129"/>
      <c r="R41" s="134"/>
      <c r="T41" s="115"/>
    </row>
    <row r="42" spans="1:20" s="52" customFormat="1" ht="23.25" customHeight="1" x14ac:dyDescent="0.15">
      <c r="A42" s="93"/>
      <c r="B42" s="94"/>
      <c r="C42" s="136"/>
      <c r="D42" s="129"/>
      <c r="E42" s="130"/>
      <c r="F42" s="435"/>
      <c r="G42" s="130"/>
      <c r="H42" s="435"/>
      <c r="I42" s="130"/>
      <c r="J42" s="129"/>
      <c r="K42" s="129"/>
      <c r="L42" s="130"/>
      <c r="M42" s="130"/>
      <c r="N42" s="129"/>
      <c r="O42" s="132"/>
      <c r="P42" s="132"/>
      <c r="Q42" s="129"/>
      <c r="R42" s="134"/>
      <c r="T42" s="115"/>
    </row>
    <row r="43" spans="1:20" s="52" customFormat="1" ht="23.25" customHeight="1" x14ac:dyDescent="0.15">
      <c r="A43" s="93"/>
      <c r="B43" s="94"/>
      <c r="C43" s="136"/>
      <c r="D43" s="129"/>
      <c r="E43" s="130"/>
      <c r="F43" s="435"/>
      <c r="G43" s="130"/>
      <c r="H43" s="435"/>
      <c r="I43" s="130"/>
      <c r="J43" s="129"/>
      <c r="K43" s="129"/>
      <c r="L43" s="130"/>
      <c r="M43" s="130"/>
      <c r="N43" s="129"/>
      <c r="O43" s="132"/>
      <c r="P43" s="132"/>
      <c r="Q43" s="129"/>
      <c r="R43" s="134"/>
      <c r="T43" s="115"/>
    </row>
    <row r="44" spans="1:20" s="52" customFormat="1" ht="23.25" customHeight="1" x14ac:dyDescent="0.15">
      <c r="A44" s="93"/>
      <c r="B44" s="94"/>
      <c r="C44" s="136"/>
      <c r="D44" s="129"/>
      <c r="E44" s="130"/>
      <c r="F44" s="435"/>
      <c r="G44" s="130"/>
      <c r="H44" s="435"/>
      <c r="I44" s="130"/>
      <c r="J44" s="129"/>
      <c r="K44" s="129"/>
      <c r="L44" s="130"/>
      <c r="M44" s="130"/>
      <c r="N44" s="129"/>
      <c r="O44" s="132"/>
      <c r="P44" s="132"/>
      <c r="Q44" s="129"/>
      <c r="R44" s="134"/>
      <c r="T44" s="115"/>
    </row>
    <row r="45" spans="1:20" s="52" customFormat="1" ht="23.25" customHeight="1" x14ac:dyDescent="0.15">
      <c r="A45" s="93"/>
      <c r="B45" s="94"/>
      <c r="C45" s="136"/>
      <c r="D45" s="129"/>
      <c r="E45" s="130"/>
      <c r="F45" s="435"/>
      <c r="G45" s="130"/>
      <c r="H45" s="435"/>
      <c r="I45" s="130"/>
      <c r="J45" s="129"/>
      <c r="K45" s="129"/>
      <c r="L45" s="130"/>
      <c r="M45" s="130"/>
      <c r="N45" s="129"/>
      <c r="O45" s="132"/>
      <c r="P45" s="132"/>
      <c r="Q45" s="129"/>
      <c r="R45" s="134"/>
      <c r="T45" s="115"/>
    </row>
    <row r="46" spans="1:20" s="52" customFormat="1" ht="23.25" customHeight="1" x14ac:dyDescent="0.15">
      <c r="A46" s="93"/>
      <c r="B46" s="94"/>
      <c r="C46" s="136"/>
      <c r="D46" s="129"/>
      <c r="E46" s="130"/>
      <c r="F46" s="435"/>
      <c r="G46" s="130"/>
      <c r="H46" s="435"/>
      <c r="I46" s="130"/>
      <c r="J46" s="129"/>
      <c r="K46" s="129"/>
      <c r="L46" s="130"/>
      <c r="M46" s="130"/>
      <c r="N46" s="129"/>
      <c r="O46" s="132"/>
      <c r="P46" s="132"/>
      <c r="Q46" s="129"/>
      <c r="R46" s="134"/>
      <c r="T46" s="115"/>
    </row>
    <row r="47" spans="1:20" s="52" customFormat="1" ht="23.25" customHeight="1" x14ac:dyDescent="0.15">
      <c r="A47" s="93"/>
      <c r="B47" s="94"/>
      <c r="C47" s="136"/>
      <c r="D47" s="129"/>
      <c r="E47" s="130"/>
      <c r="F47" s="435"/>
      <c r="G47" s="130"/>
      <c r="H47" s="435"/>
      <c r="I47" s="130"/>
      <c r="J47" s="129"/>
      <c r="K47" s="129"/>
      <c r="L47" s="130"/>
      <c r="M47" s="130"/>
      <c r="N47" s="129"/>
      <c r="O47" s="132"/>
      <c r="P47" s="132"/>
      <c r="Q47" s="129"/>
      <c r="R47" s="134"/>
      <c r="T47" s="115"/>
    </row>
    <row r="48" spans="1:20" s="52" customFormat="1" ht="23.25" customHeight="1" x14ac:dyDescent="0.15">
      <c r="A48" s="93"/>
      <c r="B48" s="94"/>
      <c r="C48" s="136"/>
      <c r="D48" s="129"/>
      <c r="E48" s="130"/>
      <c r="F48" s="435"/>
      <c r="G48" s="130"/>
      <c r="H48" s="435"/>
      <c r="I48" s="130"/>
      <c r="J48" s="129"/>
      <c r="K48" s="129"/>
      <c r="L48" s="130"/>
      <c r="M48" s="130"/>
      <c r="N48" s="129"/>
      <c r="O48" s="132"/>
      <c r="P48" s="132"/>
      <c r="Q48" s="129"/>
      <c r="R48" s="134"/>
      <c r="T48" s="115"/>
    </row>
    <row r="49" spans="1:20" s="52" customFormat="1" ht="23.25" customHeight="1" x14ac:dyDescent="0.15">
      <c r="A49" s="93"/>
      <c r="B49" s="94"/>
      <c r="C49" s="136"/>
      <c r="D49" s="129"/>
      <c r="E49" s="130"/>
      <c r="F49" s="435"/>
      <c r="G49" s="130"/>
      <c r="H49" s="435"/>
      <c r="I49" s="130"/>
      <c r="J49" s="129"/>
      <c r="K49" s="129"/>
      <c r="L49" s="130"/>
      <c r="M49" s="130"/>
      <c r="N49" s="129"/>
      <c r="O49" s="132"/>
      <c r="P49" s="132"/>
      <c r="Q49" s="129"/>
      <c r="R49" s="134"/>
      <c r="T49" s="115"/>
    </row>
    <row r="50" spans="1:20" s="52" customFormat="1" ht="23.25" customHeight="1" x14ac:dyDescent="0.15">
      <c r="A50" s="93"/>
      <c r="B50" s="94"/>
      <c r="C50" s="136"/>
      <c r="D50" s="129"/>
      <c r="E50" s="130"/>
      <c r="F50" s="435"/>
      <c r="G50" s="130"/>
      <c r="H50" s="435"/>
      <c r="I50" s="130"/>
      <c r="J50" s="129"/>
      <c r="K50" s="129"/>
      <c r="L50" s="130"/>
      <c r="M50" s="130"/>
      <c r="N50" s="129"/>
      <c r="O50" s="132"/>
      <c r="P50" s="132"/>
      <c r="Q50" s="129"/>
      <c r="R50" s="134"/>
      <c r="T50" s="115"/>
    </row>
    <row r="51" spans="1:20" s="52" customFormat="1" ht="23.25" customHeight="1" x14ac:dyDescent="0.15">
      <c r="A51" s="93"/>
      <c r="B51" s="94"/>
      <c r="C51" s="136"/>
      <c r="D51" s="129"/>
      <c r="E51" s="130"/>
      <c r="F51" s="435"/>
      <c r="G51" s="130"/>
      <c r="H51" s="435"/>
      <c r="I51" s="130"/>
      <c r="J51" s="129"/>
      <c r="K51" s="129"/>
      <c r="L51" s="130"/>
      <c r="M51" s="130"/>
      <c r="N51" s="129"/>
      <c r="O51" s="132"/>
      <c r="P51" s="132"/>
      <c r="Q51" s="129"/>
      <c r="R51" s="134"/>
      <c r="T51" s="115"/>
    </row>
    <row r="52" spans="1:20" s="52" customFormat="1" ht="23.25" customHeight="1" x14ac:dyDescent="0.15">
      <c r="A52" s="93"/>
      <c r="B52" s="94"/>
      <c r="C52" s="136"/>
      <c r="D52" s="129"/>
      <c r="E52" s="130"/>
      <c r="F52" s="435"/>
      <c r="G52" s="130"/>
      <c r="H52" s="435"/>
      <c r="I52" s="130"/>
      <c r="J52" s="129"/>
      <c r="K52" s="129"/>
      <c r="L52" s="130"/>
      <c r="M52" s="130"/>
      <c r="N52" s="129"/>
      <c r="O52" s="132"/>
      <c r="P52" s="132"/>
      <c r="Q52" s="129"/>
      <c r="R52" s="134"/>
      <c r="T52" s="115"/>
    </row>
    <row r="53" spans="1:20" s="52" customFormat="1" ht="23.25" customHeight="1" x14ac:dyDescent="0.15">
      <c r="A53" s="93"/>
      <c r="B53" s="94"/>
      <c r="C53" s="136"/>
      <c r="D53" s="129"/>
      <c r="E53" s="130"/>
      <c r="F53" s="435"/>
      <c r="G53" s="130"/>
      <c r="H53" s="435"/>
      <c r="I53" s="130"/>
      <c r="J53" s="129"/>
      <c r="K53" s="129"/>
      <c r="L53" s="130"/>
      <c r="M53" s="130"/>
      <c r="N53" s="129"/>
      <c r="O53" s="132"/>
      <c r="P53" s="132"/>
      <c r="Q53" s="129"/>
      <c r="R53" s="134"/>
      <c r="T53" s="115"/>
    </row>
    <row r="54" spans="1:20" s="52" customFormat="1" ht="23.25" customHeight="1" x14ac:dyDescent="0.15">
      <c r="A54" s="93"/>
      <c r="B54" s="94"/>
      <c r="C54" s="136"/>
      <c r="D54" s="129"/>
      <c r="E54" s="130"/>
      <c r="F54" s="435"/>
      <c r="G54" s="130"/>
      <c r="H54" s="435"/>
      <c r="I54" s="130"/>
      <c r="J54" s="129"/>
      <c r="K54" s="129"/>
      <c r="L54" s="130"/>
      <c r="M54" s="130"/>
      <c r="N54" s="129"/>
      <c r="O54" s="132"/>
      <c r="P54" s="132"/>
      <c r="Q54" s="129"/>
      <c r="R54" s="134"/>
      <c r="T54" s="115"/>
    </row>
    <row r="55" spans="1:20" s="52" customFormat="1" ht="23.25" customHeight="1" x14ac:dyDescent="0.15">
      <c r="A55" s="93"/>
      <c r="B55" s="94"/>
      <c r="C55" s="136"/>
      <c r="D55" s="129"/>
      <c r="E55" s="130"/>
      <c r="F55" s="435"/>
      <c r="G55" s="130"/>
      <c r="H55" s="435"/>
      <c r="I55" s="130"/>
      <c r="J55" s="129"/>
      <c r="K55" s="129"/>
      <c r="L55" s="130"/>
      <c r="M55" s="130"/>
      <c r="N55" s="129"/>
      <c r="O55" s="132"/>
      <c r="P55" s="132"/>
      <c r="Q55" s="129"/>
      <c r="R55" s="134"/>
      <c r="T55" s="115"/>
    </row>
    <row r="56" spans="1:20" s="52" customFormat="1" ht="23.25" customHeight="1" x14ac:dyDescent="0.15">
      <c r="A56" s="93"/>
      <c r="B56" s="94"/>
      <c r="C56" s="136"/>
      <c r="D56" s="129"/>
      <c r="E56" s="130"/>
      <c r="F56" s="435"/>
      <c r="G56" s="130"/>
      <c r="H56" s="435"/>
      <c r="I56" s="130"/>
      <c r="J56" s="129"/>
      <c r="K56" s="129"/>
      <c r="L56" s="130"/>
      <c r="M56" s="130"/>
      <c r="N56" s="129"/>
      <c r="O56" s="132"/>
      <c r="P56" s="132"/>
      <c r="Q56" s="129"/>
      <c r="R56" s="134"/>
      <c r="T56" s="115"/>
    </row>
    <row r="57" spans="1:20" s="52" customFormat="1" ht="23.25" customHeight="1" x14ac:dyDescent="0.15">
      <c r="A57" s="93"/>
      <c r="B57" s="94"/>
      <c r="C57" s="136"/>
      <c r="D57" s="129"/>
      <c r="E57" s="130"/>
      <c r="F57" s="435"/>
      <c r="G57" s="130"/>
      <c r="H57" s="435"/>
      <c r="I57" s="130"/>
      <c r="J57" s="129"/>
      <c r="K57" s="129"/>
      <c r="L57" s="130"/>
      <c r="M57" s="130"/>
      <c r="N57" s="129"/>
      <c r="O57" s="132"/>
      <c r="P57" s="132"/>
      <c r="Q57" s="129"/>
      <c r="R57" s="134"/>
      <c r="T57" s="115"/>
    </row>
    <row r="58" spans="1:20" s="52" customFormat="1" ht="23.25" customHeight="1" x14ac:dyDescent="0.15">
      <c r="A58" s="93"/>
      <c r="B58" s="94"/>
      <c r="C58" s="136"/>
      <c r="D58" s="129"/>
      <c r="E58" s="130"/>
      <c r="F58" s="435"/>
      <c r="G58" s="130"/>
      <c r="H58" s="435"/>
      <c r="I58" s="130"/>
      <c r="J58" s="129"/>
      <c r="K58" s="129"/>
      <c r="L58" s="130"/>
      <c r="M58" s="130"/>
      <c r="N58" s="129"/>
      <c r="O58" s="132"/>
      <c r="P58" s="132"/>
      <c r="Q58" s="129"/>
      <c r="R58" s="134"/>
      <c r="T58" s="115"/>
    </row>
    <row r="59" spans="1:20" s="52" customFormat="1" ht="23.25" customHeight="1" x14ac:dyDescent="0.15">
      <c r="A59" s="93"/>
      <c r="B59" s="94"/>
      <c r="C59" s="136"/>
      <c r="D59" s="129"/>
      <c r="E59" s="130"/>
      <c r="F59" s="435"/>
      <c r="G59" s="130"/>
      <c r="H59" s="435"/>
      <c r="I59" s="130"/>
      <c r="J59" s="129"/>
      <c r="K59" s="129"/>
      <c r="L59" s="130"/>
      <c r="M59" s="130"/>
      <c r="N59" s="129"/>
      <c r="O59" s="132"/>
      <c r="P59" s="132"/>
      <c r="Q59" s="129"/>
      <c r="R59" s="134"/>
      <c r="T59" s="115"/>
    </row>
    <row r="60" spans="1:20" s="52" customFormat="1" ht="23.25" customHeight="1" x14ac:dyDescent="0.15">
      <c r="A60" s="93"/>
      <c r="B60" s="94"/>
      <c r="C60" s="136"/>
      <c r="D60" s="129"/>
      <c r="E60" s="130"/>
      <c r="F60" s="435"/>
      <c r="G60" s="130"/>
      <c r="H60" s="435"/>
      <c r="I60" s="130"/>
      <c r="J60" s="129"/>
      <c r="K60" s="129"/>
      <c r="L60" s="130"/>
      <c r="M60" s="130"/>
      <c r="N60" s="129"/>
      <c r="O60" s="132"/>
      <c r="P60" s="132"/>
      <c r="Q60" s="129"/>
      <c r="R60" s="134"/>
      <c r="T60" s="115"/>
    </row>
    <row r="61" spans="1:20" s="52" customFormat="1" ht="23.25" customHeight="1" x14ac:dyDescent="0.15">
      <c r="A61" s="93"/>
      <c r="B61" s="94"/>
      <c r="C61" s="136"/>
      <c r="D61" s="129"/>
      <c r="E61" s="130"/>
      <c r="F61" s="435"/>
      <c r="G61" s="130"/>
      <c r="H61" s="435"/>
      <c r="I61" s="130"/>
      <c r="J61" s="129"/>
      <c r="K61" s="129"/>
      <c r="L61" s="130"/>
      <c r="M61" s="130"/>
      <c r="N61" s="129"/>
      <c r="O61" s="132"/>
      <c r="P61" s="132"/>
      <c r="Q61" s="129"/>
      <c r="R61" s="134"/>
      <c r="T61" s="115"/>
    </row>
    <row r="62" spans="1:20" s="52" customFormat="1" ht="23.25" customHeight="1" x14ac:dyDescent="0.15">
      <c r="A62" s="93"/>
      <c r="B62" s="94"/>
      <c r="C62" s="136"/>
      <c r="D62" s="129"/>
      <c r="E62" s="130"/>
      <c r="F62" s="435"/>
      <c r="G62" s="130"/>
      <c r="H62" s="435"/>
      <c r="I62" s="130"/>
      <c r="J62" s="129"/>
      <c r="K62" s="129"/>
      <c r="L62" s="130"/>
      <c r="M62" s="130"/>
      <c r="N62" s="129"/>
      <c r="O62" s="132"/>
      <c r="P62" s="132"/>
      <c r="Q62" s="129"/>
      <c r="R62" s="134"/>
      <c r="T62" s="115"/>
    </row>
    <row r="63" spans="1:20" s="52" customFormat="1" ht="23.25" customHeight="1" x14ac:dyDescent="0.15">
      <c r="A63" s="93"/>
      <c r="B63" s="94"/>
      <c r="C63" s="136"/>
      <c r="D63" s="129"/>
      <c r="E63" s="130"/>
      <c r="F63" s="435"/>
      <c r="G63" s="130"/>
      <c r="H63" s="435"/>
      <c r="I63" s="130"/>
      <c r="J63" s="129"/>
      <c r="K63" s="129"/>
      <c r="L63" s="130"/>
      <c r="M63" s="130"/>
      <c r="N63" s="129"/>
      <c r="O63" s="132"/>
      <c r="P63" s="132"/>
      <c r="Q63" s="129"/>
      <c r="R63" s="134"/>
      <c r="T63" s="115"/>
    </row>
    <row r="64" spans="1:20" s="52" customFormat="1" ht="23.25" customHeight="1" x14ac:dyDescent="0.15">
      <c r="A64" s="93"/>
      <c r="B64" s="94"/>
      <c r="C64" s="136"/>
      <c r="D64" s="129"/>
      <c r="E64" s="130"/>
      <c r="F64" s="435"/>
      <c r="G64" s="130"/>
      <c r="H64" s="435"/>
      <c r="I64" s="130"/>
      <c r="J64" s="129"/>
      <c r="K64" s="129"/>
      <c r="L64" s="130"/>
      <c r="M64" s="130"/>
      <c r="N64" s="129"/>
      <c r="O64" s="132"/>
      <c r="P64" s="132"/>
      <c r="Q64" s="129"/>
      <c r="R64" s="134"/>
      <c r="T64" s="115"/>
    </row>
    <row r="65" spans="1:20" s="52" customFormat="1" ht="23.25" customHeight="1" x14ac:dyDescent="0.15">
      <c r="A65" s="93"/>
      <c r="B65" s="94"/>
      <c r="C65" s="136"/>
      <c r="D65" s="129"/>
      <c r="E65" s="130"/>
      <c r="F65" s="435"/>
      <c r="G65" s="130"/>
      <c r="H65" s="435"/>
      <c r="I65" s="130"/>
      <c r="J65" s="129"/>
      <c r="K65" s="129"/>
      <c r="L65" s="130"/>
      <c r="M65" s="130"/>
      <c r="N65" s="129"/>
      <c r="O65" s="132"/>
      <c r="P65" s="132"/>
      <c r="Q65" s="129"/>
      <c r="R65" s="134"/>
      <c r="T65" s="115"/>
    </row>
    <row r="66" spans="1:20" s="52" customFormat="1" ht="23.25" customHeight="1" x14ac:dyDescent="0.15">
      <c r="A66" s="93"/>
      <c r="B66" s="94"/>
      <c r="C66" s="136"/>
      <c r="D66" s="129"/>
      <c r="E66" s="130"/>
      <c r="F66" s="435"/>
      <c r="G66" s="130"/>
      <c r="H66" s="435"/>
      <c r="I66" s="130"/>
      <c r="J66" s="129"/>
      <c r="K66" s="129"/>
      <c r="L66" s="130"/>
      <c r="M66" s="130"/>
      <c r="N66" s="129"/>
      <c r="O66" s="132"/>
      <c r="P66" s="132"/>
      <c r="Q66" s="129"/>
      <c r="R66" s="134"/>
      <c r="T66" s="115"/>
    </row>
    <row r="67" spans="1:20" s="52" customFormat="1" ht="23.25" customHeight="1" x14ac:dyDescent="0.15">
      <c r="A67" s="93"/>
      <c r="B67" s="94"/>
      <c r="C67" s="136"/>
      <c r="D67" s="129"/>
      <c r="E67" s="130"/>
      <c r="F67" s="435"/>
      <c r="G67" s="130"/>
      <c r="H67" s="435"/>
      <c r="I67" s="130"/>
      <c r="J67" s="129"/>
      <c r="K67" s="129"/>
      <c r="L67" s="130"/>
      <c r="M67" s="130"/>
      <c r="N67" s="129"/>
      <c r="O67" s="132"/>
      <c r="P67" s="132"/>
      <c r="Q67" s="129"/>
      <c r="R67" s="134"/>
      <c r="T67" s="115"/>
    </row>
    <row r="68" spans="1:20" s="52" customFormat="1" ht="23.25" customHeight="1" x14ac:dyDescent="0.15">
      <c r="A68" s="93"/>
      <c r="B68" s="94"/>
      <c r="C68" s="136"/>
      <c r="D68" s="129"/>
      <c r="E68" s="130"/>
      <c r="F68" s="435"/>
      <c r="G68" s="130"/>
      <c r="H68" s="435"/>
      <c r="I68" s="130"/>
      <c r="J68" s="129"/>
      <c r="K68" s="129"/>
      <c r="L68" s="130"/>
      <c r="M68" s="130"/>
      <c r="N68" s="129"/>
      <c r="O68" s="132"/>
      <c r="P68" s="132"/>
      <c r="Q68" s="129"/>
      <c r="R68" s="134"/>
      <c r="T68" s="115"/>
    </row>
    <row r="69" spans="1:20" s="52" customFormat="1" ht="23.25" customHeight="1" x14ac:dyDescent="0.15">
      <c r="A69" s="93"/>
      <c r="B69" s="94"/>
      <c r="C69" s="136"/>
      <c r="D69" s="129"/>
      <c r="E69" s="130"/>
      <c r="F69" s="435"/>
      <c r="G69" s="130"/>
      <c r="H69" s="435"/>
      <c r="I69" s="130"/>
      <c r="J69" s="129"/>
      <c r="K69" s="129"/>
      <c r="L69" s="130"/>
      <c r="M69" s="130"/>
      <c r="N69" s="129"/>
      <c r="O69" s="132"/>
      <c r="P69" s="132"/>
      <c r="Q69" s="129"/>
      <c r="R69" s="134"/>
      <c r="T69" s="115"/>
    </row>
    <row r="70" spans="1:20" s="52" customFormat="1" ht="23.25" customHeight="1" x14ac:dyDescent="0.15">
      <c r="A70" s="93"/>
      <c r="B70" s="94"/>
      <c r="C70" s="136"/>
      <c r="D70" s="129"/>
      <c r="E70" s="130"/>
      <c r="F70" s="435"/>
      <c r="G70" s="130"/>
      <c r="H70" s="435"/>
      <c r="I70" s="130"/>
      <c r="J70" s="129"/>
      <c r="K70" s="129"/>
      <c r="L70" s="130"/>
      <c r="M70" s="130"/>
      <c r="N70" s="129"/>
      <c r="O70" s="132"/>
      <c r="P70" s="132"/>
      <c r="Q70" s="129"/>
      <c r="R70" s="134"/>
      <c r="T70" s="115"/>
    </row>
    <row r="71" spans="1:20" s="52" customFormat="1" ht="23.25" customHeight="1" x14ac:dyDescent="0.15">
      <c r="A71" s="93"/>
      <c r="B71" s="94"/>
      <c r="C71" s="136"/>
      <c r="D71" s="129"/>
      <c r="E71" s="130"/>
      <c r="F71" s="435"/>
      <c r="G71" s="130"/>
      <c r="H71" s="435"/>
      <c r="I71" s="130"/>
      <c r="J71" s="129"/>
      <c r="K71" s="129"/>
      <c r="L71" s="130"/>
      <c r="M71" s="130"/>
      <c r="N71" s="129"/>
      <c r="O71" s="132"/>
      <c r="P71" s="132"/>
      <c r="Q71" s="129"/>
      <c r="R71" s="134"/>
      <c r="T71" s="115"/>
    </row>
    <row r="72" spans="1:20" s="52" customFormat="1" ht="23.25" customHeight="1" x14ac:dyDescent="0.15">
      <c r="A72" s="93"/>
      <c r="B72" s="94"/>
      <c r="C72" s="136"/>
      <c r="D72" s="129"/>
      <c r="E72" s="130"/>
      <c r="F72" s="435"/>
      <c r="G72" s="130"/>
      <c r="H72" s="435"/>
      <c r="I72" s="130"/>
      <c r="J72" s="129"/>
      <c r="K72" s="129"/>
      <c r="L72" s="130"/>
      <c r="M72" s="130"/>
      <c r="N72" s="129"/>
      <c r="O72" s="132"/>
      <c r="P72" s="132"/>
      <c r="Q72" s="129"/>
      <c r="R72" s="134"/>
      <c r="T72" s="115"/>
    </row>
    <row r="73" spans="1:20" s="52" customFormat="1" ht="23.25" customHeight="1" x14ac:dyDescent="0.15">
      <c r="A73" s="93"/>
      <c r="B73" s="94"/>
      <c r="C73" s="136"/>
      <c r="D73" s="129"/>
      <c r="E73" s="130"/>
      <c r="F73" s="435"/>
      <c r="G73" s="130"/>
      <c r="H73" s="435"/>
      <c r="I73" s="130"/>
      <c r="J73" s="129"/>
      <c r="K73" s="129"/>
      <c r="L73" s="130"/>
      <c r="M73" s="130"/>
      <c r="N73" s="129"/>
      <c r="O73" s="132"/>
      <c r="P73" s="132"/>
      <c r="Q73" s="129"/>
      <c r="R73" s="134"/>
      <c r="T73" s="115"/>
    </row>
    <row r="74" spans="1:20" s="52" customFormat="1" ht="23.25" customHeight="1" x14ac:dyDescent="0.15">
      <c r="A74" s="93"/>
      <c r="B74" s="94"/>
      <c r="C74" s="136"/>
      <c r="D74" s="129"/>
      <c r="E74" s="130"/>
      <c r="F74" s="435"/>
      <c r="G74" s="130"/>
      <c r="H74" s="435"/>
      <c r="I74" s="130"/>
      <c r="J74" s="129"/>
      <c r="K74" s="129"/>
      <c r="L74" s="130"/>
      <c r="M74" s="130"/>
      <c r="N74" s="129"/>
      <c r="O74" s="132"/>
      <c r="P74" s="132"/>
      <c r="Q74" s="129"/>
      <c r="R74" s="134"/>
      <c r="T74" s="115"/>
    </row>
    <row r="75" spans="1:20" s="52" customFormat="1" ht="23.25" customHeight="1" x14ac:dyDescent="0.15">
      <c r="A75" s="93"/>
      <c r="B75" s="94"/>
      <c r="C75" s="136"/>
      <c r="D75" s="129"/>
      <c r="E75" s="130"/>
      <c r="F75" s="435"/>
      <c r="G75" s="130"/>
      <c r="H75" s="435"/>
      <c r="I75" s="130"/>
      <c r="J75" s="129"/>
      <c r="K75" s="129"/>
      <c r="L75" s="130"/>
      <c r="M75" s="130"/>
      <c r="N75" s="129"/>
      <c r="O75" s="132"/>
      <c r="P75" s="132"/>
      <c r="Q75" s="129"/>
      <c r="R75" s="134"/>
      <c r="T75" s="115"/>
    </row>
    <row r="76" spans="1:20" s="52" customFormat="1" ht="23.25" customHeight="1" x14ac:dyDescent="0.15">
      <c r="A76" s="93"/>
      <c r="B76" s="94"/>
      <c r="C76" s="136"/>
      <c r="D76" s="129"/>
      <c r="E76" s="130"/>
      <c r="F76" s="435"/>
      <c r="G76" s="130"/>
      <c r="H76" s="435"/>
      <c r="I76" s="130"/>
      <c r="J76" s="129"/>
      <c r="K76" s="129"/>
      <c r="L76" s="130"/>
      <c r="M76" s="130"/>
      <c r="N76" s="129"/>
      <c r="O76" s="132"/>
      <c r="P76" s="132"/>
      <c r="Q76" s="129"/>
      <c r="R76" s="134"/>
      <c r="T76" s="115"/>
    </row>
    <row r="77" spans="1:20" s="52" customFormat="1" ht="23.25" customHeight="1" x14ac:dyDescent="0.15">
      <c r="A77" s="93"/>
      <c r="B77" s="94"/>
      <c r="C77" s="136"/>
      <c r="D77" s="129"/>
      <c r="E77" s="130"/>
      <c r="F77" s="436"/>
      <c r="G77" s="130"/>
      <c r="H77" s="436"/>
      <c r="I77" s="130"/>
      <c r="J77" s="129"/>
      <c r="K77" s="129"/>
      <c r="L77" s="130"/>
      <c r="M77" s="130"/>
      <c r="N77" s="129"/>
      <c r="O77" s="132"/>
      <c r="P77" s="132"/>
      <c r="Q77" s="129"/>
      <c r="R77" s="134"/>
      <c r="T77" s="115"/>
    </row>
    <row r="78" spans="1:20" ht="32.25" customHeight="1" thickBot="1" x14ac:dyDescent="0.2">
      <c r="A78" s="424" t="s">
        <v>220</v>
      </c>
      <c r="B78" s="425"/>
      <c r="C78" s="426"/>
      <c r="D78" s="95">
        <f>SUM(D14:D77)</f>
        <v>0</v>
      </c>
      <c r="E78" s="131">
        <f>SUM(E14:E77)</f>
        <v>0</v>
      </c>
      <c r="F78" s="128">
        <f>IF(D78&gt;0,E78*4/D78,0)</f>
        <v>0</v>
      </c>
      <c r="G78" s="131">
        <f>SUM(G14:G77)</f>
        <v>0</v>
      </c>
      <c r="H78" s="137">
        <f>IF(D78&gt;0,G78*9/D78,0)</f>
        <v>0</v>
      </c>
      <c r="I78" s="131">
        <f t="shared" ref="I78" si="0">SUM(I14:I77)</f>
        <v>0</v>
      </c>
      <c r="J78" s="95">
        <f t="shared" ref="J78:R78" si="1">SUM(J14:J77)</f>
        <v>0</v>
      </c>
      <c r="K78" s="95">
        <f t="shared" si="1"/>
        <v>0</v>
      </c>
      <c r="L78" s="131">
        <f t="shared" si="1"/>
        <v>0</v>
      </c>
      <c r="M78" s="131">
        <f t="shared" si="1"/>
        <v>0</v>
      </c>
      <c r="N78" s="95">
        <f t="shared" si="1"/>
        <v>0</v>
      </c>
      <c r="O78" s="133">
        <f t="shared" si="1"/>
        <v>0</v>
      </c>
      <c r="P78" s="133">
        <f t="shared" si="1"/>
        <v>0</v>
      </c>
      <c r="Q78" s="95">
        <f t="shared" si="1"/>
        <v>0</v>
      </c>
      <c r="R78" s="135">
        <f t="shared" si="1"/>
        <v>0</v>
      </c>
      <c r="T78" s="105"/>
    </row>
    <row r="79" spans="1:20" ht="32.25" customHeight="1" x14ac:dyDescent="0.15">
      <c r="A79" s="421" t="s">
        <v>224</v>
      </c>
      <c r="B79" s="421"/>
      <c r="C79" s="139" t="s">
        <v>221</v>
      </c>
      <c r="D79" s="142"/>
      <c r="E79" s="143"/>
      <c r="F79" s="144"/>
      <c r="G79" s="143"/>
      <c r="H79" s="144"/>
      <c r="I79" s="143"/>
      <c r="J79" s="142"/>
      <c r="K79" s="142"/>
      <c r="L79" s="143"/>
      <c r="M79" s="143"/>
      <c r="N79" s="142"/>
      <c r="O79" s="145"/>
      <c r="P79" s="145"/>
      <c r="Q79" s="142"/>
      <c r="R79" s="143"/>
      <c r="T79" s="105"/>
    </row>
    <row r="80" spans="1:20" ht="13.5" customHeight="1" x14ac:dyDescent="0.15">
      <c r="T80" s="105"/>
    </row>
    <row r="81" spans="1:19" ht="15.75" customHeight="1" x14ac:dyDescent="0.15">
      <c r="A81" s="111"/>
      <c r="B81" s="111"/>
      <c r="C81" s="111"/>
      <c r="D81" s="111"/>
      <c r="E81" s="111"/>
      <c r="F81" s="111"/>
      <c r="G81" s="111"/>
      <c r="H81" s="111"/>
      <c r="I81" s="111"/>
      <c r="J81" s="111"/>
      <c r="K81" s="111"/>
      <c r="L81" s="111"/>
      <c r="M81" s="111"/>
      <c r="N81" s="111"/>
      <c r="O81" s="111"/>
      <c r="P81" s="111"/>
      <c r="Q81" s="111"/>
      <c r="R81" s="111"/>
      <c r="S81" s="111"/>
    </row>
  </sheetData>
  <sheetProtection algorithmName="SHA-512" hashValue="XZXu1Y4Skp4XkAZvqGvkXr/6lnYbwdg2/Dxyr7glIb8iMkY6fePuEUtpEXW0FYYBj/F3ztYitEQJoLj6QzPbeA==" saltValue="+NVjNRGXDSSFDR24eNrV5g==" spinCount="100000" sheet="1" selectLockedCells="1"/>
  <mergeCells count="16">
    <mergeCell ref="A79:B79"/>
    <mergeCell ref="T2:T7"/>
    <mergeCell ref="A1:R1"/>
    <mergeCell ref="B3:E3"/>
    <mergeCell ref="A2:R2"/>
    <mergeCell ref="A78:C78"/>
    <mergeCell ref="A8:O8"/>
    <mergeCell ref="A9:O9"/>
    <mergeCell ref="A12:A13"/>
    <mergeCell ref="B12:B13"/>
    <mergeCell ref="M6:Q6"/>
    <mergeCell ref="B6:J6"/>
    <mergeCell ref="H14:H77"/>
    <mergeCell ref="E12:F12"/>
    <mergeCell ref="G12:H12"/>
    <mergeCell ref="F14:F77"/>
  </mergeCells>
  <phoneticPr fontId="2"/>
  <pageMargins left="0.70866141732283472" right="0.31496062992125984" top="0.74803149606299213" bottom="0.74803149606299213" header="0.31496062992125984" footer="0.31496062992125984"/>
  <pageSetup paperSize="9" scale="61" fitToHeight="0" orientation="portrait" horizontalDpi="1200" verticalDpi="1200" r:id="rId1"/>
  <headerFooter>
    <oddFooter>&amp;C&amp;P/&amp;N</oddFooter>
  </headerFooter>
  <ignoredErrors>
    <ignoredError sqref="H78 F7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1"/>
  </sheetPr>
  <dimension ref="A1:BA18"/>
  <sheetViews>
    <sheetView zoomScaleNormal="100" workbookViewId="0"/>
  </sheetViews>
  <sheetFormatPr defaultRowHeight="13.5" x14ac:dyDescent="0.15"/>
  <cols>
    <col min="1" max="1" width="10.875" customWidth="1"/>
  </cols>
  <sheetData>
    <row r="1" spans="1:53" x14ac:dyDescent="0.15">
      <c r="A1" s="103" t="s">
        <v>184</v>
      </c>
      <c r="P1" t="s">
        <v>149</v>
      </c>
      <c r="V1" t="s">
        <v>150</v>
      </c>
      <c r="AB1" t="s">
        <v>9</v>
      </c>
      <c r="AI1" t="s">
        <v>82</v>
      </c>
      <c r="AM1" t="s">
        <v>83</v>
      </c>
    </row>
    <row r="2" spans="1:53" s="40" customFormat="1" x14ac:dyDescent="0.15">
      <c r="A2" s="47" t="s">
        <v>64</v>
      </c>
      <c r="B2" s="47" t="s">
        <v>65</v>
      </c>
      <c r="C2" s="47" t="s">
        <v>66</v>
      </c>
      <c r="D2" s="47" t="s">
        <v>162</v>
      </c>
      <c r="E2" s="47" t="s">
        <v>67</v>
      </c>
      <c r="F2" s="47" t="s">
        <v>68</v>
      </c>
      <c r="G2" s="47" t="s">
        <v>162</v>
      </c>
      <c r="H2" s="47" t="s">
        <v>25</v>
      </c>
      <c r="I2" s="47" t="s">
        <v>26</v>
      </c>
      <c r="J2" s="47" t="s">
        <v>63</v>
      </c>
      <c r="K2" s="47" t="s">
        <v>159</v>
      </c>
      <c r="L2" s="47" t="s">
        <v>162</v>
      </c>
      <c r="M2" s="47" t="s">
        <v>148</v>
      </c>
      <c r="N2" s="47" t="s">
        <v>69</v>
      </c>
      <c r="O2" s="47" t="s">
        <v>70</v>
      </c>
      <c r="P2" s="46" t="s">
        <v>21</v>
      </c>
      <c r="Q2" s="42" t="s">
        <v>20</v>
      </c>
      <c r="R2" s="41" t="s">
        <v>71</v>
      </c>
      <c r="S2" s="41" t="s">
        <v>72</v>
      </c>
      <c r="T2" s="43" t="s">
        <v>73</v>
      </c>
      <c r="U2" s="48" t="s">
        <v>74</v>
      </c>
      <c r="V2" s="46" t="s">
        <v>21</v>
      </c>
      <c r="W2" s="42" t="s">
        <v>20</v>
      </c>
      <c r="X2" s="41" t="s">
        <v>71</v>
      </c>
      <c r="Y2" s="41" t="s">
        <v>72</v>
      </c>
      <c r="Z2" s="43" t="s">
        <v>73</v>
      </c>
      <c r="AA2" s="48" t="s">
        <v>74</v>
      </c>
      <c r="AB2" s="49" t="s">
        <v>35</v>
      </c>
      <c r="AC2" s="49" t="s">
        <v>75</v>
      </c>
      <c r="AD2" s="47" t="s">
        <v>76</v>
      </c>
      <c r="AE2" s="47" t="s">
        <v>77</v>
      </c>
      <c r="AF2" s="47" t="s">
        <v>78</v>
      </c>
      <c r="AG2" s="47" t="s">
        <v>79</v>
      </c>
      <c r="AH2" s="187" t="s">
        <v>245</v>
      </c>
      <c r="AI2" s="47" t="s">
        <v>151</v>
      </c>
      <c r="AJ2" s="47" t="s">
        <v>80</v>
      </c>
      <c r="AK2" s="47" t="s">
        <v>81</v>
      </c>
      <c r="AL2" s="47" t="s">
        <v>152</v>
      </c>
      <c r="AM2" s="47" t="s">
        <v>84</v>
      </c>
      <c r="AN2" s="47" t="s">
        <v>11</v>
      </c>
      <c r="AO2" s="47" t="s">
        <v>216</v>
      </c>
      <c r="AP2" s="47" t="s">
        <v>12</v>
      </c>
      <c r="AQ2" s="47" t="s">
        <v>216</v>
      </c>
      <c r="AR2" s="47" t="s">
        <v>215</v>
      </c>
      <c r="AS2" s="47" t="s">
        <v>85</v>
      </c>
      <c r="AT2" s="47" t="s">
        <v>86</v>
      </c>
      <c r="AU2" s="47" t="s">
        <v>13</v>
      </c>
      <c r="AV2" s="47" t="s">
        <v>14</v>
      </c>
      <c r="AW2" s="47" t="s">
        <v>87</v>
      </c>
      <c r="AX2" s="47" t="s">
        <v>88</v>
      </c>
      <c r="AY2" s="47" t="s">
        <v>89</v>
      </c>
      <c r="AZ2" s="47" t="s">
        <v>90</v>
      </c>
      <c r="BA2" s="47" t="s">
        <v>15</v>
      </c>
    </row>
    <row r="3" spans="1:53" s="152" customFormat="1" x14ac:dyDescent="0.15">
      <c r="A3" s="161" t="str">
        <f>IF('管理　フォーム値'!B2=1,"",RIGHT(100+B5,2)&amp;"－"&amp;RIGHT(B6+10000,4))</f>
        <v/>
      </c>
      <c r="B3" s="166" t="str">
        <f>INDEX('管理　フォーム値'!A2:A49,'管理　フォーム値'!B2,1)</f>
        <v>（選択してください）</v>
      </c>
      <c r="C3" s="167" t="str">
        <f>IF(エントリーシート!B22&lt;&gt;"",TRIM(エントリーシート!B22),"")</f>
        <v/>
      </c>
      <c r="D3" s="167" t="str">
        <f>IF(エントリーシート!B21&lt;&gt;"",エントリーシート!B21,"")</f>
        <v/>
      </c>
      <c r="E3" s="167" t="str">
        <f>ASC(IF(エントリーシート!B24&lt;&gt;"",エントリーシート!B24,""))</f>
        <v/>
      </c>
      <c r="F3" s="167" t="str">
        <f>IF(エントリーシート!B26&lt;&gt;"",エントリーシート!B26,"")</f>
        <v/>
      </c>
      <c r="G3" s="167" t="str">
        <f>IF(エントリーシート!B25&lt;&gt;"",エントリーシート!B25,"")</f>
        <v/>
      </c>
      <c r="H3" s="167" t="str">
        <f>ASC(IF(エントリーシート!B28&lt;&gt;"",エントリーシート!B28,""))</f>
        <v/>
      </c>
      <c r="I3" s="167" t="str">
        <f>ASC(IF(エントリーシート!K28&lt;&gt;"",エントリーシート!K28,""))</f>
        <v/>
      </c>
      <c r="J3" s="167" t="str">
        <f>ASC(IF(エントリーシート!C30&lt;&gt;"",エントリーシート!C30,""))</f>
        <v/>
      </c>
      <c r="K3" s="167" t="str">
        <f>IF(エントリーシート!E33&lt;&gt;"",TRIM(エントリーシート!E33),"")</f>
        <v/>
      </c>
      <c r="L3" s="167" t="str">
        <f>IF(エントリーシート!E32&lt;&gt;"",エントリーシート!E32,"")</f>
        <v/>
      </c>
      <c r="M3" s="166" t="str">
        <f>IF('管理　フォーム値'!E2=0,"",INDEX('管理　フォーム値'!D2:D3,'管理　フォーム値'!E2,1))</f>
        <v/>
      </c>
      <c r="N3" s="166" t="str">
        <f>IF('管理　フォーム値'!H2=0,"",INDEX('管理　フォーム値'!G2:G4,'管理　フォーム値'!H2,1))</f>
        <v/>
      </c>
      <c r="O3" s="166" t="str">
        <f>IF('管理　フォーム値'!K2=0,"",INDEX('管理　フォーム値'!J2:J3,'管理　フォーム値'!K2,1))</f>
        <v/>
      </c>
      <c r="P3" s="167">
        <f>エントリーシート!D44</f>
        <v>0</v>
      </c>
      <c r="Q3" s="167">
        <f>エントリーシート!F44</f>
        <v>0</v>
      </c>
      <c r="R3" s="167">
        <f>エントリーシート!G44</f>
        <v>0</v>
      </c>
      <c r="S3" s="167">
        <f>エントリーシート!I44</f>
        <v>0</v>
      </c>
      <c r="T3" s="167">
        <f>エントリーシート!M44</f>
        <v>0</v>
      </c>
      <c r="U3" s="167">
        <f>エントリーシート!Q44</f>
        <v>0</v>
      </c>
      <c r="V3" s="167">
        <f>エントリーシート!D45</f>
        <v>0</v>
      </c>
      <c r="W3" s="167">
        <f>エントリーシート!F45</f>
        <v>0</v>
      </c>
      <c r="X3" s="167">
        <f>エントリーシート!G45</f>
        <v>0</v>
      </c>
      <c r="Y3" s="167">
        <f>エントリーシート!I45</f>
        <v>0</v>
      </c>
      <c r="Z3" s="167">
        <f>エントリーシート!M45</f>
        <v>0</v>
      </c>
      <c r="AA3" s="167">
        <f>エントリーシート!Q45</f>
        <v>0</v>
      </c>
      <c r="AB3" s="167" t="str">
        <f>IF(エントリーシート!B49&lt;&gt;"",エントリーシート!B49,"")</f>
        <v/>
      </c>
      <c r="AC3" s="167" t="str">
        <f>IF(エントリーシート!J49&lt;&gt;"",エントリーシート!J49,"")</f>
        <v/>
      </c>
      <c r="AD3" s="167" t="str">
        <f>IF(エントリーシート!O49&lt;&gt;"",エントリーシート!O49,"")</f>
        <v/>
      </c>
      <c r="AE3" s="167" t="str">
        <f>IF(エントリーシート!B51&lt;&gt;"",エントリーシート!B51,"")</f>
        <v/>
      </c>
      <c r="AF3" s="167" t="str">
        <f>IF(エントリーシート!J51&lt;&gt;"",エントリーシート!J51,"")</f>
        <v/>
      </c>
      <c r="AG3" s="167" t="str">
        <f>IF(エントリーシート!O51&lt;&gt;"",エントリーシート!O51,"")</f>
        <v/>
      </c>
      <c r="AH3" s="167">
        <f>エントリーシート!F53</f>
        <v>0</v>
      </c>
      <c r="AI3" s="167" t="str">
        <f>IF(エントリーシート!B56&lt;&gt;"",エントリーシート!B56,"")</f>
        <v/>
      </c>
      <c r="AJ3" s="167">
        <f>エントリーシート!S56</f>
        <v>0</v>
      </c>
      <c r="AK3" s="167">
        <f>エントリーシート!S57</f>
        <v>0</v>
      </c>
      <c r="AL3" s="168" t="str">
        <f>IF(AJ3&gt;0,AK3/AJ3,"")</f>
        <v/>
      </c>
      <c r="AM3" s="169">
        <f>エントリーシート!B61</f>
        <v>0</v>
      </c>
      <c r="AN3" s="170">
        <f>エントリーシート!B62</f>
        <v>0</v>
      </c>
      <c r="AO3" s="169">
        <f>エントリーシート!B63</f>
        <v>0</v>
      </c>
      <c r="AP3" s="170">
        <f>エントリーシート!B64</f>
        <v>0</v>
      </c>
      <c r="AQ3" s="169">
        <f>エントリーシート!B65</f>
        <v>0</v>
      </c>
      <c r="AR3" s="170">
        <f>エントリーシート!G61</f>
        <v>0</v>
      </c>
      <c r="AS3" s="169">
        <f>エントリーシート!G62</f>
        <v>0</v>
      </c>
      <c r="AT3" s="169">
        <f>エントリーシート!G63</f>
        <v>0</v>
      </c>
      <c r="AU3" s="170">
        <f>エントリーシート!G64</f>
        <v>0</v>
      </c>
      <c r="AV3" s="170">
        <f>エントリーシート!G65</f>
        <v>0</v>
      </c>
      <c r="AW3" s="169">
        <f>エントリーシート!O61</f>
        <v>0</v>
      </c>
      <c r="AX3" s="171">
        <f>エントリーシート!O62</f>
        <v>0</v>
      </c>
      <c r="AY3" s="171">
        <f>エントリーシート!O63</f>
        <v>0</v>
      </c>
      <c r="AZ3" s="169">
        <f>エントリーシート!O64</f>
        <v>0</v>
      </c>
      <c r="BA3" s="170">
        <f>エントリーシート!O65</f>
        <v>0</v>
      </c>
    </row>
    <row r="4" spans="1:53" s="176" customFormat="1" x14ac:dyDescent="0.15">
      <c r="A4" s="172"/>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3"/>
      <c r="AN4" s="174"/>
      <c r="AO4" s="173"/>
      <c r="AP4" s="174"/>
      <c r="AQ4" s="173"/>
      <c r="AR4" s="174"/>
      <c r="AS4" s="173"/>
      <c r="AT4" s="173"/>
      <c r="AU4" s="174"/>
      <c r="AV4" s="174"/>
      <c r="AW4" s="173"/>
      <c r="AX4" s="175"/>
      <c r="AY4" s="175"/>
      <c r="AZ4" s="173"/>
      <c r="BA4" s="174"/>
    </row>
    <row r="5" spans="1:53" s="176" customFormat="1" x14ac:dyDescent="0.15">
      <c r="A5" s="172" t="s">
        <v>163</v>
      </c>
      <c r="B5" s="177">
        <f>'管理　フォーム値'!B2-1</f>
        <v>0</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8" t="str">
        <f>IF(AL3="","×",IF(AL3&gt;1,"×","〇"))</f>
        <v>×</v>
      </c>
      <c r="AM5" s="173"/>
      <c r="AN5" s="174"/>
      <c r="AO5" s="173"/>
      <c r="AP5" s="174"/>
      <c r="AQ5" s="173"/>
      <c r="AR5" s="178" t="str">
        <f>IF(AR3=0,"×",IF(AR3&gt;=10,"×","〇"))</f>
        <v>×</v>
      </c>
      <c r="AS5" s="173"/>
      <c r="AT5" s="173"/>
      <c r="AU5" s="174"/>
      <c r="AV5" s="174"/>
      <c r="AW5" s="173"/>
      <c r="AX5" s="175"/>
      <c r="AY5" s="175"/>
      <c r="AZ5" s="173"/>
      <c r="BA5" s="174"/>
    </row>
    <row r="6" spans="1:53" x14ac:dyDescent="0.15">
      <c r="A6" s="47" t="s">
        <v>164</v>
      </c>
      <c r="B6" s="96"/>
      <c r="C6" s="89" t="s">
        <v>165</v>
      </c>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118"/>
      <c r="AN6" s="117"/>
      <c r="AO6" s="118"/>
      <c r="AP6" s="117"/>
      <c r="AQ6" s="118"/>
      <c r="AR6" s="117"/>
      <c r="AS6" s="118"/>
      <c r="AT6" s="118"/>
      <c r="AU6" s="117"/>
      <c r="AV6" s="117"/>
      <c r="AW6" s="118"/>
      <c r="AX6" s="119"/>
      <c r="AY6" s="119"/>
      <c r="AZ6" s="118"/>
      <c r="BA6" s="117"/>
    </row>
    <row r="7" spans="1:53" x14ac:dyDescent="0.15">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118"/>
      <c r="AN7" s="117"/>
      <c r="AO7" s="118"/>
      <c r="AP7" s="117"/>
      <c r="AQ7" s="118"/>
      <c r="AR7" s="117"/>
      <c r="AS7" s="118"/>
      <c r="AT7" s="118"/>
      <c r="AU7" s="117"/>
      <c r="AV7" s="117"/>
      <c r="AW7" s="118"/>
      <c r="AX7" s="119"/>
      <c r="AY7" s="119"/>
      <c r="AZ7" s="118"/>
      <c r="BA7" s="117"/>
    </row>
    <row r="8" spans="1:53" x14ac:dyDescent="0.15">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118"/>
      <c r="AN8" s="117"/>
      <c r="AO8" s="118"/>
      <c r="AP8" s="117"/>
      <c r="AQ8" s="118"/>
      <c r="AR8" s="117"/>
      <c r="AS8" s="118"/>
      <c r="AT8" s="118"/>
      <c r="AU8" s="117"/>
      <c r="AV8" s="117"/>
      <c r="AW8" s="118"/>
      <c r="AX8" s="119"/>
      <c r="AY8" s="119"/>
      <c r="AZ8" s="118"/>
      <c r="BA8" s="117"/>
    </row>
    <row r="9" spans="1:53" x14ac:dyDescent="0.15">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118"/>
      <c r="AN9" s="117"/>
      <c r="AO9" s="118"/>
      <c r="AP9" s="117"/>
      <c r="AQ9" s="118"/>
      <c r="AR9" s="117"/>
      <c r="AS9" s="118"/>
      <c r="AT9" s="118"/>
      <c r="AU9" s="117"/>
      <c r="AV9" s="117"/>
      <c r="AW9" s="118"/>
      <c r="AX9" s="119"/>
      <c r="AY9" s="119"/>
      <c r="AZ9" s="118"/>
      <c r="BA9" s="117"/>
    </row>
    <row r="10" spans="1:53" x14ac:dyDescent="0.15">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118"/>
      <c r="AN10" s="117"/>
      <c r="AO10" s="118"/>
      <c r="AP10" s="117"/>
      <c r="AQ10" s="118"/>
      <c r="AR10" s="117"/>
      <c r="AS10" s="118"/>
      <c r="AT10" s="118"/>
      <c r="AU10" s="117"/>
      <c r="AV10" s="117"/>
      <c r="AW10" s="118"/>
      <c r="AX10" s="119"/>
      <c r="AY10" s="119"/>
      <c r="AZ10" s="118"/>
      <c r="BA10" s="117"/>
    </row>
    <row r="11" spans="1:53" x14ac:dyDescent="0.15">
      <c r="A11" s="47"/>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118"/>
      <c r="AN11" s="117"/>
      <c r="AO11" s="118"/>
      <c r="AP11" s="117"/>
      <c r="AQ11" s="118"/>
      <c r="AR11" s="117"/>
      <c r="AS11" s="118"/>
      <c r="AT11" s="118"/>
      <c r="AU11" s="117"/>
      <c r="AV11" s="117"/>
      <c r="AW11" s="118"/>
      <c r="AX11" s="119"/>
      <c r="AY11" s="119"/>
      <c r="AZ11" s="118"/>
      <c r="BA11" s="117"/>
    </row>
    <row r="12" spans="1:53" x14ac:dyDescent="0.15">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118"/>
      <c r="AN12" s="117"/>
      <c r="AO12" s="118"/>
      <c r="AP12" s="117"/>
      <c r="AQ12" s="118"/>
      <c r="AR12" s="117"/>
      <c r="AS12" s="118"/>
      <c r="AT12" s="118"/>
      <c r="AU12" s="117"/>
      <c r="AV12" s="117"/>
      <c r="AW12" s="118"/>
      <c r="AX12" s="119"/>
      <c r="AY12" s="119"/>
      <c r="AZ12" s="118"/>
      <c r="BA12" s="117"/>
    </row>
    <row r="13" spans="1:53" x14ac:dyDescent="0.15">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118"/>
      <c r="AN13" s="117"/>
      <c r="AO13" s="118"/>
      <c r="AP13" s="117"/>
      <c r="AQ13" s="118"/>
      <c r="AR13" s="117"/>
      <c r="AS13" s="118"/>
      <c r="AT13" s="118"/>
      <c r="AU13" s="117"/>
      <c r="AV13" s="117"/>
      <c r="AW13" s="118"/>
      <c r="AX13" s="119"/>
      <c r="AY13" s="119"/>
      <c r="AZ13" s="118"/>
      <c r="BA13" s="117"/>
    </row>
    <row r="14" spans="1:53" x14ac:dyDescent="0.15">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118"/>
      <c r="AN14" s="117"/>
      <c r="AO14" s="118"/>
      <c r="AP14" s="117"/>
      <c r="AQ14" s="118"/>
      <c r="AR14" s="117"/>
      <c r="AS14" s="118"/>
      <c r="AT14" s="118"/>
      <c r="AU14" s="117"/>
      <c r="AV14" s="117"/>
      <c r="AW14" s="118"/>
      <c r="AX14" s="119"/>
      <c r="AY14" s="119"/>
      <c r="AZ14" s="118"/>
      <c r="BA14" s="117"/>
    </row>
    <row r="15" spans="1:53" x14ac:dyDescent="0.15">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118"/>
      <c r="AN15" s="117"/>
      <c r="AO15" s="118"/>
      <c r="AP15" s="117"/>
      <c r="AQ15" s="118"/>
      <c r="AR15" s="117"/>
      <c r="AS15" s="118"/>
      <c r="AT15" s="118"/>
      <c r="AU15" s="117"/>
      <c r="AV15" s="117"/>
      <c r="AW15" s="118"/>
      <c r="AX15" s="119"/>
      <c r="AY15" s="119"/>
      <c r="AZ15" s="118"/>
      <c r="BA15" s="117"/>
    </row>
    <row r="16" spans="1:53" x14ac:dyDescent="0.15">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118"/>
      <c r="AN16" s="117"/>
      <c r="AO16" s="118"/>
      <c r="AP16" s="117"/>
      <c r="AQ16" s="118"/>
      <c r="AR16" s="117"/>
      <c r="AS16" s="118"/>
      <c r="AT16" s="118"/>
      <c r="AU16" s="117"/>
      <c r="AV16" s="117"/>
      <c r="AW16" s="118"/>
      <c r="AX16" s="119"/>
      <c r="AY16" s="119"/>
      <c r="AZ16" s="118"/>
      <c r="BA16" s="117"/>
    </row>
    <row r="17" spans="1:53" x14ac:dyDescent="0.15">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118"/>
      <c r="AN17" s="117"/>
      <c r="AO17" s="118"/>
      <c r="AP17" s="117"/>
      <c r="AQ17" s="118"/>
      <c r="AR17" s="117"/>
      <c r="AS17" s="118"/>
      <c r="AT17" s="118"/>
      <c r="AU17" s="117"/>
      <c r="AV17" s="117"/>
      <c r="AW17" s="118"/>
      <c r="AX17" s="119"/>
      <c r="AY17" s="119"/>
      <c r="AZ17" s="118"/>
      <c r="BA17" s="117"/>
    </row>
    <row r="18" spans="1:53" x14ac:dyDescent="0.15">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118"/>
      <c r="AN18" s="117"/>
      <c r="AO18" s="118"/>
      <c r="AP18" s="117"/>
      <c r="AQ18" s="118"/>
      <c r="AR18" s="117"/>
      <c r="AS18" s="118"/>
      <c r="AT18" s="118"/>
      <c r="AU18" s="117"/>
      <c r="AV18" s="117"/>
      <c r="AW18" s="118"/>
      <c r="AX18" s="119"/>
      <c r="AY18" s="119"/>
      <c r="AZ18" s="118"/>
      <c r="BA18" s="117"/>
    </row>
  </sheetData>
  <sheetProtection algorithmName="SHA-512" hashValue="/q3GcTSpLPQD1FvW9hVlSSHXF+RlyWkYiIOxBqdEec3rxuc2/AIOR4dyePeR3P319haKiP/BhfhLNsWcjw/b6g==" saltValue="oj4dlyxkXcikE3r/xRM7fQ==" spinCount="100000" sheet="1" objects="1" scenarios="1"/>
  <phoneticPr fontId="2"/>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K49"/>
  <sheetViews>
    <sheetView workbookViewId="0"/>
  </sheetViews>
  <sheetFormatPr defaultRowHeight="13.5" x14ac:dyDescent="0.15"/>
  <cols>
    <col min="1" max="1" width="21.5" customWidth="1"/>
  </cols>
  <sheetData>
    <row r="1" spans="1:11" s="44" customFormat="1" x14ac:dyDescent="0.15">
      <c r="A1" s="44" t="s">
        <v>91</v>
      </c>
      <c r="B1" s="44" t="s">
        <v>146</v>
      </c>
      <c r="D1" s="44" t="s">
        <v>141</v>
      </c>
      <c r="E1" s="44" t="s">
        <v>146</v>
      </c>
      <c r="G1" s="44" t="s">
        <v>147</v>
      </c>
      <c r="H1" s="44" t="s">
        <v>146</v>
      </c>
      <c r="J1" s="44" t="s">
        <v>3</v>
      </c>
      <c r="K1" s="44" t="s">
        <v>146</v>
      </c>
    </row>
    <row r="2" spans="1:11" x14ac:dyDescent="0.15">
      <c r="A2" t="s">
        <v>156</v>
      </c>
      <c r="B2" s="97">
        <v>1</v>
      </c>
      <c r="D2" t="s">
        <v>139</v>
      </c>
      <c r="E2" s="97">
        <v>0</v>
      </c>
      <c r="G2" t="s">
        <v>167</v>
      </c>
      <c r="H2" s="97">
        <v>0</v>
      </c>
      <c r="J2" t="s">
        <v>4</v>
      </c>
      <c r="K2" s="97">
        <v>0</v>
      </c>
    </row>
    <row r="3" spans="1:11" x14ac:dyDescent="0.15">
      <c r="A3" t="s">
        <v>92</v>
      </c>
      <c r="D3" t="s">
        <v>140</v>
      </c>
      <c r="G3" t="s">
        <v>144</v>
      </c>
      <c r="J3" t="s">
        <v>5</v>
      </c>
    </row>
    <row r="4" spans="1:11" x14ac:dyDescent="0.15">
      <c r="A4" t="s">
        <v>93</v>
      </c>
      <c r="G4" t="s">
        <v>145</v>
      </c>
    </row>
    <row r="5" spans="1:11" x14ac:dyDescent="0.15">
      <c r="A5" t="s">
        <v>94</v>
      </c>
      <c r="B5" s="88"/>
    </row>
    <row r="6" spans="1:11" x14ac:dyDescent="0.15">
      <c r="A6" t="s">
        <v>95</v>
      </c>
    </row>
    <row r="7" spans="1:11" x14ac:dyDescent="0.15">
      <c r="A7" t="s">
        <v>96</v>
      </c>
    </row>
    <row r="8" spans="1:11" x14ac:dyDescent="0.15">
      <c r="A8" t="s">
        <v>97</v>
      </c>
    </row>
    <row r="9" spans="1:11" x14ac:dyDescent="0.15">
      <c r="A9" t="s">
        <v>98</v>
      </c>
    </row>
    <row r="10" spans="1:11" x14ac:dyDescent="0.15">
      <c r="A10" t="s">
        <v>99</v>
      </c>
    </row>
    <row r="11" spans="1:11" x14ac:dyDescent="0.15">
      <c r="A11" t="s">
        <v>100</v>
      </c>
    </row>
    <row r="12" spans="1:11" x14ac:dyDescent="0.15">
      <c r="A12" t="s">
        <v>101</v>
      </c>
    </row>
    <row r="13" spans="1:11" x14ac:dyDescent="0.15">
      <c r="A13" t="s">
        <v>102</v>
      </c>
    </row>
    <row r="14" spans="1:11" x14ac:dyDescent="0.15">
      <c r="A14" t="s">
        <v>103</v>
      </c>
    </row>
    <row r="15" spans="1:11" x14ac:dyDescent="0.15">
      <c r="A15" t="s">
        <v>104</v>
      </c>
    </row>
    <row r="16" spans="1:11" x14ac:dyDescent="0.15">
      <c r="A16" t="s">
        <v>105</v>
      </c>
    </row>
    <row r="17" spans="1:1" x14ac:dyDescent="0.15">
      <c r="A17" t="s">
        <v>106</v>
      </c>
    </row>
    <row r="18" spans="1:1" x14ac:dyDescent="0.15">
      <c r="A18" t="s">
        <v>107</v>
      </c>
    </row>
    <row r="19" spans="1:1" x14ac:dyDescent="0.15">
      <c r="A19" t="s">
        <v>108</v>
      </c>
    </row>
    <row r="20" spans="1:1" x14ac:dyDescent="0.15">
      <c r="A20" t="s">
        <v>109</v>
      </c>
    </row>
    <row r="21" spans="1:1" x14ac:dyDescent="0.15">
      <c r="A21" t="s">
        <v>110</v>
      </c>
    </row>
    <row r="22" spans="1:1" x14ac:dyDescent="0.15">
      <c r="A22" t="s">
        <v>111</v>
      </c>
    </row>
    <row r="23" spans="1:1" x14ac:dyDescent="0.15">
      <c r="A23" t="s">
        <v>112</v>
      </c>
    </row>
    <row r="24" spans="1:1" x14ac:dyDescent="0.15">
      <c r="A24" t="s">
        <v>113</v>
      </c>
    </row>
    <row r="25" spans="1:1" x14ac:dyDescent="0.15">
      <c r="A25" t="s">
        <v>114</v>
      </c>
    </row>
    <row r="26" spans="1:1" x14ac:dyDescent="0.15">
      <c r="A26" t="s">
        <v>115</v>
      </c>
    </row>
    <row r="27" spans="1:1" x14ac:dyDescent="0.15">
      <c r="A27" t="s">
        <v>116</v>
      </c>
    </row>
    <row r="28" spans="1:1" x14ac:dyDescent="0.15">
      <c r="A28" t="s">
        <v>117</v>
      </c>
    </row>
    <row r="29" spans="1:1" x14ac:dyDescent="0.15">
      <c r="A29" t="s">
        <v>118</v>
      </c>
    </row>
    <row r="30" spans="1:1" x14ac:dyDescent="0.15">
      <c r="A30" t="s">
        <v>119</v>
      </c>
    </row>
    <row r="31" spans="1:1" x14ac:dyDescent="0.15">
      <c r="A31" t="s">
        <v>120</v>
      </c>
    </row>
    <row r="32" spans="1:1" x14ac:dyDescent="0.15">
      <c r="A32" t="s">
        <v>121</v>
      </c>
    </row>
    <row r="33" spans="1:1" x14ac:dyDescent="0.15">
      <c r="A33" t="s">
        <v>122</v>
      </c>
    </row>
    <row r="34" spans="1:1" x14ac:dyDescent="0.15">
      <c r="A34" t="s">
        <v>123</v>
      </c>
    </row>
    <row r="35" spans="1:1" x14ac:dyDescent="0.15">
      <c r="A35" t="s">
        <v>124</v>
      </c>
    </row>
    <row r="36" spans="1:1" x14ac:dyDescent="0.15">
      <c r="A36" t="s">
        <v>125</v>
      </c>
    </row>
    <row r="37" spans="1:1" x14ac:dyDescent="0.15">
      <c r="A37" t="s">
        <v>126</v>
      </c>
    </row>
    <row r="38" spans="1:1" x14ac:dyDescent="0.15">
      <c r="A38" t="s">
        <v>127</v>
      </c>
    </row>
    <row r="39" spans="1:1" x14ac:dyDescent="0.15">
      <c r="A39" t="s">
        <v>128</v>
      </c>
    </row>
    <row r="40" spans="1:1" x14ac:dyDescent="0.15">
      <c r="A40" t="s">
        <v>129</v>
      </c>
    </row>
    <row r="41" spans="1:1" x14ac:dyDescent="0.15">
      <c r="A41" t="s">
        <v>130</v>
      </c>
    </row>
    <row r="42" spans="1:1" x14ac:dyDescent="0.15">
      <c r="A42" t="s">
        <v>131</v>
      </c>
    </row>
    <row r="43" spans="1:1" x14ac:dyDescent="0.15">
      <c r="A43" t="s">
        <v>132</v>
      </c>
    </row>
    <row r="44" spans="1:1" x14ac:dyDescent="0.15">
      <c r="A44" t="s">
        <v>133</v>
      </c>
    </row>
    <row r="45" spans="1:1" x14ac:dyDescent="0.15">
      <c r="A45" t="s">
        <v>134</v>
      </c>
    </row>
    <row r="46" spans="1:1" x14ac:dyDescent="0.15">
      <c r="A46" t="s">
        <v>135</v>
      </c>
    </row>
    <row r="47" spans="1:1" x14ac:dyDescent="0.15">
      <c r="A47" t="s">
        <v>136</v>
      </c>
    </row>
    <row r="48" spans="1:1" x14ac:dyDescent="0.15">
      <c r="A48" t="s">
        <v>137</v>
      </c>
    </row>
    <row r="49" spans="1:1" x14ac:dyDescent="0.15">
      <c r="A49" t="s">
        <v>138</v>
      </c>
    </row>
  </sheetData>
  <sheetProtection password="C5C7" sheet="1" objects="1" scenarios="1"/>
  <phoneticPr fontId="2"/>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5" x14ac:dyDescent="0.15"/>
  <sheetData/>
  <phoneticPr fontId="2"/>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K25" sqref="K25"/>
    </sheetView>
  </sheetViews>
  <sheetFormatPr defaultRowHeight="13.5" x14ac:dyDescent="0.15"/>
  <sheetData/>
  <phoneticPr fontId="2"/>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T60"/>
  <sheetViews>
    <sheetView workbookViewId="0"/>
  </sheetViews>
  <sheetFormatPr defaultColWidth="8.875" defaultRowHeight="13.5" x14ac:dyDescent="0.15"/>
  <cols>
    <col min="1" max="1" width="6" style="153" customWidth="1"/>
    <col min="2" max="2" width="19.875" style="152" customWidth="1"/>
    <col min="3" max="3" width="10.5" style="153" customWidth="1"/>
    <col min="4" max="4" width="6.625" style="153" customWidth="1"/>
    <col min="5" max="5" width="11.125" style="152" customWidth="1"/>
    <col min="6" max="6" width="20.5" style="152" customWidth="1"/>
    <col min="7" max="7" width="8.875" style="152"/>
    <col min="8" max="8" width="56.5" style="152" customWidth="1"/>
    <col min="9" max="9" width="17.125" style="153" customWidth="1"/>
    <col min="10" max="10" width="9.875" style="154" customWidth="1"/>
    <col min="11" max="11" width="9.875" style="155" customWidth="1"/>
    <col min="12" max="12" width="15.25" style="153" customWidth="1"/>
    <col min="13" max="13" width="28" style="153" customWidth="1"/>
    <col min="14" max="14" width="16.5" style="153" customWidth="1"/>
    <col min="15" max="15" width="62.25" style="156" customWidth="1"/>
    <col min="16" max="16" width="28.5" style="152" customWidth="1"/>
    <col min="17" max="17" width="18.25" style="152" customWidth="1"/>
    <col min="18" max="18" width="12.75" style="153" customWidth="1"/>
    <col min="19" max="19" width="12.25" style="152" customWidth="1"/>
    <col min="20" max="20" width="31.5" style="152" customWidth="1"/>
    <col min="21" max="16384" width="8.875" style="152"/>
  </cols>
  <sheetData>
    <row r="1" spans="1:20" x14ac:dyDescent="0.15">
      <c r="A1" s="151" t="s">
        <v>184</v>
      </c>
      <c r="D1" s="151"/>
    </row>
    <row r="2" spans="1:20" x14ac:dyDescent="0.15">
      <c r="B2" s="188" t="str">
        <f>IF(エントリーシート!D19&lt;&gt;"",エントリーシート!D19,"")</f>
        <v/>
      </c>
      <c r="C2" s="188" t="str">
        <f>IF('管理　一覧用'!B3&lt;&gt;"",'管理　一覧用'!B3,"")</f>
        <v>（選択してください）</v>
      </c>
      <c r="E2" s="188" t="str">
        <f>IF('管理　一覧用'!N3&lt;&gt;"",'管理　一覧用'!N3,"")</f>
        <v/>
      </c>
      <c r="F2" s="189" t="str">
        <f>IF('管理　一覧用'!C3&lt;&gt;"",'管理　一覧用'!C3,"")</f>
        <v/>
      </c>
      <c r="H2" s="190" t="str">
        <f>IF('管理　一覧用'!K3&lt;&gt;"",'管理　一覧用'!K3,"")</f>
        <v/>
      </c>
      <c r="I2" s="188" t="str">
        <f>IF('管理　一覧用'!L3&lt;&gt;"",'管理　一覧用'!L3,"")</f>
        <v/>
      </c>
      <c r="K2" s="191" t="str">
        <f>IF('管理　一覧用'!M3&lt;&gt;"",'管理　一覧用'!M3,"")</f>
        <v/>
      </c>
      <c r="L2" s="188" t="str">
        <f>IF('管理　一覧用'!H3&lt;&gt;"",'管理　一覧用'!H3,"")</f>
        <v/>
      </c>
      <c r="M2" s="188" t="str">
        <f>IF('管理　一覧用'!J3&lt;&gt;"",'管理　一覧用'!J3,"")</f>
        <v/>
      </c>
      <c r="N2" s="192">
        <f>IF('管理　一覧用'!AH3&lt;&gt;"",'管理　一覧用'!AH3,"")</f>
        <v>0</v>
      </c>
    </row>
    <row r="3" spans="1:20" s="158" customFormat="1" ht="27" x14ac:dyDescent="0.15">
      <c r="A3" s="157" t="s">
        <v>239</v>
      </c>
      <c r="B3" s="158" t="s">
        <v>8</v>
      </c>
      <c r="C3" s="158" t="s">
        <v>234</v>
      </c>
      <c r="D3" s="157" t="s">
        <v>240</v>
      </c>
      <c r="E3" s="158" t="s">
        <v>182</v>
      </c>
      <c r="F3" s="158" t="s">
        <v>231</v>
      </c>
      <c r="G3" s="158" t="s">
        <v>232</v>
      </c>
      <c r="H3" s="158" t="s">
        <v>233</v>
      </c>
      <c r="I3" s="158" t="s">
        <v>235</v>
      </c>
      <c r="J3" s="159" t="s">
        <v>241</v>
      </c>
      <c r="K3" s="160" t="s">
        <v>242</v>
      </c>
      <c r="L3" s="158" t="s">
        <v>236</v>
      </c>
      <c r="M3" s="158" t="s">
        <v>237</v>
      </c>
      <c r="N3" s="158" t="s">
        <v>256</v>
      </c>
      <c r="O3" s="158" t="s">
        <v>238</v>
      </c>
      <c r="P3" s="158" t="s">
        <v>251</v>
      </c>
      <c r="Q3" s="158" t="s">
        <v>252</v>
      </c>
      <c r="R3" s="158" t="s">
        <v>253</v>
      </c>
      <c r="S3" s="158" t="s">
        <v>254</v>
      </c>
      <c r="T3" s="158" t="s">
        <v>255</v>
      </c>
    </row>
    <row r="4" spans="1:20" x14ac:dyDescent="0.15">
      <c r="A4" s="161"/>
      <c r="B4" s="162" t="str">
        <f>IF(エントリーシート!A72&lt;&gt;"",エントリーシート!A72,IF(AND(F4="",H4=""),"-----空欄-----",""))</f>
        <v>-----空欄-----</v>
      </c>
      <c r="C4" s="161" t="str">
        <f>IF(エントリーシート!E72&lt;&gt;"",エントリーシート!E72,"")</f>
        <v/>
      </c>
      <c r="D4" s="161"/>
      <c r="E4" s="163" t="str">
        <f>IF(エントリーシート!F72&lt;&gt;"",エントリーシート!F72,"")</f>
        <v/>
      </c>
      <c r="F4" s="162" t="str">
        <f>IF(エントリーシート!G72&lt;&gt;"",エントリーシート!G72,"")</f>
        <v/>
      </c>
      <c r="G4" s="161" t="str">
        <f>IF(エントリーシート!J72&lt;&gt;"",エントリーシート!J72,"")</f>
        <v/>
      </c>
      <c r="H4" s="162" t="str">
        <f>IF(エントリーシート!M72&lt;&gt;"",エントリーシート!M72,"")</f>
        <v/>
      </c>
      <c r="I4" s="161" t="str">
        <f>IF(OR($F4&lt;&gt;"",$H4&lt;&gt;""),B$2,"")</f>
        <v/>
      </c>
      <c r="J4" s="164" t="str">
        <f>LEFT(I4,2)</f>
        <v/>
      </c>
      <c r="K4" s="165" t="str">
        <f>RIGHT(I4,4)</f>
        <v/>
      </c>
      <c r="L4" s="161" t="str">
        <f>IF(OR($F4&lt;&gt;"",$H4&lt;&gt;""),C$2,"")</f>
        <v/>
      </c>
      <c r="M4" s="161" t="str">
        <f>IF(OR($F4&lt;&gt;"",$H4&lt;&gt;""),E$2,"")</f>
        <v/>
      </c>
      <c r="N4" s="161" t="str">
        <f>IF(OR($F4&lt;&gt;"",$H4&lt;&gt;""),N$2,"")</f>
        <v/>
      </c>
      <c r="O4" s="162" t="str">
        <f>IF(OR($F4&lt;&gt;"",$H4&lt;&gt;""),F$2,"")</f>
        <v/>
      </c>
      <c r="P4" s="162" t="str">
        <f>IF(OR($F4&lt;&gt;"",$H4&lt;&gt;""),H$2,"")</f>
        <v/>
      </c>
      <c r="Q4" s="162" t="str">
        <f>IF(OR($F4&lt;&gt;"",$H4&lt;&gt;""),I$2,"")</f>
        <v/>
      </c>
      <c r="R4" s="161" t="str">
        <f>IF(OR($F4&lt;&gt;"",$H4&lt;&gt;""),K$2,"")</f>
        <v/>
      </c>
      <c r="S4" s="162" t="str">
        <f>IF(OR($F4&lt;&gt;"",$H4&lt;&gt;""),L$2,"")</f>
        <v/>
      </c>
      <c r="T4" s="162" t="str">
        <f>IF(OR($F4&lt;&gt;"",$H4&lt;&gt;""),M$2,"")</f>
        <v/>
      </c>
    </row>
    <row r="5" spans="1:20" x14ac:dyDescent="0.15">
      <c r="A5" s="161"/>
      <c r="B5" s="162" t="str">
        <f>IF(エントリーシート!A73&lt;&gt;"",エントリーシート!A73,IF(AND(F5="",H5=""),"-----空欄-----",""))</f>
        <v>-----空欄-----</v>
      </c>
      <c r="C5" s="161" t="str">
        <f>IF(エントリーシート!E73&lt;&gt;"",エントリーシート!E73,"")</f>
        <v/>
      </c>
      <c r="D5" s="161"/>
      <c r="E5" s="163" t="str">
        <f>IF(エントリーシート!F73&lt;&gt;"",エントリーシート!F73,"")</f>
        <v/>
      </c>
      <c r="F5" s="162" t="str">
        <f>IF(エントリーシート!G73&lt;&gt;"",エントリーシート!G73,"")</f>
        <v/>
      </c>
      <c r="G5" s="161" t="str">
        <f>IF(エントリーシート!J73&lt;&gt;"",エントリーシート!J73,"")</f>
        <v/>
      </c>
      <c r="H5" s="162" t="str">
        <f>IF(エントリーシート!M73&lt;&gt;"",エントリーシート!M73,"")</f>
        <v/>
      </c>
      <c r="I5" s="161" t="str">
        <f t="shared" ref="I5:I60" si="0">IF(OR($F5&lt;&gt;"",$H5&lt;&gt;""),B$2,"")</f>
        <v/>
      </c>
      <c r="J5" s="164" t="str">
        <f t="shared" ref="J5:J60" si="1">LEFT(I5,2)</f>
        <v/>
      </c>
      <c r="K5" s="165" t="str">
        <f t="shared" ref="K5:K60" si="2">RIGHT(I5,4)</f>
        <v/>
      </c>
      <c r="L5" s="161" t="str">
        <f t="shared" ref="L5:L60" si="3">IF(OR($F5&lt;&gt;"",$H5&lt;&gt;""),C$2,"")</f>
        <v/>
      </c>
      <c r="M5" s="161" t="str">
        <f t="shared" ref="M5:M60" si="4">IF(OR($F5&lt;&gt;"",$H5&lt;&gt;""),E$2,"")</f>
        <v/>
      </c>
      <c r="N5" s="161" t="str">
        <f t="shared" ref="N5:N60" si="5">IF(OR($F5&lt;&gt;"",$H5&lt;&gt;""),N$2,"")</f>
        <v/>
      </c>
      <c r="O5" s="162" t="str">
        <f t="shared" ref="O5:O60" si="6">IF(OR($F5&lt;&gt;"",$H5&lt;&gt;""),F$2,"")</f>
        <v/>
      </c>
      <c r="P5" s="162" t="str">
        <f t="shared" ref="P5:P60" si="7">IF(OR($F5&lt;&gt;"",$H5&lt;&gt;""),H$2,"")</f>
        <v/>
      </c>
      <c r="Q5" s="162" t="str">
        <f t="shared" ref="Q5:Q60" si="8">IF(OR($F5&lt;&gt;"",$H5&lt;&gt;""),I$2,"")</f>
        <v/>
      </c>
      <c r="R5" s="161" t="str">
        <f t="shared" ref="R5:R60" si="9">IF(OR($F5&lt;&gt;"",$H5&lt;&gt;""),K$2,"")</f>
        <v/>
      </c>
      <c r="S5" s="162" t="str">
        <f t="shared" ref="S5:S60" si="10">IF(OR($F5&lt;&gt;"",$H5&lt;&gt;""),L$2,"")</f>
        <v/>
      </c>
      <c r="T5" s="162" t="str">
        <f t="shared" ref="T5:T60" si="11">IF(OR($F5&lt;&gt;"",$H5&lt;&gt;""),M$2,"")</f>
        <v/>
      </c>
    </row>
    <row r="6" spans="1:20" x14ac:dyDescent="0.15">
      <c r="A6" s="161"/>
      <c r="B6" s="162" t="str">
        <f>IF(エントリーシート!A74&lt;&gt;"",エントリーシート!A74,IF(AND(F6="",H6=""),"-----空欄-----",""))</f>
        <v>-----空欄-----</v>
      </c>
      <c r="C6" s="161" t="str">
        <f>IF(エントリーシート!E74&lt;&gt;"",エントリーシート!E74,"")</f>
        <v/>
      </c>
      <c r="D6" s="161"/>
      <c r="E6" s="163" t="str">
        <f>IF(エントリーシート!F74&lt;&gt;"",エントリーシート!F74,"")</f>
        <v/>
      </c>
      <c r="F6" s="162" t="str">
        <f>IF(エントリーシート!G74&lt;&gt;"",エントリーシート!G74,"")</f>
        <v/>
      </c>
      <c r="G6" s="161" t="str">
        <f>IF(エントリーシート!J74&lt;&gt;"",エントリーシート!J74,"")</f>
        <v/>
      </c>
      <c r="H6" s="162" t="str">
        <f>IF(エントリーシート!M74&lt;&gt;"",エントリーシート!M74,"")</f>
        <v/>
      </c>
      <c r="I6" s="161" t="str">
        <f t="shared" si="0"/>
        <v/>
      </c>
      <c r="J6" s="164" t="str">
        <f t="shared" si="1"/>
        <v/>
      </c>
      <c r="K6" s="165" t="str">
        <f t="shared" si="2"/>
        <v/>
      </c>
      <c r="L6" s="161" t="str">
        <f t="shared" si="3"/>
        <v/>
      </c>
      <c r="M6" s="161" t="str">
        <f t="shared" si="4"/>
        <v/>
      </c>
      <c r="N6" s="161" t="str">
        <f t="shared" si="5"/>
        <v/>
      </c>
      <c r="O6" s="162" t="str">
        <f t="shared" si="6"/>
        <v/>
      </c>
      <c r="P6" s="162" t="str">
        <f t="shared" si="7"/>
        <v/>
      </c>
      <c r="Q6" s="162" t="str">
        <f t="shared" si="8"/>
        <v/>
      </c>
      <c r="R6" s="161" t="str">
        <f t="shared" si="9"/>
        <v/>
      </c>
      <c r="S6" s="162" t="str">
        <f t="shared" si="10"/>
        <v/>
      </c>
      <c r="T6" s="162" t="str">
        <f t="shared" si="11"/>
        <v/>
      </c>
    </row>
    <row r="7" spans="1:20" x14ac:dyDescent="0.15">
      <c r="A7" s="161"/>
      <c r="B7" s="162" t="str">
        <f>IF(エントリーシート!A75&lt;&gt;"",エントリーシート!A75,IF(AND(F7="",H7=""),"-----空欄-----",""))</f>
        <v>-----空欄-----</v>
      </c>
      <c r="C7" s="161" t="str">
        <f>IF(エントリーシート!E75&lt;&gt;"",エントリーシート!E75,"")</f>
        <v/>
      </c>
      <c r="D7" s="161"/>
      <c r="E7" s="163" t="str">
        <f>IF(エントリーシート!F75&lt;&gt;"",エントリーシート!F75,"")</f>
        <v/>
      </c>
      <c r="F7" s="162" t="str">
        <f>IF(エントリーシート!G75&lt;&gt;"",エントリーシート!G75,"")</f>
        <v/>
      </c>
      <c r="G7" s="161" t="str">
        <f>IF(エントリーシート!J75&lt;&gt;"",エントリーシート!J75,"")</f>
        <v/>
      </c>
      <c r="H7" s="162" t="str">
        <f>IF(エントリーシート!M75&lt;&gt;"",エントリーシート!M75,"")</f>
        <v/>
      </c>
      <c r="I7" s="161" t="str">
        <f t="shared" si="0"/>
        <v/>
      </c>
      <c r="J7" s="164" t="str">
        <f t="shared" si="1"/>
        <v/>
      </c>
      <c r="K7" s="165" t="str">
        <f t="shared" si="2"/>
        <v/>
      </c>
      <c r="L7" s="161" t="str">
        <f t="shared" si="3"/>
        <v/>
      </c>
      <c r="M7" s="161" t="str">
        <f t="shared" si="4"/>
        <v/>
      </c>
      <c r="N7" s="161" t="str">
        <f t="shared" si="5"/>
        <v/>
      </c>
      <c r="O7" s="162" t="str">
        <f t="shared" si="6"/>
        <v/>
      </c>
      <c r="P7" s="162" t="str">
        <f t="shared" si="7"/>
        <v/>
      </c>
      <c r="Q7" s="162" t="str">
        <f t="shared" si="8"/>
        <v/>
      </c>
      <c r="R7" s="161" t="str">
        <f t="shared" si="9"/>
        <v/>
      </c>
      <c r="S7" s="162" t="str">
        <f t="shared" si="10"/>
        <v/>
      </c>
      <c r="T7" s="162" t="str">
        <f t="shared" si="11"/>
        <v/>
      </c>
    </row>
    <row r="8" spans="1:20" x14ac:dyDescent="0.15">
      <c r="A8" s="161"/>
      <c r="B8" s="162" t="str">
        <f>IF(エントリーシート!A76&lt;&gt;"",エントリーシート!A76,IF(AND(F8="",H8=""),"-----空欄-----",""))</f>
        <v>-----空欄-----</v>
      </c>
      <c r="C8" s="161" t="str">
        <f>IF(エントリーシート!E76&lt;&gt;"",エントリーシート!E76,"")</f>
        <v/>
      </c>
      <c r="D8" s="161"/>
      <c r="E8" s="163" t="str">
        <f>IF(エントリーシート!F76&lt;&gt;"",エントリーシート!F76,"")</f>
        <v/>
      </c>
      <c r="F8" s="162" t="str">
        <f>IF(エントリーシート!G76&lt;&gt;"",エントリーシート!G76,"")</f>
        <v/>
      </c>
      <c r="G8" s="161" t="str">
        <f>IF(エントリーシート!J76&lt;&gt;"",エントリーシート!J76,"")</f>
        <v/>
      </c>
      <c r="H8" s="162" t="str">
        <f>IF(エントリーシート!M76&lt;&gt;"",エントリーシート!M76,"")</f>
        <v/>
      </c>
      <c r="I8" s="161" t="str">
        <f t="shared" si="0"/>
        <v/>
      </c>
      <c r="J8" s="164" t="str">
        <f t="shared" si="1"/>
        <v/>
      </c>
      <c r="K8" s="165" t="str">
        <f t="shared" si="2"/>
        <v/>
      </c>
      <c r="L8" s="161" t="str">
        <f t="shared" si="3"/>
        <v/>
      </c>
      <c r="M8" s="161" t="str">
        <f t="shared" si="4"/>
        <v/>
      </c>
      <c r="N8" s="161" t="str">
        <f t="shared" si="5"/>
        <v/>
      </c>
      <c r="O8" s="162" t="str">
        <f t="shared" si="6"/>
        <v/>
      </c>
      <c r="P8" s="162" t="str">
        <f t="shared" si="7"/>
        <v/>
      </c>
      <c r="Q8" s="162" t="str">
        <f t="shared" si="8"/>
        <v/>
      </c>
      <c r="R8" s="161" t="str">
        <f t="shared" si="9"/>
        <v/>
      </c>
      <c r="S8" s="162" t="str">
        <f t="shared" si="10"/>
        <v/>
      </c>
      <c r="T8" s="162" t="str">
        <f t="shared" si="11"/>
        <v/>
      </c>
    </row>
    <row r="9" spans="1:20" x14ac:dyDescent="0.15">
      <c r="A9" s="161"/>
      <c r="B9" s="162" t="str">
        <f>IF(エントリーシート!A77&lt;&gt;"",エントリーシート!A77,IF(AND(F9="",H9=""),"-----空欄-----",""))</f>
        <v>-----空欄-----</v>
      </c>
      <c r="C9" s="161" t="str">
        <f>IF(エントリーシート!E77&lt;&gt;"",エントリーシート!E77,"")</f>
        <v/>
      </c>
      <c r="D9" s="161"/>
      <c r="E9" s="163" t="str">
        <f>IF(エントリーシート!F77&lt;&gt;"",エントリーシート!F77,"")</f>
        <v/>
      </c>
      <c r="F9" s="162" t="str">
        <f>IF(エントリーシート!G77&lt;&gt;"",エントリーシート!G77,"")</f>
        <v/>
      </c>
      <c r="G9" s="161" t="str">
        <f>IF(エントリーシート!J77&lt;&gt;"",エントリーシート!J77,"")</f>
        <v/>
      </c>
      <c r="H9" s="162" t="str">
        <f>IF(エントリーシート!M77&lt;&gt;"",エントリーシート!M77,"")</f>
        <v/>
      </c>
      <c r="I9" s="161" t="str">
        <f t="shared" si="0"/>
        <v/>
      </c>
      <c r="J9" s="164" t="str">
        <f t="shared" si="1"/>
        <v/>
      </c>
      <c r="K9" s="165" t="str">
        <f t="shared" si="2"/>
        <v/>
      </c>
      <c r="L9" s="161" t="str">
        <f t="shared" si="3"/>
        <v/>
      </c>
      <c r="M9" s="161" t="str">
        <f t="shared" si="4"/>
        <v/>
      </c>
      <c r="N9" s="161" t="str">
        <f t="shared" si="5"/>
        <v/>
      </c>
      <c r="O9" s="162" t="str">
        <f t="shared" si="6"/>
        <v/>
      </c>
      <c r="P9" s="162" t="str">
        <f t="shared" si="7"/>
        <v/>
      </c>
      <c r="Q9" s="162" t="str">
        <f t="shared" si="8"/>
        <v/>
      </c>
      <c r="R9" s="161" t="str">
        <f t="shared" si="9"/>
        <v/>
      </c>
      <c r="S9" s="162" t="str">
        <f t="shared" si="10"/>
        <v/>
      </c>
      <c r="T9" s="162" t="str">
        <f t="shared" si="11"/>
        <v/>
      </c>
    </row>
    <row r="10" spans="1:20" x14ac:dyDescent="0.15">
      <c r="A10" s="161"/>
      <c r="B10" s="162" t="str">
        <f>IF(エントリーシート!A78&lt;&gt;"",エントリーシート!A78,IF(AND(F10="",H10=""),"-----空欄-----",""))</f>
        <v>-----空欄-----</v>
      </c>
      <c r="C10" s="161" t="str">
        <f>IF(エントリーシート!E78&lt;&gt;"",エントリーシート!E78,"")</f>
        <v/>
      </c>
      <c r="D10" s="161"/>
      <c r="E10" s="163" t="str">
        <f>IF(エントリーシート!F78&lt;&gt;"",エントリーシート!F78,"")</f>
        <v/>
      </c>
      <c r="F10" s="162" t="str">
        <f>IF(エントリーシート!G78&lt;&gt;"",エントリーシート!G78,"")</f>
        <v/>
      </c>
      <c r="G10" s="161" t="str">
        <f>IF(エントリーシート!J78&lt;&gt;"",エントリーシート!J78,"")</f>
        <v/>
      </c>
      <c r="H10" s="162" t="str">
        <f>IF(エントリーシート!M78&lt;&gt;"",エントリーシート!M78,"")</f>
        <v/>
      </c>
      <c r="I10" s="161" t="str">
        <f t="shared" si="0"/>
        <v/>
      </c>
      <c r="J10" s="164" t="str">
        <f t="shared" si="1"/>
        <v/>
      </c>
      <c r="K10" s="165" t="str">
        <f t="shared" si="2"/>
        <v/>
      </c>
      <c r="L10" s="161" t="str">
        <f t="shared" si="3"/>
        <v/>
      </c>
      <c r="M10" s="161" t="str">
        <f t="shared" si="4"/>
        <v/>
      </c>
      <c r="N10" s="161" t="str">
        <f t="shared" si="5"/>
        <v/>
      </c>
      <c r="O10" s="162" t="str">
        <f t="shared" si="6"/>
        <v/>
      </c>
      <c r="P10" s="162" t="str">
        <f t="shared" si="7"/>
        <v/>
      </c>
      <c r="Q10" s="162" t="str">
        <f t="shared" si="8"/>
        <v/>
      </c>
      <c r="R10" s="161" t="str">
        <f t="shared" si="9"/>
        <v/>
      </c>
      <c r="S10" s="162" t="str">
        <f t="shared" si="10"/>
        <v/>
      </c>
      <c r="T10" s="162" t="str">
        <f t="shared" si="11"/>
        <v/>
      </c>
    </row>
    <row r="11" spans="1:20" x14ac:dyDescent="0.15">
      <c r="A11" s="161"/>
      <c r="B11" s="162" t="str">
        <f>IF(エントリーシート!A79&lt;&gt;"",エントリーシート!A79,IF(AND(F11="",H11=""),"-----空欄-----",""))</f>
        <v>-----空欄-----</v>
      </c>
      <c r="C11" s="161" t="str">
        <f>IF(エントリーシート!E79&lt;&gt;"",エントリーシート!E79,"")</f>
        <v/>
      </c>
      <c r="D11" s="161"/>
      <c r="E11" s="163" t="str">
        <f>IF(エントリーシート!F79&lt;&gt;"",エントリーシート!F79,"")</f>
        <v/>
      </c>
      <c r="F11" s="162" t="str">
        <f>IF(エントリーシート!G79&lt;&gt;"",エントリーシート!G79,"")</f>
        <v/>
      </c>
      <c r="G11" s="161" t="str">
        <f>IF(エントリーシート!J79&lt;&gt;"",エントリーシート!J79,"")</f>
        <v/>
      </c>
      <c r="H11" s="162" t="str">
        <f>IF(エントリーシート!M79&lt;&gt;"",エントリーシート!M79,"")</f>
        <v/>
      </c>
      <c r="I11" s="161" t="str">
        <f t="shared" si="0"/>
        <v/>
      </c>
      <c r="J11" s="164" t="str">
        <f t="shared" si="1"/>
        <v/>
      </c>
      <c r="K11" s="165" t="str">
        <f t="shared" si="2"/>
        <v/>
      </c>
      <c r="L11" s="161" t="str">
        <f t="shared" si="3"/>
        <v/>
      </c>
      <c r="M11" s="161" t="str">
        <f t="shared" si="4"/>
        <v/>
      </c>
      <c r="N11" s="161" t="str">
        <f t="shared" si="5"/>
        <v/>
      </c>
      <c r="O11" s="162" t="str">
        <f t="shared" si="6"/>
        <v/>
      </c>
      <c r="P11" s="162" t="str">
        <f t="shared" si="7"/>
        <v/>
      </c>
      <c r="Q11" s="162" t="str">
        <f t="shared" si="8"/>
        <v/>
      </c>
      <c r="R11" s="161" t="str">
        <f t="shared" si="9"/>
        <v/>
      </c>
      <c r="S11" s="162" t="str">
        <f t="shared" si="10"/>
        <v/>
      </c>
      <c r="T11" s="162" t="str">
        <f t="shared" si="11"/>
        <v/>
      </c>
    </row>
    <row r="12" spans="1:20" x14ac:dyDescent="0.15">
      <c r="A12" s="161"/>
      <c r="B12" s="162" t="str">
        <f>IF(エントリーシート!A80&lt;&gt;"",エントリーシート!A80,IF(AND(F12="",H12=""),"-----空欄-----",""))</f>
        <v>-----空欄-----</v>
      </c>
      <c r="C12" s="161" t="str">
        <f>IF(エントリーシート!E80&lt;&gt;"",エントリーシート!E80,"")</f>
        <v/>
      </c>
      <c r="D12" s="161"/>
      <c r="E12" s="163" t="str">
        <f>IF(エントリーシート!F80&lt;&gt;"",エントリーシート!F80,"")</f>
        <v/>
      </c>
      <c r="F12" s="162" t="str">
        <f>IF(エントリーシート!G80&lt;&gt;"",エントリーシート!G80,"")</f>
        <v/>
      </c>
      <c r="G12" s="161" t="str">
        <f>IF(エントリーシート!J80&lt;&gt;"",エントリーシート!J80,"")</f>
        <v/>
      </c>
      <c r="H12" s="162" t="str">
        <f>IF(エントリーシート!M80&lt;&gt;"",エントリーシート!M80,"")</f>
        <v/>
      </c>
      <c r="I12" s="161" t="str">
        <f t="shared" si="0"/>
        <v/>
      </c>
      <c r="J12" s="164" t="str">
        <f t="shared" si="1"/>
        <v/>
      </c>
      <c r="K12" s="165" t="str">
        <f t="shared" si="2"/>
        <v/>
      </c>
      <c r="L12" s="161" t="str">
        <f t="shared" si="3"/>
        <v/>
      </c>
      <c r="M12" s="161" t="str">
        <f t="shared" si="4"/>
        <v/>
      </c>
      <c r="N12" s="161" t="str">
        <f t="shared" si="5"/>
        <v/>
      </c>
      <c r="O12" s="162" t="str">
        <f t="shared" si="6"/>
        <v/>
      </c>
      <c r="P12" s="162" t="str">
        <f t="shared" si="7"/>
        <v/>
      </c>
      <c r="Q12" s="162" t="str">
        <f t="shared" si="8"/>
        <v/>
      </c>
      <c r="R12" s="161" t="str">
        <f t="shared" si="9"/>
        <v/>
      </c>
      <c r="S12" s="162" t="str">
        <f t="shared" si="10"/>
        <v/>
      </c>
      <c r="T12" s="162" t="str">
        <f t="shared" si="11"/>
        <v/>
      </c>
    </row>
    <row r="13" spans="1:20" x14ac:dyDescent="0.15">
      <c r="A13" s="161"/>
      <c r="B13" s="162" t="str">
        <f>IF(エントリーシート!A81&lt;&gt;"",エントリーシート!A81,IF(AND(F13="",H13=""),"-----空欄-----",""))</f>
        <v>-----空欄-----</v>
      </c>
      <c r="C13" s="161" t="str">
        <f>IF(エントリーシート!E81&lt;&gt;"",エントリーシート!E81,"")</f>
        <v/>
      </c>
      <c r="D13" s="161"/>
      <c r="E13" s="163" t="str">
        <f>IF(エントリーシート!F81&lt;&gt;"",エントリーシート!F81,"")</f>
        <v/>
      </c>
      <c r="F13" s="162" t="str">
        <f>IF(エントリーシート!G81&lt;&gt;"",エントリーシート!G81,"")</f>
        <v/>
      </c>
      <c r="G13" s="161" t="str">
        <f>IF(エントリーシート!J81&lt;&gt;"",エントリーシート!J81,"")</f>
        <v/>
      </c>
      <c r="H13" s="162" t="str">
        <f>IF(エントリーシート!M81&lt;&gt;"",エントリーシート!M81,"")</f>
        <v/>
      </c>
      <c r="I13" s="161" t="str">
        <f t="shared" si="0"/>
        <v/>
      </c>
      <c r="J13" s="164" t="str">
        <f t="shared" si="1"/>
        <v/>
      </c>
      <c r="K13" s="165" t="str">
        <f t="shared" si="2"/>
        <v/>
      </c>
      <c r="L13" s="161" t="str">
        <f t="shared" si="3"/>
        <v/>
      </c>
      <c r="M13" s="161" t="str">
        <f t="shared" si="4"/>
        <v/>
      </c>
      <c r="N13" s="161" t="str">
        <f t="shared" si="5"/>
        <v/>
      </c>
      <c r="O13" s="162" t="str">
        <f t="shared" si="6"/>
        <v/>
      </c>
      <c r="P13" s="162" t="str">
        <f t="shared" si="7"/>
        <v/>
      </c>
      <c r="Q13" s="162" t="str">
        <f t="shared" si="8"/>
        <v/>
      </c>
      <c r="R13" s="161" t="str">
        <f t="shared" si="9"/>
        <v/>
      </c>
      <c r="S13" s="162" t="str">
        <f t="shared" si="10"/>
        <v/>
      </c>
      <c r="T13" s="162" t="str">
        <f t="shared" si="11"/>
        <v/>
      </c>
    </row>
    <row r="14" spans="1:20" x14ac:dyDescent="0.15">
      <c r="A14" s="161"/>
      <c r="B14" s="162" t="str">
        <f>IF(エントリーシート!A82&lt;&gt;"",エントリーシート!A82,IF(AND(F14="",H14=""),"-----空欄-----",""))</f>
        <v>-----空欄-----</v>
      </c>
      <c r="C14" s="161" t="str">
        <f>IF(エントリーシート!E82&lt;&gt;"",エントリーシート!E82,"")</f>
        <v/>
      </c>
      <c r="D14" s="161"/>
      <c r="E14" s="163" t="str">
        <f>IF(エントリーシート!F82&lt;&gt;"",エントリーシート!F82,"")</f>
        <v/>
      </c>
      <c r="F14" s="162" t="str">
        <f>IF(エントリーシート!G82&lt;&gt;"",エントリーシート!G82,"")</f>
        <v/>
      </c>
      <c r="G14" s="161" t="str">
        <f>IF(エントリーシート!J82&lt;&gt;"",エントリーシート!J82,"")</f>
        <v/>
      </c>
      <c r="H14" s="162" t="str">
        <f>IF(エントリーシート!M82&lt;&gt;"",エントリーシート!M82,"")</f>
        <v/>
      </c>
      <c r="I14" s="161" t="str">
        <f t="shared" si="0"/>
        <v/>
      </c>
      <c r="J14" s="164" t="str">
        <f t="shared" si="1"/>
        <v/>
      </c>
      <c r="K14" s="165" t="str">
        <f t="shared" si="2"/>
        <v/>
      </c>
      <c r="L14" s="161" t="str">
        <f t="shared" si="3"/>
        <v/>
      </c>
      <c r="M14" s="161" t="str">
        <f t="shared" si="4"/>
        <v/>
      </c>
      <c r="N14" s="161" t="str">
        <f t="shared" si="5"/>
        <v/>
      </c>
      <c r="O14" s="162" t="str">
        <f t="shared" si="6"/>
        <v/>
      </c>
      <c r="P14" s="162" t="str">
        <f t="shared" si="7"/>
        <v/>
      </c>
      <c r="Q14" s="162" t="str">
        <f t="shared" si="8"/>
        <v/>
      </c>
      <c r="R14" s="161" t="str">
        <f t="shared" si="9"/>
        <v/>
      </c>
      <c r="S14" s="162" t="str">
        <f t="shared" si="10"/>
        <v/>
      </c>
      <c r="T14" s="162" t="str">
        <f t="shared" si="11"/>
        <v/>
      </c>
    </row>
    <row r="15" spans="1:20" x14ac:dyDescent="0.15">
      <c r="A15" s="161"/>
      <c r="B15" s="162" t="str">
        <f>IF(エントリーシート!A83&lt;&gt;"",エントリーシート!A83,IF(AND(F15="",H15=""),"-----空欄-----",""))</f>
        <v>-----空欄-----</v>
      </c>
      <c r="C15" s="161" t="str">
        <f>IF(エントリーシート!E83&lt;&gt;"",エントリーシート!E83,"")</f>
        <v/>
      </c>
      <c r="D15" s="161"/>
      <c r="E15" s="163" t="str">
        <f>IF(エントリーシート!F83&lt;&gt;"",エントリーシート!F83,"")</f>
        <v/>
      </c>
      <c r="F15" s="162" t="str">
        <f>IF(エントリーシート!G83&lt;&gt;"",エントリーシート!G83,"")</f>
        <v/>
      </c>
      <c r="G15" s="161" t="str">
        <f>IF(エントリーシート!J83&lt;&gt;"",エントリーシート!J83,"")</f>
        <v/>
      </c>
      <c r="H15" s="162" t="str">
        <f>IF(エントリーシート!M83&lt;&gt;"",エントリーシート!M83,"")</f>
        <v/>
      </c>
      <c r="I15" s="161" t="str">
        <f t="shared" si="0"/>
        <v/>
      </c>
      <c r="J15" s="164" t="str">
        <f t="shared" si="1"/>
        <v/>
      </c>
      <c r="K15" s="165" t="str">
        <f t="shared" si="2"/>
        <v/>
      </c>
      <c r="L15" s="161" t="str">
        <f t="shared" si="3"/>
        <v/>
      </c>
      <c r="M15" s="161" t="str">
        <f t="shared" si="4"/>
        <v/>
      </c>
      <c r="N15" s="161" t="str">
        <f t="shared" si="5"/>
        <v/>
      </c>
      <c r="O15" s="162" t="str">
        <f t="shared" si="6"/>
        <v/>
      </c>
      <c r="P15" s="162" t="str">
        <f t="shared" si="7"/>
        <v/>
      </c>
      <c r="Q15" s="162" t="str">
        <f t="shared" si="8"/>
        <v/>
      </c>
      <c r="R15" s="161" t="str">
        <f t="shared" si="9"/>
        <v/>
      </c>
      <c r="S15" s="162" t="str">
        <f t="shared" si="10"/>
        <v/>
      </c>
      <c r="T15" s="162" t="str">
        <f t="shared" si="11"/>
        <v/>
      </c>
    </row>
    <row r="16" spans="1:20" x14ac:dyDescent="0.15">
      <c r="A16" s="161"/>
      <c r="B16" s="162" t="str">
        <f>IF(エントリーシート!A84&lt;&gt;"",エントリーシート!A84,IF(AND(F16="",H16=""),"-----空欄-----",""))</f>
        <v>-----空欄-----</v>
      </c>
      <c r="C16" s="161" t="str">
        <f>IF(エントリーシート!E84&lt;&gt;"",エントリーシート!E84,"")</f>
        <v/>
      </c>
      <c r="D16" s="161"/>
      <c r="E16" s="163" t="str">
        <f>IF(エントリーシート!F84&lt;&gt;"",エントリーシート!F84,"")</f>
        <v/>
      </c>
      <c r="F16" s="162" t="str">
        <f>IF(エントリーシート!G84&lt;&gt;"",エントリーシート!G84,"")</f>
        <v/>
      </c>
      <c r="G16" s="161" t="str">
        <f>IF(エントリーシート!J84&lt;&gt;"",エントリーシート!J84,"")</f>
        <v/>
      </c>
      <c r="H16" s="162" t="str">
        <f>IF(エントリーシート!M84&lt;&gt;"",エントリーシート!M84,"")</f>
        <v/>
      </c>
      <c r="I16" s="161" t="str">
        <f t="shared" si="0"/>
        <v/>
      </c>
      <c r="J16" s="164" t="str">
        <f t="shared" si="1"/>
        <v/>
      </c>
      <c r="K16" s="165" t="str">
        <f t="shared" si="2"/>
        <v/>
      </c>
      <c r="L16" s="161" t="str">
        <f t="shared" si="3"/>
        <v/>
      </c>
      <c r="M16" s="161" t="str">
        <f t="shared" si="4"/>
        <v/>
      </c>
      <c r="N16" s="161" t="str">
        <f t="shared" si="5"/>
        <v/>
      </c>
      <c r="O16" s="162" t="str">
        <f t="shared" si="6"/>
        <v/>
      </c>
      <c r="P16" s="162" t="str">
        <f t="shared" si="7"/>
        <v/>
      </c>
      <c r="Q16" s="162" t="str">
        <f t="shared" si="8"/>
        <v/>
      </c>
      <c r="R16" s="161" t="str">
        <f t="shared" si="9"/>
        <v/>
      </c>
      <c r="S16" s="162" t="str">
        <f t="shared" si="10"/>
        <v/>
      </c>
      <c r="T16" s="162" t="str">
        <f t="shared" si="11"/>
        <v/>
      </c>
    </row>
    <row r="17" spans="1:20" x14ac:dyDescent="0.15">
      <c r="A17" s="161"/>
      <c r="B17" s="162" t="str">
        <f>IF(エントリーシート!A85&lt;&gt;"",エントリーシート!A85,IF(AND(F17="",H17=""),"-----空欄-----",""))</f>
        <v>-----空欄-----</v>
      </c>
      <c r="C17" s="161" t="str">
        <f>IF(エントリーシート!E85&lt;&gt;"",エントリーシート!E85,"")</f>
        <v/>
      </c>
      <c r="D17" s="161"/>
      <c r="E17" s="163" t="str">
        <f>IF(エントリーシート!F85&lt;&gt;"",エントリーシート!F85,"")</f>
        <v/>
      </c>
      <c r="F17" s="162" t="str">
        <f>IF(エントリーシート!G85&lt;&gt;"",エントリーシート!G85,"")</f>
        <v/>
      </c>
      <c r="G17" s="161" t="str">
        <f>IF(エントリーシート!J85&lt;&gt;"",エントリーシート!J85,"")</f>
        <v/>
      </c>
      <c r="H17" s="162" t="str">
        <f>IF(エントリーシート!M85&lt;&gt;"",エントリーシート!M85,"")</f>
        <v/>
      </c>
      <c r="I17" s="161" t="str">
        <f t="shared" si="0"/>
        <v/>
      </c>
      <c r="J17" s="164" t="str">
        <f t="shared" si="1"/>
        <v/>
      </c>
      <c r="K17" s="165" t="str">
        <f t="shared" si="2"/>
        <v/>
      </c>
      <c r="L17" s="161" t="str">
        <f t="shared" si="3"/>
        <v/>
      </c>
      <c r="M17" s="161" t="str">
        <f t="shared" si="4"/>
        <v/>
      </c>
      <c r="N17" s="161" t="str">
        <f t="shared" si="5"/>
        <v/>
      </c>
      <c r="O17" s="162" t="str">
        <f t="shared" si="6"/>
        <v/>
      </c>
      <c r="P17" s="162" t="str">
        <f t="shared" si="7"/>
        <v/>
      </c>
      <c r="Q17" s="162" t="str">
        <f t="shared" si="8"/>
        <v/>
      </c>
      <c r="R17" s="161" t="str">
        <f t="shared" si="9"/>
        <v/>
      </c>
      <c r="S17" s="162" t="str">
        <f t="shared" si="10"/>
        <v/>
      </c>
      <c r="T17" s="162" t="str">
        <f t="shared" si="11"/>
        <v/>
      </c>
    </row>
    <row r="18" spans="1:20" x14ac:dyDescent="0.15">
      <c r="A18" s="161"/>
      <c r="B18" s="162" t="str">
        <f>IF(エントリーシート!A86&lt;&gt;"",エントリーシート!A86,IF(AND(F18="",H18=""),"-----空欄-----",""))</f>
        <v>-----空欄-----</v>
      </c>
      <c r="C18" s="161" t="str">
        <f>IF(エントリーシート!E86&lt;&gt;"",エントリーシート!E86,"")</f>
        <v/>
      </c>
      <c r="D18" s="161"/>
      <c r="E18" s="163" t="str">
        <f>IF(エントリーシート!F86&lt;&gt;"",エントリーシート!F86,"")</f>
        <v/>
      </c>
      <c r="F18" s="162" t="str">
        <f>IF(エントリーシート!G86&lt;&gt;"",エントリーシート!G86,"")</f>
        <v/>
      </c>
      <c r="G18" s="161" t="str">
        <f>IF(エントリーシート!J86&lt;&gt;"",エントリーシート!J86,"")</f>
        <v/>
      </c>
      <c r="H18" s="162" t="str">
        <f>IF(エントリーシート!M86&lt;&gt;"",エントリーシート!M86,"")</f>
        <v/>
      </c>
      <c r="I18" s="161" t="str">
        <f t="shared" si="0"/>
        <v/>
      </c>
      <c r="J18" s="164" t="str">
        <f t="shared" si="1"/>
        <v/>
      </c>
      <c r="K18" s="165" t="str">
        <f t="shared" si="2"/>
        <v/>
      </c>
      <c r="L18" s="161" t="str">
        <f t="shared" si="3"/>
        <v/>
      </c>
      <c r="M18" s="161" t="str">
        <f t="shared" si="4"/>
        <v/>
      </c>
      <c r="N18" s="161" t="str">
        <f t="shared" si="5"/>
        <v/>
      </c>
      <c r="O18" s="162" t="str">
        <f t="shared" si="6"/>
        <v/>
      </c>
      <c r="P18" s="162" t="str">
        <f t="shared" si="7"/>
        <v/>
      </c>
      <c r="Q18" s="162" t="str">
        <f t="shared" si="8"/>
        <v/>
      </c>
      <c r="R18" s="161" t="str">
        <f t="shared" si="9"/>
        <v/>
      </c>
      <c r="S18" s="162" t="str">
        <f t="shared" si="10"/>
        <v/>
      </c>
      <c r="T18" s="162" t="str">
        <f t="shared" si="11"/>
        <v/>
      </c>
    </row>
    <row r="19" spans="1:20" x14ac:dyDescent="0.15">
      <c r="A19" s="161"/>
      <c r="B19" s="162" t="str">
        <f>IF(エントリーシート!A87&lt;&gt;"",エントリーシート!A87,IF(AND(F19="",H19=""),"-----空欄-----",""))</f>
        <v>-----空欄-----</v>
      </c>
      <c r="C19" s="161" t="str">
        <f>IF(エントリーシート!E87&lt;&gt;"",エントリーシート!E87,"")</f>
        <v/>
      </c>
      <c r="D19" s="161"/>
      <c r="E19" s="163" t="str">
        <f>IF(エントリーシート!F87&lt;&gt;"",エントリーシート!F87,"")</f>
        <v/>
      </c>
      <c r="F19" s="162" t="str">
        <f>IF(エントリーシート!G87&lt;&gt;"",エントリーシート!G87,"")</f>
        <v/>
      </c>
      <c r="G19" s="161" t="str">
        <f>IF(エントリーシート!J87&lt;&gt;"",エントリーシート!J87,"")</f>
        <v/>
      </c>
      <c r="H19" s="162" t="str">
        <f>IF(エントリーシート!M87&lt;&gt;"",エントリーシート!M87,"")</f>
        <v/>
      </c>
      <c r="I19" s="161" t="str">
        <f t="shared" si="0"/>
        <v/>
      </c>
      <c r="J19" s="164" t="str">
        <f t="shared" si="1"/>
        <v/>
      </c>
      <c r="K19" s="165" t="str">
        <f t="shared" si="2"/>
        <v/>
      </c>
      <c r="L19" s="161" t="str">
        <f t="shared" si="3"/>
        <v/>
      </c>
      <c r="M19" s="161" t="str">
        <f t="shared" si="4"/>
        <v/>
      </c>
      <c r="N19" s="161" t="str">
        <f t="shared" si="5"/>
        <v/>
      </c>
      <c r="O19" s="162" t="str">
        <f t="shared" si="6"/>
        <v/>
      </c>
      <c r="P19" s="162" t="str">
        <f t="shared" si="7"/>
        <v/>
      </c>
      <c r="Q19" s="162" t="str">
        <f t="shared" si="8"/>
        <v/>
      </c>
      <c r="R19" s="161" t="str">
        <f t="shared" si="9"/>
        <v/>
      </c>
      <c r="S19" s="162" t="str">
        <f t="shared" si="10"/>
        <v/>
      </c>
      <c r="T19" s="162" t="str">
        <f t="shared" si="11"/>
        <v/>
      </c>
    </row>
    <row r="20" spans="1:20" x14ac:dyDescent="0.15">
      <c r="A20" s="161"/>
      <c r="B20" s="162" t="str">
        <f>IF(エントリーシート!A88&lt;&gt;"",エントリーシート!A88,IF(AND(F20="",H20=""),"-----空欄-----",""))</f>
        <v>-----空欄-----</v>
      </c>
      <c r="C20" s="161" t="str">
        <f>IF(エントリーシート!E88&lt;&gt;"",エントリーシート!E88,"")</f>
        <v/>
      </c>
      <c r="D20" s="161"/>
      <c r="E20" s="163" t="str">
        <f>IF(エントリーシート!F88&lt;&gt;"",エントリーシート!F88,"")</f>
        <v/>
      </c>
      <c r="F20" s="162" t="str">
        <f>IF(エントリーシート!G88&lt;&gt;"",エントリーシート!G88,"")</f>
        <v/>
      </c>
      <c r="G20" s="161" t="str">
        <f>IF(エントリーシート!J88&lt;&gt;"",エントリーシート!J88,"")</f>
        <v/>
      </c>
      <c r="H20" s="162" t="str">
        <f>IF(エントリーシート!M88&lt;&gt;"",エントリーシート!M88,"")</f>
        <v/>
      </c>
      <c r="I20" s="161" t="str">
        <f t="shared" si="0"/>
        <v/>
      </c>
      <c r="J20" s="164" t="str">
        <f t="shared" si="1"/>
        <v/>
      </c>
      <c r="K20" s="165" t="str">
        <f t="shared" si="2"/>
        <v/>
      </c>
      <c r="L20" s="161" t="str">
        <f t="shared" si="3"/>
        <v/>
      </c>
      <c r="M20" s="161" t="str">
        <f t="shared" si="4"/>
        <v/>
      </c>
      <c r="N20" s="161" t="str">
        <f t="shared" si="5"/>
        <v/>
      </c>
      <c r="O20" s="162" t="str">
        <f t="shared" si="6"/>
        <v/>
      </c>
      <c r="P20" s="162" t="str">
        <f t="shared" si="7"/>
        <v/>
      </c>
      <c r="Q20" s="162" t="str">
        <f t="shared" si="8"/>
        <v/>
      </c>
      <c r="R20" s="161" t="str">
        <f t="shared" si="9"/>
        <v/>
      </c>
      <c r="S20" s="162" t="str">
        <f t="shared" si="10"/>
        <v/>
      </c>
      <c r="T20" s="162" t="str">
        <f t="shared" si="11"/>
        <v/>
      </c>
    </row>
    <row r="21" spans="1:20" x14ac:dyDescent="0.15">
      <c r="A21" s="161"/>
      <c r="B21" s="162" t="str">
        <f>IF(エントリーシート!A89&lt;&gt;"",エントリーシート!A89,IF(AND(F21="",H21=""),"-----空欄-----",""))</f>
        <v>-----空欄-----</v>
      </c>
      <c r="C21" s="161" t="str">
        <f>IF(エントリーシート!E89&lt;&gt;"",エントリーシート!E89,"")</f>
        <v/>
      </c>
      <c r="D21" s="161"/>
      <c r="E21" s="163" t="str">
        <f>IF(エントリーシート!F89&lt;&gt;"",エントリーシート!F89,"")</f>
        <v/>
      </c>
      <c r="F21" s="162" t="str">
        <f>IF(エントリーシート!G89&lt;&gt;"",エントリーシート!G89,"")</f>
        <v/>
      </c>
      <c r="G21" s="161" t="str">
        <f>IF(エントリーシート!J89&lt;&gt;"",エントリーシート!J89,"")</f>
        <v/>
      </c>
      <c r="H21" s="162" t="str">
        <f>IF(エントリーシート!M89&lt;&gt;"",エントリーシート!M89,"")</f>
        <v/>
      </c>
      <c r="I21" s="161" t="str">
        <f t="shared" si="0"/>
        <v/>
      </c>
      <c r="J21" s="164" t="str">
        <f t="shared" si="1"/>
        <v/>
      </c>
      <c r="K21" s="165" t="str">
        <f t="shared" si="2"/>
        <v/>
      </c>
      <c r="L21" s="161" t="str">
        <f t="shared" si="3"/>
        <v/>
      </c>
      <c r="M21" s="161" t="str">
        <f t="shared" si="4"/>
        <v/>
      </c>
      <c r="N21" s="161" t="str">
        <f t="shared" si="5"/>
        <v/>
      </c>
      <c r="O21" s="162" t="str">
        <f t="shared" si="6"/>
        <v/>
      </c>
      <c r="P21" s="162" t="str">
        <f t="shared" si="7"/>
        <v/>
      </c>
      <c r="Q21" s="162" t="str">
        <f t="shared" si="8"/>
        <v/>
      </c>
      <c r="R21" s="161" t="str">
        <f t="shared" si="9"/>
        <v/>
      </c>
      <c r="S21" s="162" t="str">
        <f t="shared" si="10"/>
        <v/>
      </c>
      <c r="T21" s="162" t="str">
        <f t="shared" si="11"/>
        <v/>
      </c>
    </row>
    <row r="22" spans="1:20" x14ac:dyDescent="0.15">
      <c r="A22" s="161"/>
      <c r="B22" s="162" t="str">
        <f>IF(エントリーシート!A90&lt;&gt;"",エントリーシート!A90,IF(AND(F22="",H22=""),"-----空欄-----",""))</f>
        <v>-----空欄-----</v>
      </c>
      <c r="C22" s="161" t="str">
        <f>IF(エントリーシート!E90&lt;&gt;"",エントリーシート!E90,"")</f>
        <v/>
      </c>
      <c r="D22" s="161"/>
      <c r="E22" s="163" t="str">
        <f>IF(エントリーシート!F90&lt;&gt;"",エントリーシート!F90,"")</f>
        <v/>
      </c>
      <c r="F22" s="162" t="str">
        <f>IF(エントリーシート!G90&lt;&gt;"",エントリーシート!G90,"")</f>
        <v/>
      </c>
      <c r="G22" s="161" t="str">
        <f>IF(エントリーシート!J90&lt;&gt;"",エントリーシート!J90,"")</f>
        <v/>
      </c>
      <c r="H22" s="162" t="str">
        <f>IF(エントリーシート!M90&lt;&gt;"",エントリーシート!M90,"")</f>
        <v/>
      </c>
      <c r="I22" s="161" t="str">
        <f t="shared" si="0"/>
        <v/>
      </c>
      <c r="J22" s="164" t="str">
        <f t="shared" si="1"/>
        <v/>
      </c>
      <c r="K22" s="165" t="str">
        <f t="shared" si="2"/>
        <v/>
      </c>
      <c r="L22" s="161" t="str">
        <f t="shared" si="3"/>
        <v/>
      </c>
      <c r="M22" s="161" t="str">
        <f t="shared" si="4"/>
        <v/>
      </c>
      <c r="N22" s="161" t="str">
        <f t="shared" si="5"/>
        <v/>
      </c>
      <c r="O22" s="162" t="str">
        <f t="shared" si="6"/>
        <v/>
      </c>
      <c r="P22" s="162" t="str">
        <f t="shared" si="7"/>
        <v/>
      </c>
      <c r="Q22" s="162" t="str">
        <f t="shared" si="8"/>
        <v/>
      </c>
      <c r="R22" s="161" t="str">
        <f t="shared" si="9"/>
        <v/>
      </c>
      <c r="S22" s="162" t="str">
        <f t="shared" si="10"/>
        <v/>
      </c>
      <c r="T22" s="162" t="str">
        <f t="shared" si="11"/>
        <v/>
      </c>
    </row>
    <row r="23" spans="1:20" x14ac:dyDescent="0.15">
      <c r="A23" s="161"/>
      <c r="B23" s="162" t="str">
        <f>IF(エントリーシート!A91&lt;&gt;"",エントリーシート!A91,IF(AND(F23="",H23=""),"-----空欄-----",""))</f>
        <v>-----空欄-----</v>
      </c>
      <c r="C23" s="161" t="str">
        <f>IF(エントリーシート!E91&lt;&gt;"",エントリーシート!E91,"")</f>
        <v/>
      </c>
      <c r="D23" s="161"/>
      <c r="E23" s="163" t="str">
        <f>IF(エントリーシート!F91&lt;&gt;"",エントリーシート!F91,"")</f>
        <v/>
      </c>
      <c r="F23" s="162" t="str">
        <f>IF(エントリーシート!G91&lt;&gt;"",エントリーシート!G91,"")</f>
        <v/>
      </c>
      <c r="G23" s="161" t="str">
        <f>IF(エントリーシート!J91&lt;&gt;"",エントリーシート!J91,"")</f>
        <v/>
      </c>
      <c r="H23" s="162" t="str">
        <f>IF(エントリーシート!M91&lt;&gt;"",エントリーシート!M91,"")</f>
        <v/>
      </c>
      <c r="I23" s="161" t="str">
        <f t="shared" si="0"/>
        <v/>
      </c>
      <c r="J23" s="164" t="str">
        <f t="shared" si="1"/>
        <v/>
      </c>
      <c r="K23" s="165" t="str">
        <f t="shared" si="2"/>
        <v/>
      </c>
      <c r="L23" s="161" t="str">
        <f t="shared" si="3"/>
        <v/>
      </c>
      <c r="M23" s="161" t="str">
        <f t="shared" si="4"/>
        <v/>
      </c>
      <c r="N23" s="161" t="str">
        <f t="shared" si="5"/>
        <v/>
      </c>
      <c r="O23" s="162" t="str">
        <f t="shared" si="6"/>
        <v/>
      </c>
      <c r="P23" s="162" t="str">
        <f t="shared" si="7"/>
        <v/>
      </c>
      <c r="Q23" s="162" t="str">
        <f t="shared" si="8"/>
        <v/>
      </c>
      <c r="R23" s="161" t="str">
        <f t="shared" si="9"/>
        <v/>
      </c>
      <c r="S23" s="162" t="str">
        <f t="shared" si="10"/>
        <v/>
      </c>
      <c r="T23" s="162" t="str">
        <f t="shared" si="11"/>
        <v/>
      </c>
    </row>
    <row r="24" spans="1:20" x14ac:dyDescent="0.15">
      <c r="A24" s="161"/>
      <c r="B24" s="162" t="str">
        <f>IF(エントリーシート!A92&lt;&gt;"",エントリーシート!A92,IF(AND(F24="",H24=""),"-----空欄-----",""))</f>
        <v>-----空欄-----</v>
      </c>
      <c r="C24" s="161" t="str">
        <f>IF(エントリーシート!E92&lt;&gt;"",エントリーシート!E92,"")</f>
        <v/>
      </c>
      <c r="D24" s="161"/>
      <c r="E24" s="163" t="str">
        <f>IF(エントリーシート!F92&lt;&gt;"",エントリーシート!F92,"")</f>
        <v/>
      </c>
      <c r="F24" s="162" t="str">
        <f>IF(エントリーシート!G92&lt;&gt;"",エントリーシート!G92,"")</f>
        <v/>
      </c>
      <c r="G24" s="161" t="str">
        <f>IF(エントリーシート!J92&lt;&gt;"",エントリーシート!J92,"")</f>
        <v/>
      </c>
      <c r="H24" s="162" t="str">
        <f>IF(エントリーシート!M92&lt;&gt;"",エントリーシート!M92,"")</f>
        <v/>
      </c>
      <c r="I24" s="161" t="str">
        <f t="shared" si="0"/>
        <v/>
      </c>
      <c r="J24" s="164" t="str">
        <f t="shared" si="1"/>
        <v/>
      </c>
      <c r="K24" s="165" t="str">
        <f t="shared" si="2"/>
        <v/>
      </c>
      <c r="L24" s="161" t="str">
        <f t="shared" si="3"/>
        <v/>
      </c>
      <c r="M24" s="161" t="str">
        <f t="shared" si="4"/>
        <v/>
      </c>
      <c r="N24" s="161" t="str">
        <f t="shared" si="5"/>
        <v/>
      </c>
      <c r="O24" s="162" t="str">
        <f t="shared" si="6"/>
        <v/>
      </c>
      <c r="P24" s="162" t="str">
        <f t="shared" si="7"/>
        <v/>
      </c>
      <c r="Q24" s="162" t="str">
        <f t="shared" si="8"/>
        <v/>
      </c>
      <c r="R24" s="161" t="str">
        <f t="shared" si="9"/>
        <v/>
      </c>
      <c r="S24" s="162" t="str">
        <f t="shared" si="10"/>
        <v/>
      </c>
      <c r="T24" s="162" t="str">
        <f t="shared" si="11"/>
        <v/>
      </c>
    </row>
    <row r="25" spans="1:20" x14ac:dyDescent="0.15">
      <c r="A25" s="161"/>
      <c r="B25" s="162" t="str">
        <f>IF(エントリーシート!A93&lt;&gt;"",エントリーシート!A93,IF(AND(F25="",H25=""),"-----空欄-----",""))</f>
        <v>-----空欄-----</v>
      </c>
      <c r="C25" s="161" t="str">
        <f>IF(エントリーシート!E93&lt;&gt;"",エントリーシート!E93,"")</f>
        <v/>
      </c>
      <c r="D25" s="161"/>
      <c r="E25" s="163" t="str">
        <f>IF(エントリーシート!F93&lt;&gt;"",エントリーシート!F93,"")</f>
        <v/>
      </c>
      <c r="F25" s="162" t="str">
        <f>IF(エントリーシート!G93&lt;&gt;"",エントリーシート!G93,"")</f>
        <v/>
      </c>
      <c r="G25" s="161" t="str">
        <f>IF(エントリーシート!J93&lt;&gt;"",エントリーシート!J93,"")</f>
        <v/>
      </c>
      <c r="H25" s="162" t="str">
        <f>IF(エントリーシート!M93&lt;&gt;"",エントリーシート!M93,"")</f>
        <v/>
      </c>
      <c r="I25" s="161" t="str">
        <f t="shared" si="0"/>
        <v/>
      </c>
      <c r="J25" s="164" t="str">
        <f t="shared" si="1"/>
        <v/>
      </c>
      <c r="K25" s="165" t="str">
        <f t="shared" si="2"/>
        <v/>
      </c>
      <c r="L25" s="161" t="str">
        <f t="shared" si="3"/>
        <v/>
      </c>
      <c r="M25" s="161" t="str">
        <f t="shared" si="4"/>
        <v/>
      </c>
      <c r="N25" s="161" t="str">
        <f t="shared" si="5"/>
        <v/>
      </c>
      <c r="O25" s="162" t="str">
        <f t="shared" si="6"/>
        <v/>
      </c>
      <c r="P25" s="162" t="str">
        <f t="shared" si="7"/>
        <v/>
      </c>
      <c r="Q25" s="162" t="str">
        <f t="shared" si="8"/>
        <v/>
      </c>
      <c r="R25" s="161" t="str">
        <f t="shared" si="9"/>
        <v/>
      </c>
      <c r="S25" s="162" t="str">
        <f t="shared" si="10"/>
        <v/>
      </c>
      <c r="T25" s="162" t="str">
        <f t="shared" si="11"/>
        <v/>
      </c>
    </row>
    <row r="26" spans="1:20" x14ac:dyDescent="0.15">
      <c r="A26" s="161"/>
      <c r="B26" s="162" t="str">
        <f>IF(エントリーシート!A94&lt;&gt;"",エントリーシート!A94,IF(AND(F26="",H26=""),"-----空欄-----",""))</f>
        <v>-----空欄-----</v>
      </c>
      <c r="C26" s="161" t="str">
        <f>IF(エントリーシート!E94&lt;&gt;"",エントリーシート!E94,"")</f>
        <v/>
      </c>
      <c r="D26" s="161"/>
      <c r="E26" s="163" t="str">
        <f>IF(エントリーシート!F94&lt;&gt;"",エントリーシート!F94,"")</f>
        <v/>
      </c>
      <c r="F26" s="162" t="str">
        <f>IF(エントリーシート!G94&lt;&gt;"",エントリーシート!G94,"")</f>
        <v/>
      </c>
      <c r="G26" s="161" t="str">
        <f>IF(エントリーシート!J94&lt;&gt;"",エントリーシート!J94,"")</f>
        <v/>
      </c>
      <c r="H26" s="162" t="str">
        <f>IF(エントリーシート!M94&lt;&gt;"",エントリーシート!M94,"")</f>
        <v/>
      </c>
      <c r="I26" s="161" t="str">
        <f t="shared" si="0"/>
        <v/>
      </c>
      <c r="J26" s="164" t="str">
        <f t="shared" si="1"/>
        <v/>
      </c>
      <c r="K26" s="165" t="str">
        <f t="shared" si="2"/>
        <v/>
      </c>
      <c r="L26" s="161" t="str">
        <f t="shared" si="3"/>
        <v/>
      </c>
      <c r="M26" s="161" t="str">
        <f t="shared" si="4"/>
        <v/>
      </c>
      <c r="N26" s="161" t="str">
        <f t="shared" si="5"/>
        <v/>
      </c>
      <c r="O26" s="162" t="str">
        <f t="shared" si="6"/>
        <v/>
      </c>
      <c r="P26" s="162" t="str">
        <f t="shared" si="7"/>
        <v/>
      </c>
      <c r="Q26" s="162" t="str">
        <f t="shared" si="8"/>
        <v/>
      </c>
      <c r="R26" s="161" t="str">
        <f t="shared" si="9"/>
        <v/>
      </c>
      <c r="S26" s="162" t="str">
        <f t="shared" si="10"/>
        <v/>
      </c>
      <c r="T26" s="162" t="str">
        <f t="shared" si="11"/>
        <v/>
      </c>
    </row>
    <row r="27" spans="1:20" x14ac:dyDescent="0.15">
      <c r="A27" s="161"/>
      <c r="B27" s="162" t="str">
        <f>IF(エントリーシート!A95&lt;&gt;"",エントリーシート!A95,IF(AND(F27="",H27=""),"-----空欄-----",""))</f>
        <v>-----空欄-----</v>
      </c>
      <c r="C27" s="161" t="str">
        <f>IF(エントリーシート!E95&lt;&gt;"",エントリーシート!E95,"")</f>
        <v/>
      </c>
      <c r="D27" s="161"/>
      <c r="E27" s="163" t="str">
        <f>IF(エントリーシート!F95&lt;&gt;"",エントリーシート!F95,"")</f>
        <v/>
      </c>
      <c r="F27" s="162" t="str">
        <f>IF(エントリーシート!G95&lt;&gt;"",エントリーシート!G95,"")</f>
        <v/>
      </c>
      <c r="G27" s="161" t="str">
        <f>IF(エントリーシート!J95&lt;&gt;"",エントリーシート!J95,"")</f>
        <v/>
      </c>
      <c r="H27" s="162" t="str">
        <f>IF(エントリーシート!M95&lt;&gt;"",エントリーシート!M95,"")</f>
        <v/>
      </c>
      <c r="I27" s="161" t="str">
        <f t="shared" si="0"/>
        <v/>
      </c>
      <c r="J27" s="164" t="str">
        <f t="shared" si="1"/>
        <v/>
      </c>
      <c r="K27" s="165" t="str">
        <f t="shared" si="2"/>
        <v/>
      </c>
      <c r="L27" s="161" t="str">
        <f t="shared" si="3"/>
        <v/>
      </c>
      <c r="M27" s="161" t="str">
        <f t="shared" si="4"/>
        <v/>
      </c>
      <c r="N27" s="161" t="str">
        <f t="shared" si="5"/>
        <v/>
      </c>
      <c r="O27" s="162" t="str">
        <f t="shared" si="6"/>
        <v/>
      </c>
      <c r="P27" s="162" t="str">
        <f t="shared" si="7"/>
        <v/>
      </c>
      <c r="Q27" s="162" t="str">
        <f t="shared" si="8"/>
        <v/>
      </c>
      <c r="R27" s="161" t="str">
        <f t="shared" si="9"/>
        <v/>
      </c>
      <c r="S27" s="162" t="str">
        <f t="shared" si="10"/>
        <v/>
      </c>
      <c r="T27" s="162" t="str">
        <f t="shared" si="11"/>
        <v/>
      </c>
    </row>
    <row r="28" spans="1:20" x14ac:dyDescent="0.15">
      <c r="A28" s="161"/>
      <c r="B28" s="162" t="str">
        <f>IF(エントリーシート!A96&lt;&gt;"",エントリーシート!A96,IF(AND(F28="",H28=""),"-----空欄-----",""))</f>
        <v>-----空欄-----</v>
      </c>
      <c r="C28" s="161" t="str">
        <f>IF(エントリーシート!E96&lt;&gt;"",エントリーシート!E96,"")</f>
        <v/>
      </c>
      <c r="D28" s="161"/>
      <c r="E28" s="163" t="str">
        <f>IF(エントリーシート!F96&lt;&gt;"",エントリーシート!F96,"")</f>
        <v/>
      </c>
      <c r="F28" s="162" t="str">
        <f>IF(エントリーシート!G96&lt;&gt;"",エントリーシート!G96,"")</f>
        <v/>
      </c>
      <c r="G28" s="161" t="str">
        <f>IF(エントリーシート!J96&lt;&gt;"",エントリーシート!J96,"")</f>
        <v/>
      </c>
      <c r="H28" s="162" t="str">
        <f>IF(エントリーシート!M96&lt;&gt;"",エントリーシート!M96,"")</f>
        <v/>
      </c>
      <c r="I28" s="161" t="str">
        <f t="shared" si="0"/>
        <v/>
      </c>
      <c r="J28" s="164" t="str">
        <f t="shared" si="1"/>
        <v/>
      </c>
      <c r="K28" s="165" t="str">
        <f t="shared" si="2"/>
        <v/>
      </c>
      <c r="L28" s="161" t="str">
        <f t="shared" si="3"/>
        <v/>
      </c>
      <c r="M28" s="161" t="str">
        <f t="shared" si="4"/>
        <v/>
      </c>
      <c r="N28" s="161" t="str">
        <f t="shared" si="5"/>
        <v/>
      </c>
      <c r="O28" s="162" t="str">
        <f t="shared" si="6"/>
        <v/>
      </c>
      <c r="P28" s="162" t="str">
        <f t="shared" si="7"/>
        <v/>
      </c>
      <c r="Q28" s="162" t="str">
        <f t="shared" si="8"/>
        <v/>
      </c>
      <c r="R28" s="161" t="str">
        <f t="shared" si="9"/>
        <v/>
      </c>
      <c r="S28" s="162" t="str">
        <f t="shared" si="10"/>
        <v/>
      </c>
      <c r="T28" s="162" t="str">
        <f t="shared" si="11"/>
        <v/>
      </c>
    </row>
    <row r="29" spans="1:20" x14ac:dyDescent="0.15">
      <c r="A29" s="161"/>
      <c r="B29" s="162" t="str">
        <f>IF(エントリーシート!A97&lt;&gt;"",エントリーシート!A97,IF(AND(F29="",H29=""),"-----空欄-----",""))</f>
        <v>-----空欄-----</v>
      </c>
      <c r="C29" s="161" t="str">
        <f>IF(エントリーシート!E97&lt;&gt;"",エントリーシート!E97,"")</f>
        <v/>
      </c>
      <c r="D29" s="161"/>
      <c r="E29" s="163" t="str">
        <f>IF(エントリーシート!F97&lt;&gt;"",エントリーシート!F97,"")</f>
        <v/>
      </c>
      <c r="F29" s="162" t="str">
        <f>IF(エントリーシート!G97&lt;&gt;"",エントリーシート!G97,"")</f>
        <v/>
      </c>
      <c r="G29" s="161" t="str">
        <f>IF(エントリーシート!J97&lt;&gt;"",エントリーシート!J97,"")</f>
        <v/>
      </c>
      <c r="H29" s="162" t="str">
        <f>IF(エントリーシート!M97&lt;&gt;"",エントリーシート!M97,"")</f>
        <v/>
      </c>
      <c r="I29" s="161" t="str">
        <f t="shared" si="0"/>
        <v/>
      </c>
      <c r="J29" s="164" t="str">
        <f t="shared" si="1"/>
        <v/>
      </c>
      <c r="K29" s="165" t="str">
        <f t="shared" si="2"/>
        <v/>
      </c>
      <c r="L29" s="161" t="str">
        <f t="shared" si="3"/>
        <v/>
      </c>
      <c r="M29" s="161" t="str">
        <f t="shared" si="4"/>
        <v/>
      </c>
      <c r="N29" s="161" t="str">
        <f t="shared" si="5"/>
        <v/>
      </c>
      <c r="O29" s="162" t="str">
        <f t="shared" si="6"/>
        <v/>
      </c>
      <c r="P29" s="162" t="str">
        <f t="shared" si="7"/>
        <v/>
      </c>
      <c r="Q29" s="162" t="str">
        <f t="shared" si="8"/>
        <v/>
      </c>
      <c r="R29" s="161" t="str">
        <f t="shared" si="9"/>
        <v/>
      </c>
      <c r="S29" s="162" t="str">
        <f t="shared" si="10"/>
        <v/>
      </c>
      <c r="T29" s="162" t="str">
        <f t="shared" si="11"/>
        <v/>
      </c>
    </row>
    <row r="30" spans="1:20" x14ac:dyDescent="0.15">
      <c r="A30" s="161"/>
      <c r="B30" s="162" t="str">
        <f>IF(エントリーシート!A98&lt;&gt;"",エントリーシート!A98,IF(AND(F30="",H30=""),"-----空欄-----",""))</f>
        <v>-----空欄-----</v>
      </c>
      <c r="C30" s="161" t="str">
        <f>IF(エントリーシート!E98&lt;&gt;"",エントリーシート!E98,"")</f>
        <v/>
      </c>
      <c r="D30" s="161"/>
      <c r="E30" s="163" t="str">
        <f>IF(エントリーシート!F98&lt;&gt;"",エントリーシート!F98,"")</f>
        <v/>
      </c>
      <c r="F30" s="162" t="str">
        <f>IF(エントリーシート!G98&lt;&gt;"",エントリーシート!G98,"")</f>
        <v/>
      </c>
      <c r="G30" s="161" t="str">
        <f>IF(エントリーシート!J98&lt;&gt;"",エントリーシート!J98,"")</f>
        <v/>
      </c>
      <c r="H30" s="162" t="str">
        <f>IF(エントリーシート!M98&lt;&gt;"",エントリーシート!M98,"")</f>
        <v/>
      </c>
      <c r="I30" s="161" t="str">
        <f t="shared" si="0"/>
        <v/>
      </c>
      <c r="J30" s="164" t="str">
        <f t="shared" si="1"/>
        <v/>
      </c>
      <c r="K30" s="165" t="str">
        <f t="shared" si="2"/>
        <v/>
      </c>
      <c r="L30" s="161" t="str">
        <f t="shared" si="3"/>
        <v/>
      </c>
      <c r="M30" s="161" t="str">
        <f t="shared" si="4"/>
        <v/>
      </c>
      <c r="N30" s="161" t="str">
        <f t="shared" si="5"/>
        <v/>
      </c>
      <c r="O30" s="162" t="str">
        <f t="shared" si="6"/>
        <v/>
      </c>
      <c r="P30" s="162" t="str">
        <f t="shared" si="7"/>
        <v/>
      </c>
      <c r="Q30" s="162" t="str">
        <f t="shared" si="8"/>
        <v/>
      </c>
      <c r="R30" s="161" t="str">
        <f t="shared" si="9"/>
        <v/>
      </c>
      <c r="S30" s="162" t="str">
        <f t="shared" si="10"/>
        <v/>
      </c>
      <c r="T30" s="162" t="str">
        <f t="shared" si="11"/>
        <v/>
      </c>
    </row>
    <row r="31" spans="1:20" x14ac:dyDescent="0.15">
      <c r="A31" s="161"/>
      <c r="B31" s="162" t="str">
        <f>IF(エントリーシート!A99&lt;&gt;"",エントリーシート!A99,IF(AND(F31="",H31=""),"-----空欄-----",""))</f>
        <v>-----空欄-----</v>
      </c>
      <c r="C31" s="161" t="str">
        <f>IF(エントリーシート!E99&lt;&gt;"",エントリーシート!E99,"")</f>
        <v/>
      </c>
      <c r="D31" s="161"/>
      <c r="E31" s="163" t="str">
        <f>IF(エントリーシート!F99&lt;&gt;"",エントリーシート!F99,"")</f>
        <v/>
      </c>
      <c r="F31" s="162" t="str">
        <f>IF(エントリーシート!G99&lt;&gt;"",エントリーシート!G99,"")</f>
        <v/>
      </c>
      <c r="G31" s="161" t="str">
        <f>IF(エントリーシート!J99&lt;&gt;"",エントリーシート!J99,"")</f>
        <v/>
      </c>
      <c r="H31" s="162" t="str">
        <f>IF(エントリーシート!M99&lt;&gt;"",エントリーシート!M99,"")</f>
        <v/>
      </c>
      <c r="I31" s="161" t="str">
        <f t="shared" si="0"/>
        <v/>
      </c>
      <c r="J31" s="164" t="str">
        <f t="shared" si="1"/>
        <v/>
      </c>
      <c r="K31" s="165" t="str">
        <f t="shared" si="2"/>
        <v/>
      </c>
      <c r="L31" s="161" t="str">
        <f t="shared" si="3"/>
        <v/>
      </c>
      <c r="M31" s="161" t="str">
        <f t="shared" si="4"/>
        <v/>
      </c>
      <c r="N31" s="161" t="str">
        <f t="shared" si="5"/>
        <v/>
      </c>
      <c r="O31" s="162" t="str">
        <f t="shared" si="6"/>
        <v/>
      </c>
      <c r="P31" s="162" t="str">
        <f t="shared" si="7"/>
        <v/>
      </c>
      <c r="Q31" s="162" t="str">
        <f t="shared" si="8"/>
        <v/>
      </c>
      <c r="R31" s="161" t="str">
        <f t="shared" si="9"/>
        <v/>
      </c>
      <c r="S31" s="162" t="str">
        <f t="shared" si="10"/>
        <v/>
      </c>
      <c r="T31" s="162" t="str">
        <f t="shared" si="11"/>
        <v/>
      </c>
    </row>
    <row r="32" spans="1:20" x14ac:dyDescent="0.15">
      <c r="A32" s="161"/>
      <c r="B32" s="162" t="str">
        <f>IF(エントリーシート!A100&lt;&gt;"",エントリーシート!A100,IF(AND(F32="",H32=""),"-----空欄-----",""))</f>
        <v>-----空欄-----</v>
      </c>
      <c r="C32" s="161" t="str">
        <f>IF(エントリーシート!E100&lt;&gt;"",エントリーシート!E100,"")</f>
        <v/>
      </c>
      <c r="D32" s="161"/>
      <c r="E32" s="163" t="str">
        <f>IF(エントリーシート!F100&lt;&gt;"",エントリーシート!F100,"")</f>
        <v/>
      </c>
      <c r="F32" s="162" t="str">
        <f>IF(エントリーシート!G100&lt;&gt;"",エントリーシート!G100,"")</f>
        <v/>
      </c>
      <c r="G32" s="161" t="str">
        <f>IF(エントリーシート!J100&lt;&gt;"",エントリーシート!J100,"")</f>
        <v/>
      </c>
      <c r="H32" s="162" t="str">
        <f>IF(エントリーシート!M100&lt;&gt;"",エントリーシート!M100,"")</f>
        <v/>
      </c>
      <c r="I32" s="161" t="str">
        <f t="shared" si="0"/>
        <v/>
      </c>
      <c r="J32" s="164" t="str">
        <f t="shared" si="1"/>
        <v/>
      </c>
      <c r="K32" s="165" t="str">
        <f t="shared" si="2"/>
        <v/>
      </c>
      <c r="L32" s="161" t="str">
        <f t="shared" si="3"/>
        <v/>
      </c>
      <c r="M32" s="161" t="str">
        <f t="shared" si="4"/>
        <v/>
      </c>
      <c r="N32" s="161" t="str">
        <f t="shared" si="5"/>
        <v/>
      </c>
      <c r="O32" s="162" t="str">
        <f t="shared" si="6"/>
        <v/>
      </c>
      <c r="P32" s="162" t="str">
        <f t="shared" si="7"/>
        <v/>
      </c>
      <c r="Q32" s="162" t="str">
        <f t="shared" si="8"/>
        <v/>
      </c>
      <c r="R32" s="161" t="str">
        <f t="shared" si="9"/>
        <v/>
      </c>
      <c r="S32" s="162" t="str">
        <f t="shared" si="10"/>
        <v/>
      </c>
      <c r="T32" s="162" t="str">
        <f t="shared" si="11"/>
        <v/>
      </c>
    </row>
    <row r="33" spans="1:20" x14ac:dyDescent="0.15">
      <c r="A33" s="161"/>
      <c r="B33" s="162" t="str">
        <f>IF(エントリーシート!A101&lt;&gt;"",エントリーシート!A101,IF(AND(F33="",H33=""),"-----空欄-----",""))</f>
        <v>-----空欄-----</v>
      </c>
      <c r="C33" s="161" t="str">
        <f>IF(エントリーシート!E101&lt;&gt;"",エントリーシート!E101,"")</f>
        <v/>
      </c>
      <c r="D33" s="161"/>
      <c r="E33" s="163" t="str">
        <f>IF(エントリーシート!F101&lt;&gt;"",エントリーシート!F101,"")</f>
        <v/>
      </c>
      <c r="F33" s="162" t="str">
        <f>IF(エントリーシート!G101&lt;&gt;"",エントリーシート!G101,"")</f>
        <v/>
      </c>
      <c r="G33" s="161" t="str">
        <f>IF(エントリーシート!J101&lt;&gt;"",エントリーシート!J101,"")</f>
        <v/>
      </c>
      <c r="H33" s="162" t="str">
        <f>IF(エントリーシート!M101&lt;&gt;"",エントリーシート!M101,"")</f>
        <v/>
      </c>
      <c r="I33" s="161" t="str">
        <f t="shared" si="0"/>
        <v/>
      </c>
      <c r="J33" s="164" t="str">
        <f t="shared" si="1"/>
        <v/>
      </c>
      <c r="K33" s="165" t="str">
        <f t="shared" si="2"/>
        <v/>
      </c>
      <c r="L33" s="161" t="str">
        <f t="shared" si="3"/>
        <v/>
      </c>
      <c r="M33" s="161" t="str">
        <f t="shared" si="4"/>
        <v/>
      </c>
      <c r="N33" s="161" t="str">
        <f t="shared" si="5"/>
        <v/>
      </c>
      <c r="O33" s="162" t="str">
        <f t="shared" si="6"/>
        <v/>
      </c>
      <c r="P33" s="162" t="str">
        <f t="shared" si="7"/>
        <v/>
      </c>
      <c r="Q33" s="162" t="str">
        <f t="shared" si="8"/>
        <v/>
      </c>
      <c r="R33" s="161" t="str">
        <f t="shared" si="9"/>
        <v/>
      </c>
      <c r="S33" s="162" t="str">
        <f t="shared" si="10"/>
        <v/>
      </c>
      <c r="T33" s="162" t="str">
        <f t="shared" si="11"/>
        <v/>
      </c>
    </row>
    <row r="34" spans="1:20" x14ac:dyDescent="0.15">
      <c r="A34" s="161"/>
      <c r="B34" s="162" t="str">
        <f>IF(エントリーシート!A102&lt;&gt;"",エントリーシート!A102,IF(AND(F34="",H34=""),"-----空欄-----",""))</f>
        <v>-----空欄-----</v>
      </c>
      <c r="C34" s="161" t="str">
        <f>IF(エントリーシート!E102&lt;&gt;"",エントリーシート!E102,"")</f>
        <v/>
      </c>
      <c r="D34" s="161"/>
      <c r="E34" s="163" t="str">
        <f>IF(エントリーシート!F102&lt;&gt;"",エントリーシート!F102,"")</f>
        <v/>
      </c>
      <c r="F34" s="162" t="str">
        <f>IF(エントリーシート!G102&lt;&gt;"",エントリーシート!G102,"")</f>
        <v/>
      </c>
      <c r="G34" s="161" t="str">
        <f>IF(エントリーシート!J102&lt;&gt;"",エントリーシート!J102,"")</f>
        <v/>
      </c>
      <c r="H34" s="162" t="str">
        <f>IF(エントリーシート!M102&lt;&gt;"",エントリーシート!M102,"")</f>
        <v/>
      </c>
      <c r="I34" s="161" t="str">
        <f t="shared" si="0"/>
        <v/>
      </c>
      <c r="J34" s="164" t="str">
        <f t="shared" si="1"/>
        <v/>
      </c>
      <c r="K34" s="165" t="str">
        <f t="shared" si="2"/>
        <v/>
      </c>
      <c r="L34" s="161" t="str">
        <f t="shared" si="3"/>
        <v/>
      </c>
      <c r="M34" s="161" t="str">
        <f t="shared" si="4"/>
        <v/>
      </c>
      <c r="N34" s="161" t="str">
        <f t="shared" si="5"/>
        <v/>
      </c>
      <c r="O34" s="162" t="str">
        <f t="shared" si="6"/>
        <v/>
      </c>
      <c r="P34" s="162" t="str">
        <f t="shared" si="7"/>
        <v/>
      </c>
      <c r="Q34" s="162" t="str">
        <f t="shared" si="8"/>
        <v/>
      </c>
      <c r="R34" s="161" t="str">
        <f t="shared" si="9"/>
        <v/>
      </c>
      <c r="S34" s="162" t="str">
        <f t="shared" si="10"/>
        <v/>
      </c>
      <c r="T34" s="162" t="str">
        <f t="shared" si="11"/>
        <v/>
      </c>
    </row>
    <row r="35" spans="1:20" x14ac:dyDescent="0.15">
      <c r="A35" s="161"/>
      <c r="B35" s="162" t="str">
        <f>IF(エントリーシート!A103&lt;&gt;"",エントリーシート!A103,IF(AND(F35="",H35=""),"-----空欄-----",""))</f>
        <v>-----空欄-----</v>
      </c>
      <c r="C35" s="161" t="str">
        <f>IF(エントリーシート!E103&lt;&gt;"",エントリーシート!E103,"")</f>
        <v/>
      </c>
      <c r="D35" s="161"/>
      <c r="E35" s="163" t="str">
        <f>IF(エントリーシート!F103&lt;&gt;"",エントリーシート!F103,"")</f>
        <v/>
      </c>
      <c r="F35" s="162" t="str">
        <f>IF(エントリーシート!G103&lt;&gt;"",エントリーシート!G103,"")</f>
        <v/>
      </c>
      <c r="G35" s="161" t="str">
        <f>IF(エントリーシート!J103&lt;&gt;"",エントリーシート!J103,"")</f>
        <v/>
      </c>
      <c r="H35" s="162" t="str">
        <f>IF(エントリーシート!M103&lt;&gt;"",エントリーシート!M103,"")</f>
        <v/>
      </c>
      <c r="I35" s="161" t="str">
        <f t="shared" si="0"/>
        <v/>
      </c>
      <c r="J35" s="164" t="str">
        <f t="shared" si="1"/>
        <v/>
      </c>
      <c r="K35" s="165" t="str">
        <f t="shared" si="2"/>
        <v/>
      </c>
      <c r="L35" s="161" t="str">
        <f t="shared" si="3"/>
        <v/>
      </c>
      <c r="M35" s="161" t="str">
        <f t="shared" si="4"/>
        <v/>
      </c>
      <c r="N35" s="161" t="str">
        <f t="shared" si="5"/>
        <v/>
      </c>
      <c r="O35" s="162" t="str">
        <f t="shared" si="6"/>
        <v/>
      </c>
      <c r="P35" s="162" t="str">
        <f t="shared" si="7"/>
        <v/>
      </c>
      <c r="Q35" s="162" t="str">
        <f t="shared" si="8"/>
        <v/>
      </c>
      <c r="R35" s="161" t="str">
        <f t="shared" si="9"/>
        <v/>
      </c>
      <c r="S35" s="162" t="str">
        <f t="shared" si="10"/>
        <v/>
      </c>
      <c r="T35" s="162" t="str">
        <f t="shared" si="11"/>
        <v/>
      </c>
    </row>
    <row r="36" spans="1:20" x14ac:dyDescent="0.15">
      <c r="A36" s="161"/>
      <c r="B36" s="162" t="str">
        <f>IF(エントリーシート!A104&lt;&gt;"",エントリーシート!A104,IF(AND(F36="",H36=""),"-----空欄-----",""))</f>
        <v>-----空欄-----</v>
      </c>
      <c r="C36" s="161" t="str">
        <f>IF(エントリーシート!E104&lt;&gt;"",エントリーシート!E104,"")</f>
        <v/>
      </c>
      <c r="D36" s="161"/>
      <c r="E36" s="163" t="str">
        <f>IF(エントリーシート!F104&lt;&gt;"",エントリーシート!F104,"")</f>
        <v/>
      </c>
      <c r="F36" s="162" t="str">
        <f>IF(エントリーシート!G104&lt;&gt;"",エントリーシート!G104,"")</f>
        <v/>
      </c>
      <c r="G36" s="161" t="str">
        <f>IF(エントリーシート!J104&lt;&gt;"",エントリーシート!J104,"")</f>
        <v/>
      </c>
      <c r="H36" s="162" t="str">
        <f>IF(エントリーシート!M104&lt;&gt;"",エントリーシート!M104,"")</f>
        <v/>
      </c>
      <c r="I36" s="161" t="str">
        <f t="shared" si="0"/>
        <v/>
      </c>
      <c r="J36" s="164" t="str">
        <f t="shared" si="1"/>
        <v/>
      </c>
      <c r="K36" s="165" t="str">
        <f t="shared" si="2"/>
        <v/>
      </c>
      <c r="L36" s="161" t="str">
        <f t="shared" si="3"/>
        <v/>
      </c>
      <c r="M36" s="161" t="str">
        <f t="shared" si="4"/>
        <v/>
      </c>
      <c r="N36" s="161" t="str">
        <f t="shared" si="5"/>
        <v/>
      </c>
      <c r="O36" s="162" t="str">
        <f t="shared" si="6"/>
        <v/>
      </c>
      <c r="P36" s="162" t="str">
        <f t="shared" si="7"/>
        <v/>
      </c>
      <c r="Q36" s="162" t="str">
        <f t="shared" si="8"/>
        <v/>
      </c>
      <c r="R36" s="161" t="str">
        <f t="shared" si="9"/>
        <v/>
      </c>
      <c r="S36" s="162" t="str">
        <f t="shared" si="10"/>
        <v/>
      </c>
      <c r="T36" s="162" t="str">
        <f t="shared" si="11"/>
        <v/>
      </c>
    </row>
    <row r="37" spans="1:20" x14ac:dyDescent="0.15">
      <c r="A37" s="161"/>
      <c r="B37" s="162" t="str">
        <f>IF(エントリーシート!A105&lt;&gt;"",エントリーシート!A105,IF(AND(F37="",H37=""),"-----空欄-----",""))</f>
        <v>-----空欄-----</v>
      </c>
      <c r="C37" s="161" t="str">
        <f>IF(エントリーシート!E105&lt;&gt;"",エントリーシート!E105,"")</f>
        <v/>
      </c>
      <c r="D37" s="161"/>
      <c r="E37" s="163" t="str">
        <f>IF(エントリーシート!F105&lt;&gt;"",エントリーシート!F105,"")</f>
        <v/>
      </c>
      <c r="F37" s="162" t="str">
        <f>IF(エントリーシート!G105&lt;&gt;"",エントリーシート!G105,"")</f>
        <v/>
      </c>
      <c r="G37" s="161" t="str">
        <f>IF(エントリーシート!J105&lt;&gt;"",エントリーシート!J105,"")</f>
        <v/>
      </c>
      <c r="H37" s="162" t="str">
        <f>IF(エントリーシート!M105&lt;&gt;"",エントリーシート!M105,"")</f>
        <v/>
      </c>
      <c r="I37" s="161" t="str">
        <f t="shared" si="0"/>
        <v/>
      </c>
      <c r="J37" s="164" t="str">
        <f t="shared" si="1"/>
        <v/>
      </c>
      <c r="K37" s="165" t="str">
        <f t="shared" si="2"/>
        <v/>
      </c>
      <c r="L37" s="161" t="str">
        <f t="shared" si="3"/>
        <v/>
      </c>
      <c r="M37" s="161" t="str">
        <f t="shared" si="4"/>
        <v/>
      </c>
      <c r="N37" s="161" t="str">
        <f t="shared" si="5"/>
        <v/>
      </c>
      <c r="O37" s="162" t="str">
        <f t="shared" si="6"/>
        <v/>
      </c>
      <c r="P37" s="162" t="str">
        <f t="shared" si="7"/>
        <v/>
      </c>
      <c r="Q37" s="162" t="str">
        <f t="shared" si="8"/>
        <v/>
      </c>
      <c r="R37" s="161" t="str">
        <f t="shared" si="9"/>
        <v/>
      </c>
      <c r="S37" s="162" t="str">
        <f t="shared" si="10"/>
        <v/>
      </c>
      <c r="T37" s="162" t="str">
        <f t="shared" si="11"/>
        <v/>
      </c>
    </row>
    <row r="38" spans="1:20" x14ac:dyDescent="0.15">
      <c r="A38" s="161"/>
      <c r="B38" s="162" t="str">
        <f>IF(エントリーシート!A106&lt;&gt;"",エントリーシート!A106,IF(AND(F38="",H38=""),"-----空欄-----",""))</f>
        <v>-----空欄-----</v>
      </c>
      <c r="C38" s="161" t="str">
        <f>IF(エントリーシート!E106&lt;&gt;"",エントリーシート!E106,"")</f>
        <v/>
      </c>
      <c r="D38" s="161"/>
      <c r="E38" s="163" t="str">
        <f>IF(エントリーシート!F106&lt;&gt;"",エントリーシート!F106,"")</f>
        <v/>
      </c>
      <c r="F38" s="162" t="str">
        <f>IF(エントリーシート!G106&lt;&gt;"",エントリーシート!G106,"")</f>
        <v/>
      </c>
      <c r="G38" s="161" t="str">
        <f>IF(エントリーシート!J106&lt;&gt;"",エントリーシート!J106,"")</f>
        <v/>
      </c>
      <c r="H38" s="162" t="str">
        <f>IF(エントリーシート!M106&lt;&gt;"",エントリーシート!M106,"")</f>
        <v/>
      </c>
      <c r="I38" s="161" t="str">
        <f t="shared" si="0"/>
        <v/>
      </c>
      <c r="J38" s="164" t="str">
        <f t="shared" si="1"/>
        <v/>
      </c>
      <c r="K38" s="165" t="str">
        <f t="shared" si="2"/>
        <v/>
      </c>
      <c r="L38" s="161" t="str">
        <f t="shared" si="3"/>
        <v/>
      </c>
      <c r="M38" s="161" t="str">
        <f t="shared" si="4"/>
        <v/>
      </c>
      <c r="N38" s="161" t="str">
        <f t="shared" si="5"/>
        <v/>
      </c>
      <c r="O38" s="162" t="str">
        <f t="shared" si="6"/>
        <v/>
      </c>
      <c r="P38" s="162" t="str">
        <f t="shared" si="7"/>
        <v/>
      </c>
      <c r="Q38" s="162" t="str">
        <f t="shared" si="8"/>
        <v/>
      </c>
      <c r="R38" s="161" t="str">
        <f t="shared" si="9"/>
        <v/>
      </c>
      <c r="S38" s="162" t="str">
        <f t="shared" si="10"/>
        <v/>
      </c>
      <c r="T38" s="162" t="str">
        <f t="shared" si="11"/>
        <v/>
      </c>
    </row>
    <row r="39" spans="1:20" x14ac:dyDescent="0.15">
      <c r="A39" s="161"/>
      <c r="B39" s="162" t="str">
        <f>IF(エントリーシート!A107&lt;&gt;"",エントリーシート!A107,IF(AND(F39="",H39=""),"-----空欄-----",""))</f>
        <v>-----空欄-----</v>
      </c>
      <c r="C39" s="161" t="str">
        <f>IF(エントリーシート!E107&lt;&gt;"",エントリーシート!E107,"")</f>
        <v/>
      </c>
      <c r="D39" s="161"/>
      <c r="E39" s="163" t="str">
        <f>IF(エントリーシート!F107&lt;&gt;"",エントリーシート!F107,"")</f>
        <v/>
      </c>
      <c r="F39" s="162" t="str">
        <f>IF(エントリーシート!G107&lt;&gt;"",エントリーシート!G107,"")</f>
        <v/>
      </c>
      <c r="G39" s="161" t="str">
        <f>IF(エントリーシート!J107&lt;&gt;"",エントリーシート!J107,"")</f>
        <v/>
      </c>
      <c r="H39" s="162" t="str">
        <f>IF(エントリーシート!M107&lt;&gt;"",エントリーシート!M107,"")</f>
        <v/>
      </c>
      <c r="I39" s="161" t="str">
        <f t="shared" si="0"/>
        <v/>
      </c>
      <c r="J39" s="164" t="str">
        <f t="shared" si="1"/>
        <v/>
      </c>
      <c r="K39" s="165" t="str">
        <f t="shared" si="2"/>
        <v/>
      </c>
      <c r="L39" s="161" t="str">
        <f t="shared" si="3"/>
        <v/>
      </c>
      <c r="M39" s="161" t="str">
        <f t="shared" si="4"/>
        <v/>
      </c>
      <c r="N39" s="161" t="str">
        <f t="shared" si="5"/>
        <v/>
      </c>
      <c r="O39" s="162" t="str">
        <f t="shared" si="6"/>
        <v/>
      </c>
      <c r="P39" s="162" t="str">
        <f t="shared" si="7"/>
        <v/>
      </c>
      <c r="Q39" s="162" t="str">
        <f t="shared" si="8"/>
        <v/>
      </c>
      <c r="R39" s="161" t="str">
        <f t="shared" si="9"/>
        <v/>
      </c>
      <c r="S39" s="162" t="str">
        <f t="shared" si="10"/>
        <v/>
      </c>
      <c r="T39" s="162" t="str">
        <f t="shared" si="11"/>
        <v/>
      </c>
    </row>
    <row r="40" spans="1:20" x14ac:dyDescent="0.15">
      <c r="A40" s="161"/>
      <c r="B40" s="162" t="str">
        <f>IF(エントリーシート!A108&lt;&gt;"",エントリーシート!A108,IF(AND(F40="",H40=""),"-----空欄-----",""))</f>
        <v>-----空欄-----</v>
      </c>
      <c r="C40" s="161" t="str">
        <f>IF(エントリーシート!E108&lt;&gt;"",エントリーシート!E108,"")</f>
        <v/>
      </c>
      <c r="D40" s="161"/>
      <c r="E40" s="163" t="str">
        <f>IF(エントリーシート!F108&lt;&gt;"",エントリーシート!F108,"")</f>
        <v/>
      </c>
      <c r="F40" s="162" t="str">
        <f>IF(エントリーシート!G108&lt;&gt;"",エントリーシート!G108,"")</f>
        <v/>
      </c>
      <c r="G40" s="161" t="str">
        <f>IF(エントリーシート!J108&lt;&gt;"",エントリーシート!J108,"")</f>
        <v/>
      </c>
      <c r="H40" s="162" t="str">
        <f>IF(エントリーシート!M108&lt;&gt;"",エントリーシート!M108,"")</f>
        <v/>
      </c>
      <c r="I40" s="161" t="str">
        <f t="shared" si="0"/>
        <v/>
      </c>
      <c r="J40" s="164" t="str">
        <f t="shared" si="1"/>
        <v/>
      </c>
      <c r="K40" s="165" t="str">
        <f t="shared" si="2"/>
        <v/>
      </c>
      <c r="L40" s="161" t="str">
        <f t="shared" si="3"/>
        <v/>
      </c>
      <c r="M40" s="161" t="str">
        <f t="shared" si="4"/>
        <v/>
      </c>
      <c r="N40" s="161" t="str">
        <f t="shared" si="5"/>
        <v/>
      </c>
      <c r="O40" s="162" t="str">
        <f t="shared" si="6"/>
        <v/>
      </c>
      <c r="P40" s="162" t="str">
        <f t="shared" si="7"/>
        <v/>
      </c>
      <c r="Q40" s="162" t="str">
        <f t="shared" si="8"/>
        <v/>
      </c>
      <c r="R40" s="161" t="str">
        <f t="shared" si="9"/>
        <v/>
      </c>
      <c r="S40" s="162" t="str">
        <f t="shared" si="10"/>
        <v/>
      </c>
      <c r="T40" s="162" t="str">
        <f t="shared" si="11"/>
        <v/>
      </c>
    </row>
    <row r="41" spans="1:20" x14ac:dyDescent="0.15">
      <c r="A41" s="161"/>
      <c r="B41" s="162" t="str">
        <f>IF(エントリーシート!A109&lt;&gt;"",エントリーシート!A109,IF(AND(F41="",H41=""),"-----空欄-----",""))</f>
        <v>-----空欄-----</v>
      </c>
      <c r="C41" s="161" t="str">
        <f>IF(エントリーシート!E109&lt;&gt;"",エントリーシート!E109,"")</f>
        <v/>
      </c>
      <c r="D41" s="161"/>
      <c r="E41" s="163" t="str">
        <f>IF(エントリーシート!F109&lt;&gt;"",エントリーシート!F109,"")</f>
        <v/>
      </c>
      <c r="F41" s="162" t="str">
        <f>IF(エントリーシート!G109&lt;&gt;"",エントリーシート!G109,"")</f>
        <v/>
      </c>
      <c r="G41" s="161" t="str">
        <f>IF(エントリーシート!J109&lt;&gt;"",エントリーシート!J109,"")</f>
        <v/>
      </c>
      <c r="H41" s="162" t="str">
        <f>IF(エントリーシート!M109&lt;&gt;"",エントリーシート!M109,"")</f>
        <v/>
      </c>
      <c r="I41" s="161" t="str">
        <f t="shared" si="0"/>
        <v/>
      </c>
      <c r="J41" s="164" t="str">
        <f t="shared" si="1"/>
        <v/>
      </c>
      <c r="K41" s="165" t="str">
        <f t="shared" si="2"/>
        <v/>
      </c>
      <c r="L41" s="161" t="str">
        <f t="shared" si="3"/>
        <v/>
      </c>
      <c r="M41" s="161" t="str">
        <f t="shared" si="4"/>
        <v/>
      </c>
      <c r="N41" s="161" t="str">
        <f t="shared" si="5"/>
        <v/>
      </c>
      <c r="O41" s="162" t="str">
        <f t="shared" si="6"/>
        <v/>
      </c>
      <c r="P41" s="162" t="str">
        <f t="shared" si="7"/>
        <v/>
      </c>
      <c r="Q41" s="162" t="str">
        <f t="shared" si="8"/>
        <v/>
      </c>
      <c r="R41" s="161" t="str">
        <f t="shared" si="9"/>
        <v/>
      </c>
      <c r="S41" s="162" t="str">
        <f t="shared" si="10"/>
        <v/>
      </c>
      <c r="T41" s="162" t="str">
        <f t="shared" si="11"/>
        <v/>
      </c>
    </row>
    <row r="42" spans="1:20" x14ac:dyDescent="0.15">
      <c r="A42" s="161"/>
      <c r="B42" s="162" t="str">
        <f>IF(エントリーシート!A110&lt;&gt;"",エントリーシート!A110,IF(AND(F42="",H42=""),"-----空欄-----",""))</f>
        <v>-----空欄-----</v>
      </c>
      <c r="C42" s="161" t="str">
        <f>IF(エントリーシート!E110&lt;&gt;"",エントリーシート!E110,"")</f>
        <v/>
      </c>
      <c r="D42" s="161"/>
      <c r="E42" s="163" t="str">
        <f>IF(エントリーシート!F110&lt;&gt;"",エントリーシート!F110,"")</f>
        <v/>
      </c>
      <c r="F42" s="162" t="str">
        <f>IF(エントリーシート!G110&lt;&gt;"",エントリーシート!G110,"")</f>
        <v/>
      </c>
      <c r="G42" s="161" t="str">
        <f>IF(エントリーシート!J110&lt;&gt;"",エントリーシート!J110,"")</f>
        <v/>
      </c>
      <c r="H42" s="162" t="str">
        <f>IF(エントリーシート!M110&lt;&gt;"",エントリーシート!M110,"")</f>
        <v/>
      </c>
      <c r="I42" s="161" t="str">
        <f t="shared" si="0"/>
        <v/>
      </c>
      <c r="J42" s="164" t="str">
        <f t="shared" si="1"/>
        <v/>
      </c>
      <c r="K42" s="165" t="str">
        <f t="shared" si="2"/>
        <v/>
      </c>
      <c r="L42" s="161" t="str">
        <f t="shared" si="3"/>
        <v/>
      </c>
      <c r="M42" s="161" t="str">
        <f t="shared" si="4"/>
        <v/>
      </c>
      <c r="N42" s="161" t="str">
        <f t="shared" si="5"/>
        <v/>
      </c>
      <c r="O42" s="162" t="str">
        <f t="shared" si="6"/>
        <v/>
      </c>
      <c r="P42" s="162" t="str">
        <f t="shared" si="7"/>
        <v/>
      </c>
      <c r="Q42" s="162" t="str">
        <f t="shared" si="8"/>
        <v/>
      </c>
      <c r="R42" s="161" t="str">
        <f t="shared" si="9"/>
        <v/>
      </c>
      <c r="S42" s="162" t="str">
        <f t="shared" si="10"/>
        <v/>
      </c>
      <c r="T42" s="162" t="str">
        <f t="shared" si="11"/>
        <v/>
      </c>
    </row>
    <row r="43" spans="1:20" x14ac:dyDescent="0.15">
      <c r="A43" s="161"/>
      <c r="B43" s="162" t="str">
        <f>IF(エントリーシート!A111&lt;&gt;"",エントリーシート!A111,IF(AND(F43="",H43=""),"-----空欄-----",""))</f>
        <v>-----空欄-----</v>
      </c>
      <c r="C43" s="161" t="str">
        <f>IF(エントリーシート!E111&lt;&gt;"",エントリーシート!E111,"")</f>
        <v/>
      </c>
      <c r="D43" s="161"/>
      <c r="E43" s="163" t="str">
        <f>IF(エントリーシート!F111&lt;&gt;"",エントリーシート!F111,"")</f>
        <v/>
      </c>
      <c r="F43" s="162" t="str">
        <f>IF(エントリーシート!G111&lt;&gt;"",エントリーシート!G111,"")</f>
        <v/>
      </c>
      <c r="G43" s="161" t="str">
        <f>IF(エントリーシート!J111&lt;&gt;"",エントリーシート!J111,"")</f>
        <v/>
      </c>
      <c r="H43" s="162" t="str">
        <f>IF(エントリーシート!M111&lt;&gt;"",エントリーシート!M111,"")</f>
        <v/>
      </c>
      <c r="I43" s="161" t="str">
        <f t="shared" si="0"/>
        <v/>
      </c>
      <c r="J43" s="164" t="str">
        <f t="shared" si="1"/>
        <v/>
      </c>
      <c r="K43" s="165" t="str">
        <f t="shared" si="2"/>
        <v/>
      </c>
      <c r="L43" s="161" t="str">
        <f t="shared" si="3"/>
        <v/>
      </c>
      <c r="M43" s="161" t="str">
        <f t="shared" si="4"/>
        <v/>
      </c>
      <c r="N43" s="161" t="str">
        <f t="shared" si="5"/>
        <v/>
      </c>
      <c r="O43" s="162" t="str">
        <f t="shared" si="6"/>
        <v/>
      </c>
      <c r="P43" s="162" t="str">
        <f t="shared" si="7"/>
        <v/>
      </c>
      <c r="Q43" s="162" t="str">
        <f t="shared" si="8"/>
        <v/>
      </c>
      <c r="R43" s="161" t="str">
        <f t="shared" si="9"/>
        <v/>
      </c>
      <c r="S43" s="162" t="str">
        <f t="shared" si="10"/>
        <v/>
      </c>
      <c r="T43" s="162" t="str">
        <f t="shared" si="11"/>
        <v/>
      </c>
    </row>
    <row r="44" spans="1:20" x14ac:dyDescent="0.15">
      <c r="A44" s="161"/>
      <c r="B44" s="162" t="str">
        <f>IF(エントリーシート!A112&lt;&gt;"",エントリーシート!A112,IF(AND(F44="",H44=""),"-----空欄-----",""))</f>
        <v>-----空欄-----</v>
      </c>
      <c r="C44" s="161" t="str">
        <f>IF(エントリーシート!E112&lt;&gt;"",エントリーシート!E112,"")</f>
        <v/>
      </c>
      <c r="D44" s="161"/>
      <c r="E44" s="163" t="str">
        <f>IF(エントリーシート!F112&lt;&gt;"",エントリーシート!F112,"")</f>
        <v/>
      </c>
      <c r="F44" s="162" t="str">
        <f>IF(エントリーシート!G112&lt;&gt;"",エントリーシート!G112,"")</f>
        <v/>
      </c>
      <c r="G44" s="161" t="str">
        <f>IF(エントリーシート!J112&lt;&gt;"",エントリーシート!J112,"")</f>
        <v/>
      </c>
      <c r="H44" s="162" t="str">
        <f>IF(エントリーシート!M112&lt;&gt;"",エントリーシート!M112,"")</f>
        <v/>
      </c>
      <c r="I44" s="161" t="str">
        <f t="shared" si="0"/>
        <v/>
      </c>
      <c r="J44" s="164" t="str">
        <f t="shared" si="1"/>
        <v/>
      </c>
      <c r="K44" s="165" t="str">
        <f t="shared" si="2"/>
        <v/>
      </c>
      <c r="L44" s="161" t="str">
        <f t="shared" si="3"/>
        <v/>
      </c>
      <c r="M44" s="161" t="str">
        <f t="shared" si="4"/>
        <v/>
      </c>
      <c r="N44" s="161" t="str">
        <f t="shared" si="5"/>
        <v/>
      </c>
      <c r="O44" s="162" t="str">
        <f t="shared" si="6"/>
        <v/>
      </c>
      <c r="P44" s="162" t="str">
        <f t="shared" si="7"/>
        <v/>
      </c>
      <c r="Q44" s="162" t="str">
        <f t="shared" si="8"/>
        <v/>
      </c>
      <c r="R44" s="161" t="str">
        <f t="shared" si="9"/>
        <v/>
      </c>
      <c r="S44" s="162" t="str">
        <f t="shared" si="10"/>
        <v/>
      </c>
      <c r="T44" s="162" t="str">
        <f t="shared" si="11"/>
        <v/>
      </c>
    </row>
    <row r="45" spans="1:20" x14ac:dyDescent="0.15">
      <c r="A45" s="161"/>
      <c r="B45" s="162" t="str">
        <f>IF(エントリーシート!A113&lt;&gt;"",エントリーシート!A113,IF(AND(F45="",H45=""),"-----空欄-----",""))</f>
        <v>-----空欄-----</v>
      </c>
      <c r="C45" s="161" t="str">
        <f>IF(エントリーシート!E113&lt;&gt;"",エントリーシート!E113,"")</f>
        <v/>
      </c>
      <c r="D45" s="161"/>
      <c r="E45" s="163" t="str">
        <f>IF(エントリーシート!F113&lt;&gt;"",エントリーシート!F113,"")</f>
        <v/>
      </c>
      <c r="F45" s="162" t="str">
        <f>IF(エントリーシート!G113&lt;&gt;"",エントリーシート!G113,"")</f>
        <v/>
      </c>
      <c r="G45" s="161" t="str">
        <f>IF(エントリーシート!J113&lt;&gt;"",エントリーシート!J113,"")</f>
        <v/>
      </c>
      <c r="H45" s="162" t="str">
        <f>IF(エントリーシート!M113&lt;&gt;"",エントリーシート!M113,"")</f>
        <v/>
      </c>
      <c r="I45" s="161" t="str">
        <f t="shared" si="0"/>
        <v/>
      </c>
      <c r="J45" s="164" t="str">
        <f t="shared" si="1"/>
        <v/>
      </c>
      <c r="K45" s="165" t="str">
        <f t="shared" si="2"/>
        <v/>
      </c>
      <c r="L45" s="161" t="str">
        <f t="shared" si="3"/>
        <v/>
      </c>
      <c r="M45" s="161" t="str">
        <f t="shared" si="4"/>
        <v/>
      </c>
      <c r="N45" s="161" t="str">
        <f t="shared" si="5"/>
        <v/>
      </c>
      <c r="O45" s="162" t="str">
        <f t="shared" si="6"/>
        <v/>
      </c>
      <c r="P45" s="162" t="str">
        <f t="shared" si="7"/>
        <v/>
      </c>
      <c r="Q45" s="162" t="str">
        <f t="shared" si="8"/>
        <v/>
      </c>
      <c r="R45" s="161" t="str">
        <f t="shared" si="9"/>
        <v/>
      </c>
      <c r="S45" s="162" t="str">
        <f t="shared" si="10"/>
        <v/>
      </c>
      <c r="T45" s="162" t="str">
        <f t="shared" si="11"/>
        <v/>
      </c>
    </row>
    <row r="46" spans="1:20" x14ac:dyDescent="0.15">
      <c r="A46" s="161"/>
      <c r="B46" s="162" t="str">
        <f>IF(エントリーシート!A114&lt;&gt;"",エントリーシート!A114,IF(AND(F46="",H46=""),"-----空欄-----",""))</f>
        <v>-----空欄-----</v>
      </c>
      <c r="C46" s="161" t="str">
        <f>IF(エントリーシート!E114&lt;&gt;"",エントリーシート!E114,"")</f>
        <v/>
      </c>
      <c r="D46" s="161"/>
      <c r="E46" s="163" t="str">
        <f>IF(エントリーシート!F114&lt;&gt;"",エントリーシート!F114,"")</f>
        <v/>
      </c>
      <c r="F46" s="162" t="str">
        <f>IF(エントリーシート!G114&lt;&gt;"",エントリーシート!G114,"")</f>
        <v/>
      </c>
      <c r="G46" s="161" t="str">
        <f>IF(エントリーシート!J114&lt;&gt;"",エントリーシート!J114,"")</f>
        <v/>
      </c>
      <c r="H46" s="162" t="str">
        <f>IF(エントリーシート!M114&lt;&gt;"",エントリーシート!M114,"")</f>
        <v/>
      </c>
      <c r="I46" s="161" t="str">
        <f t="shared" si="0"/>
        <v/>
      </c>
      <c r="J46" s="164" t="str">
        <f t="shared" si="1"/>
        <v/>
      </c>
      <c r="K46" s="165" t="str">
        <f t="shared" si="2"/>
        <v/>
      </c>
      <c r="L46" s="161" t="str">
        <f t="shared" si="3"/>
        <v/>
      </c>
      <c r="M46" s="161" t="str">
        <f t="shared" si="4"/>
        <v/>
      </c>
      <c r="N46" s="161" t="str">
        <f t="shared" si="5"/>
        <v/>
      </c>
      <c r="O46" s="162" t="str">
        <f t="shared" si="6"/>
        <v/>
      </c>
      <c r="P46" s="162" t="str">
        <f t="shared" si="7"/>
        <v/>
      </c>
      <c r="Q46" s="162" t="str">
        <f t="shared" si="8"/>
        <v/>
      </c>
      <c r="R46" s="161" t="str">
        <f t="shared" si="9"/>
        <v/>
      </c>
      <c r="S46" s="162" t="str">
        <f t="shared" si="10"/>
        <v/>
      </c>
      <c r="T46" s="162" t="str">
        <f t="shared" si="11"/>
        <v/>
      </c>
    </row>
    <row r="47" spans="1:20" x14ac:dyDescent="0.15">
      <c r="A47" s="161"/>
      <c r="B47" s="162" t="str">
        <f>IF(エントリーシート!A115&lt;&gt;"",エントリーシート!A115,IF(AND(F47="",H47=""),"-----空欄-----",""))</f>
        <v>-----空欄-----</v>
      </c>
      <c r="C47" s="161" t="str">
        <f>IF(エントリーシート!E115&lt;&gt;"",エントリーシート!E115,"")</f>
        <v/>
      </c>
      <c r="D47" s="161"/>
      <c r="E47" s="163" t="str">
        <f>IF(エントリーシート!F115&lt;&gt;"",エントリーシート!F115,"")</f>
        <v/>
      </c>
      <c r="F47" s="162" t="str">
        <f>IF(エントリーシート!G115&lt;&gt;"",エントリーシート!G115,"")</f>
        <v/>
      </c>
      <c r="G47" s="161" t="str">
        <f>IF(エントリーシート!J115&lt;&gt;"",エントリーシート!J115,"")</f>
        <v/>
      </c>
      <c r="H47" s="162" t="str">
        <f>IF(エントリーシート!M115&lt;&gt;"",エントリーシート!M115,"")</f>
        <v/>
      </c>
      <c r="I47" s="161" t="str">
        <f t="shared" si="0"/>
        <v/>
      </c>
      <c r="J47" s="164" t="str">
        <f t="shared" si="1"/>
        <v/>
      </c>
      <c r="K47" s="165" t="str">
        <f t="shared" si="2"/>
        <v/>
      </c>
      <c r="L47" s="161" t="str">
        <f t="shared" si="3"/>
        <v/>
      </c>
      <c r="M47" s="161" t="str">
        <f t="shared" si="4"/>
        <v/>
      </c>
      <c r="N47" s="161" t="str">
        <f t="shared" si="5"/>
        <v/>
      </c>
      <c r="O47" s="162" t="str">
        <f t="shared" si="6"/>
        <v/>
      </c>
      <c r="P47" s="162" t="str">
        <f t="shared" si="7"/>
        <v/>
      </c>
      <c r="Q47" s="162" t="str">
        <f t="shared" si="8"/>
        <v/>
      </c>
      <c r="R47" s="161" t="str">
        <f t="shared" si="9"/>
        <v/>
      </c>
      <c r="S47" s="162" t="str">
        <f t="shared" si="10"/>
        <v/>
      </c>
      <c r="T47" s="162" t="str">
        <f t="shared" si="11"/>
        <v/>
      </c>
    </row>
    <row r="48" spans="1:20" x14ac:dyDescent="0.15">
      <c r="A48" s="161"/>
      <c r="B48" s="162" t="str">
        <f>IF(エントリーシート!A116&lt;&gt;"",エントリーシート!A116,IF(AND(F48="",H48=""),"-----空欄-----",""))</f>
        <v>-----空欄-----</v>
      </c>
      <c r="C48" s="161" t="str">
        <f>IF(エントリーシート!E116&lt;&gt;"",エントリーシート!E116,"")</f>
        <v/>
      </c>
      <c r="D48" s="161"/>
      <c r="E48" s="163" t="str">
        <f>IF(エントリーシート!F116&lt;&gt;"",エントリーシート!F116,"")</f>
        <v/>
      </c>
      <c r="F48" s="162" t="str">
        <f>IF(エントリーシート!G116&lt;&gt;"",エントリーシート!G116,"")</f>
        <v/>
      </c>
      <c r="G48" s="161" t="str">
        <f>IF(エントリーシート!J116&lt;&gt;"",エントリーシート!J116,"")</f>
        <v/>
      </c>
      <c r="H48" s="162" t="str">
        <f>IF(エントリーシート!M116&lt;&gt;"",エントリーシート!M116,"")</f>
        <v/>
      </c>
      <c r="I48" s="161" t="str">
        <f t="shared" si="0"/>
        <v/>
      </c>
      <c r="J48" s="164" t="str">
        <f t="shared" si="1"/>
        <v/>
      </c>
      <c r="K48" s="165" t="str">
        <f t="shared" si="2"/>
        <v/>
      </c>
      <c r="L48" s="161" t="str">
        <f t="shared" si="3"/>
        <v/>
      </c>
      <c r="M48" s="161" t="str">
        <f t="shared" si="4"/>
        <v/>
      </c>
      <c r="N48" s="161" t="str">
        <f t="shared" si="5"/>
        <v/>
      </c>
      <c r="O48" s="162" t="str">
        <f t="shared" si="6"/>
        <v/>
      </c>
      <c r="P48" s="162" t="str">
        <f t="shared" si="7"/>
        <v/>
      </c>
      <c r="Q48" s="162" t="str">
        <f t="shared" si="8"/>
        <v/>
      </c>
      <c r="R48" s="161" t="str">
        <f t="shared" si="9"/>
        <v/>
      </c>
      <c r="S48" s="162" t="str">
        <f t="shared" si="10"/>
        <v/>
      </c>
      <c r="T48" s="162" t="str">
        <f t="shared" si="11"/>
        <v/>
      </c>
    </row>
    <row r="49" spans="1:20" x14ac:dyDescent="0.15">
      <c r="A49" s="161"/>
      <c r="B49" s="162" t="str">
        <f>IF(エントリーシート!A117&lt;&gt;"",エントリーシート!A117,IF(AND(F49="",H49=""),"-----空欄-----",""))</f>
        <v>-----空欄-----</v>
      </c>
      <c r="C49" s="161" t="str">
        <f>IF(エントリーシート!E117&lt;&gt;"",エントリーシート!E117,"")</f>
        <v/>
      </c>
      <c r="D49" s="161"/>
      <c r="E49" s="163" t="str">
        <f>IF(エントリーシート!F117&lt;&gt;"",エントリーシート!F117,"")</f>
        <v/>
      </c>
      <c r="F49" s="162" t="str">
        <f>IF(エントリーシート!G117&lt;&gt;"",エントリーシート!G117,"")</f>
        <v/>
      </c>
      <c r="G49" s="161" t="str">
        <f>IF(エントリーシート!J117&lt;&gt;"",エントリーシート!J117,"")</f>
        <v/>
      </c>
      <c r="H49" s="162" t="str">
        <f>IF(エントリーシート!M117&lt;&gt;"",エントリーシート!M117,"")</f>
        <v/>
      </c>
      <c r="I49" s="161" t="str">
        <f t="shared" si="0"/>
        <v/>
      </c>
      <c r="J49" s="164" t="str">
        <f t="shared" si="1"/>
        <v/>
      </c>
      <c r="K49" s="165" t="str">
        <f t="shared" si="2"/>
        <v/>
      </c>
      <c r="L49" s="161" t="str">
        <f t="shared" si="3"/>
        <v/>
      </c>
      <c r="M49" s="161" t="str">
        <f t="shared" si="4"/>
        <v/>
      </c>
      <c r="N49" s="161" t="str">
        <f t="shared" si="5"/>
        <v/>
      </c>
      <c r="O49" s="162" t="str">
        <f t="shared" si="6"/>
        <v/>
      </c>
      <c r="P49" s="162" t="str">
        <f t="shared" si="7"/>
        <v/>
      </c>
      <c r="Q49" s="162" t="str">
        <f t="shared" si="8"/>
        <v/>
      </c>
      <c r="R49" s="161" t="str">
        <f t="shared" si="9"/>
        <v/>
      </c>
      <c r="S49" s="162" t="str">
        <f t="shared" si="10"/>
        <v/>
      </c>
      <c r="T49" s="162" t="str">
        <f t="shared" si="11"/>
        <v/>
      </c>
    </row>
    <row r="50" spans="1:20" x14ac:dyDescent="0.15">
      <c r="A50" s="161"/>
      <c r="B50" s="162" t="str">
        <f>IF(エントリーシート!A118&lt;&gt;"",エントリーシート!A118,IF(AND(F50="",H50=""),"-----空欄-----",""))</f>
        <v>-----空欄-----</v>
      </c>
      <c r="C50" s="161" t="str">
        <f>IF(エントリーシート!E118&lt;&gt;"",エントリーシート!E118,"")</f>
        <v/>
      </c>
      <c r="D50" s="161"/>
      <c r="E50" s="163" t="str">
        <f>IF(エントリーシート!F118&lt;&gt;"",エントリーシート!F118,"")</f>
        <v/>
      </c>
      <c r="F50" s="162" t="str">
        <f>IF(エントリーシート!G118&lt;&gt;"",エントリーシート!G118,"")</f>
        <v/>
      </c>
      <c r="G50" s="161" t="str">
        <f>IF(エントリーシート!J118&lt;&gt;"",エントリーシート!J118,"")</f>
        <v/>
      </c>
      <c r="H50" s="162" t="str">
        <f>IF(エントリーシート!M118&lt;&gt;"",エントリーシート!M118,"")</f>
        <v/>
      </c>
      <c r="I50" s="161" t="str">
        <f t="shared" si="0"/>
        <v/>
      </c>
      <c r="J50" s="164" t="str">
        <f t="shared" si="1"/>
        <v/>
      </c>
      <c r="K50" s="165" t="str">
        <f t="shared" si="2"/>
        <v/>
      </c>
      <c r="L50" s="161" t="str">
        <f t="shared" si="3"/>
        <v/>
      </c>
      <c r="M50" s="161" t="str">
        <f t="shared" si="4"/>
        <v/>
      </c>
      <c r="N50" s="161" t="str">
        <f t="shared" si="5"/>
        <v/>
      </c>
      <c r="O50" s="162" t="str">
        <f t="shared" si="6"/>
        <v/>
      </c>
      <c r="P50" s="162" t="str">
        <f t="shared" si="7"/>
        <v/>
      </c>
      <c r="Q50" s="162" t="str">
        <f t="shared" si="8"/>
        <v/>
      </c>
      <c r="R50" s="161" t="str">
        <f t="shared" si="9"/>
        <v/>
      </c>
      <c r="S50" s="162" t="str">
        <f t="shared" si="10"/>
        <v/>
      </c>
      <c r="T50" s="162" t="str">
        <f t="shared" si="11"/>
        <v/>
      </c>
    </row>
    <row r="51" spans="1:20" x14ac:dyDescent="0.15">
      <c r="A51" s="161"/>
      <c r="B51" s="162" t="str">
        <f>IF(エントリーシート!A119&lt;&gt;"",エントリーシート!A119,IF(AND(F51="",H51=""),"-----空欄-----",""))</f>
        <v>-----空欄-----</v>
      </c>
      <c r="C51" s="161" t="str">
        <f>IF(エントリーシート!E119&lt;&gt;"",エントリーシート!E119,"")</f>
        <v/>
      </c>
      <c r="D51" s="161"/>
      <c r="E51" s="163" t="str">
        <f>IF(エントリーシート!F119&lt;&gt;"",エントリーシート!F119,"")</f>
        <v/>
      </c>
      <c r="F51" s="162" t="str">
        <f>IF(エントリーシート!G119&lt;&gt;"",エントリーシート!G119,"")</f>
        <v/>
      </c>
      <c r="G51" s="161" t="str">
        <f>IF(エントリーシート!J119&lt;&gt;"",エントリーシート!J119,"")</f>
        <v/>
      </c>
      <c r="H51" s="162" t="str">
        <f>IF(エントリーシート!M119&lt;&gt;"",エントリーシート!M119,"")</f>
        <v/>
      </c>
      <c r="I51" s="161" t="str">
        <f t="shared" si="0"/>
        <v/>
      </c>
      <c r="J51" s="164" t="str">
        <f t="shared" si="1"/>
        <v/>
      </c>
      <c r="K51" s="165" t="str">
        <f t="shared" si="2"/>
        <v/>
      </c>
      <c r="L51" s="161" t="str">
        <f t="shared" si="3"/>
        <v/>
      </c>
      <c r="M51" s="161" t="str">
        <f t="shared" si="4"/>
        <v/>
      </c>
      <c r="N51" s="161" t="str">
        <f t="shared" si="5"/>
        <v/>
      </c>
      <c r="O51" s="162" t="str">
        <f t="shared" si="6"/>
        <v/>
      </c>
      <c r="P51" s="162" t="str">
        <f t="shared" si="7"/>
        <v/>
      </c>
      <c r="Q51" s="162" t="str">
        <f t="shared" si="8"/>
        <v/>
      </c>
      <c r="R51" s="161" t="str">
        <f t="shared" si="9"/>
        <v/>
      </c>
      <c r="S51" s="162" t="str">
        <f t="shared" si="10"/>
        <v/>
      </c>
      <c r="T51" s="162" t="str">
        <f t="shared" si="11"/>
        <v/>
      </c>
    </row>
    <row r="52" spans="1:20" x14ac:dyDescent="0.15">
      <c r="A52" s="161"/>
      <c r="B52" s="162" t="str">
        <f>IF(エントリーシート!A120&lt;&gt;"",エントリーシート!A120,IF(AND(F52="",H52=""),"-----空欄-----",""))</f>
        <v>-----空欄-----</v>
      </c>
      <c r="C52" s="161" t="str">
        <f>IF(エントリーシート!E120&lt;&gt;"",エントリーシート!E120,"")</f>
        <v/>
      </c>
      <c r="D52" s="161"/>
      <c r="E52" s="163" t="str">
        <f>IF(エントリーシート!F120&lt;&gt;"",エントリーシート!F120,"")</f>
        <v/>
      </c>
      <c r="F52" s="162" t="str">
        <f>IF(エントリーシート!G120&lt;&gt;"",エントリーシート!G120,"")</f>
        <v/>
      </c>
      <c r="G52" s="161" t="str">
        <f>IF(エントリーシート!J120&lt;&gt;"",エントリーシート!J120,"")</f>
        <v/>
      </c>
      <c r="H52" s="162" t="str">
        <f>IF(エントリーシート!M120&lt;&gt;"",エントリーシート!M120,"")</f>
        <v/>
      </c>
      <c r="I52" s="161" t="str">
        <f t="shared" si="0"/>
        <v/>
      </c>
      <c r="J52" s="164" t="str">
        <f t="shared" si="1"/>
        <v/>
      </c>
      <c r="K52" s="165" t="str">
        <f t="shared" si="2"/>
        <v/>
      </c>
      <c r="L52" s="161" t="str">
        <f t="shared" si="3"/>
        <v/>
      </c>
      <c r="M52" s="161" t="str">
        <f t="shared" si="4"/>
        <v/>
      </c>
      <c r="N52" s="161" t="str">
        <f t="shared" si="5"/>
        <v/>
      </c>
      <c r="O52" s="162" t="str">
        <f t="shared" si="6"/>
        <v/>
      </c>
      <c r="P52" s="162" t="str">
        <f t="shared" si="7"/>
        <v/>
      </c>
      <c r="Q52" s="162" t="str">
        <f t="shared" si="8"/>
        <v/>
      </c>
      <c r="R52" s="161" t="str">
        <f t="shared" si="9"/>
        <v/>
      </c>
      <c r="S52" s="162" t="str">
        <f t="shared" si="10"/>
        <v/>
      </c>
      <c r="T52" s="162" t="str">
        <f t="shared" si="11"/>
        <v/>
      </c>
    </row>
    <row r="53" spans="1:20" x14ac:dyDescent="0.15">
      <c r="A53" s="161"/>
      <c r="B53" s="162" t="str">
        <f>IF(エントリーシート!A121&lt;&gt;"",エントリーシート!A121,IF(AND(F53="",H53=""),"-----空欄-----",""))</f>
        <v>-----空欄-----</v>
      </c>
      <c r="C53" s="161" t="str">
        <f>IF(エントリーシート!E121&lt;&gt;"",エントリーシート!E121,"")</f>
        <v/>
      </c>
      <c r="D53" s="161"/>
      <c r="E53" s="163" t="str">
        <f>IF(エントリーシート!F121&lt;&gt;"",エントリーシート!F121,"")</f>
        <v/>
      </c>
      <c r="F53" s="162" t="str">
        <f>IF(エントリーシート!G121&lt;&gt;"",エントリーシート!G121,"")</f>
        <v/>
      </c>
      <c r="G53" s="161" t="str">
        <f>IF(エントリーシート!J121&lt;&gt;"",エントリーシート!J121,"")</f>
        <v/>
      </c>
      <c r="H53" s="162" t="str">
        <f>IF(エントリーシート!M121&lt;&gt;"",エントリーシート!M121,"")</f>
        <v/>
      </c>
      <c r="I53" s="161" t="str">
        <f t="shared" si="0"/>
        <v/>
      </c>
      <c r="J53" s="164" t="str">
        <f t="shared" si="1"/>
        <v/>
      </c>
      <c r="K53" s="165" t="str">
        <f t="shared" si="2"/>
        <v/>
      </c>
      <c r="L53" s="161" t="str">
        <f t="shared" si="3"/>
        <v/>
      </c>
      <c r="M53" s="161" t="str">
        <f t="shared" si="4"/>
        <v/>
      </c>
      <c r="N53" s="161" t="str">
        <f t="shared" si="5"/>
        <v/>
      </c>
      <c r="O53" s="162" t="str">
        <f t="shared" si="6"/>
        <v/>
      </c>
      <c r="P53" s="162" t="str">
        <f t="shared" si="7"/>
        <v/>
      </c>
      <c r="Q53" s="162" t="str">
        <f t="shared" si="8"/>
        <v/>
      </c>
      <c r="R53" s="161" t="str">
        <f t="shared" si="9"/>
        <v/>
      </c>
      <c r="S53" s="162" t="str">
        <f t="shared" si="10"/>
        <v/>
      </c>
      <c r="T53" s="162" t="str">
        <f t="shared" si="11"/>
        <v/>
      </c>
    </row>
    <row r="54" spans="1:20" x14ac:dyDescent="0.15">
      <c r="A54" s="161"/>
      <c r="B54" s="162" t="str">
        <f>IF(エントリーシート!A122&lt;&gt;"",エントリーシート!A122,IF(AND(F54="",H54=""),"-----空欄-----",""))</f>
        <v>-----空欄-----</v>
      </c>
      <c r="C54" s="161" t="str">
        <f>IF(エントリーシート!E122&lt;&gt;"",エントリーシート!E122,"")</f>
        <v/>
      </c>
      <c r="D54" s="161"/>
      <c r="E54" s="163" t="str">
        <f>IF(エントリーシート!F122&lt;&gt;"",エントリーシート!F122,"")</f>
        <v/>
      </c>
      <c r="F54" s="162" t="str">
        <f>IF(エントリーシート!G122&lt;&gt;"",エントリーシート!G122,"")</f>
        <v/>
      </c>
      <c r="G54" s="161" t="str">
        <f>IF(エントリーシート!J122&lt;&gt;"",エントリーシート!J122,"")</f>
        <v/>
      </c>
      <c r="H54" s="162" t="str">
        <f>IF(エントリーシート!M122&lt;&gt;"",エントリーシート!M122,"")</f>
        <v/>
      </c>
      <c r="I54" s="161" t="str">
        <f t="shared" si="0"/>
        <v/>
      </c>
      <c r="J54" s="164" t="str">
        <f t="shared" si="1"/>
        <v/>
      </c>
      <c r="K54" s="165" t="str">
        <f t="shared" si="2"/>
        <v/>
      </c>
      <c r="L54" s="161" t="str">
        <f t="shared" si="3"/>
        <v/>
      </c>
      <c r="M54" s="161" t="str">
        <f t="shared" si="4"/>
        <v/>
      </c>
      <c r="N54" s="161" t="str">
        <f t="shared" si="5"/>
        <v/>
      </c>
      <c r="O54" s="162" t="str">
        <f t="shared" si="6"/>
        <v/>
      </c>
      <c r="P54" s="162" t="str">
        <f t="shared" si="7"/>
        <v/>
      </c>
      <c r="Q54" s="162" t="str">
        <f t="shared" si="8"/>
        <v/>
      </c>
      <c r="R54" s="161" t="str">
        <f t="shared" si="9"/>
        <v/>
      </c>
      <c r="S54" s="162" t="str">
        <f t="shared" si="10"/>
        <v/>
      </c>
      <c r="T54" s="162" t="str">
        <f t="shared" si="11"/>
        <v/>
      </c>
    </row>
    <row r="55" spans="1:20" x14ac:dyDescent="0.15">
      <c r="A55" s="161"/>
      <c r="B55" s="162" t="str">
        <f>IF(エントリーシート!A123&lt;&gt;"",エントリーシート!A123,IF(AND(F55="",H55=""),"-----空欄-----",""))</f>
        <v>-----空欄-----</v>
      </c>
      <c r="C55" s="161" t="str">
        <f>IF(エントリーシート!E123&lt;&gt;"",エントリーシート!E123,"")</f>
        <v/>
      </c>
      <c r="D55" s="161"/>
      <c r="E55" s="163" t="str">
        <f>IF(エントリーシート!F123&lt;&gt;"",エントリーシート!F123,"")</f>
        <v/>
      </c>
      <c r="F55" s="162" t="str">
        <f>IF(エントリーシート!G123&lt;&gt;"",エントリーシート!G123,"")</f>
        <v/>
      </c>
      <c r="G55" s="161" t="str">
        <f>IF(エントリーシート!J123&lt;&gt;"",エントリーシート!J123,"")</f>
        <v/>
      </c>
      <c r="H55" s="162" t="str">
        <f>IF(エントリーシート!M123&lt;&gt;"",エントリーシート!M123,"")</f>
        <v/>
      </c>
      <c r="I55" s="161" t="str">
        <f t="shared" si="0"/>
        <v/>
      </c>
      <c r="J55" s="164" t="str">
        <f t="shared" si="1"/>
        <v/>
      </c>
      <c r="K55" s="165" t="str">
        <f t="shared" si="2"/>
        <v/>
      </c>
      <c r="L55" s="161" t="str">
        <f t="shared" si="3"/>
        <v/>
      </c>
      <c r="M55" s="161" t="str">
        <f t="shared" si="4"/>
        <v/>
      </c>
      <c r="N55" s="161" t="str">
        <f t="shared" si="5"/>
        <v/>
      </c>
      <c r="O55" s="162" t="str">
        <f t="shared" si="6"/>
        <v/>
      </c>
      <c r="P55" s="162" t="str">
        <f t="shared" si="7"/>
        <v/>
      </c>
      <c r="Q55" s="162" t="str">
        <f t="shared" si="8"/>
        <v/>
      </c>
      <c r="R55" s="161" t="str">
        <f t="shared" si="9"/>
        <v/>
      </c>
      <c r="S55" s="162" t="str">
        <f t="shared" si="10"/>
        <v/>
      </c>
      <c r="T55" s="162" t="str">
        <f t="shared" si="11"/>
        <v/>
      </c>
    </row>
    <row r="56" spans="1:20" x14ac:dyDescent="0.15">
      <c r="A56" s="161"/>
      <c r="B56" s="162" t="str">
        <f>IF(エントリーシート!A124&lt;&gt;"",エントリーシート!A124,IF(AND(F56="",H56=""),"-----空欄-----",""))</f>
        <v>-----空欄-----</v>
      </c>
      <c r="C56" s="161" t="str">
        <f>IF(エントリーシート!E124&lt;&gt;"",エントリーシート!E124,"")</f>
        <v/>
      </c>
      <c r="D56" s="161"/>
      <c r="E56" s="163" t="str">
        <f>IF(エントリーシート!F124&lt;&gt;"",エントリーシート!F124,"")</f>
        <v/>
      </c>
      <c r="F56" s="162" t="str">
        <f>IF(エントリーシート!G124&lt;&gt;"",エントリーシート!G124,"")</f>
        <v/>
      </c>
      <c r="G56" s="161" t="str">
        <f>IF(エントリーシート!J124&lt;&gt;"",エントリーシート!J124,"")</f>
        <v/>
      </c>
      <c r="H56" s="162" t="str">
        <f>IF(エントリーシート!M124&lt;&gt;"",エントリーシート!M124,"")</f>
        <v/>
      </c>
      <c r="I56" s="161" t="str">
        <f t="shared" si="0"/>
        <v/>
      </c>
      <c r="J56" s="164" t="str">
        <f t="shared" si="1"/>
        <v/>
      </c>
      <c r="K56" s="165" t="str">
        <f t="shared" si="2"/>
        <v/>
      </c>
      <c r="L56" s="161" t="str">
        <f t="shared" si="3"/>
        <v/>
      </c>
      <c r="M56" s="161" t="str">
        <f t="shared" si="4"/>
        <v/>
      </c>
      <c r="N56" s="161" t="str">
        <f t="shared" si="5"/>
        <v/>
      </c>
      <c r="O56" s="162" t="str">
        <f t="shared" si="6"/>
        <v/>
      </c>
      <c r="P56" s="162" t="str">
        <f t="shared" si="7"/>
        <v/>
      </c>
      <c r="Q56" s="162" t="str">
        <f t="shared" si="8"/>
        <v/>
      </c>
      <c r="R56" s="161" t="str">
        <f t="shared" si="9"/>
        <v/>
      </c>
      <c r="S56" s="162" t="str">
        <f t="shared" si="10"/>
        <v/>
      </c>
      <c r="T56" s="162" t="str">
        <f t="shared" si="11"/>
        <v/>
      </c>
    </row>
    <row r="57" spans="1:20" x14ac:dyDescent="0.15">
      <c r="A57" s="161"/>
      <c r="B57" s="162" t="str">
        <f>IF(エントリーシート!A125&lt;&gt;"",エントリーシート!A125,IF(AND(F57="",H57=""),"-----空欄-----",""))</f>
        <v>-----空欄-----</v>
      </c>
      <c r="C57" s="161" t="str">
        <f>IF(エントリーシート!E125&lt;&gt;"",エントリーシート!E125,"")</f>
        <v/>
      </c>
      <c r="D57" s="161"/>
      <c r="E57" s="163" t="str">
        <f>IF(エントリーシート!F125&lt;&gt;"",エントリーシート!F125,"")</f>
        <v/>
      </c>
      <c r="F57" s="162" t="str">
        <f>IF(エントリーシート!G125&lt;&gt;"",エントリーシート!G125,"")</f>
        <v/>
      </c>
      <c r="G57" s="161" t="str">
        <f>IF(エントリーシート!J125&lt;&gt;"",エントリーシート!J125,"")</f>
        <v/>
      </c>
      <c r="H57" s="162" t="str">
        <f>IF(エントリーシート!M125&lt;&gt;"",エントリーシート!M125,"")</f>
        <v/>
      </c>
      <c r="I57" s="161" t="str">
        <f t="shared" si="0"/>
        <v/>
      </c>
      <c r="J57" s="164" t="str">
        <f t="shared" si="1"/>
        <v/>
      </c>
      <c r="K57" s="165" t="str">
        <f t="shared" si="2"/>
        <v/>
      </c>
      <c r="L57" s="161" t="str">
        <f t="shared" si="3"/>
        <v/>
      </c>
      <c r="M57" s="161" t="str">
        <f t="shared" si="4"/>
        <v/>
      </c>
      <c r="N57" s="161" t="str">
        <f t="shared" si="5"/>
        <v/>
      </c>
      <c r="O57" s="162" t="str">
        <f t="shared" si="6"/>
        <v/>
      </c>
      <c r="P57" s="162" t="str">
        <f t="shared" si="7"/>
        <v/>
      </c>
      <c r="Q57" s="162" t="str">
        <f t="shared" si="8"/>
        <v/>
      </c>
      <c r="R57" s="161" t="str">
        <f t="shared" si="9"/>
        <v/>
      </c>
      <c r="S57" s="162" t="str">
        <f t="shared" si="10"/>
        <v/>
      </c>
      <c r="T57" s="162" t="str">
        <f t="shared" si="11"/>
        <v/>
      </c>
    </row>
    <row r="58" spans="1:20" x14ac:dyDescent="0.15">
      <c r="A58" s="161"/>
      <c r="B58" s="162" t="str">
        <f>IF(エントリーシート!A126&lt;&gt;"",エントリーシート!A126,IF(AND(F58="",H58=""),"-----空欄-----",""))</f>
        <v>-----空欄-----</v>
      </c>
      <c r="C58" s="161" t="str">
        <f>IF(エントリーシート!E126&lt;&gt;"",エントリーシート!E126,"")</f>
        <v/>
      </c>
      <c r="D58" s="161"/>
      <c r="E58" s="163" t="str">
        <f>IF(エントリーシート!F126&lt;&gt;"",エントリーシート!F126,"")</f>
        <v/>
      </c>
      <c r="F58" s="162" t="str">
        <f>IF(エントリーシート!G126&lt;&gt;"",エントリーシート!G126,"")</f>
        <v/>
      </c>
      <c r="G58" s="161" t="str">
        <f>IF(エントリーシート!J126&lt;&gt;"",エントリーシート!J126,"")</f>
        <v/>
      </c>
      <c r="H58" s="162" t="str">
        <f>IF(エントリーシート!M126&lt;&gt;"",エントリーシート!M126,"")</f>
        <v/>
      </c>
      <c r="I58" s="161" t="str">
        <f t="shared" si="0"/>
        <v/>
      </c>
      <c r="J58" s="164" t="str">
        <f t="shared" si="1"/>
        <v/>
      </c>
      <c r="K58" s="165" t="str">
        <f t="shared" si="2"/>
        <v/>
      </c>
      <c r="L58" s="161" t="str">
        <f t="shared" si="3"/>
        <v/>
      </c>
      <c r="M58" s="161" t="str">
        <f t="shared" si="4"/>
        <v/>
      </c>
      <c r="N58" s="161" t="str">
        <f t="shared" si="5"/>
        <v/>
      </c>
      <c r="O58" s="162" t="str">
        <f t="shared" si="6"/>
        <v/>
      </c>
      <c r="P58" s="162" t="str">
        <f t="shared" si="7"/>
        <v/>
      </c>
      <c r="Q58" s="162" t="str">
        <f t="shared" si="8"/>
        <v/>
      </c>
      <c r="R58" s="161" t="str">
        <f t="shared" si="9"/>
        <v/>
      </c>
      <c r="S58" s="162" t="str">
        <f t="shared" si="10"/>
        <v/>
      </c>
      <c r="T58" s="162" t="str">
        <f t="shared" si="11"/>
        <v/>
      </c>
    </row>
    <row r="59" spans="1:20" x14ac:dyDescent="0.15">
      <c r="A59" s="161"/>
      <c r="B59" s="162" t="str">
        <f>IF(エントリーシート!A127&lt;&gt;"",エントリーシート!A127,IF(AND(F59="",H59=""),"-----空欄-----",""))</f>
        <v>-----空欄-----</v>
      </c>
      <c r="C59" s="161" t="str">
        <f>IF(エントリーシート!E127&lt;&gt;"",エントリーシート!E127,"")</f>
        <v/>
      </c>
      <c r="D59" s="161"/>
      <c r="E59" s="163" t="str">
        <f>IF(エントリーシート!F127&lt;&gt;"",エントリーシート!F127,"")</f>
        <v/>
      </c>
      <c r="F59" s="162" t="str">
        <f>IF(エントリーシート!G127&lt;&gt;"",エントリーシート!G127,"")</f>
        <v/>
      </c>
      <c r="G59" s="161" t="str">
        <f>IF(エントリーシート!J127&lt;&gt;"",エントリーシート!J127,"")</f>
        <v/>
      </c>
      <c r="H59" s="162" t="str">
        <f>IF(エントリーシート!M127&lt;&gt;"",エントリーシート!M127,"")</f>
        <v/>
      </c>
      <c r="I59" s="161" t="str">
        <f t="shared" si="0"/>
        <v/>
      </c>
      <c r="J59" s="164" t="str">
        <f t="shared" si="1"/>
        <v/>
      </c>
      <c r="K59" s="165" t="str">
        <f t="shared" si="2"/>
        <v/>
      </c>
      <c r="L59" s="161" t="str">
        <f t="shared" si="3"/>
        <v/>
      </c>
      <c r="M59" s="161" t="str">
        <f t="shared" si="4"/>
        <v/>
      </c>
      <c r="N59" s="161" t="str">
        <f t="shared" si="5"/>
        <v/>
      </c>
      <c r="O59" s="162" t="str">
        <f t="shared" si="6"/>
        <v/>
      </c>
      <c r="P59" s="162" t="str">
        <f t="shared" si="7"/>
        <v/>
      </c>
      <c r="Q59" s="162" t="str">
        <f t="shared" si="8"/>
        <v/>
      </c>
      <c r="R59" s="161" t="str">
        <f t="shared" si="9"/>
        <v/>
      </c>
      <c r="S59" s="162" t="str">
        <f t="shared" si="10"/>
        <v/>
      </c>
      <c r="T59" s="162" t="str">
        <f t="shared" si="11"/>
        <v/>
      </c>
    </row>
    <row r="60" spans="1:20" x14ac:dyDescent="0.15">
      <c r="A60" s="161"/>
      <c r="B60" s="162" t="str">
        <f>IF(エントリーシート!A128&lt;&gt;"",エントリーシート!A128,IF(AND(F60="",H60=""),"-----空欄-----",""))</f>
        <v>-----空欄-----</v>
      </c>
      <c r="C60" s="161" t="str">
        <f>IF(エントリーシート!E128&lt;&gt;"",エントリーシート!E128,"")</f>
        <v/>
      </c>
      <c r="D60" s="161"/>
      <c r="E60" s="163" t="str">
        <f>IF(エントリーシート!F128&lt;&gt;"",エントリーシート!F128,"")</f>
        <v/>
      </c>
      <c r="F60" s="162" t="str">
        <f>IF(エントリーシート!G128&lt;&gt;"",エントリーシート!G128,"")</f>
        <v/>
      </c>
      <c r="G60" s="161" t="str">
        <f>IF(エントリーシート!J128&lt;&gt;"",エントリーシート!J128,"")</f>
        <v/>
      </c>
      <c r="H60" s="162" t="str">
        <f>IF(エントリーシート!M128&lt;&gt;"",エントリーシート!M128,"")</f>
        <v/>
      </c>
      <c r="I60" s="161" t="str">
        <f t="shared" si="0"/>
        <v/>
      </c>
      <c r="J60" s="164" t="str">
        <f t="shared" si="1"/>
        <v/>
      </c>
      <c r="K60" s="165" t="str">
        <f t="shared" si="2"/>
        <v/>
      </c>
      <c r="L60" s="161" t="str">
        <f t="shared" si="3"/>
        <v/>
      </c>
      <c r="M60" s="161" t="str">
        <f t="shared" si="4"/>
        <v/>
      </c>
      <c r="N60" s="161" t="str">
        <f t="shared" si="5"/>
        <v/>
      </c>
      <c r="O60" s="162" t="str">
        <f t="shared" si="6"/>
        <v/>
      </c>
      <c r="P60" s="162" t="str">
        <f t="shared" si="7"/>
        <v/>
      </c>
      <c r="Q60" s="162" t="str">
        <f t="shared" si="8"/>
        <v/>
      </c>
      <c r="R60" s="161" t="str">
        <f t="shared" si="9"/>
        <v/>
      </c>
      <c r="S60" s="162" t="str">
        <f t="shared" si="10"/>
        <v/>
      </c>
      <c r="T60" s="162" t="str">
        <f t="shared" si="11"/>
        <v/>
      </c>
    </row>
  </sheetData>
  <sheetProtection algorithmName="SHA-512" hashValue="yoviVj3IPw8P/OdIb1HkkamqZAOYPdoGuWDTsxnt1U3fA+b/OHjNyJAgNtrJvskFkcGzh7YPVZU3inwL4rWm7w==" saltValue="g1SBpOfg/R/Q9NEr2v0Cug==" spinCount="100000" sheet="1" objects="1" scenarios="1"/>
  <phoneticPr fontId="2"/>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エントリーシート</vt:lpstr>
      <vt:lpstr>Sheet1</vt:lpstr>
      <vt:lpstr>作品画像欄</vt:lpstr>
      <vt:lpstr>栄養価計算表欄</vt:lpstr>
      <vt:lpstr>管理　一覧用</vt:lpstr>
      <vt:lpstr>管理　フォーム値</vt:lpstr>
      <vt:lpstr>Sheet3</vt:lpstr>
      <vt:lpstr>・・・</vt:lpstr>
      <vt:lpstr>管理　献立</vt:lpstr>
      <vt:lpstr>エントリーシート!Print_Area</vt:lpstr>
      <vt:lpstr>栄養価計算表欄!Print_Area</vt:lpstr>
      <vt:lpstr>作品画像欄!Print_Area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kitesnote</dc:creator>
  <cp:lastModifiedBy>B374</cp:lastModifiedBy>
  <cp:lastPrinted>2023-05-13T03:38:58Z</cp:lastPrinted>
  <dcterms:created xsi:type="dcterms:W3CDTF">2009-05-15T04:26:51Z</dcterms:created>
  <dcterms:modified xsi:type="dcterms:W3CDTF">2023-07-03T03:21:33Z</dcterms:modified>
</cp:coreProperties>
</file>