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【がん対策グループ】\014_がん対策推進委員会\H30\04各部会\01　がん診療連携検討部会\03　第３回\04資料\"/>
    </mc:Choice>
  </mc:AlternateContent>
  <bookViews>
    <workbookView xWindow="-15" yWindow="-15" windowWidth="10320" windowHeight="4140"/>
  </bookViews>
  <sheets>
    <sheet name="国・府" sheetId="2" r:id="rId1"/>
  </sheets>
  <externalReferences>
    <externalReference r:id="rId2"/>
  </externalReferences>
  <definedNames>
    <definedName name="_xlnm._FilterDatabase" localSheetId="0" hidden="1">国・府!$A$5:$AW$77</definedName>
    <definedName name="list00">[1]選択肢!$B$2:$B$3</definedName>
    <definedName name="_xlnm.Print_Area" localSheetId="0">国・府!$A$1:$AW$77</definedName>
    <definedName name="_xlnm.Print_Titles" localSheetId="0">国・府!$1:$5</definedName>
    <definedName name="yos410">[1]選択肢!$K$2:$K$4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4" i="2" l="1"/>
  <c r="AA72" i="2" l="1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A76" i="2"/>
  <c r="AA75" i="2"/>
  <c r="AA74" i="2"/>
  <c r="AA73" i="2"/>
  <c r="AA71" i="2"/>
  <c r="AA70" i="2"/>
  <c r="AW69" i="2"/>
  <c r="AU69" i="2"/>
  <c r="AW68" i="2"/>
  <c r="AU68" i="2"/>
  <c r="AW67" i="2"/>
  <c r="AU67" i="2"/>
  <c r="AW66" i="2"/>
  <c r="AU66" i="2"/>
  <c r="AW65" i="2"/>
  <c r="AU65" i="2"/>
  <c r="AW64" i="2"/>
  <c r="AU64" i="2"/>
  <c r="AW63" i="2"/>
  <c r="AU63" i="2"/>
  <c r="AW62" i="2"/>
  <c r="AU62" i="2"/>
  <c r="AW61" i="2"/>
  <c r="AU61" i="2"/>
  <c r="AW60" i="2"/>
  <c r="AU60" i="2"/>
  <c r="AW59" i="2"/>
  <c r="AU59" i="2"/>
  <c r="AW58" i="2"/>
  <c r="AU58" i="2"/>
  <c r="AW57" i="2"/>
  <c r="AU57" i="2"/>
  <c r="AW56" i="2"/>
  <c r="AU56" i="2"/>
  <c r="AW55" i="2"/>
  <c r="AU55" i="2"/>
  <c r="AW54" i="2"/>
  <c r="AU54" i="2"/>
  <c r="AW53" i="2"/>
  <c r="AU53" i="2"/>
  <c r="AW52" i="2"/>
  <c r="AU52" i="2"/>
  <c r="AW51" i="2"/>
  <c r="AU51" i="2"/>
  <c r="AW50" i="2"/>
  <c r="AU50" i="2"/>
  <c r="AW49" i="2"/>
  <c r="AU49" i="2"/>
  <c r="AW48" i="2"/>
  <c r="AU48" i="2"/>
  <c r="AW47" i="2"/>
  <c r="AU47" i="2"/>
  <c r="AW46" i="2"/>
  <c r="AU46" i="2"/>
  <c r="AW45" i="2"/>
  <c r="AU45" i="2"/>
  <c r="AW44" i="2"/>
  <c r="AU44" i="2"/>
  <c r="AW43" i="2"/>
  <c r="AU43" i="2"/>
  <c r="AW42" i="2"/>
  <c r="AU42" i="2"/>
  <c r="AW41" i="2"/>
  <c r="AU41" i="2"/>
  <c r="AW40" i="2"/>
  <c r="AU40" i="2"/>
  <c r="AW39" i="2"/>
  <c r="AU39" i="2"/>
  <c r="AW38" i="2"/>
  <c r="AU38" i="2"/>
  <c r="AW37" i="2"/>
  <c r="AU37" i="2"/>
  <c r="AW36" i="2"/>
  <c r="AU36" i="2"/>
  <c r="AW35" i="2"/>
  <c r="AU35" i="2"/>
  <c r="AW34" i="2"/>
  <c r="AU34" i="2"/>
  <c r="AW33" i="2"/>
  <c r="AU33" i="2"/>
  <c r="AW32" i="2"/>
  <c r="AU32" i="2"/>
  <c r="AW31" i="2"/>
  <c r="AU31" i="2"/>
  <c r="AW30" i="2"/>
  <c r="AU30" i="2"/>
  <c r="AW29" i="2"/>
  <c r="AU29" i="2"/>
  <c r="AW28" i="2"/>
  <c r="AU28" i="2"/>
  <c r="AW27" i="2"/>
  <c r="AU27" i="2"/>
  <c r="AW26" i="2"/>
  <c r="AU26" i="2"/>
  <c r="AW25" i="2"/>
  <c r="AU25" i="2"/>
  <c r="AW24" i="2"/>
  <c r="AU24" i="2"/>
  <c r="AW23" i="2"/>
  <c r="AU23" i="2"/>
  <c r="AW22" i="2"/>
  <c r="AU22" i="2"/>
  <c r="AW21" i="2"/>
  <c r="AU21" i="2"/>
  <c r="AW20" i="2"/>
  <c r="AU20" i="2"/>
  <c r="AW19" i="2"/>
  <c r="AU19" i="2"/>
  <c r="AW18" i="2"/>
  <c r="AU18" i="2"/>
  <c r="AW17" i="2"/>
  <c r="AU17" i="2"/>
  <c r="AW16" i="2"/>
  <c r="AU16" i="2"/>
  <c r="AW15" i="2"/>
  <c r="AU15" i="2"/>
  <c r="AW14" i="2"/>
  <c r="AU14" i="2"/>
  <c r="AW13" i="2"/>
  <c r="AU13" i="2"/>
  <c r="AW12" i="2"/>
  <c r="AU12" i="2"/>
  <c r="AW11" i="2"/>
  <c r="AU11" i="2"/>
  <c r="AW10" i="2"/>
  <c r="AU10" i="2"/>
  <c r="AW9" i="2"/>
  <c r="AU9" i="2"/>
  <c r="AW8" i="2"/>
  <c r="AU8" i="2"/>
  <c r="AW7" i="2"/>
  <c r="AU7" i="2"/>
  <c r="AW6" i="2"/>
  <c r="AU6" i="2"/>
  <c r="AV70" i="2" l="1"/>
  <c r="AT70" i="2"/>
  <c r="AV76" i="2" l="1"/>
  <c r="AT76" i="2"/>
  <c r="AV74" i="2"/>
  <c r="AT74" i="2"/>
  <c r="H71" i="2" l="1"/>
  <c r="AV72" i="2" l="1"/>
  <c r="AT72" i="2"/>
  <c r="AS72" i="2"/>
  <c r="AE72" i="2"/>
  <c r="AD72" i="2"/>
  <c r="AC72" i="2"/>
  <c r="J72" i="2"/>
  <c r="I72" i="2"/>
  <c r="H72" i="2"/>
  <c r="G72" i="2"/>
  <c r="E72" i="2"/>
  <c r="AW72" i="2" l="1"/>
  <c r="AB72" i="2"/>
  <c r="AU72" i="2"/>
  <c r="AS70" i="2" l="1"/>
  <c r="AE70" i="2"/>
  <c r="AD70" i="2"/>
  <c r="AC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E70" i="2"/>
  <c r="AV73" i="2" l="1"/>
  <c r="AT73" i="2"/>
  <c r="AS73" i="2"/>
  <c r="AE73" i="2"/>
  <c r="AD73" i="2"/>
  <c r="AC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E73" i="2"/>
  <c r="AS74" i="2" l="1"/>
  <c r="AE74" i="2"/>
  <c r="AD74" i="2"/>
  <c r="AC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E74" i="2"/>
  <c r="AS76" i="2"/>
  <c r="AE76" i="2"/>
  <c r="AD76" i="2"/>
  <c r="AC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AV75" i="2"/>
  <c r="AT75" i="2"/>
  <c r="AS75" i="2"/>
  <c r="AE75" i="2"/>
  <c r="AD75" i="2"/>
  <c r="AC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AV71" i="2"/>
  <c r="AT71" i="2"/>
  <c r="AS71" i="2"/>
  <c r="AE71" i="2"/>
  <c r="AD71" i="2"/>
  <c r="AC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G71" i="2"/>
  <c r="E71" i="2"/>
  <c r="AW70" i="2"/>
  <c r="AU70" i="2" l="1"/>
  <c r="AW71" i="2"/>
  <c r="AU75" i="2"/>
  <c r="AW76" i="2"/>
  <c r="AW74" i="2"/>
  <c r="AU76" i="2"/>
  <c r="AU74" i="2"/>
  <c r="AB75" i="2"/>
  <c r="AW73" i="2"/>
  <c r="AB73" i="2"/>
  <c r="AB70" i="2"/>
  <c r="AB76" i="2"/>
  <c r="AU73" i="2"/>
  <c r="AB71" i="2"/>
  <c r="AU71" i="2"/>
  <c r="AW75" i="2"/>
  <c r="AB74" i="2"/>
</calcChain>
</file>

<file path=xl/sharedStrings.xml><?xml version="1.0" encoding="utf-8"?>
<sst xmlns="http://schemas.openxmlformats.org/spreadsheetml/2006/main" count="212" uniqueCount="152">
  <si>
    <t xml:space="preserve"> </t>
    <phoneticPr fontId="3"/>
  </si>
  <si>
    <t>二次医
療圏名</t>
    <rPh sb="0" eb="2">
      <t>ニジ</t>
    </rPh>
    <rPh sb="2" eb="3">
      <t>イ</t>
    </rPh>
    <rPh sb="4" eb="5">
      <t>イヤス</t>
    </rPh>
    <rPh sb="5" eb="6">
      <t>ケン</t>
    </rPh>
    <phoneticPr fontId="3"/>
  </si>
  <si>
    <t>病院名</t>
  </si>
  <si>
    <t>年間入院患者数の状況</t>
  </si>
  <si>
    <t>緩和ケア</t>
  </si>
  <si>
    <t>相談支援センター</t>
  </si>
  <si>
    <t>地域連携</t>
  </si>
  <si>
    <t>悪性腫瘍手術総数</t>
    <phoneticPr fontId="3"/>
  </si>
  <si>
    <t>肺がん</t>
    <phoneticPr fontId="3"/>
  </si>
  <si>
    <t>胃がん手術</t>
  </si>
  <si>
    <t>大腸がん手術</t>
  </si>
  <si>
    <t>肝臓がん</t>
  </si>
  <si>
    <t>乳がん</t>
  </si>
  <si>
    <t>相談支援センター・窓口相談件数</t>
    <rPh sb="9" eb="11">
      <t>マドグチ</t>
    </rPh>
    <phoneticPr fontId="3"/>
  </si>
  <si>
    <t>開胸手術</t>
    <rPh sb="0" eb="2">
      <t>カイキョウ</t>
    </rPh>
    <rPh sb="2" eb="4">
      <t>シュジュツ</t>
    </rPh>
    <phoneticPr fontId="3"/>
  </si>
  <si>
    <t xml:space="preserve">胸腔鏡下手術 </t>
  </si>
  <si>
    <t>開腹手術</t>
    <rPh sb="0" eb="2">
      <t>カイフク</t>
    </rPh>
    <rPh sb="2" eb="4">
      <t>シュジュツ</t>
    </rPh>
    <phoneticPr fontId="3"/>
  </si>
  <si>
    <t>腹腔鏡下手術</t>
    <rPh sb="0" eb="2">
      <t>フククウ</t>
    </rPh>
    <rPh sb="2" eb="3">
      <t>キョウ</t>
    </rPh>
    <rPh sb="3" eb="4">
      <t>シタ</t>
    </rPh>
    <rPh sb="4" eb="6">
      <t>シュジュツ</t>
    </rPh>
    <phoneticPr fontId="3"/>
  </si>
  <si>
    <t>EMR</t>
    <phoneticPr fontId="3"/>
  </si>
  <si>
    <t>ESD</t>
    <phoneticPr fontId="3"/>
  </si>
  <si>
    <t>開腹手術</t>
  </si>
  <si>
    <t>内視鏡手術</t>
  </si>
  <si>
    <t>腹腔鏡下手術</t>
    <rPh sb="0" eb="2">
      <t>フククウ</t>
    </rPh>
    <rPh sb="2" eb="3">
      <t>キョウ</t>
    </rPh>
    <rPh sb="3" eb="4">
      <t>カ</t>
    </rPh>
    <rPh sb="4" eb="6">
      <t>シュジュツ</t>
    </rPh>
    <phoneticPr fontId="3"/>
  </si>
  <si>
    <t>マイクロ波凝固法</t>
    <rPh sb="4" eb="5">
      <t>ハ</t>
    </rPh>
    <rPh sb="5" eb="7">
      <t>ギョウコ</t>
    </rPh>
    <rPh sb="7" eb="8">
      <t>ホウ</t>
    </rPh>
    <phoneticPr fontId="3"/>
  </si>
  <si>
    <t>ラジオ波焼灼療法</t>
    <rPh sb="4" eb="6">
      <t>ショウシャク</t>
    </rPh>
    <rPh sb="6" eb="8">
      <t>リョウホウ</t>
    </rPh>
    <phoneticPr fontId="3"/>
  </si>
  <si>
    <t>乳癌冷凍凝固摘出術</t>
    <rPh sb="0" eb="2">
      <t>ニュウガン</t>
    </rPh>
    <rPh sb="2" eb="4">
      <t>レイトウ</t>
    </rPh>
    <rPh sb="4" eb="6">
      <t>ギョウコ</t>
    </rPh>
    <rPh sb="6" eb="8">
      <t>テキシュツ</t>
    </rPh>
    <rPh sb="8" eb="9">
      <t>ジュツ</t>
    </rPh>
    <phoneticPr fontId="3"/>
  </si>
  <si>
    <t>乳腺腫瘍摘出術（生検）</t>
    <phoneticPr fontId="3"/>
  </si>
  <si>
    <t>乳腺腫瘍画像ガイド下吸引術</t>
    <rPh sb="0" eb="2">
      <t>ニュウセン</t>
    </rPh>
    <rPh sb="2" eb="4">
      <t>シュヨウ</t>
    </rPh>
    <rPh sb="4" eb="6">
      <t>ガゾウ</t>
    </rPh>
    <rPh sb="9" eb="10">
      <t>カ</t>
    </rPh>
    <rPh sb="10" eb="12">
      <t>キュウイン</t>
    </rPh>
    <rPh sb="12" eb="13">
      <t>ジュツ</t>
    </rPh>
    <phoneticPr fontId="3"/>
  </si>
  <si>
    <t>乳房再建術（乳房切除後）二期的</t>
    <rPh sb="0" eb="2">
      <t>ニュウボウ</t>
    </rPh>
    <rPh sb="2" eb="5">
      <t>サイケンジュツ</t>
    </rPh>
    <rPh sb="6" eb="8">
      <t>ニュウボウ</t>
    </rPh>
    <rPh sb="8" eb="10">
      <t>セツジョ</t>
    </rPh>
    <rPh sb="10" eb="11">
      <t>ゴ</t>
    </rPh>
    <rPh sb="12" eb="14">
      <t>ニキ</t>
    </rPh>
    <rPh sb="14" eb="15">
      <t>テキ</t>
    </rPh>
    <phoneticPr fontId="3"/>
  </si>
  <si>
    <t>定位照射（脳）</t>
    <rPh sb="0" eb="2">
      <t>テイイ</t>
    </rPh>
    <rPh sb="2" eb="4">
      <t>ショウシャ</t>
    </rPh>
    <rPh sb="5" eb="6">
      <t>ノウ</t>
    </rPh>
    <phoneticPr fontId="3"/>
  </si>
  <si>
    <t>定位照射（体幹部）</t>
    <rPh sb="0" eb="2">
      <t>テイイ</t>
    </rPh>
    <rPh sb="2" eb="4">
      <t>ショウシャ</t>
    </rPh>
    <rPh sb="5" eb="7">
      <t>タイカン</t>
    </rPh>
    <rPh sb="7" eb="8">
      <t>ブ</t>
    </rPh>
    <phoneticPr fontId="3"/>
  </si>
  <si>
    <t>年換算</t>
    <rPh sb="0" eb="1">
      <t>ネン</t>
    </rPh>
    <rPh sb="1" eb="3">
      <t>カンサン</t>
    </rPh>
    <phoneticPr fontId="3"/>
  </si>
  <si>
    <t>豊能</t>
    <rPh sb="0" eb="2">
      <t>トヨノ</t>
    </rPh>
    <phoneticPr fontId="3"/>
  </si>
  <si>
    <t>三島</t>
    <rPh sb="0" eb="2">
      <t>ミシマ</t>
    </rPh>
    <phoneticPr fontId="3"/>
  </si>
  <si>
    <t>北河内</t>
    <rPh sb="0" eb="3">
      <t>キタガワチ</t>
    </rPh>
    <phoneticPr fontId="3"/>
  </si>
  <si>
    <t>南河内</t>
    <rPh sb="0" eb="1">
      <t>ミナミ</t>
    </rPh>
    <rPh sb="1" eb="3">
      <t>カワチ</t>
    </rPh>
    <phoneticPr fontId="3"/>
  </si>
  <si>
    <t>堺市</t>
    <rPh sb="0" eb="2">
      <t>サカイシ</t>
    </rPh>
    <phoneticPr fontId="3"/>
  </si>
  <si>
    <t>府</t>
    <rPh sb="0" eb="1">
      <t>フ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</si>
  <si>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</si>
  <si>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</si>
  <si>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※ＥＭＲ：内視鏡手術粘膜切除術、ＥＳＤ：内視鏡手術　粘膜下層剥離術</t>
    <rPh sb="5" eb="8">
      <t>ナイシキョウ</t>
    </rPh>
    <rPh sb="8" eb="10">
      <t>シュジュツ</t>
    </rPh>
    <rPh sb="10" eb="12">
      <t>ネンマク</t>
    </rPh>
    <rPh sb="12" eb="15">
      <t>セツジョジュツ</t>
    </rPh>
    <phoneticPr fontId="3"/>
  </si>
  <si>
    <t>府</t>
    <rPh sb="0" eb="1">
      <t>フ</t>
    </rPh>
    <phoneticPr fontId="2"/>
  </si>
  <si>
    <t>院内
がん登録</t>
    <rPh sb="0" eb="2">
      <t>インナイ</t>
    </rPh>
    <rPh sb="5" eb="7">
      <t>トウロク</t>
    </rPh>
    <phoneticPr fontId="2"/>
  </si>
  <si>
    <t>院内
がん
登録数</t>
    <rPh sb="0" eb="2">
      <t>インナイ</t>
    </rPh>
    <rPh sb="6" eb="8">
      <t>トウロク</t>
    </rPh>
    <rPh sb="8" eb="9">
      <t>スウ</t>
    </rPh>
    <phoneticPr fontId="2"/>
  </si>
  <si>
    <t>（6～7月の集計）</t>
    <phoneticPr fontId="2"/>
  </si>
  <si>
    <t>（6～7月の集計）</t>
    <phoneticPr fontId="3"/>
  </si>
  <si>
    <t>国拠点　or　
府拠点 or
新規</t>
    <rPh sb="15" eb="17">
      <t>シンキ</t>
    </rPh>
    <phoneticPr fontId="3"/>
  </si>
  <si>
    <t>府拠点病院平均</t>
    <rPh sb="0" eb="1">
      <t>フ</t>
    </rPh>
    <rPh sb="1" eb="3">
      <t>キョテン</t>
    </rPh>
    <rPh sb="3" eb="5">
      <t>ビョウイン</t>
    </rPh>
    <rPh sb="5" eb="7">
      <t>ヘイキン</t>
    </rPh>
    <phoneticPr fontId="3"/>
  </si>
  <si>
    <t>府拠点病院合計</t>
    <rPh sb="0" eb="1">
      <t>フ</t>
    </rPh>
    <rPh sb="1" eb="3">
      <t>キョテン</t>
    </rPh>
    <rPh sb="3" eb="5">
      <t>ビョウイン</t>
    </rPh>
    <rPh sb="5" eb="7">
      <t>ゴウケイ</t>
    </rPh>
    <phoneticPr fontId="3"/>
  </si>
  <si>
    <t>中河内</t>
    <rPh sb="0" eb="1">
      <t>ナカ</t>
    </rPh>
    <rPh sb="1" eb="3">
      <t>カワチ</t>
    </rPh>
    <phoneticPr fontId="2"/>
  </si>
  <si>
    <t>国</t>
    <rPh sb="0" eb="1">
      <t>クン</t>
    </rPh>
    <phoneticPr fontId="2"/>
  </si>
  <si>
    <t>都</t>
    <rPh sb="0" eb="1">
      <t>ト</t>
    </rPh>
    <phoneticPr fontId="2"/>
  </si>
  <si>
    <t>肺</t>
    <rPh sb="0" eb="1">
      <t>ハイ</t>
    </rPh>
    <phoneticPr fontId="2"/>
  </si>
  <si>
    <t>府拠点病院（肺がん）合計</t>
    <rPh sb="0" eb="1">
      <t>フ</t>
    </rPh>
    <rPh sb="1" eb="3">
      <t>キョテン</t>
    </rPh>
    <rPh sb="3" eb="5">
      <t>ビョウイン</t>
    </rPh>
    <rPh sb="6" eb="7">
      <t>ハイ</t>
    </rPh>
    <rPh sb="10" eb="12">
      <t>ゴウケイ</t>
    </rPh>
    <phoneticPr fontId="2"/>
  </si>
  <si>
    <t>大阪大学医学部附属病院</t>
    <rPh sb="0" eb="11">
      <t>オオサk</t>
    </rPh>
    <phoneticPr fontId="2"/>
  </si>
  <si>
    <t>市立豊中病院</t>
    <rPh sb="0" eb="6">
      <t>シリt</t>
    </rPh>
    <phoneticPr fontId="2"/>
  </si>
  <si>
    <t>市立池田病院</t>
  </si>
  <si>
    <t>済生会吹田病院</t>
  </si>
  <si>
    <t>市立吹田市民病院</t>
    <rPh sb="6" eb="8">
      <t>ビョウイン</t>
    </rPh>
    <phoneticPr fontId="2"/>
  </si>
  <si>
    <t>済生会千里病院</t>
  </si>
  <si>
    <t>箕面市立病院</t>
  </si>
  <si>
    <t>刀根山病院</t>
    <rPh sb="0" eb="3">
      <t>トネヤマ</t>
    </rPh>
    <rPh sb="3" eb="5">
      <t>ビョウイン</t>
    </rPh>
    <phoneticPr fontId="2"/>
  </si>
  <si>
    <t>大阪医科大学付属病院</t>
    <rPh sb="0" eb="10">
      <t>オオサカイk</t>
    </rPh>
    <phoneticPr fontId="2"/>
  </si>
  <si>
    <t>愛仁会高槻病院</t>
  </si>
  <si>
    <t>北摂総合病院</t>
  </si>
  <si>
    <t>関西医科大学付属病院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</si>
  <si>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松下記念病院</t>
  </si>
  <si>
    <t>星ヶ丘医療センター</t>
    <rPh sb="0" eb="5">
      <t>ホシガオカイリョウ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</si>
  <si>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2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</si>
  <si>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2"/>
  </si>
  <si>
    <t>市立ひらかた病院</t>
    <rPh sb="0" eb="2">
      <t>シリツ</t>
    </rPh>
    <rPh sb="6" eb="8">
      <t>ビョウイン</t>
    </rPh>
    <phoneticPr fontId="2"/>
  </si>
  <si>
    <t>市立東大阪医療センター</t>
    <rPh sb="0" eb="7">
      <t>シリツヒガシオオサカイリョウ</t>
    </rPh>
    <phoneticPr fontId="2"/>
  </si>
  <si>
    <t>八尾市立病院</t>
    <rPh sb="0" eb="6">
      <t>ヤ</t>
    </rPh>
    <phoneticPr fontId="2"/>
  </si>
  <si>
    <t>八尾徳洲会総合病院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</si>
  <si>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</si>
  <si>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石切生喜病院</t>
    <rPh sb="0" eb="2">
      <t>イシキリ</t>
    </rPh>
    <rPh sb="2" eb="3">
      <t>セイ</t>
    </rPh>
    <rPh sb="3" eb="4">
      <t>キ</t>
    </rPh>
    <rPh sb="4" eb="6">
      <t>ビョウイン</t>
    </rPh>
    <phoneticPr fontId="2"/>
  </si>
  <si>
    <t>市立柏原病院</t>
    <rPh sb="0" eb="2">
      <t>シリツ</t>
    </rPh>
    <rPh sb="2" eb="4">
      <t>カシワラ</t>
    </rPh>
    <rPh sb="4" eb="6">
      <t>ビョウイン</t>
    </rPh>
    <phoneticPr fontId="2"/>
  </si>
  <si>
    <t>近畿大学医学部付属病院</t>
    <rPh sb="0" eb="11">
      <t>キンk</t>
    </rPh>
    <phoneticPr fontId="1"/>
  </si>
  <si>
    <t>大阪南医療センター</t>
    <rPh sb="0" eb="9">
      <t>オオサk</t>
    </rPh>
    <phoneticPr fontId="1"/>
  </si>
  <si>
    <t>富田林病院</t>
    <rPh sb="0" eb="3">
      <t>トンダバヤシ</t>
    </rPh>
    <rPh sb="3" eb="5">
      <t>ビョウイン</t>
    </rPh>
    <phoneticPr fontId="1"/>
  </si>
  <si>
    <t>PL病院</t>
    <rPh sb="2" eb="4">
      <t>ビョウイン</t>
    </rPh>
    <phoneticPr fontId="1"/>
  </si>
  <si>
    <t>大阪労災病院</t>
    <rPh sb="0" eb="6">
      <t>オオサk</t>
    </rPh>
    <phoneticPr fontId="2"/>
  </si>
  <si>
    <t>堺市立総合医療センター</t>
    <rPh sb="0" eb="11">
      <t>サカ</t>
    </rPh>
    <phoneticPr fontId="2"/>
  </si>
  <si>
    <t>ベルランド総合病院</t>
  </si>
  <si>
    <t>近畿中央胸部疾患センター</t>
    <rPh sb="0" eb="2">
      <t>キンキ</t>
    </rPh>
    <rPh sb="2" eb="4">
      <t>チュウオウ</t>
    </rPh>
    <rPh sb="4" eb="6">
      <t>キョウブ</t>
    </rPh>
    <rPh sb="6" eb="8">
      <t>シッカン</t>
    </rPh>
    <phoneticPr fontId="2"/>
  </si>
  <si>
    <t>市立岸和田市民病院</t>
    <rPh sb="0" eb="9">
      <t>シリt</t>
    </rPh>
    <phoneticPr fontId="2"/>
  </si>
  <si>
    <t>府中病院</t>
  </si>
  <si>
    <t>りんくう総合医療センター</t>
    <rPh sb="4" eb="6">
      <t>ソウゴウ</t>
    </rPh>
    <rPh sb="6" eb="8">
      <t>イリョウ</t>
    </rPh>
    <phoneticPr fontId="1"/>
  </si>
  <si>
    <t>泉大津市立病院</t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</si>
  <si>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</si>
  <si>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</si>
  <si>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大阪市立大学医学部付属病院</t>
    <rPh sb="0" eb="13">
      <t>オオサカシリツダ</t>
    </rPh>
    <phoneticPr fontId="2"/>
  </si>
  <si>
    <t>大阪市立総合医療センター</t>
    <rPh sb="0" eb="12">
      <t>オオサk</t>
    </rPh>
    <phoneticPr fontId="2"/>
  </si>
  <si>
    <t>大阪赤十字病院</t>
    <rPh sb="0" eb="7">
      <t>オオサk</t>
    </rPh>
    <phoneticPr fontId="2"/>
  </si>
  <si>
    <t>大阪医療センター</t>
    <rPh sb="0" eb="8">
      <t>オオサk</t>
    </rPh>
    <phoneticPr fontId="2"/>
  </si>
  <si>
    <t>ＮＴＴ西日本大阪病院</t>
  </si>
  <si>
    <t>大阪警察病院</t>
  </si>
  <si>
    <t>大手前病院</t>
  </si>
  <si>
    <t>関西電力病院</t>
  </si>
  <si>
    <t>北野病院</t>
  </si>
  <si>
    <t>済生会中津病院</t>
  </si>
  <si>
    <t>済生会野江病院</t>
  </si>
  <si>
    <t>住友病院</t>
  </si>
  <si>
    <t>日生病院</t>
  </si>
  <si>
    <t>淀川キリスト教病院</t>
  </si>
  <si>
    <t>愛仁会千船病院</t>
  </si>
  <si>
    <t>（独）地域医療機能推進機構　大阪病院</t>
    <rPh sb="1" eb="2">
      <t>ドク</t>
    </rPh>
    <rPh sb="3" eb="5">
      <t>チイキ</t>
    </rPh>
    <rPh sb="5" eb="7">
      <t>イリョウ</t>
    </rPh>
    <rPh sb="7" eb="9">
      <t>キノウ</t>
    </rPh>
    <rPh sb="9" eb="11">
      <t>スイシン</t>
    </rPh>
    <rPh sb="11" eb="13">
      <t>キコウ</t>
    </rPh>
    <rPh sb="14" eb="16">
      <t>オオサカ</t>
    </rPh>
    <rPh sb="16" eb="18">
      <t>ビョウイン</t>
    </rPh>
    <phoneticPr fontId="1"/>
  </si>
  <si>
    <t>多根総合病院</t>
  </si>
  <si>
    <t>南大阪病院</t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</si>
  <si>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</si>
  <si>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</si>
  <si>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</si>
  <si>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腹腔鏡下手術</t>
    <rPh sb="0" eb="2">
      <t>フククウ</t>
    </rPh>
    <rPh sb="2" eb="3">
      <t>キョウ</t>
    </rPh>
    <rPh sb="3" eb="4">
      <t>カ</t>
    </rPh>
    <rPh sb="4" eb="6">
      <t>シュジュツ</t>
    </rPh>
    <phoneticPr fontId="2"/>
  </si>
  <si>
    <t>大阪国際がんセンター</t>
    <rPh sb="0" eb="2">
      <t>オオサカ</t>
    </rPh>
    <rPh sb="2" eb="4">
      <t>コクサイ</t>
    </rPh>
    <phoneticPr fontId="2"/>
  </si>
  <si>
    <t>大阪急性期・総合医療センター</t>
    <rPh sb="0" eb="2">
      <t>オオサカ</t>
    </rPh>
    <rPh sb="2" eb="5">
      <t>キュウセイキ</t>
    </rPh>
    <rPh sb="6" eb="8">
      <t>ソウゴウ</t>
    </rPh>
    <rPh sb="8" eb="10">
      <t>イリョウ</t>
    </rPh>
    <phoneticPr fontId="2"/>
  </si>
  <si>
    <t>高槻赤十字病院</t>
    <rPh sb="5" eb="7">
      <t>ビョウイン</t>
    </rPh>
    <phoneticPr fontId="2"/>
  </si>
  <si>
    <t>府</t>
    <rPh sb="0" eb="1">
      <t>フ</t>
    </rPh>
    <phoneticPr fontId="2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</si>
  <si>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2"/>
  </si>
  <si>
    <t>はびきの医療センター</t>
    <rPh sb="4" eb="6">
      <t>イリョウ</t>
    </rPh>
    <phoneticPr fontId="2"/>
  </si>
  <si>
    <t>国拠点病院合計（都道府県がん診療連携拠点病院含む）</t>
    <rPh sb="0" eb="1">
      <t>クン</t>
    </rPh>
    <rPh sb="1" eb="3">
      <t>キョテン</t>
    </rPh>
    <rPh sb="3" eb="5">
      <t>ビョウイン</t>
    </rPh>
    <rPh sb="5" eb="7">
      <t>ゴウケイ</t>
    </rPh>
    <rPh sb="8" eb="12">
      <t>トドウフケン</t>
    </rPh>
    <rPh sb="14" eb="16">
      <t>シンリョウ</t>
    </rPh>
    <rPh sb="16" eb="18">
      <t>レンケイ</t>
    </rPh>
    <rPh sb="18" eb="20">
      <t>キョテン</t>
    </rPh>
    <rPh sb="20" eb="22">
      <t>ビョウイン</t>
    </rPh>
    <rPh sb="22" eb="23">
      <t>フク</t>
    </rPh>
    <phoneticPr fontId="3"/>
  </si>
  <si>
    <t>国拠点病院平均（都道府県がん診療連携拠点病院除く）</t>
    <rPh sb="0" eb="1">
      <t>クン</t>
    </rPh>
    <rPh sb="1" eb="3">
      <t>キョテン</t>
    </rPh>
    <rPh sb="3" eb="5">
      <t>ビョウイン</t>
    </rPh>
    <rPh sb="5" eb="7">
      <t>ヘイキン</t>
    </rPh>
    <rPh sb="8" eb="12">
      <t>トドウフケン</t>
    </rPh>
    <rPh sb="14" eb="16">
      <t>シンリョウ</t>
    </rPh>
    <rPh sb="16" eb="18">
      <t>レンケイ</t>
    </rPh>
    <rPh sb="18" eb="20">
      <t>キョテン</t>
    </rPh>
    <rPh sb="20" eb="22">
      <t>ビョウイン</t>
    </rPh>
    <rPh sb="22" eb="23">
      <t>ノゾ</t>
    </rPh>
    <phoneticPr fontId="3"/>
  </si>
  <si>
    <t>６５がん診療拠点病院　合計</t>
    <rPh sb="4" eb="6">
      <t>シンリョウ</t>
    </rPh>
    <rPh sb="6" eb="8">
      <t>キョテン</t>
    </rPh>
    <rPh sb="8" eb="10">
      <t>ビョウイン</t>
    </rPh>
    <rPh sb="11" eb="13">
      <t>ゴウケ</t>
    </rPh>
    <phoneticPr fontId="3"/>
  </si>
  <si>
    <t>６５がん診療拠点病院　平均</t>
    <rPh sb="11" eb="13">
      <t>ヘイk</t>
    </rPh>
    <phoneticPr fontId="3"/>
  </si>
  <si>
    <t>がん診療拠点病院の診療実績（平成30年度）</t>
    <rPh sb="2" eb="4">
      <t>シンリョウ</t>
    </rPh>
    <rPh sb="4" eb="6">
      <t>キョテン</t>
    </rPh>
    <rPh sb="6" eb="8">
      <t>ビョウイン</t>
    </rPh>
    <rPh sb="9" eb="11">
      <t>シンリョウ</t>
    </rPh>
    <rPh sb="11" eb="13">
      <t>ジッセキ</t>
    </rPh>
    <rPh sb="14" eb="16">
      <t>ヘイセイ</t>
    </rPh>
    <rPh sb="18" eb="19">
      <t>ネン</t>
    </rPh>
    <rPh sb="19" eb="20">
      <t>ド</t>
    </rPh>
    <phoneticPr fontId="2"/>
  </si>
  <si>
    <t>新入院がん患者数</t>
    <rPh sb="0" eb="3">
      <t>シンニュウイン</t>
    </rPh>
    <rPh sb="5" eb="7">
      <t>カンジャ</t>
    </rPh>
    <rPh sb="7" eb="8">
      <t>スウ</t>
    </rPh>
    <phoneticPr fontId="3"/>
  </si>
  <si>
    <t>新入院患者数に占めるがん患者の割合
(％)</t>
    <phoneticPr fontId="2"/>
  </si>
  <si>
    <t>治療件数（手術件数）の集計</t>
    <phoneticPr fontId="3"/>
  </si>
  <si>
    <t>手術</t>
    <phoneticPr fontId="2"/>
  </si>
  <si>
    <t>体外照射</t>
    <rPh sb="0" eb="2">
      <t>タイガイ</t>
    </rPh>
    <rPh sb="2" eb="4">
      <t>ショウシャ</t>
    </rPh>
    <phoneticPr fontId="3"/>
  </si>
  <si>
    <t>放射線治療</t>
    <phoneticPr fontId="2"/>
  </si>
  <si>
    <t>強度変調放射線治療
（IMRT）</t>
    <rPh sb="0" eb="2">
      <t>キョウド</t>
    </rPh>
    <rPh sb="2" eb="4">
      <t>ヘンチョウ</t>
    </rPh>
    <rPh sb="4" eb="7">
      <t>ホウシャセン</t>
    </rPh>
    <rPh sb="7" eb="9">
      <t>チリョウ</t>
    </rPh>
    <phoneticPr fontId="3"/>
  </si>
  <si>
    <t>粒子線治療（重粒子線、陽子線治療）</t>
    <phoneticPr fontId="2"/>
  </si>
  <si>
    <t>核医学治療</t>
    <phoneticPr fontId="2"/>
  </si>
  <si>
    <t>密封小線源治療</t>
  </si>
  <si>
    <t>肺がん</t>
    <phoneticPr fontId="2"/>
  </si>
  <si>
    <t>胃がん</t>
    <phoneticPr fontId="2"/>
  </si>
  <si>
    <t>肝がん</t>
    <phoneticPr fontId="2"/>
  </si>
  <si>
    <t>大腸がん</t>
    <phoneticPr fontId="2"/>
  </si>
  <si>
    <t>乳がん</t>
    <phoneticPr fontId="2"/>
  </si>
  <si>
    <t>緩和ケアチームの新規介入患者数</t>
    <phoneticPr fontId="2"/>
  </si>
  <si>
    <t>緩和ケアチームに対する新規診療症例数</t>
    <phoneticPr fontId="2"/>
  </si>
  <si>
    <t>身体症状</t>
    <phoneticPr fontId="2"/>
  </si>
  <si>
    <t>精神症状</t>
    <phoneticPr fontId="2"/>
  </si>
  <si>
    <t>社会的苦痛</t>
    <phoneticPr fontId="2"/>
  </si>
  <si>
    <t>病病連携・病診連携の受入患者数</t>
    <rPh sb="12" eb="14">
      <t>カンジャ</t>
    </rPh>
    <phoneticPr fontId="3"/>
  </si>
  <si>
    <t>病病連携・病診連携の紹介患者数</t>
    <rPh sb="10" eb="12">
      <t>ショウカイ</t>
    </rPh>
    <rPh sb="12" eb="14">
      <t>カンジャ</t>
    </rPh>
    <phoneticPr fontId="3"/>
  </si>
  <si>
    <t>治療別のべ患者数</t>
    <rPh sb="0" eb="2">
      <t>チリョウ</t>
    </rPh>
    <rPh sb="2" eb="3">
      <t>ベツ</t>
    </rPh>
    <phoneticPr fontId="3"/>
  </si>
  <si>
    <t>部位別のべ患者数</t>
    <rPh sb="0" eb="2">
      <t>ブイ</t>
    </rPh>
    <phoneticPr fontId="2"/>
  </si>
  <si>
    <t>放射線治療
のべ患者数</t>
    <phoneticPr fontId="2"/>
  </si>
  <si>
    <t>がんに係る薬物療法のべ患者数</t>
    <rPh sb="5" eb="7">
      <t>ヤクブツ</t>
    </rPh>
    <phoneticPr fontId="2"/>
  </si>
  <si>
    <t>薬物療法</t>
    <rPh sb="0" eb="2">
      <t>ヤクブツ</t>
    </rPh>
    <rPh sb="2" eb="4">
      <t>リョウホウ</t>
    </rPh>
    <phoneticPr fontId="3"/>
  </si>
  <si>
    <t>和泉市立総合医療センター</t>
    <rPh sb="0" eb="8">
      <t>イズミシリツソウゴウイリョウ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</si>
</sst>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[Red]\(#,##0\)"/>
    <numFmt numFmtId="179" formatCode="#,##0.0_);[Red]\(#,##0.0\)"/>
    <numFmt numFmtId="180" formatCode="0.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2"/>
      <color theme="0"/>
      <name val="Arial"/>
      <family val="2"/>
    </font>
    <font>
      <sz val="12"/>
      <color rgb="FFFFFFFF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4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DBEEF4"/>
      </right>
      <top/>
      <bottom/>
      <diagonal/>
    </border>
    <border>
      <left style="medium">
        <color rgb="FFDBEEF4"/>
      </left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/>
      <right style="medium">
        <color theme="0"/>
      </right>
      <top style="thick">
        <color rgb="FFFFFFFF"/>
      </top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theme="0"/>
      </left>
      <right/>
      <top style="thick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rgb="FFFFFFFF"/>
      </right>
      <top style="thin">
        <color indexed="64"/>
      </top>
      <bottom/>
      <diagonal/>
    </border>
    <border>
      <left style="medium">
        <color rgb="FFFFFFFF"/>
      </left>
      <right style="medium">
        <color rgb="FFDBEEF4"/>
      </right>
      <top style="thin">
        <color indexed="64"/>
      </top>
      <bottom/>
      <diagonal/>
    </border>
    <border>
      <left style="medium">
        <color rgb="FFDBEEF4"/>
      </left>
      <right/>
      <top style="thin">
        <color indexed="64"/>
      </top>
      <bottom/>
      <diagonal/>
    </border>
    <border>
      <left style="medium">
        <color rgb="FFFFFFFF"/>
      </left>
      <right/>
      <top style="thin">
        <color indexed="64"/>
      </top>
      <bottom style="thick">
        <color rgb="FFFFFFFF"/>
      </bottom>
      <diagonal/>
    </border>
    <border>
      <left/>
      <right style="medium">
        <color rgb="FFFFFFFF"/>
      </right>
      <top style="thin">
        <color indexed="64"/>
      </top>
      <bottom style="thick">
        <color rgb="FFFFFFFF"/>
      </bottom>
      <diagonal/>
    </border>
    <border>
      <left/>
      <right/>
      <top style="thin">
        <color indexed="64"/>
      </top>
      <bottom style="thick">
        <color rgb="FFFFFFFF"/>
      </bottom>
      <diagonal/>
    </border>
    <border>
      <left style="medium">
        <color theme="0"/>
      </left>
      <right/>
      <top style="thin">
        <color indexed="64"/>
      </top>
      <bottom style="thick">
        <color rgb="FFFFFFFF"/>
      </bottom>
      <diagonal/>
    </border>
    <border>
      <left style="medium">
        <color rgb="FFFFFFFF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FFFF"/>
      </bottom>
      <diagonal/>
    </border>
    <border>
      <left/>
      <right style="thin">
        <color indexed="64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/>
      <diagonal/>
    </border>
  </borders>
  <cellStyleXfs count="7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1" fillId="3" borderId="14" xfId="0" applyFont="1" applyFill="1" applyBorder="1" applyAlignment="1">
      <alignment horizontal="center" vertical="center" wrapText="1" readingOrder="1"/>
    </xf>
    <xf numFmtId="176" fontId="14" fillId="0" borderId="15" xfId="0" applyNumberFormat="1" applyFont="1" applyFill="1" applyBorder="1" applyAlignment="1" applyProtection="1">
      <alignment horizontal="center" vertical="center"/>
      <protection locked="0"/>
    </xf>
    <xf numFmtId="178" fontId="14" fillId="0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176" fontId="14" fillId="0" borderId="19" xfId="0" applyNumberFormat="1" applyFont="1" applyFill="1" applyBorder="1" applyAlignment="1" applyProtection="1">
      <alignment horizontal="center" vertical="center"/>
      <protection locked="0"/>
    </xf>
    <xf numFmtId="177" fontId="14" fillId="0" borderId="19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38" fontId="14" fillId="0" borderId="15" xfId="4" applyFont="1" applyFill="1" applyBorder="1" applyAlignment="1" applyProtection="1">
      <alignment horizontal="center" vertical="center"/>
    </xf>
    <xf numFmtId="38" fontId="14" fillId="0" borderId="19" xfId="4" applyFont="1" applyFill="1" applyBorder="1" applyAlignment="1" applyProtection="1">
      <alignment horizontal="center" vertical="center"/>
      <protection locked="0"/>
    </xf>
    <xf numFmtId="38" fontId="6" fillId="0" borderId="15" xfId="4" applyFont="1" applyFill="1" applyBorder="1" applyAlignment="1">
      <alignment horizontal="center" vertical="center"/>
    </xf>
    <xf numFmtId="38" fontId="6" fillId="0" borderId="23" xfId="4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 wrapText="1"/>
    </xf>
    <xf numFmtId="38" fontId="14" fillId="0" borderId="19" xfId="4" applyFont="1" applyFill="1" applyBorder="1" applyAlignment="1" applyProtection="1">
      <alignment horizontal="center" vertical="center"/>
    </xf>
    <xf numFmtId="176" fontId="14" fillId="0" borderId="26" xfId="0" applyNumberFormat="1" applyFont="1" applyFill="1" applyBorder="1" applyAlignment="1" applyProtection="1">
      <alignment horizontal="center" vertical="center"/>
      <protection locked="0"/>
    </xf>
    <xf numFmtId="38" fontId="14" fillId="0" borderId="26" xfId="4" applyFont="1" applyFill="1" applyBorder="1" applyAlignment="1" applyProtection="1">
      <alignment horizontal="center" vertical="center"/>
    </xf>
    <xf numFmtId="178" fontId="14" fillId="0" borderId="19" xfId="0" applyNumberFormat="1" applyFont="1" applyFill="1" applyBorder="1" applyAlignment="1" applyProtection="1">
      <alignment horizontal="center" vertical="center"/>
      <protection locked="0"/>
    </xf>
    <xf numFmtId="178" fontId="14" fillId="0" borderId="26" xfId="0" applyNumberFormat="1" applyFont="1" applyFill="1" applyBorder="1" applyAlignment="1" applyProtection="1">
      <alignment horizontal="center" vertical="center"/>
      <protection locked="0"/>
    </xf>
    <xf numFmtId="38" fontId="6" fillId="0" borderId="19" xfId="4" applyFont="1" applyFill="1" applyBorder="1" applyAlignment="1">
      <alignment horizontal="center" vertical="center"/>
    </xf>
    <xf numFmtId="38" fontId="6" fillId="0" borderId="26" xfId="4" applyFont="1" applyFill="1" applyBorder="1" applyAlignment="1">
      <alignment horizontal="center" vertical="center"/>
    </xf>
    <xf numFmtId="176" fontId="13" fillId="6" borderId="19" xfId="0" applyNumberFormat="1" applyFont="1" applyFill="1" applyBorder="1" applyAlignment="1" applyProtection="1">
      <alignment horizontal="left" vertical="center"/>
      <protection locked="0"/>
    </xf>
    <xf numFmtId="38" fontId="6" fillId="0" borderId="30" xfId="4" applyFont="1" applyFill="1" applyBorder="1" applyAlignment="1">
      <alignment horizontal="center" vertical="center"/>
    </xf>
    <xf numFmtId="176" fontId="14" fillId="0" borderId="38" xfId="0" applyNumberFormat="1" applyFont="1" applyFill="1" applyBorder="1" applyAlignment="1" applyProtection="1">
      <alignment horizontal="center" vertical="center"/>
      <protection locked="0"/>
    </xf>
    <xf numFmtId="176" fontId="14" fillId="0" borderId="15" xfId="2" applyNumberFormat="1" applyFont="1" applyFill="1" applyBorder="1" applyAlignment="1" applyProtection="1">
      <alignment horizontal="center" vertical="center"/>
      <protection locked="0"/>
    </xf>
    <xf numFmtId="176" fontId="14" fillId="0" borderId="26" xfId="2" applyNumberFormat="1" applyFont="1" applyFill="1" applyBorder="1" applyAlignment="1" applyProtection="1">
      <alignment horizontal="center" vertical="center"/>
      <protection locked="0"/>
    </xf>
    <xf numFmtId="178" fontId="14" fillId="0" borderId="26" xfId="2" applyNumberFormat="1" applyFont="1" applyFill="1" applyBorder="1" applyAlignment="1" applyProtection="1">
      <alignment horizontal="center" vertical="center"/>
      <protection locked="0"/>
    </xf>
    <xf numFmtId="0" fontId="13" fillId="6" borderId="30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 applyProtection="1">
      <alignment horizontal="center" vertical="center" wrapText="1"/>
    </xf>
    <xf numFmtId="0" fontId="13" fillId="6" borderId="23" xfId="0" applyFont="1" applyFill="1" applyBorder="1" applyAlignment="1" applyProtection="1">
      <alignment horizontal="center" vertical="center" wrapText="1"/>
    </xf>
    <xf numFmtId="179" fontId="14" fillId="0" borderId="15" xfId="0" applyNumberFormat="1" applyFont="1" applyFill="1" applyBorder="1" applyAlignment="1" applyProtection="1">
      <alignment horizontal="center" vertical="center"/>
    </xf>
    <xf numFmtId="0" fontId="11" fillId="3" borderId="41" xfId="0" applyFont="1" applyFill="1" applyBorder="1" applyAlignment="1">
      <alignment horizontal="center" vertical="center" wrapText="1" readingOrder="1"/>
    </xf>
    <xf numFmtId="0" fontId="11" fillId="3" borderId="43" xfId="0" applyFont="1" applyFill="1" applyBorder="1" applyAlignment="1">
      <alignment horizontal="center" vertical="center" wrapText="1" readingOrder="1"/>
    </xf>
    <xf numFmtId="176" fontId="20" fillId="0" borderId="15" xfId="0" applyNumberFormat="1" applyFont="1" applyFill="1" applyBorder="1" applyAlignment="1" applyProtection="1">
      <alignment horizontal="center" vertical="center"/>
      <protection locked="0"/>
    </xf>
    <xf numFmtId="178" fontId="20" fillId="0" borderId="15" xfId="0" applyNumberFormat="1" applyFont="1" applyFill="1" applyBorder="1" applyAlignment="1" applyProtection="1">
      <alignment horizontal="center" vertical="center"/>
      <protection locked="0"/>
    </xf>
    <xf numFmtId="179" fontId="14" fillId="0" borderId="26" xfId="0" applyNumberFormat="1" applyFont="1" applyFill="1" applyBorder="1" applyAlignment="1" applyProtection="1">
      <alignment horizontal="center" vertical="center"/>
    </xf>
    <xf numFmtId="178" fontId="14" fillId="0" borderId="45" xfId="0" applyNumberFormat="1" applyFont="1" applyFill="1" applyBorder="1" applyAlignment="1" applyProtection="1">
      <alignment horizontal="center" vertical="center"/>
      <protection locked="0"/>
    </xf>
    <xf numFmtId="176" fontId="14" fillId="0" borderId="45" xfId="0" applyNumberFormat="1" applyFont="1" applyFill="1" applyBorder="1" applyAlignment="1" applyProtection="1">
      <alignment horizontal="center" vertical="center"/>
      <protection locked="0"/>
    </xf>
    <xf numFmtId="178" fontId="20" fillId="0" borderId="26" xfId="0" applyNumberFormat="1" applyFont="1" applyFill="1" applyBorder="1" applyAlignment="1" applyProtection="1">
      <alignment horizontal="center" vertical="center"/>
      <protection locked="0"/>
    </xf>
    <xf numFmtId="176" fontId="20" fillId="0" borderId="26" xfId="0" applyNumberFormat="1" applyFont="1" applyFill="1" applyBorder="1" applyAlignment="1" applyProtection="1">
      <alignment horizontal="center" vertical="center"/>
      <protection locked="0"/>
    </xf>
    <xf numFmtId="179" fontId="14" fillId="0" borderId="19" xfId="0" applyNumberFormat="1" applyFont="1" applyFill="1" applyBorder="1" applyAlignment="1" applyProtection="1">
      <alignment horizontal="center" vertical="center"/>
    </xf>
    <xf numFmtId="38" fontId="20" fillId="0" borderId="15" xfId="0" applyNumberFormat="1" applyFont="1" applyFill="1" applyBorder="1" applyAlignment="1" applyProtection="1">
      <alignment horizontal="center" vertical="center"/>
      <protection locked="0"/>
    </xf>
    <xf numFmtId="178" fontId="20" fillId="0" borderId="23" xfId="0" applyNumberFormat="1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176" fontId="21" fillId="0" borderId="15" xfId="0" applyNumberFormat="1" applyFont="1" applyFill="1" applyBorder="1" applyAlignment="1" applyProtection="1">
      <alignment horizontal="center" vertical="center"/>
      <protection locked="0"/>
    </xf>
    <xf numFmtId="176" fontId="13" fillId="6" borderId="35" xfId="2" applyNumberFormat="1" applyFont="1" applyFill="1" applyBorder="1" applyAlignment="1" applyProtection="1">
      <alignment horizontal="left" vertical="center"/>
      <protection locked="0"/>
    </xf>
    <xf numFmtId="176" fontId="13" fillId="6" borderId="46" xfId="2" applyNumberFormat="1" applyFont="1" applyFill="1" applyBorder="1" applyAlignment="1" applyProtection="1">
      <alignment horizontal="left" vertical="center"/>
      <protection locked="0"/>
    </xf>
    <xf numFmtId="176" fontId="13" fillId="6" borderId="17" xfId="0" applyNumberFormat="1" applyFont="1" applyFill="1" applyBorder="1" applyAlignment="1" applyProtection="1">
      <alignment horizontal="left" vertical="center"/>
      <protection locked="0"/>
    </xf>
    <xf numFmtId="176" fontId="13" fillId="6" borderId="35" xfId="0" applyNumberFormat="1" applyFont="1" applyFill="1" applyBorder="1" applyAlignment="1" applyProtection="1">
      <alignment horizontal="left" vertical="center"/>
      <protection locked="0"/>
    </xf>
    <xf numFmtId="176" fontId="13" fillId="6" borderId="47" xfId="0" applyNumberFormat="1" applyFont="1" applyFill="1" applyBorder="1" applyAlignment="1" applyProtection="1">
      <alignment horizontal="left" vertical="center"/>
      <protection locked="0"/>
    </xf>
    <xf numFmtId="176" fontId="13" fillId="6" borderId="35" xfId="0" applyNumberFormat="1" applyFont="1" applyFill="1" applyBorder="1" applyAlignment="1" applyProtection="1">
      <alignment horizontal="left" vertical="center" wrapText="1"/>
      <protection locked="0"/>
    </xf>
    <xf numFmtId="176" fontId="13" fillId="6" borderId="48" xfId="0" applyNumberFormat="1" applyFont="1" applyFill="1" applyBorder="1" applyAlignment="1" applyProtection="1">
      <alignment horizontal="left" vertical="center" wrapText="1"/>
      <protection locked="0"/>
    </xf>
    <xf numFmtId="179" fontId="14" fillId="0" borderId="49" xfId="0" applyNumberFormat="1" applyFont="1" applyFill="1" applyBorder="1" applyAlignment="1" applyProtection="1">
      <alignment horizontal="center" vertical="center"/>
    </xf>
    <xf numFmtId="176" fontId="14" fillId="0" borderId="45" xfId="2" applyNumberFormat="1" applyFont="1" applyFill="1" applyBorder="1" applyAlignment="1" applyProtection="1">
      <alignment horizontal="center" vertical="center"/>
      <protection locked="0"/>
    </xf>
    <xf numFmtId="178" fontId="14" fillId="0" borderId="45" xfId="2" applyNumberFormat="1" applyFont="1" applyFill="1" applyBorder="1" applyAlignment="1" applyProtection="1">
      <alignment horizontal="center" vertical="center"/>
      <protection locked="0"/>
    </xf>
    <xf numFmtId="176" fontId="20" fillId="0" borderId="15" xfId="76" applyNumberFormat="1" applyFont="1" applyFill="1" applyBorder="1" applyAlignment="1" applyProtection="1">
      <alignment horizontal="center" vertical="center"/>
      <protection locked="0"/>
    </xf>
    <xf numFmtId="179" fontId="14" fillId="0" borderId="26" xfId="2" applyNumberFormat="1" applyFont="1" applyFill="1" applyBorder="1" applyAlignment="1" applyProtection="1">
      <alignment horizontal="center" vertical="center"/>
    </xf>
    <xf numFmtId="179" fontId="14" fillId="0" borderId="15" xfId="2" applyNumberFormat="1" applyFont="1" applyFill="1" applyBorder="1" applyAlignment="1" applyProtection="1">
      <alignment horizontal="center" vertical="center"/>
    </xf>
    <xf numFmtId="176" fontId="13" fillId="6" borderId="46" xfId="0" applyNumberFormat="1" applyFont="1" applyFill="1" applyBorder="1" applyAlignment="1" applyProtection="1">
      <alignment horizontal="left" vertical="center"/>
      <protection locked="0"/>
    </xf>
    <xf numFmtId="176" fontId="13" fillId="6" borderId="50" xfId="0" applyNumberFormat="1" applyFont="1" applyFill="1" applyBorder="1" applyAlignment="1" applyProtection="1">
      <alignment horizontal="left" vertical="center"/>
      <protection locked="0"/>
    </xf>
    <xf numFmtId="176" fontId="13" fillId="0" borderId="28" xfId="0" applyNumberFormat="1" applyFont="1" applyFill="1" applyBorder="1" applyAlignment="1" applyProtection="1">
      <alignment horizontal="left" vertical="center"/>
      <protection locked="0"/>
    </xf>
    <xf numFmtId="176" fontId="13" fillId="6" borderId="47" xfId="2" applyNumberFormat="1" applyFont="1" applyFill="1" applyBorder="1" applyAlignment="1" applyProtection="1">
      <alignment horizontal="left" vertical="center"/>
      <protection locked="0"/>
    </xf>
    <xf numFmtId="180" fontId="14" fillId="0" borderId="15" xfId="0" applyNumberFormat="1" applyFont="1" applyFill="1" applyBorder="1" applyAlignment="1" applyProtection="1">
      <alignment horizontal="center" vertical="center"/>
    </xf>
    <xf numFmtId="176" fontId="22" fillId="0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176" fontId="22" fillId="0" borderId="19" xfId="0" applyNumberFormat="1" applyFont="1" applyFill="1" applyBorder="1" applyAlignment="1" applyProtection="1">
      <alignment horizontal="center" vertical="center"/>
      <protection locked="0"/>
    </xf>
    <xf numFmtId="176" fontId="14" fillId="0" borderId="23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176" fontId="20" fillId="0" borderId="23" xfId="0" applyNumberFormat="1" applyFont="1" applyFill="1" applyBorder="1" applyAlignment="1" applyProtection="1">
      <alignment horizontal="center" vertical="center"/>
      <protection locked="0"/>
    </xf>
    <xf numFmtId="176" fontId="20" fillId="0" borderId="49" xfId="0" applyNumberFormat="1" applyFont="1" applyFill="1" applyBorder="1" applyAlignment="1" applyProtection="1">
      <alignment horizontal="center" vertical="center"/>
      <protection locked="0"/>
    </xf>
    <xf numFmtId="176" fontId="20" fillId="0" borderId="48" xfId="0" applyNumberFormat="1" applyFont="1" applyFill="1" applyBorder="1" applyAlignment="1" applyProtection="1">
      <alignment horizontal="center" vertical="center"/>
      <protection locked="0"/>
    </xf>
    <xf numFmtId="178" fontId="14" fillId="0" borderId="23" xfId="0" applyNumberFormat="1" applyFont="1" applyFill="1" applyBorder="1" applyAlignment="1" applyProtection="1">
      <alignment horizontal="center" vertical="center"/>
      <protection locked="0"/>
    </xf>
    <xf numFmtId="178" fontId="14" fillId="0" borderId="15" xfId="76" applyNumberFormat="1" applyFont="1" applyFill="1" applyBorder="1" applyAlignment="1" applyProtection="1">
      <alignment horizontal="center" vertical="center"/>
      <protection locked="0"/>
    </xf>
    <xf numFmtId="178" fontId="14" fillId="0" borderId="15" xfId="75" applyNumberFormat="1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 wrapText="1" readingOrder="1"/>
    </xf>
    <xf numFmtId="176" fontId="14" fillId="0" borderId="15" xfId="76" applyNumberFormat="1" applyFont="1" applyFill="1" applyBorder="1" applyAlignment="1" applyProtection="1">
      <alignment horizontal="center" vertical="center"/>
      <protection locked="0"/>
    </xf>
    <xf numFmtId="179" fontId="14" fillId="6" borderId="15" xfId="0" applyNumberFormat="1" applyFont="1" applyFill="1" applyBorder="1" applyAlignment="1" applyProtection="1">
      <alignment horizontal="center" vertical="center"/>
    </xf>
    <xf numFmtId="180" fontId="14" fillId="6" borderId="15" xfId="0" applyNumberFormat="1" applyFont="1" applyFill="1" applyBorder="1" applyAlignment="1" applyProtection="1">
      <alignment horizontal="center" vertical="center"/>
    </xf>
    <xf numFmtId="178" fontId="20" fillId="0" borderId="19" xfId="0" applyNumberFormat="1" applyFont="1" applyFill="1" applyBorder="1" applyAlignment="1" applyProtection="1">
      <alignment horizontal="center" vertical="center"/>
      <protection locked="0"/>
    </xf>
    <xf numFmtId="176" fontId="20" fillId="0" borderId="19" xfId="0" applyNumberFormat="1" applyFont="1" applyFill="1" applyBorder="1" applyAlignment="1" applyProtection="1">
      <alignment horizontal="center" vertical="center"/>
      <protection locked="0"/>
    </xf>
    <xf numFmtId="176" fontId="14" fillId="0" borderId="30" xfId="0" applyNumberFormat="1" applyFont="1" applyFill="1" applyBorder="1" applyAlignment="1" applyProtection="1">
      <alignment horizontal="center" vertical="center"/>
      <protection locked="0"/>
    </xf>
    <xf numFmtId="179" fontId="14" fillId="0" borderId="30" xfId="0" applyNumberFormat="1" applyFont="1" applyFill="1" applyBorder="1" applyAlignment="1" applyProtection="1">
      <alignment horizontal="center" vertical="center"/>
    </xf>
    <xf numFmtId="38" fontId="14" fillId="0" borderId="30" xfId="4" applyFont="1" applyFill="1" applyBorder="1" applyAlignment="1" applyProtection="1">
      <alignment horizontal="center" vertical="center"/>
    </xf>
    <xf numFmtId="178" fontId="14" fillId="0" borderId="30" xfId="0" applyNumberFormat="1" applyFont="1" applyFill="1" applyBorder="1" applyAlignment="1" applyProtection="1">
      <alignment horizontal="center" vertical="center"/>
      <protection locked="0"/>
    </xf>
    <xf numFmtId="178" fontId="20" fillId="0" borderId="30" xfId="0" applyNumberFormat="1" applyFont="1" applyFill="1" applyBorder="1" applyAlignment="1" applyProtection="1">
      <alignment horizontal="center" vertical="center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176" fontId="13" fillId="6" borderId="24" xfId="2" applyNumberFormat="1" applyFont="1" applyFill="1" applyBorder="1" applyAlignment="1" applyProtection="1">
      <alignment horizontal="left" vertical="center"/>
      <protection locked="0"/>
    </xf>
    <xf numFmtId="179" fontId="14" fillId="0" borderId="19" xfId="2" applyNumberFormat="1" applyFont="1" applyFill="1" applyBorder="1" applyAlignment="1" applyProtection="1">
      <alignment horizontal="center" vertical="center"/>
    </xf>
    <xf numFmtId="176" fontId="20" fillId="0" borderId="45" xfId="0" applyNumberFormat="1" applyFont="1" applyFill="1" applyBorder="1" applyAlignment="1" applyProtection="1">
      <alignment horizontal="center" vertical="center"/>
      <protection locked="0"/>
    </xf>
    <xf numFmtId="176" fontId="13" fillId="6" borderId="47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9" fillId="2" borderId="58" xfId="0" applyFont="1" applyFill="1" applyBorder="1" applyAlignment="1">
      <alignment horizontal="center" vertical="center" wrapText="1" readingOrder="1"/>
    </xf>
    <xf numFmtId="0" fontId="9" fillId="2" borderId="60" xfId="0" applyFont="1" applyFill="1" applyBorder="1" applyAlignment="1">
      <alignment horizontal="center" vertical="center" wrapText="1" readingOrder="1"/>
    </xf>
    <xf numFmtId="0" fontId="9" fillId="2" borderId="56" xfId="0" applyFont="1" applyFill="1" applyBorder="1" applyAlignment="1">
      <alignment horizontal="center" vertical="center" wrapText="1" readingOrder="1"/>
    </xf>
    <xf numFmtId="0" fontId="11" fillId="3" borderId="63" xfId="0" applyFont="1" applyFill="1" applyBorder="1" applyAlignment="1">
      <alignment horizontal="center" vertical="center" wrapText="1" readingOrder="1"/>
    </xf>
    <xf numFmtId="180" fontId="14" fillId="0" borderId="26" xfId="0" applyNumberFormat="1" applyFont="1" applyFill="1" applyBorder="1" applyAlignment="1" applyProtection="1">
      <alignment horizontal="center" vertical="center"/>
    </xf>
    <xf numFmtId="180" fontId="14" fillId="0" borderId="19" xfId="1" applyNumberFormat="1" applyFont="1" applyFill="1" applyBorder="1" applyAlignment="1" applyProtection="1">
      <alignment horizontal="center" vertical="center"/>
      <protection locked="0"/>
    </xf>
    <xf numFmtId="0" fontId="10" fillId="3" borderId="44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center" vertical="center" wrapText="1" readingOrder="1"/>
    </xf>
    <xf numFmtId="0" fontId="10" fillId="3" borderId="2" xfId="0" applyFont="1" applyFill="1" applyBorder="1" applyAlignment="1">
      <alignment horizontal="center" vertical="center" wrapText="1" readingOrder="1"/>
    </xf>
    <xf numFmtId="0" fontId="10" fillId="3" borderId="40" xfId="0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10" fillId="3" borderId="22" xfId="0" applyFont="1" applyFill="1" applyBorder="1" applyAlignment="1">
      <alignment horizontal="center" vertical="center" wrapText="1" readingOrder="1"/>
    </xf>
    <xf numFmtId="0" fontId="10" fillId="3" borderId="52" xfId="0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 readingOrder="1"/>
    </xf>
    <xf numFmtId="0" fontId="9" fillId="2" borderId="57" xfId="0" applyFont="1" applyFill="1" applyBorder="1" applyAlignment="1">
      <alignment horizontal="center" vertical="center" wrapText="1" readingOrder="1"/>
    </xf>
    <xf numFmtId="0" fontId="9" fillId="2" borderId="58" xfId="0" applyFont="1" applyFill="1" applyBorder="1" applyAlignment="1">
      <alignment horizontal="center" vertical="center" wrapText="1" readingOrder="1"/>
    </xf>
    <xf numFmtId="0" fontId="9" fillId="2" borderId="61" xfId="0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0" fontId="10" fillId="3" borderId="7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3" borderId="62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9" xfId="0" applyFont="1" applyFill="1" applyBorder="1" applyAlignment="1">
      <alignment horizontal="center" vertical="center" wrapText="1" readingOrder="1"/>
    </xf>
    <xf numFmtId="0" fontId="10" fillId="3" borderId="21" xfId="0" applyFont="1" applyFill="1" applyBorder="1" applyAlignment="1">
      <alignment horizontal="center" vertical="center" wrapText="1" readingOrder="1"/>
    </xf>
    <xf numFmtId="0" fontId="10" fillId="3" borderId="13" xfId="0" applyFont="1" applyFill="1" applyBorder="1" applyAlignment="1">
      <alignment horizontal="center" vertical="center" wrapText="1" readingOrder="1"/>
    </xf>
    <xf numFmtId="0" fontId="10" fillId="3" borderId="42" xfId="0" applyFont="1" applyFill="1" applyBorder="1" applyAlignment="1">
      <alignment horizontal="center" vertical="center" wrapText="1" readingOrder="1"/>
    </xf>
    <xf numFmtId="0" fontId="10" fillId="3" borderId="51" xfId="0" applyFont="1" applyFill="1" applyBorder="1" applyAlignment="1">
      <alignment horizontal="center" vertical="center" wrapText="1" readingOrder="1"/>
    </xf>
    <xf numFmtId="0" fontId="9" fillId="2" borderId="59" xfId="0" applyFont="1" applyFill="1" applyBorder="1" applyAlignment="1">
      <alignment horizontal="center" vertical="center" wrapText="1" readingOrder="1"/>
    </xf>
    <xf numFmtId="0" fontId="9" fillId="2" borderId="60" xfId="0" applyFont="1" applyFill="1" applyBorder="1" applyAlignment="1">
      <alignment horizontal="center" vertical="center" wrapText="1" readingOrder="1"/>
    </xf>
    <xf numFmtId="0" fontId="9" fillId="2" borderId="20" xfId="0" applyFont="1" applyFill="1" applyBorder="1" applyAlignment="1">
      <alignment horizontal="center" vertical="center" wrapText="1" readingOrder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/>
    </xf>
    <xf numFmtId="0" fontId="12" fillId="6" borderId="17" xfId="0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horizontal="center" vertical="center" wrapText="1" readingOrder="1"/>
    </xf>
    <xf numFmtId="0" fontId="12" fillId="6" borderId="18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0" fontId="12" fillId="4" borderId="25" xfId="0" applyFont="1" applyFill="1" applyBorder="1" applyAlignment="1">
      <alignment horizontal="center" vertical="center" wrapText="1" readingOrder="1"/>
    </xf>
    <xf numFmtId="0" fontId="12" fillId="4" borderId="28" xfId="0" applyFont="1" applyFill="1" applyBorder="1" applyAlignment="1">
      <alignment horizontal="center" vertical="center" wrapText="1" readingOrder="1"/>
    </xf>
    <xf numFmtId="0" fontId="12" fillId="4" borderId="29" xfId="0" applyFont="1" applyFill="1" applyBorder="1" applyAlignment="1">
      <alignment horizontal="center" vertical="center" wrapText="1" readingOrder="1"/>
    </xf>
    <xf numFmtId="0" fontId="12" fillId="4" borderId="31" xfId="0" applyFont="1" applyFill="1" applyBorder="1" applyAlignment="1">
      <alignment horizontal="center" vertical="center" wrapText="1" readingOrder="1"/>
    </xf>
    <xf numFmtId="0" fontId="12" fillId="4" borderId="32" xfId="0" applyFont="1" applyFill="1" applyBorder="1" applyAlignment="1">
      <alignment horizontal="center" vertical="center" wrapText="1" readingOrder="1"/>
    </xf>
    <xf numFmtId="0" fontId="12" fillId="6" borderId="35" xfId="0" applyFont="1" applyFill="1" applyBorder="1" applyAlignment="1">
      <alignment horizontal="center" vertical="center" wrapText="1" readingOrder="1"/>
    </xf>
    <xf numFmtId="0" fontId="12" fillId="6" borderId="39" xfId="0" applyFont="1" applyFill="1" applyBorder="1" applyAlignment="1">
      <alignment horizontal="center" vertical="center" wrapText="1" readingOrder="1"/>
    </xf>
    <xf numFmtId="0" fontId="12" fillId="6" borderId="16" xfId="0" applyFont="1" applyFill="1" applyBorder="1" applyAlignment="1">
      <alignment horizontal="center" vertical="center" wrapText="1" readingOrder="1"/>
    </xf>
    <xf numFmtId="0" fontId="12" fillId="5" borderId="31" xfId="0" applyFont="1" applyFill="1" applyBorder="1" applyAlignment="1">
      <alignment horizontal="center" vertical="center" wrapText="1" readingOrder="1"/>
    </xf>
    <xf numFmtId="0" fontId="12" fillId="5" borderId="32" xfId="0" applyFont="1" applyFill="1" applyBorder="1" applyAlignment="1">
      <alignment horizontal="center" vertical="center" wrapText="1" readingOrder="1"/>
    </xf>
    <xf numFmtId="0" fontId="12" fillId="5" borderId="24" xfId="0" applyFont="1" applyFill="1" applyBorder="1" applyAlignment="1">
      <alignment horizontal="center" vertical="center" wrapText="1" readingOrder="1"/>
    </xf>
    <xf numFmtId="0" fontId="12" fillId="5" borderId="25" xfId="0" applyFont="1" applyFill="1" applyBorder="1" applyAlignment="1">
      <alignment horizontal="center" vertical="center" wrapText="1" readingOrder="1"/>
    </xf>
    <xf numFmtId="0" fontId="12" fillId="5" borderId="28" xfId="0" applyFont="1" applyFill="1" applyBorder="1" applyAlignment="1">
      <alignment horizontal="center" vertical="center" wrapText="1" readingOrder="1"/>
    </xf>
    <xf numFmtId="0" fontId="12" fillId="5" borderId="29" xfId="0" applyFont="1" applyFill="1" applyBorder="1" applyAlignment="1">
      <alignment horizontal="center" vertical="center" wrapText="1" readingOrder="1"/>
    </xf>
    <xf numFmtId="0" fontId="12" fillId="4" borderId="36" xfId="0" applyFont="1" applyFill="1" applyBorder="1" applyAlignment="1">
      <alignment horizontal="center" vertical="center" wrapText="1" readingOrder="1"/>
    </xf>
    <xf numFmtId="0" fontId="12" fillId="4" borderId="37" xfId="0" applyFont="1" applyFill="1" applyBorder="1" applyAlignment="1">
      <alignment horizontal="center" vertical="center" wrapText="1" readingOrder="1"/>
    </xf>
  </cellXfs>
  <cellStyles count="77">
    <cellStyle name="パーセント" xfId="1" builtinId="5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桁区切り" xfId="4" builtinId="6"/>
    <cellStyle name="標準" xfId="0" builtinId="0"/>
    <cellStyle name="標準 2 2" xfId="76"/>
    <cellStyle name="標準 3" xfId="3"/>
    <cellStyle name="標準 4" xfId="2"/>
    <cellStyle name="標準 7" xfId="75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592095</xdr:colOff>
      <xdr:row>0</xdr:row>
      <xdr:rowOff>102974</xdr:rowOff>
    </xdr:from>
    <xdr:to>
      <xdr:col>48</xdr:col>
      <xdr:colOff>1055473</xdr:colOff>
      <xdr:row>1</xdr:row>
      <xdr:rowOff>437637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032906" y="102974"/>
          <a:ext cx="1544594" cy="48912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参考資料１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66;&#31435;&#27744;&#30000;&#30149;&#38498;&#12305;22&#24180;10&#26376;&#24220;&#25312;&#28857;&#30149;&#38498;&#29694;&#27841;&#22577;&#21578;&#26360;&#27096;&#24335;1-3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かがみ"/>
      <sheetName val="表紙"/>
      <sheetName val="様式１(連絡先）"/>
      <sheetName val="様式２(全般事項)"/>
      <sheetName val="様式３（機能別）"/>
      <sheetName val="別紙１（機器）"/>
      <sheetName val="別紙２"/>
      <sheetName val="別紙３（放射線療法連携）"/>
      <sheetName val="別紙４(専門分野)"/>
      <sheetName val="別紙５(院内パス　)"/>
      <sheetName val="別紙６(レジメン　)"/>
      <sheetName val="別紙７(化学療法)"/>
      <sheetName val="別紙８（放治）"/>
      <sheetName val="別紙９（緩和Ｔ）"/>
      <sheetName val="別紙１０（緩和T紹介手順）"/>
      <sheetName val="別紙１１(外来緩和)"/>
      <sheetName val="別紙１２(緩和新規症例)"/>
      <sheetName val="別紙１３（緩和カンファレンス）"/>
      <sheetName val="別紙１４（緩和広報） "/>
      <sheetName val="別紙１５（緩和療法）"/>
      <sheetName val="別紙１６（病理協力）"/>
      <sheetName val="別紙１７（病理）"/>
      <sheetName val="別紙１８(地域連携)"/>
      <sheetName val="別紙１８－２"/>
      <sheetName val="別紙１９（地域連携体制）"/>
      <sheetName val="別紙２０（SO体制）"/>
      <sheetName val="別紙２１（SO窓口)"/>
      <sheetName val="別紙２２(患者支援)"/>
      <sheetName val="別紙２３(別途定める研修)"/>
      <sheetName val="別紙２４(地域研修)"/>
      <sheetName val="別紙２５(合同カンファ)"/>
      <sheetName val="別紙２６（相談支援窓口）"/>
      <sheetName val="別紙２７（患者団体）"/>
      <sheetName val="別紙２８（各種窓口）"/>
      <sheetName val="別紙２９（院内がん登録項目）"/>
      <sheetName val="別紙３０（一般向け講演会）"/>
      <sheetName val="別紙３１(府民へのメッセージ)"/>
      <sheetName val="追加資料"/>
      <sheetName val="選択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B2" t="str">
            <v>はい</v>
          </cell>
          <cell r="K2" t="str">
            <v>敷地内を全面禁煙</v>
          </cell>
        </row>
        <row r="3">
          <cell r="B3" t="str">
            <v>いいえ</v>
          </cell>
          <cell r="K3" t="str">
            <v>施設内のみを全面禁煙</v>
          </cell>
        </row>
        <row r="4">
          <cell r="K4" t="str">
            <v>その他（　　　　　　　　　　　　　　　　　　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6"/>
  <sheetViews>
    <sheetView tabSelected="1" view="pageBreakPreview" zoomScale="30" zoomScaleNormal="50" zoomScaleSheetLayoutView="30" zoomScalePageLayoutView="50" workbookViewId="0">
      <pane xSplit="4" ySplit="5" topLeftCell="E62" activePane="bottomRight" state="frozen"/>
      <selection activeCell="AW5" sqref="AW5"/>
      <selection pane="topRight" activeCell="AW5" sqref="AW5"/>
      <selection pane="bottomLeft" activeCell="AW5" sqref="AW5"/>
      <selection pane="bottomRight" activeCell="AK10" sqref="AK10"/>
    </sheetView>
  </sheetViews>
  <sheetFormatPr defaultColWidth="8.875" defaultRowHeight="14.25" x14ac:dyDescent="0.15"/>
  <cols>
    <col min="2" max="2" width="3.125" customWidth="1"/>
    <col min="3" max="3" width="13.875" customWidth="1"/>
    <col min="4" max="4" width="47.125" style="1" bestFit="1" customWidth="1"/>
    <col min="5" max="6" width="13.375" customWidth="1"/>
    <col min="7" max="7" width="14.375" bestFit="1" customWidth="1"/>
    <col min="8" max="8" width="15.625" customWidth="1"/>
    <col min="9" max="9" width="9.125" bestFit="1" customWidth="1"/>
    <col min="10" max="10" width="10.125" customWidth="1"/>
    <col min="11" max="11" width="11.125" customWidth="1"/>
    <col min="12" max="12" width="10.125" customWidth="1"/>
    <col min="13" max="13" width="9.125" customWidth="1"/>
    <col min="14" max="14" width="10" customWidth="1"/>
    <col min="15" max="15" width="10.625" customWidth="1"/>
    <col min="16" max="16" width="11.125" customWidth="1"/>
    <col min="17" max="20" width="11.625" customWidth="1"/>
    <col min="21" max="21" width="11.875" customWidth="1"/>
    <col min="22" max="22" width="11" customWidth="1"/>
    <col min="23" max="24" width="9.125" customWidth="1"/>
    <col min="25" max="25" width="11.5" customWidth="1"/>
    <col min="26" max="26" width="9.125" customWidth="1"/>
    <col min="27" max="27" width="15.125" customWidth="1"/>
    <col min="28" max="39" width="13.125" customWidth="1"/>
    <col min="40" max="44" width="13.875" customWidth="1"/>
    <col min="45" max="45" width="17.25" style="14" customWidth="1"/>
    <col min="46" max="46" width="14.875" customWidth="1"/>
    <col min="47" max="47" width="16" bestFit="1" customWidth="1"/>
    <col min="48" max="48" width="14.25" customWidth="1"/>
    <col min="49" max="49" width="16" bestFit="1" customWidth="1"/>
  </cols>
  <sheetData>
    <row r="1" spans="1:49" ht="11.25" customHeight="1" x14ac:dyDescent="0.15">
      <c r="A1" t="s">
        <v>0</v>
      </c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2"/>
      <c r="AW1" s="2"/>
    </row>
    <row r="2" spans="1:49" ht="45" customHeight="1" x14ac:dyDescent="0.15">
      <c r="A2" s="103" t="s">
        <v>123</v>
      </c>
      <c r="B2" s="104"/>
      <c r="C2" s="104"/>
      <c r="D2" s="105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2"/>
      <c r="AW2" s="2"/>
    </row>
    <row r="3" spans="1:49" s="3" customFormat="1" ht="36.75" customHeight="1" thickBot="1" x14ac:dyDescent="0.2">
      <c r="A3" s="120" t="s">
        <v>1</v>
      </c>
      <c r="B3" s="121"/>
      <c r="C3" s="124" t="s">
        <v>46</v>
      </c>
      <c r="D3" s="126" t="s">
        <v>2</v>
      </c>
      <c r="E3" s="128" t="s">
        <v>3</v>
      </c>
      <c r="F3" s="129"/>
      <c r="G3" s="106" t="s">
        <v>42</v>
      </c>
      <c r="H3" s="128" t="s">
        <v>126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43" t="s">
        <v>129</v>
      </c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29"/>
      <c r="AN3" s="107" t="s">
        <v>150</v>
      </c>
      <c r="AO3" s="144" t="s">
        <v>4</v>
      </c>
      <c r="AP3" s="145"/>
      <c r="AQ3" s="145"/>
      <c r="AR3" s="145"/>
      <c r="AS3" s="108" t="s">
        <v>5</v>
      </c>
      <c r="AT3" s="128" t="s">
        <v>6</v>
      </c>
      <c r="AU3" s="130"/>
      <c r="AV3" s="130"/>
      <c r="AW3" s="131"/>
    </row>
    <row r="4" spans="1:49" s="3" customFormat="1" ht="47.25" customHeight="1" thickTop="1" thickBot="1" x14ac:dyDescent="0.2">
      <c r="A4" s="122"/>
      <c r="B4" s="123"/>
      <c r="C4" s="125"/>
      <c r="D4" s="127"/>
      <c r="E4" s="132" t="s">
        <v>124</v>
      </c>
      <c r="F4" s="137" t="s">
        <v>125</v>
      </c>
      <c r="G4" s="139" t="s">
        <v>43</v>
      </c>
      <c r="H4" s="139" t="s">
        <v>7</v>
      </c>
      <c r="I4" s="134" t="s">
        <v>8</v>
      </c>
      <c r="J4" s="135"/>
      <c r="K4" s="137" t="s">
        <v>9</v>
      </c>
      <c r="L4" s="138"/>
      <c r="M4" s="138"/>
      <c r="N4" s="113"/>
      <c r="O4" s="137" t="s">
        <v>10</v>
      </c>
      <c r="P4" s="138"/>
      <c r="Q4" s="113"/>
      <c r="R4" s="137" t="s">
        <v>11</v>
      </c>
      <c r="S4" s="138"/>
      <c r="T4" s="138"/>
      <c r="U4" s="113"/>
      <c r="V4" s="134" t="s">
        <v>12</v>
      </c>
      <c r="W4" s="116"/>
      <c r="X4" s="116"/>
      <c r="Y4" s="116"/>
      <c r="Z4" s="116"/>
      <c r="AA4" s="141" t="s">
        <v>148</v>
      </c>
      <c r="AB4" s="115" t="s">
        <v>146</v>
      </c>
      <c r="AC4" s="116"/>
      <c r="AD4" s="116"/>
      <c r="AE4" s="116"/>
      <c r="AF4" s="116"/>
      <c r="AG4" s="116"/>
      <c r="AH4" s="117"/>
      <c r="AI4" s="115" t="s">
        <v>147</v>
      </c>
      <c r="AJ4" s="116"/>
      <c r="AK4" s="116"/>
      <c r="AL4" s="116"/>
      <c r="AM4" s="116"/>
      <c r="AN4" s="112" t="s">
        <v>149</v>
      </c>
      <c r="AO4" s="112" t="s">
        <v>139</v>
      </c>
      <c r="AP4" s="112" t="s">
        <v>140</v>
      </c>
      <c r="AQ4" s="112"/>
      <c r="AR4" s="112"/>
      <c r="AS4" s="113" t="s">
        <v>13</v>
      </c>
      <c r="AT4" s="134" t="s">
        <v>144</v>
      </c>
      <c r="AU4" s="135"/>
      <c r="AV4" s="134" t="s">
        <v>145</v>
      </c>
      <c r="AW4" s="136"/>
    </row>
    <row r="5" spans="1:49" s="3" customFormat="1" ht="70.5" customHeight="1" x14ac:dyDescent="0.15">
      <c r="A5" s="122"/>
      <c r="B5" s="123"/>
      <c r="C5" s="125"/>
      <c r="D5" s="127"/>
      <c r="E5" s="133"/>
      <c r="F5" s="140"/>
      <c r="G5" s="140"/>
      <c r="H5" s="140"/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112</v>
      </c>
      <c r="Q5" s="4" t="s">
        <v>21</v>
      </c>
      <c r="R5" s="4" t="s">
        <v>20</v>
      </c>
      <c r="S5" s="4" t="s">
        <v>22</v>
      </c>
      <c r="T5" s="4" t="s">
        <v>23</v>
      </c>
      <c r="U5" s="4" t="s">
        <v>24</v>
      </c>
      <c r="V5" s="4" t="s">
        <v>127</v>
      </c>
      <c r="W5" s="4" t="s">
        <v>25</v>
      </c>
      <c r="X5" s="4" t="s">
        <v>26</v>
      </c>
      <c r="Y5" s="4" t="s">
        <v>27</v>
      </c>
      <c r="Z5" s="42" t="s">
        <v>28</v>
      </c>
      <c r="AA5" s="142"/>
      <c r="AB5" s="43" t="s">
        <v>128</v>
      </c>
      <c r="AC5" s="4" t="s">
        <v>29</v>
      </c>
      <c r="AD5" s="4" t="s">
        <v>30</v>
      </c>
      <c r="AE5" s="4" t="s">
        <v>130</v>
      </c>
      <c r="AF5" s="4" t="s">
        <v>131</v>
      </c>
      <c r="AG5" s="4" t="s">
        <v>133</v>
      </c>
      <c r="AH5" s="4" t="s">
        <v>132</v>
      </c>
      <c r="AI5" s="4" t="s">
        <v>134</v>
      </c>
      <c r="AJ5" s="4" t="s">
        <v>135</v>
      </c>
      <c r="AK5" s="4" t="s">
        <v>136</v>
      </c>
      <c r="AL5" s="4" t="s">
        <v>137</v>
      </c>
      <c r="AM5" s="42" t="s">
        <v>138</v>
      </c>
      <c r="AN5" s="118"/>
      <c r="AO5" s="118"/>
      <c r="AP5" s="86" t="s">
        <v>141</v>
      </c>
      <c r="AQ5" s="86" t="s">
        <v>142</v>
      </c>
      <c r="AR5" s="86" t="s">
        <v>143</v>
      </c>
      <c r="AS5" s="114"/>
      <c r="AT5" s="87" t="s">
        <v>44</v>
      </c>
      <c r="AU5" s="87" t="s">
        <v>31</v>
      </c>
      <c r="AV5" s="87" t="s">
        <v>45</v>
      </c>
      <c r="AW5" s="109" t="s">
        <v>31</v>
      </c>
    </row>
    <row r="6" spans="1:49" s="7" customFormat="1" ht="79.5" customHeight="1" x14ac:dyDescent="0.15">
      <c r="A6" s="151" t="s">
        <v>32</v>
      </c>
      <c r="B6" s="152"/>
      <c r="C6" s="34" t="s">
        <v>50</v>
      </c>
      <c r="D6" s="59" t="s">
        <v>54</v>
      </c>
      <c r="E6" s="5">
        <v>6031</v>
      </c>
      <c r="F6" s="41">
        <v>28.931209824426752</v>
      </c>
      <c r="G6" s="6">
        <v>2466</v>
      </c>
      <c r="H6" s="6">
        <v>2709</v>
      </c>
      <c r="I6" s="6">
        <v>31</v>
      </c>
      <c r="J6" s="6">
        <v>86</v>
      </c>
      <c r="K6" s="6">
        <v>13</v>
      </c>
      <c r="L6" s="45">
        <v>94</v>
      </c>
      <c r="M6" s="45">
        <v>0</v>
      </c>
      <c r="N6" s="45">
        <v>106</v>
      </c>
      <c r="O6" s="45">
        <v>9</v>
      </c>
      <c r="P6" s="45">
        <v>147</v>
      </c>
      <c r="Q6" s="45">
        <v>49</v>
      </c>
      <c r="R6" s="44">
        <v>23</v>
      </c>
      <c r="S6" s="44">
        <v>36</v>
      </c>
      <c r="T6" s="44">
        <v>0</v>
      </c>
      <c r="U6" s="44">
        <v>56</v>
      </c>
      <c r="V6" s="44">
        <v>235</v>
      </c>
      <c r="W6" s="44">
        <v>0</v>
      </c>
      <c r="X6" s="44">
        <v>44</v>
      </c>
      <c r="Y6" s="44">
        <v>293</v>
      </c>
      <c r="Z6" s="44">
        <v>1</v>
      </c>
      <c r="AA6" s="6">
        <v>832</v>
      </c>
      <c r="AB6" s="44">
        <v>678</v>
      </c>
      <c r="AC6" s="44">
        <v>61</v>
      </c>
      <c r="AD6" s="44">
        <v>68</v>
      </c>
      <c r="AE6" s="44">
        <v>169</v>
      </c>
      <c r="AF6" s="44">
        <v>0</v>
      </c>
      <c r="AG6" s="44">
        <v>71</v>
      </c>
      <c r="AH6" s="44">
        <v>83</v>
      </c>
      <c r="AI6" s="44">
        <v>93</v>
      </c>
      <c r="AJ6" s="44">
        <v>3</v>
      </c>
      <c r="AK6" s="44">
        <v>41</v>
      </c>
      <c r="AL6" s="44">
        <v>16</v>
      </c>
      <c r="AM6" s="44">
        <v>60</v>
      </c>
      <c r="AN6" s="6">
        <v>3003</v>
      </c>
      <c r="AO6" s="6">
        <v>207</v>
      </c>
      <c r="AP6" s="44">
        <v>222</v>
      </c>
      <c r="AQ6" s="44">
        <v>48</v>
      </c>
      <c r="AR6" s="44">
        <v>6</v>
      </c>
      <c r="AS6" s="17">
        <v>886</v>
      </c>
      <c r="AT6" s="17">
        <v>755</v>
      </c>
      <c r="AU6" s="17">
        <f>AT6*6</f>
        <v>4530</v>
      </c>
      <c r="AV6" s="17">
        <v>410</v>
      </c>
      <c r="AW6" s="17">
        <f>AV6*6</f>
        <v>2460</v>
      </c>
    </row>
    <row r="7" spans="1:49" s="7" customFormat="1" ht="79.5" customHeight="1" x14ac:dyDescent="0.15">
      <c r="A7" s="151"/>
      <c r="B7" s="152"/>
      <c r="C7" s="34" t="s">
        <v>50</v>
      </c>
      <c r="D7" s="59" t="s">
        <v>55</v>
      </c>
      <c r="E7" s="5">
        <v>3969</v>
      </c>
      <c r="F7" s="73">
        <v>25.8</v>
      </c>
      <c r="G7" s="6">
        <v>1713</v>
      </c>
      <c r="H7" s="6">
        <v>1288</v>
      </c>
      <c r="I7" s="6">
        <v>3</v>
      </c>
      <c r="J7" s="6">
        <v>58</v>
      </c>
      <c r="K7" s="6">
        <v>36</v>
      </c>
      <c r="L7" s="45">
        <v>54</v>
      </c>
      <c r="M7" s="45">
        <v>1</v>
      </c>
      <c r="N7" s="45">
        <v>107</v>
      </c>
      <c r="O7" s="45">
        <v>15</v>
      </c>
      <c r="P7" s="45">
        <v>159</v>
      </c>
      <c r="Q7" s="45">
        <v>219</v>
      </c>
      <c r="R7" s="44">
        <v>32</v>
      </c>
      <c r="S7" s="44">
        <v>30</v>
      </c>
      <c r="T7" s="44">
        <v>0</v>
      </c>
      <c r="U7" s="44">
        <v>20</v>
      </c>
      <c r="V7" s="44">
        <v>128</v>
      </c>
      <c r="W7" s="44">
        <v>0</v>
      </c>
      <c r="X7" s="44">
        <v>8</v>
      </c>
      <c r="Y7" s="44">
        <v>0</v>
      </c>
      <c r="Z7" s="44">
        <v>0</v>
      </c>
      <c r="AA7" s="84">
        <v>342</v>
      </c>
      <c r="AB7" s="88">
        <v>342</v>
      </c>
      <c r="AC7" s="88">
        <v>8</v>
      </c>
      <c r="AD7" s="88">
        <v>2</v>
      </c>
      <c r="AE7" s="88">
        <v>0</v>
      </c>
      <c r="AF7" s="88">
        <v>0</v>
      </c>
      <c r="AG7" s="88">
        <v>0</v>
      </c>
      <c r="AH7" s="88">
        <v>0</v>
      </c>
      <c r="AI7" s="88">
        <v>42</v>
      </c>
      <c r="AJ7" s="88">
        <v>12</v>
      </c>
      <c r="AK7" s="88">
        <v>4</v>
      </c>
      <c r="AL7" s="88">
        <v>19</v>
      </c>
      <c r="AM7" s="88">
        <v>136</v>
      </c>
      <c r="AN7" s="6">
        <v>2487</v>
      </c>
      <c r="AO7" s="6">
        <v>107</v>
      </c>
      <c r="AP7" s="88">
        <v>69</v>
      </c>
      <c r="AQ7" s="88">
        <v>22</v>
      </c>
      <c r="AR7" s="88">
        <v>45</v>
      </c>
      <c r="AS7" s="17">
        <v>3138</v>
      </c>
      <c r="AT7" s="17">
        <v>201</v>
      </c>
      <c r="AU7" s="17">
        <f t="shared" ref="AU7:AU69" si="0">AT7*6</f>
        <v>1206</v>
      </c>
      <c r="AV7" s="17">
        <v>142</v>
      </c>
      <c r="AW7" s="17">
        <f t="shared" ref="AW7:AW69" si="1">AV7*6</f>
        <v>852</v>
      </c>
    </row>
    <row r="8" spans="1:49" s="7" customFormat="1" ht="79.5" customHeight="1" x14ac:dyDescent="0.15">
      <c r="A8" s="151"/>
      <c r="B8" s="152"/>
      <c r="C8" s="34" t="s">
        <v>41</v>
      </c>
      <c r="D8" s="59" t="s">
        <v>56</v>
      </c>
      <c r="E8" s="5">
        <v>2582</v>
      </c>
      <c r="F8" s="41">
        <v>24.891545358141329</v>
      </c>
      <c r="G8" s="15">
        <v>1252</v>
      </c>
      <c r="H8" s="15">
        <v>745</v>
      </c>
      <c r="I8" s="45">
        <v>4</v>
      </c>
      <c r="J8" s="45">
        <v>15</v>
      </c>
      <c r="K8" s="45">
        <v>26</v>
      </c>
      <c r="L8" s="45">
        <v>33</v>
      </c>
      <c r="M8" s="45">
        <v>0</v>
      </c>
      <c r="N8" s="45">
        <v>3</v>
      </c>
      <c r="O8" s="45">
        <v>39</v>
      </c>
      <c r="P8" s="45">
        <v>57</v>
      </c>
      <c r="Q8" s="45">
        <v>63</v>
      </c>
      <c r="R8" s="44">
        <v>13</v>
      </c>
      <c r="S8" s="44">
        <v>23</v>
      </c>
      <c r="T8" s="44">
        <v>0</v>
      </c>
      <c r="U8" s="44">
        <v>40</v>
      </c>
      <c r="V8" s="44">
        <v>109</v>
      </c>
      <c r="W8" s="44">
        <v>0</v>
      </c>
      <c r="X8" s="44">
        <v>3</v>
      </c>
      <c r="Y8" s="44">
        <v>7</v>
      </c>
      <c r="Z8" s="44">
        <v>0</v>
      </c>
      <c r="AA8" s="5">
        <v>218</v>
      </c>
      <c r="AB8" s="44">
        <v>218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22</v>
      </c>
      <c r="AJ8" s="44">
        <v>1</v>
      </c>
      <c r="AK8" s="44">
        <v>2</v>
      </c>
      <c r="AL8" s="44">
        <v>4</v>
      </c>
      <c r="AM8" s="44">
        <v>96</v>
      </c>
      <c r="AN8" s="6">
        <v>1125</v>
      </c>
      <c r="AO8" s="6">
        <v>226</v>
      </c>
      <c r="AP8" s="44">
        <v>213</v>
      </c>
      <c r="AQ8" s="44">
        <v>88</v>
      </c>
      <c r="AR8" s="44">
        <v>40</v>
      </c>
      <c r="AS8" s="17">
        <v>56</v>
      </c>
      <c r="AT8" s="17">
        <v>295</v>
      </c>
      <c r="AU8" s="17">
        <f t="shared" si="0"/>
        <v>1770</v>
      </c>
      <c r="AV8" s="17">
        <v>287</v>
      </c>
      <c r="AW8" s="17">
        <f t="shared" si="1"/>
        <v>1722</v>
      </c>
    </row>
    <row r="9" spans="1:49" s="7" customFormat="1" ht="79.5" customHeight="1" x14ac:dyDescent="0.15">
      <c r="A9" s="151"/>
      <c r="B9" s="152"/>
      <c r="C9" s="34" t="s">
        <v>41</v>
      </c>
      <c r="D9" s="59" t="s">
        <v>57</v>
      </c>
      <c r="E9" s="5">
        <v>2076</v>
      </c>
      <c r="F9" s="41">
        <v>17.835051546391753</v>
      </c>
      <c r="G9" s="15">
        <v>1195</v>
      </c>
      <c r="H9" s="15">
        <v>666</v>
      </c>
      <c r="I9" s="5">
        <v>4</v>
      </c>
      <c r="J9" s="5">
        <v>59</v>
      </c>
      <c r="K9" s="5">
        <v>30</v>
      </c>
      <c r="L9" s="5">
        <v>39</v>
      </c>
      <c r="M9" s="5">
        <v>2</v>
      </c>
      <c r="N9" s="5">
        <v>23</v>
      </c>
      <c r="O9" s="5">
        <v>9</v>
      </c>
      <c r="P9" s="5">
        <v>85</v>
      </c>
      <c r="Q9" s="5">
        <v>13</v>
      </c>
      <c r="R9" s="5">
        <v>26</v>
      </c>
      <c r="S9" s="5">
        <v>4</v>
      </c>
      <c r="T9" s="5">
        <v>0</v>
      </c>
      <c r="U9" s="5">
        <v>34</v>
      </c>
      <c r="V9" s="5">
        <v>43</v>
      </c>
      <c r="W9" s="5">
        <v>0</v>
      </c>
      <c r="X9" s="5">
        <v>0</v>
      </c>
      <c r="Y9" s="5">
        <v>0</v>
      </c>
      <c r="Z9" s="5">
        <v>0</v>
      </c>
      <c r="AA9" s="5">
        <v>253</v>
      </c>
      <c r="AB9" s="6">
        <v>253</v>
      </c>
      <c r="AC9" s="6">
        <v>27</v>
      </c>
      <c r="AD9" s="6">
        <v>21</v>
      </c>
      <c r="AE9" s="6">
        <v>0</v>
      </c>
      <c r="AF9" s="6">
        <v>0</v>
      </c>
      <c r="AG9" s="6">
        <v>0</v>
      </c>
      <c r="AH9" s="6">
        <v>2</v>
      </c>
      <c r="AI9" s="44">
        <v>58</v>
      </c>
      <c r="AJ9" s="44">
        <v>5</v>
      </c>
      <c r="AK9" s="44">
        <v>24</v>
      </c>
      <c r="AL9" s="44">
        <v>8</v>
      </c>
      <c r="AM9" s="44">
        <v>54</v>
      </c>
      <c r="AN9" s="6">
        <v>855</v>
      </c>
      <c r="AO9" s="6">
        <v>192</v>
      </c>
      <c r="AP9" s="44">
        <v>99</v>
      </c>
      <c r="AQ9" s="44">
        <v>136</v>
      </c>
      <c r="AR9" s="44">
        <v>3</v>
      </c>
      <c r="AS9" s="17">
        <v>2021</v>
      </c>
      <c r="AT9" s="17">
        <v>799</v>
      </c>
      <c r="AU9" s="17">
        <f t="shared" si="0"/>
        <v>4794</v>
      </c>
      <c r="AV9" s="17">
        <v>504</v>
      </c>
      <c r="AW9" s="17">
        <f t="shared" si="1"/>
        <v>3024</v>
      </c>
    </row>
    <row r="10" spans="1:49" s="7" customFormat="1" ht="79.5" customHeight="1" x14ac:dyDescent="0.15">
      <c r="A10" s="151"/>
      <c r="B10" s="152"/>
      <c r="C10" s="34" t="s">
        <v>41</v>
      </c>
      <c r="D10" s="59" t="s">
        <v>58</v>
      </c>
      <c r="E10" s="5">
        <v>1355</v>
      </c>
      <c r="F10" s="41">
        <v>15.418752844788347</v>
      </c>
      <c r="G10" s="15">
        <v>675</v>
      </c>
      <c r="H10" s="15">
        <v>397</v>
      </c>
      <c r="I10" s="5">
        <v>12</v>
      </c>
      <c r="J10" s="5">
        <v>41</v>
      </c>
      <c r="K10" s="45">
        <v>28</v>
      </c>
      <c r="L10" s="45">
        <v>8</v>
      </c>
      <c r="M10" s="45">
        <v>1</v>
      </c>
      <c r="N10" s="45">
        <v>29</v>
      </c>
      <c r="O10" s="45">
        <v>4</v>
      </c>
      <c r="P10" s="45">
        <v>75</v>
      </c>
      <c r="Q10" s="45">
        <v>63</v>
      </c>
      <c r="R10" s="44">
        <v>8</v>
      </c>
      <c r="S10" s="44">
        <v>2</v>
      </c>
      <c r="T10" s="44">
        <v>0</v>
      </c>
      <c r="U10" s="44">
        <v>8</v>
      </c>
      <c r="V10" s="44">
        <v>56</v>
      </c>
      <c r="W10" s="44">
        <v>0</v>
      </c>
      <c r="X10" s="44">
        <v>1</v>
      </c>
      <c r="Y10" s="44">
        <v>39</v>
      </c>
      <c r="Z10" s="44">
        <v>0</v>
      </c>
      <c r="AA10" s="5">
        <v>2402</v>
      </c>
      <c r="AB10" s="44">
        <v>120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30</v>
      </c>
      <c r="AJ10" s="44">
        <v>6</v>
      </c>
      <c r="AK10" s="44">
        <v>2</v>
      </c>
      <c r="AL10" s="44">
        <v>16</v>
      </c>
      <c r="AM10" s="44">
        <v>27</v>
      </c>
      <c r="AN10" s="6">
        <v>794</v>
      </c>
      <c r="AO10" s="6">
        <v>134</v>
      </c>
      <c r="AP10" s="44">
        <v>96</v>
      </c>
      <c r="AQ10" s="44">
        <v>42</v>
      </c>
      <c r="AR10" s="44">
        <v>13</v>
      </c>
      <c r="AS10" s="17">
        <v>404</v>
      </c>
      <c r="AT10" s="17">
        <v>187</v>
      </c>
      <c r="AU10" s="17">
        <f t="shared" si="0"/>
        <v>1122</v>
      </c>
      <c r="AV10" s="17">
        <v>111</v>
      </c>
      <c r="AW10" s="17">
        <f t="shared" si="1"/>
        <v>666</v>
      </c>
    </row>
    <row r="11" spans="1:49" s="7" customFormat="1" ht="79.5" customHeight="1" x14ac:dyDescent="0.15">
      <c r="A11" s="151"/>
      <c r="B11" s="152"/>
      <c r="C11" s="34" t="s">
        <v>41</v>
      </c>
      <c r="D11" s="59" t="s">
        <v>59</v>
      </c>
      <c r="E11" s="5">
        <v>1346</v>
      </c>
      <c r="F11" s="41">
        <v>13.680252058135988</v>
      </c>
      <c r="G11" s="15">
        <v>877</v>
      </c>
      <c r="H11" s="15">
        <v>532</v>
      </c>
      <c r="I11" s="5">
        <v>0</v>
      </c>
      <c r="J11" s="5">
        <v>0</v>
      </c>
      <c r="K11" s="45">
        <v>31</v>
      </c>
      <c r="L11" s="45">
        <v>6</v>
      </c>
      <c r="M11" s="45">
        <v>2</v>
      </c>
      <c r="N11" s="45">
        <v>30</v>
      </c>
      <c r="O11" s="45">
        <v>40</v>
      </c>
      <c r="P11" s="45">
        <v>70</v>
      </c>
      <c r="Q11" s="45">
        <v>44</v>
      </c>
      <c r="R11" s="44">
        <v>5</v>
      </c>
      <c r="S11" s="44">
        <v>0</v>
      </c>
      <c r="T11" s="44">
        <v>0</v>
      </c>
      <c r="U11" s="44">
        <v>1</v>
      </c>
      <c r="V11" s="44">
        <v>115</v>
      </c>
      <c r="W11" s="44">
        <v>0</v>
      </c>
      <c r="X11" s="44">
        <v>3</v>
      </c>
      <c r="Y11" s="44">
        <v>37</v>
      </c>
      <c r="Z11" s="44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6">
        <v>521</v>
      </c>
      <c r="AO11" s="6">
        <v>60</v>
      </c>
      <c r="AP11" s="44">
        <v>77</v>
      </c>
      <c r="AQ11" s="44">
        <v>10</v>
      </c>
      <c r="AR11" s="44">
        <v>7</v>
      </c>
      <c r="AS11" s="17">
        <v>647</v>
      </c>
      <c r="AT11" s="17">
        <v>73</v>
      </c>
      <c r="AU11" s="17">
        <f t="shared" si="0"/>
        <v>438</v>
      </c>
      <c r="AV11" s="17">
        <v>230</v>
      </c>
      <c r="AW11" s="17">
        <f t="shared" si="1"/>
        <v>1380</v>
      </c>
    </row>
    <row r="12" spans="1:49" s="7" customFormat="1" ht="79.5" customHeight="1" x14ac:dyDescent="0.15">
      <c r="A12" s="151"/>
      <c r="B12" s="152"/>
      <c r="C12" s="35" t="s">
        <v>41</v>
      </c>
      <c r="D12" s="69" t="s">
        <v>60</v>
      </c>
      <c r="E12" s="5">
        <v>1519</v>
      </c>
      <c r="F12" s="41">
        <v>18.259406178627238</v>
      </c>
      <c r="G12" s="15">
        <v>773</v>
      </c>
      <c r="H12" s="15">
        <v>694</v>
      </c>
      <c r="I12" s="5">
        <v>23</v>
      </c>
      <c r="J12" s="5">
        <v>13</v>
      </c>
      <c r="K12" s="45">
        <v>24</v>
      </c>
      <c r="L12" s="45">
        <v>23</v>
      </c>
      <c r="M12" s="45">
        <v>0</v>
      </c>
      <c r="N12" s="45">
        <v>38</v>
      </c>
      <c r="O12" s="45">
        <v>70</v>
      </c>
      <c r="P12" s="45">
        <v>66</v>
      </c>
      <c r="Q12" s="45">
        <v>54</v>
      </c>
      <c r="R12" s="44">
        <v>13</v>
      </c>
      <c r="S12" s="44">
        <v>1</v>
      </c>
      <c r="T12" s="44">
        <v>0</v>
      </c>
      <c r="U12" s="44">
        <v>26</v>
      </c>
      <c r="V12" s="44">
        <v>28</v>
      </c>
      <c r="W12" s="44">
        <v>0</v>
      </c>
      <c r="X12" s="44">
        <v>1</v>
      </c>
      <c r="Y12" s="44">
        <v>0</v>
      </c>
      <c r="Z12" s="44">
        <v>0</v>
      </c>
      <c r="AA12" s="5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510</v>
      </c>
      <c r="AO12" s="6">
        <v>216</v>
      </c>
      <c r="AP12" s="44">
        <v>227</v>
      </c>
      <c r="AQ12" s="44">
        <v>37</v>
      </c>
      <c r="AR12" s="44">
        <v>75</v>
      </c>
      <c r="AS12" s="17">
        <v>511</v>
      </c>
      <c r="AT12" s="17">
        <v>196</v>
      </c>
      <c r="AU12" s="17">
        <f t="shared" si="0"/>
        <v>1176</v>
      </c>
      <c r="AV12" s="17">
        <v>460</v>
      </c>
      <c r="AW12" s="17">
        <f t="shared" si="1"/>
        <v>2760</v>
      </c>
    </row>
    <row r="13" spans="1:49" s="7" customFormat="1" ht="79.5" customHeight="1" thickBot="1" x14ac:dyDescent="0.2">
      <c r="A13" s="153"/>
      <c r="B13" s="154"/>
      <c r="C13" s="38" t="s">
        <v>52</v>
      </c>
      <c r="D13" s="60" t="s">
        <v>61</v>
      </c>
      <c r="E13" s="21">
        <v>1078</v>
      </c>
      <c r="F13" s="46">
        <v>24.832987790831606</v>
      </c>
      <c r="G13" s="22">
        <v>274</v>
      </c>
      <c r="H13" s="22">
        <v>127</v>
      </c>
      <c r="I13" s="49">
        <v>16</v>
      </c>
      <c r="J13" s="49">
        <v>111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21">
        <v>239</v>
      </c>
      <c r="AB13" s="50">
        <v>151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47"/>
      <c r="AJ13" s="47"/>
      <c r="AK13" s="47"/>
      <c r="AL13" s="47"/>
      <c r="AM13" s="47"/>
      <c r="AN13" s="24">
        <v>710</v>
      </c>
      <c r="AO13" s="24">
        <v>80</v>
      </c>
      <c r="AP13" s="50">
        <v>78</v>
      </c>
      <c r="AQ13" s="50">
        <v>56</v>
      </c>
      <c r="AR13" s="50">
        <v>33</v>
      </c>
      <c r="AS13" s="26">
        <v>562</v>
      </c>
      <c r="AT13" s="26">
        <v>76</v>
      </c>
      <c r="AU13" s="26">
        <f t="shared" si="0"/>
        <v>456</v>
      </c>
      <c r="AV13" s="26">
        <v>114</v>
      </c>
      <c r="AW13" s="26">
        <f t="shared" si="1"/>
        <v>684</v>
      </c>
    </row>
    <row r="14" spans="1:49" s="7" customFormat="1" ht="79.5" customHeight="1" x14ac:dyDescent="0.15">
      <c r="A14" s="160" t="s">
        <v>33</v>
      </c>
      <c r="B14" s="161"/>
      <c r="C14" s="33" t="s">
        <v>50</v>
      </c>
      <c r="D14" s="70" t="s">
        <v>62</v>
      </c>
      <c r="E14" s="93">
        <v>7931</v>
      </c>
      <c r="F14" s="94">
        <v>37.514781703798306</v>
      </c>
      <c r="G14" s="95">
        <v>2400</v>
      </c>
      <c r="H14" s="96">
        <v>2375</v>
      </c>
      <c r="I14" s="96">
        <v>13</v>
      </c>
      <c r="J14" s="96">
        <v>115</v>
      </c>
      <c r="K14" s="96">
        <v>33</v>
      </c>
      <c r="L14" s="97">
        <v>71</v>
      </c>
      <c r="M14" s="97">
        <v>3</v>
      </c>
      <c r="N14" s="97">
        <v>101</v>
      </c>
      <c r="O14" s="97">
        <v>9</v>
      </c>
      <c r="P14" s="97">
        <v>284</v>
      </c>
      <c r="Q14" s="97">
        <v>53</v>
      </c>
      <c r="R14" s="93">
        <v>15</v>
      </c>
      <c r="S14" s="93">
        <v>22</v>
      </c>
      <c r="T14" s="93">
        <v>0</v>
      </c>
      <c r="U14" s="93">
        <v>114</v>
      </c>
      <c r="V14" s="93">
        <v>217</v>
      </c>
      <c r="W14" s="93">
        <v>0</v>
      </c>
      <c r="X14" s="93">
        <v>1</v>
      </c>
      <c r="Y14" s="93">
        <v>184</v>
      </c>
      <c r="Z14" s="93">
        <v>3</v>
      </c>
      <c r="AA14" s="96">
        <v>904</v>
      </c>
      <c r="AB14" s="98">
        <v>846</v>
      </c>
      <c r="AC14" s="98">
        <v>2</v>
      </c>
      <c r="AD14" s="98">
        <v>16</v>
      </c>
      <c r="AE14" s="98">
        <v>126</v>
      </c>
      <c r="AF14" s="98">
        <v>0</v>
      </c>
      <c r="AG14" s="98">
        <v>59</v>
      </c>
      <c r="AH14" s="98">
        <v>9</v>
      </c>
      <c r="AI14" s="98">
        <v>102</v>
      </c>
      <c r="AJ14" s="98">
        <v>10</v>
      </c>
      <c r="AK14" s="98">
        <v>5</v>
      </c>
      <c r="AL14" s="98">
        <v>7</v>
      </c>
      <c r="AM14" s="98">
        <v>151</v>
      </c>
      <c r="AN14" s="96">
        <v>3420</v>
      </c>
      <c r="AO14" s="96">
        <v>216</v>
      </c>
      <c r="AP14" s="93">
        <v>207</v>
      </c>
      <c r="AQ14" s="93">
        <v>132</v>
      </c>
      <c r="AR14" s="93">
        <v>19</v>
      </c>
      <c r="AS14" s="28">
        <v>6535</v>
      </c>
      <c r="AT14" s="28">
        <v>501</v>
      </c>
      <c r="AU14" s="28">
        <f t="shared" si="0"/>
        <v>3006</v>
      </c>
      <c r="AV14" s="28">
        <v>1908</v>
      </c>
      <c r="AW14" s="28">
        <f t="shared" si="1"/>
        <v>11448</v>
      </c>
    </row>
    <row r="15" spans="1:49" s="7" customFormat="1" ht="79.5" customHeight="1" x14ac:dyDescent="0.15">
      <c r="A15" s="162"/>
      <c r="B15" s="163"/>
      <c r="C15" s="19" t="s">
        <v>41</v>
      </c>
      <c r="D15" s="58" t="s">
        <v>63</v>
      </c>
      <c r="E15" s="5">
        <v>2050</v>
      </c>
      <c r="F15" s="41">
        <v>13.480633918590124</v>
      </c>
      <c r="G15" s="15">
        <v>688</v>
      </c>
      <c r="H15" s="15">
        <v>627</v>
      </c>
      <c r="I15" s="45">
        <v>2</v>
      </c>
      <c r="J15" s="45">
        <v>18</v>
      </c>
      <c r="K15" s="45">
        <v>19</v>
      </c>
      <c r="L15" s="45">
        <v>13</v>
      </c>
      <c r="M15" s="45">
        <v>3</v>
      </c>
      <c r="N15" s="45">
        <v>22</v>
      </c>
      <c r="O15" s="45">
        <v>14</v>
      </c>
      <c r="P15" s="45">
        <v>63</v>
      </c>
      <c r="Q15" s="45">
        <v>38</v>
      </c>
      <c r="R15" s="44">
        <v>2</v>
      </c>
      <c r="S15" s="44">
        <v>0</v>
      </c>
      <c r="T15" s="44">
        <v>0</v>
      </c>
      <c r="U15" s="44">
        <v>3</v>
      </c>
      <c r="V15" s="44">
        <v>73</v>
      </c>
      <c r="W15" s="44">
        <v>0</v>
      </c>
      <c r="X15" s="44">
        <v>0</v>
      </c>
      <c r="Y15" s="44">
        <v>0</v>
      </c>
      <c r="Z15" s="44">
        <v>1</v>
      </c>
      <c r="AA15" s="5">
        <v>165</v>
      </c>
      <c r="AB15" s="44">
        <v>195</v>
      </c>
      <c r="AC15" s="44">
        <v>18</v>
      </c>
      <c r="AD15" s="44">
        <v>1</v>
      </c>
      <c r="AE15" s="44">
        <v>22</v>
      </c>
      <c r="AF15" s="44">
        <v>0</v>
      </c>
      <c r="AG15" s="44">
        <v>0</v>
      </c>
      <c r="AH15" s="44">
        <v>0</v>
      </c>
      <c r="AI15" s="44">
        <v>49</v>
      </c>
      <c r="AJ15" s="44">
        <v>6</v>
      </c>
      <c r="AK15" s="44">
        <v>2</v>
      </c>
      <c r="AL15" s="44">
        <v>5</v>
      </c>
      <c r="AM15" s="44">
        <v>79</v>
      </c>
      <c r="AN15" s="6">
        <v>2027</v>
      </c>
      <c r="AO15" s="6">
        <v>85</v>
      </c>
      <c r="AP15" s="44">
        <v>76</v>
      </c>
      <c r="AQ15" s="44">
        <v>69</v>
      </c>
      <c r="AR15" s="44">
        <v>40</v>
      </c>
      <c r="AS15" s="17">
        <v>903</v>
      </c>
      <c r="AT15" s="17">
        <v>230</v>
      </c>
      <c r="AU15" s="17">
        <f t="shared" si="0"/>
        <v>1380</v>
      </c>
      <c r="AV15" s="17">
        <v>188</v>
      </c>
      <c r="AW15" s="17">
        <f t="shared" si="1"/>
        <v>1128</v>
      </c>
    </row>
    <row r="16" spans="1:49" s="7" customFormat="1" ht="79.5" customHeight="1" x14ac:dyDescent="0.15">
      <c r="A16" s="162"/>
      <c r="B16" s="163"/>
      <c r="C16" s="34" t="s">
        <v>41</v>
      </c>
      <c r="D16" s="59" t="s">
        <v>64</v>
      </c>
      <c r="E16" s="5">
        <v>966</v>
      </c>
      <c r="F16" s="73">
        <v>16.100000000000001</v>
      </c>
      <c r="G16" s="15">
        <v>474</v>
      </c>
      <c r="H16" s="15">
        <v>261</v>
      </c>
      <c r="I16" s="45">
        <v>4</v>
      </c>
      <c r="J16" s="45">
        <v>4</v>
      </c>
      <c r="K16" s="45">
        <v>26</v>
      </c>
      <c r="L16" s="45">
        <v>8</v>
      </c>
      <c r="M16" s="45">
        <v>0</v>
      </c>
      <c r="N16" s="45">
        <v>8</v>
      </c>
      <c r="O16" s="45">
        <v>15</v>
      </c>
      <c r="P16" s="45">
        <v>35</v>
      </c>
      <c r="Q16" s="45">
        <v>17</v>
      </c>
      <c r="R16" s="44">
        <v>0</v>
      </c>
      <c r="S16" s="44">
        <v>0</v>
      </c>
      <c r="T16" s="44">
        <v>0</v>
      </c>
      <c r="U16" s="44">
        <v>0</v>
      </c>
      <c r="V16" s="44">
        <v>1</v>
      </c>
      <c r="W16" s="44">
        <v>0</v>
      </c>
      <c r="X16" s="44">
        <v>0</v>
      </c>
      <c r="Y16" s="44">
        <v>0</v>
      </c>
      <c r="Z16" s="44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6">
        <v>438</v>
      </c>
      <c r="AO16" s="6">
        <v>75</v>
      </c>
      <c r="AP16" s="44">
        <v>60</v>
      </c>
      <c r="AQ16" s="44">
        <v>29</v>
      </c>
      <c r="AR16" s="44">
        <v>9</v>
      </c>
      <c r="AS16" s="17">
        <v>480</v>
      </c>
      <c r="AT16" s="17">
        <v>244</v>
      </c>
      <c r="AU16" s="17">
        <f t="shared" si="0"/>
        <v>1464</v>
      </c>
      <c r="AV16" s="17">
        <v>176</v>
      </c>
      <c r="AW16" s="17">
        <f t="shared" si="1"/>
        <v>1056</v>
      </c>
    </row>
    <row r="17" spans="1:49" s="7" customFormat="1" ht="79.5" customHeight="1" thickBot="1" x14ac:dyDescent="0.2">
      <c r="A17" s="164"/>
      <c r="B17" s="165"/>
      <c r="C17" s="38" t="s">
        <v>41</v>
      </c>
      <c r="D17" s="60" t="s">
        <v>115</v>
      </c>
      <c r="E17" s="21">
        <v>1820</v>
      </c>
      <c r="F17" s="110">
        <v>23</v>
      </c>
      <c r="G17" s="22">
        <v>662</v>
      </c>
      <c r="H17" s="22">
        <v>462</v>
      </c>
      <c r="I17" s="49">
        <v>0</v>
      </c>
      <c r="J17" s="49">
        <v>51</v>
      </c>
      <c r="K17" s="49">
        <v>14</v>
      </c>
      <c r="L17" s="49">
        <v>15</v>
      </c>
      <c r="M17" s="49">
        <v>1</v>
      </c>
      <c r="N17" s="49">
        <v>10</v>
      </c>
      <c r="O17" s="49">
        <v>10</v>
      </c>
      <c r="P17" s="49">
        <v>24</v>
      </c>
      <c r="Q17" s="49">
        <v>28</v>
      </c>
      <c r="R17" s="50">
        <v>4</v>
      </c>
      <c r="S17" s="50">
        <v>0</v>
      </c>
      <c r="T17" s="50">
        <v>0</v>
      </c>
      <c r="U17" s="50">
        <v>3</v>
      </c>
      <c r="V17" s="50">
        <v>32</v>
      </c>
      <c r="W17" s="50">
        <v>0</v>
      </c>
      <c r="X17" s="50">
        <v>1</v>
      </c>
      <c r="Y17" s="50">
        <v>5</v>
      </c>
      <c r="Z17" s="50">
        <v>0</v>
      </c>
      <c r="AA17" s="21">
        <v>132</v>
      </c>
      <c r="AB17" s="50">
        <v>132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37</v>
      </c>
      <c r="AJ17" s="50">
        <v>4</v>
      </c>
      <c r="AK17" s="50">
        <v>3</v>
      </c>
      <c r="AL17" s="50">
        <v>2</v>
      </c>
      <c r="AM17" s="50">
        <v>27</v>
      </c>
      <c r="AN17" s="24">
        <v>919</v>
      </c>
      <c r="AO17" s="24">
        <v>194</v>
      </c>
      <c r="AP17" s="50">
        <v>147</v>
      </c>
      <c r="AQ17" s="50">
        <v>110</v>
      </c>
      <c r="AR17" s="50">
        <v>106</v>
      </c>
      <c r="AS17" s="26">
        <v>1286</v>
      </c>
      <c r="AT17" s="26">
        <v>99</v>
      </c>
      <c r="AU17" s="26">
        <f t="shared" si="0"/>
        <v>594</v>
      </c>
      <c r="AV17" s="26">
        <v>99</v>
      </c>
      <c r="AW17" s="26">
        <f t="shared" si="1"/>
        <v>594</v>
      </c>
    </row>
    <row r="18" spans="1:49" s="7" customFormat="1" ht="79.5" customHeight="1" x14ac:dyDescent="0.15">
      <c r="A18" s="151" t="s">
        <v>34</v>
      </c>
      <c r="B18" s="152"/>
      <c r="C18" s="19" t="s">
        <v>50</v>
      </c>
      <c r="D18" s="58" t="s">
        <v>65</v>
      </c>
      <c r="E18" s="9">
        <v>6204</v>
      </c>
      <c r="F18" s="51">
        <v>30.153098420413123</v>
      </c>
      <c r="G18" s="20">
        <v>2639</v>
      </c>
      <c r="H18" s="23">
        <v>2433</v>
      </c>
      <c r="I18" s="23">
        <v>23</v>
      </c>
      <c r="J18" s="23">
        <v>179</v>
      </c>
      <c r="K18" s="23">
        <v>58</v>
      </c>
      <c r="L18" s="91">
        <v>61</v>
      </c>
      <c r="M18" s="91">
        <v>2</v>
      </c>
      <c r="N18" s="91">
        <v>115</v>
      </c>
      <c r="O18" s="91">
        <v>42</v>
      </c>
      <c r="P18" s="91">
        <v>178</v>
      </c>
      <c r="Q18" s="91">
        <v>596</v>
      </c>
      <c r="R18" s="92">
        <v>66</v>
      </c>
      <c r="S18" s="92">
        <v>14</v>
      </c>
      <c r="T18" s="92">
        <v>1</v>
      </c>
      <c r="U18" s="92">
        <v>26</v>
      </c>
      <c r="V18" s="92">
        <v>156</v>
      </c>
      <c r="W18" s="92">
        <v>0</v>
      </c>
      <c r="X18" s="92">
        <v>29</v>
      </c>
      <c r="Y18" s="92">
        <v>152</v>
      </c>
      <c r="Z18" s="92">
        <v>0</v>
      </c>
      <c r="AA18" s="23">
        <v>1193</v>
      </c>
      <c r="AB18" s="92">
        <v>1001</v>
      </c>
      <c r="AC18" s="92">
        <v>4</v>
      </c>
      <c r="AD18" s="92">
        <v>2</v>
      </c>
      <c r="AE18" s="92">
        <v>182</v>
      </c>
      <c r="AF18" s="92">
        <v>0</v>
      </c>
      <c r="AG18" s="92">
        <v>17</v>
      </c>
      <c r="AH18" s="92">
        <v>67</v>
      </c>
      <c r="AI18" s="92">
        <v>115</v>
      </c>
      <c r="AJ18" s="92">
        <v>86</v>
      </c>
      <c r="AK18" s="92">
        <v>23</v>
      </c>
      <c r="AL18" s="92">
        <v>46</v>
      </c>
      <c r="AM18" s="92">
        <v>191</v>
      </c>
      <c r="AN18" s="23">
        <v>5345</v>
      </c>
      <c r="AO18" s="23">
        <v>754</v>
      </c>
      <c r="AP18" s="92">
        <v>325</v>
      </c>
      <c r="AQ18" s="92">
        <v>228</v>
      </c>
      <c r="AR18" s="92">
        <v>97</v>
      </c>
      <c r="AS18" s="25">
        <v>3430</v>
      </c>
      <c r="AT18" s="25">
        <v>454</v>
      </c>
      <c r="AU18" s="25">
        <f t="shared" si="0"/>
        <v>2724</v>
      </c>
      <c r="AV18" s="25">
        <v>401</v>
      </c>
      <c r="AW18" s="25">
        <f t="shared" si="1"/>
        <v>2406</v>
      </c>
    </row>
    <row r="19" spans="1:49" s="7" customFormat="1" ht="79.5" customHeight="1" x14ac:dyDescent="0.15">
      <c r="A19" s="151"/>
      <c r="B19" s="152"/>
      <c r="C19" s="19" t="s">
        <v>41</v>
      </c>
      <c r="D19" s="58" t="s">
        <v>66</v>
      </c>
      <c r="E19" s="5">
        <v>1497</v>
      </c>
      <c r="F19" s="41">
        <v>21.361301369863014</v>
      </c>
      <c r="G19" s="15">
        <v>648</v>
      </c>
      <c r="H19" s="15">
        <v>408</v>
      </c>
      <c r="I19" s="45">
        <v>5</v>
      </c>
      <c r="J19" s="45">
        <v>24</v>
      </c>
      <c r="K19" s="45">
        <v>20</v>
      </c>
      <c r="L19" s="45">
        <v>13</v>
      </c>
      <c r="M19" s="45">
        <v>0</v>
      </c>
      <c r="N19" s="45">
        <v>4</v>
      </c>
      <c r="O19" s="45">
        <v>4</v>
      </c>
      <c r="P19" s="45">
        <v>45</v>
      </c>
      <c r="Q19" s="45">
        <v>5</v>
      </c>
      <c r="R19" s="44">
        <v>14</v>
      </c>
      <c r="S19" s="44">
        <v>0</v>
      </c>
      <c r="T19" s="44">
        <v>0</v>
      </c>
      <c r="U19" s="44">
        <v>12</v>
      </c>
      <c r="V19" s="44">
        <v>64</v>
      </c>
      <c r="W19" s="44">
        <v>0</v>
      </c>
      <c r="X19" s="44">
        <v>11</v>
      </c>
      <c r="Y19" s="44">
        <v>0</v>
      </c>
      <c r="Z19" s="44">
        <v>0</v>
      </c>
      <c r="AA19" s="5">
        <v>207</v>
      </c>
      <c r="AB19" s="44">
        <v>207</v>
      </c>
      <c r="AC19" s="44">
        <v>10</v>
      </c>
      <c r="AD19" s="44">
        <v>35</v>
      </c>
      <c r="AE19" s="44">
        <v>15</v>
      </c>
      <c r="AF19" s="44">
        <v>0</v>
      </c>
      <c r="AG19" s="44">
        <v>0</v>
      </c>
      <c r="AH19" s="44">
        <v>0</v>
      </c>
      <c r="AI19" s="44">
        <v>73</v>
      </c>
      <c r="AJ19" s="44">
        <v>5</v>
      </c>
      <c r="AK19" s="44">
        <v>4</v>
      </c>
      <c r="AL19" s="44">
        <v>8</v>
      </c>
      <c r="AM19" s="44">
        <v>56</v>
      </c>
      <c r="AN19" s="6">
        <v>975</v>
      </c>
      <c r="AO19" s="6">
        <v>70</v>
      </c>
      <c r="AP19" s="44">
        <v>39</v>
      </c>
      <c r="AQ19" s="44">
        <v>35</v>
      </c>
      <c r="AR19" s="44">
        <v>35</v>
      </c>
      <c r="AS19" s="17">
        <v>488</v>
      </c>
      <c r="AT19" s="17">
        <v>641</v>
      </c>
      <c r="AU19" s="17">
        <f t="shared" si="0"/>
        <v>3846</v>
      </c>
      <c r="AV19" s="17">
        <v>673</v>
      </c>
      <c r="AW19" s="17">
        <f t="shared" si="1"/>
        <v>4038</v>
      </c>
    </row>
    <row r="20" spans="1:49" s="7" customFormat="1" ht="79.5" customHeight="1" x14ac:dyDescent="0.15">
      <c r="A20" s="151"/>
      <c r="B20" s="152"/>
      <c r="C20" s="34" t="s">
        <v>41</v>
      </c>
      <c r="D20" s="59" t="s">
        <v>67</v>
      </c>
      <c r="E20" s="5">
        <v>1138</v>
      </c>
      <c r="F20" s="41">
        <v>13.557302835358589</v>
      </c>
      <c r="G20" s="15">
        <v>397</v>
      </c>
      <c r="H20" s="15">
        <v>329</v>
      </c>
      <c r="I20" s="45">
        <v>2</v>
      </c>
      <c r="J20" s="45">
        <v>27</v>
      </c>
      <c r="K20" s="45">
        <v>22</v>
      </c>
      <c r="L20" s="45">
        <v>26</v>
      </c>
      <c r="M20" s="45">
        <v>0</v>
      </c>
      <c r="N20" s="45">
        <v>4</v>
      </c>
      <c r="O20" s="45">
        <v>11</v>
      </c>
      <c r="P20" s="45">
        <v>35</v>
      </c>
      <c r="Q20" s="45">
        <v>40</v>
      </c>
      <c r="R20" s="44">
        <v>5</v>
      </c>
      <c r="S20" s="44">
        <v>0</v>
      </c>
      <c r="T20" s="44">
        <v>0</v>
      </c>
      <c r="U20" s="44">
        <v>5</v>
      </c>
      <c r="V20" s="44">
        <v>10</v>
      </c>
      <c r="W20" s="44">
        <v>0</v>
      </c>
      <c r="X20" s="44">
        <v>0</v>
      </c>
      <c r="Y20" s="44">
        <v>0</v>
      </c>
      <c r="Z20" s="44">
        <v>0</v>
      </c>
      <c r="AA20" s="5">
        <v>25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12</v>
      </c>
      <c r="AJ20" s="44">
        <v>0</v>
      </c>
      <c r="AK20" s="44">
        <v>0</v>
      </c>
      <c r="AL20" s="44">
        <v>1</v>
      </c>
      <c r="AM20" s="44">
        <v>4</v>
      </c>
      <c r="AN20" s="6">
        <v>449</v>
      </c>
      <c r="AO20" s="6">
        <v>306</v>
      </c>
      <c r="AP20" s="44">
        <v>290</v>
      </c>
      <c r="AQ20" s="44">
        <v>117</v>
      </c>
      <c r="AR20" s="44">
        <v>41</v>
      </c>
      <c r="AS20" s="17">
        <v>453</v>
      </c>
      <c r="AT20" s="17">
        <v>217</v>
      </c>
      <c r="AU20" s="17">
        <f t="shared" si="0"/>
        <v>1302</v>
      </c>
      <c r="AV20" s="17">
        <v>56</v>
      </c>
      <c r="AW20" s="17">
        <f t="shared" si="1"/>
        <v>336</v>
      </c>
    </row>
    <row r="21" spans="1:49" s="7" customFormat="1" ht="79.5" customHeight="1" x14ac:dyDescent="0.15">
      <c r="A21" s="151"/>
      <c r="B21" s="152"/>
      <c r="C21" s="34" t="s">
        <v>41</v>
      </c>
      <c r="D21" s="59" t="s">
        <v>68</v>
      </c>
      <c r="E21" s="5">
        <v>1305</v>
      </c>
      <c r="F21" s="41">
        <v>10.994102780117943</v>
      </c>
      <c r="G21" s="15">
        <v>1239</v>
      </c>
      <c r="H21" s="15">
        <v>772</v>
      </c>
      <c r="I21" s="45">
        <v>10</v>
      </c>
      <c r="J21" s="45">
        <v>69</v>
      </c>
      <c r="K21" s="45">
        <v>36</v>
      </c>
      <c r="L21" s="45">
        <v>12</v>
      </c>
      <c r="M21" s="45">
        <v>0</v>
      </c>
      <c r="N21" s="45">
        <v>78</v>
      </c>
      <c r="O21" s="45">
        <v>7</v>
      </c>
      <c r="P21" s="45">
        <v>84</v>
      </c>
      <c r="Q21" s="45">
        <v>253</v>
      </c>
      <c r="R21" s="44">
        <v>23</v>
      </c>
      <c r="S21" s="44">
        <v>22</v>
      </c>
      <c r="T21" s="44">
        <v>12</v>
      </c>
      <c r="U21" s="44">
        <v>39</v>
      </c>
      <c r="V21" s="44">
        <v>180</v>
      </c>
      <c r="W21" s="44">
        <v>0</v>
      </c>
      <c r="X21" s="44">
        <v>37</v>
      </c>
      <c r="Y21" s="44">
        <v>169</v>
      </c>
      <c r="Z21" s="44">
        <v>1</v>
      </c>
      <c r="AA21" s="5">
        <v>5102</v>
      </c>
      <c r="AB21" s="44">
        <v>5014</v>
      </c>
      <c r="AC21" s="44">
        <v>0</v>
      </c>
      <c r="AD21" s="44">
        <v>0</v>
      </c>
      <c r="AE21" s="44">
        <v>0</v>
      </c>
      <c r="AF21" s="44">
        <v>0</v>
      </c>
      <c r="AG21" s="44">
        <v>77</v>
      </c>
      <c r="AH21" s="44">
        <v>0</v>
      </c>
      <c r="AI21" s="44">
        <v>352</v>
      </c>
      <c r="AJ21" s="44">
        <v>45</v>
      </c>
      <c r="AK21" s="44">
        <v>118</v>
      </c>
      <c r="AL21" s="44">
        <v>11</v>
      </c>
      <c r="AM21" s="44">
        <v>2549</v>
      </c>
      <c r="AN21" s="6">
        <v>1729</v>
      </c>
      <c r="AO21" s="6">
        <v>115</v>
      </c>
      <c r="AP21" s="44">
        <v>153</v>
      </c>
      <c r="AQ21" s="44">
        <v>88</v>
      </c>
      <c r="AR21" s="44">
        <v>48</v>
      </c>
      <c r="AS21" s="17">
        <v>1298</v>
      </c>
      <c r="AT21" s="17">
        <v>253</v>
      </c>
      <c r="AU21" s="17">
        <f t="shared" si="0"/>
        <v>1518</v>
      </c>
      <c r="AV21" s="17">
        <v>243</v>
      </c>
      <c r="AW21" s="17">
        <f t="shared" si="1"/>
        <v>1458</v>
      </c>
    </row>
    <row r="22" spans="1:49" s="7" customFormat="1" ht="79.5" customHeight="1" x14ac:dyDescent="0.15">
      <c r="A22" s="151"/>
      <c r="B22" s="152"/>
      <c r="C22" s="34" t="s">
        <v>41</v>
      </c>
      <c r="D22" s="59" t="s">
        <v>69</v>
      </c>
      <c r="E22" s="5">
        <v>587</v>
      </c>
      <c r="F22" s="41">
        <v>16.369213608477413</v>
      </c>
      <c r="G22" s="54">
        <v>395</v>
      </c>
      <c r="H22" s="54">
        <v>222</v>
      </c>
      <c r="I22" s="45">
        <v>0</v>
      </c>
      <c r="J22" s="45">
        <v>18</v>
      </c>
      <c r="K22" s="45">
        <v>3</v>
      </c>
      <c r="L22" s="45">
        <v>17</v>
      </c>
      <c r="M22" s="45">
        <v>3</v>
      </c>
      <c r="N22" s="45">
        <v>0</v>
      </c>
      <c r="O22" s="45">
        <v>4</v>
      </c>
      <c r="P22" s="45">
        <v>36</v>
      </c>
      <c r="Q22" s="45">
        <v>0</v>
      </c>
      <c r="R22" s="44">
        <v>7</v>
      </c>
      <c r="S22" s="44">
        <v>0</v>
      </c>
      <c r="T22" s="44">
        <v>0</v>
      </c>
      <c r="U22" s="44">
        <v>1</v>
      </c>
      <c r="V22" s="44">
        <v>25</v>
      </c>
      <c r="W22" s="44">
        <v>0</v>
      </c>
      <c r="X22" s="44">
        <v>0</v>
      </c>
      <c r="Y22" s="44">
        <v>10</v>
      </c>
      <c r="Z22" s="44">
        <v>0</v>
      </c>
      <c r="AA22" s="6">
        <v>3206</v>
      </c>
      <c r="AB22" s="55">
        <v>160</v>
      </c>
      <c r="AC22" s="44">
        <v>6</v>
      </c>
      <c r="AD22" s="44">
        <v>4</v>
      </c>
      <c r="AE22" s="44">
        <v>50</v>
      </c>
      <c r="AF22" s="44">
        <v>0</v>
      </c>
      <c r="AG22" s="44">
        <v>0</v>
      </c>
      <c r="AH22" s="44">
        <v>0</v>
      </c>
      <c r="AI22" s="44">
        <v>25</v>
      </c>
      <c r="AJ22" s="44">
        <v>5</v>
      </c>
      <c r="AK22" s="44">
        <v>1</v>
      </c>
      <c r="AL22" s="44">
        <v>2</v>
      </c>
      <c r="AM22" s="44">
        <v>41</v>
      </c>
      <c r="AN22" s="54">
        <v>408</v>
      </c>
      <c r="AO22" s="6">
        <v>55</v>
      </c>
      <c r="AP22" s="44">
        <v>48</v>
      </c>
      <c r="AQ22" s="44">
        <v>27</v>
      </c>
      <c r="AR22" s="44">
        <v>27</v>
      </c>
      <c r="AS22" s="17">
        <v>165</v>
      </c>
      <c r="AT22" s="17">
        <v>119</v>
      </c>
      <c r="AU22" s="17">
        <f t="shared" si="0"/>
        <v>714</v>
      </c>
      <c r="AV22" s="17">
        <v>36</v>
      </c>
      <c r="AW22" s="17">
        <f t="shared" si="1"/>
        <v>216</v>
      </c>
    </row>
    <row r="23" spans="1:49" s="7" customFormat="1" ht="79.5" customHeight="1" thickBot="1" x14ac:dyDescent="0.2">
      <c r="A23" s="153"/>
      <c r="B23" s="154"/>
      <c r="C23" s="36" t="s">
        <v>41</v>
      </c>
      <c r="D23" s="71" t="s">
        <v>70</v>
      </c>
      <c r="E23" s="21">
        <v>877</v>
      </c>
      <c r="F23" s="46">
        <v>10.298262094880226</v>
      </c>
      <c r="G23" s="75">
        <v>499</v>
      </c>
      <c r="H23" s="75">
        <v>340</v>
      </c>
      <c r="I23" s="49">
        <v>4</v>
      </c>
      <c r="J23" s="49">
        <v>0</v>
      </c>
      <c r="K23" s="49">
        <v>21</v>
      </c>
      <c r="L23" s="49">
        <v>3</v>
      </c>
      <c r="M23" s="49">
        <v>2</v>
      </c>
      <c r="N23" s="49">
        <v>20</v>
      </c>
      <c r="O23" s="49">
        <v>13</v>
      </c>
      <c r="P23" s="49">
        <v>38</v>
      </c>
      <c r="Q23" s="49">
        <v>45</v>
      </c>
      <c r="R23" s="50">
        <v>11</v>
      </c>
      <c r="S23" s="50">
        <v>9</v>
      </c>
      <c r="T23" s="50">
        <v>0</v>
      </c>
      <c r="U23" s="50">
        <v>6</v>
      </c>
      <c r="V23" s="50">
        <v>91</v>
      </c>
      <c r="W23" s="50">
        <v>0</v>
      </c>
      <c r="X23" s="50">
        <v>7</v>
      </c>
      <c r="Y23" s="50">
        <v>125</v>
      </c>
      <c r="Z23" s="50">
        <v>0</v>
      </c>
      <c r="AA23" s="24">
        <v>123</v>
      </c>
      <c r="AB23" s="50">
        <v>118</v>
      </c>
      <c r="AC23" s="50">
        <v>8</v>
      </c>
      <c r="AD23" s="50">
        <v>7</v>
      </c>
      <c r="AE23" s="50">
        <v>0</v>
      </c>
      <c r="AF23" s="50">
        <v>0</v>
      </c>
      <c r="AG23" s="50">
        <v>0</v>
      </c>
      <c r="AH23" s="50">
        <v>0</v>
      </c>
      <c r="AI23" s="50">
        <v>30</v>
      </c>
      <c r="AJ23" s="50">
        <v>1</v>
      </c>
      <c r="AK23" s="50">
        <v>4</v>
      </c>
      <c r="AL23" s="50">
        <v>5</v>
      </c>
      <c r="AM23" s="50">
        <v>55</v>
      </c>
      <c r="AN23" s="75">
        <v>409</v>
      </c>
      <c r="AO23" s="24">
        <v>68</v>
      </c>
      <c r="AP23" s="50">
        <v>60</v>
      </c>
      <c r="AQ23" s="50">
        <v>7</v>
      </c>
      <c r="AR23" s="50">
        <v>1</v>
      </c>
      <c r="AS23" s="26">
        <v>130</v>
      </c>
      <c r="AT23" s="26">
        <v>132</v>
      </c>
      <c r="AU23" s="26">
        <f t="shared" si="0"/>
        <v>792</v>
      </c>
      <c r="AV23" s="26">
        <v>56</v>
      </c>
      <c r="AW23" s="26">
        <f t="shared" si="1"/>
        <v>336</v>
      </c>
    </row>
    <row r="24" spans="1:49" s="7" customFormat="1" ht="79.5" customHeight="1" x14ac:dyDescent="0.15">
      <c r="A24" s="160" t="s">
        <v>49</v>
      </c>
      <c r="B24" s="161"/>
      <c r="C24" s="33" t="s">
        <v>50</v>
      </c>
      <c r="D24" s="70" t="s">
        <v>71</v>
      </c>
      <c r="E24" s="93">
        <v>2130</v>
      </c>
      <c r="F24" s="94">
        <v>15.694076038903626</v>
      </c>
      <c r="G24" s="95">
        <v>1377</v>
      </c>
      <c r="H24" s="96">
        <v>943</v>
      </c>
      <c r="I24" s="96">
        <v>3</v>
      </c>
      <c r="J24" s="96">
        <v>21</v>
      </c>
      <c r="K24" s="96">
        <v>35</v>
      </c>
      <c r="L24" s="97">
        <v>28</v>
      </c>
      <c r="M24" s="97">
        <v>0</v>
      </c>
      <c r="N24" s="97">
        <v>62</v>
      </c>
      <c r="O24" s="97">
        <v>45</v>
      </c>
      <c r="P24" s="97">
        <v>83</v>
      </c>
      <c r="Q24" s="97">
        <v>40</v>
      </c>
      <c r="R24" s="98">
        <v>15</v>
      </c>
      <c r="S24" s="98">
        <v>0</v>
      </c>
      <c r="T24" s="98">
        <v>1</v>
      </c>
      <c r="U24" s="98">
        <v>60</v>
      </c>
      <c r="V24" s="98">
        <v>88</v>
      </c>
      <c r="W24" s="98">
        <v>0</v>
      </c>
      <c r="X24" s="98">
        <v>13</v>
      </c>
      <c r="Y24" s="98">
        <v>8</v>
      </c>
      <c r="Z24" s="98">
        <v>2</v>
      </c>
      <c r="AA24" s="96">
        <v>220</v>
      </c>
      <c r="AB24" s="98">
        <v>220</v>
      </c>
      <c r="AC24" s="98">
        <v>0</v>
      </c>
      <c r="AD24" s="98">
        <v>0</v>
      </c>
      <c r="AE24" s="98">
        <v>46</v>
      </c>
      <c r="AF24" s="98">
        <v>0</v>
      </c>
      <c r="AG24" s="98">
        <v>0</v>
      </c>
      <c r="AH24" s="98">
        <v>1</v>
      </c>
      <c r="AI24" s="98">
        <v>19</v>
      </c>
      <c r="AJ24" s="98">
        <v>6</v>
      </c>
      <c r="AK24" s="98">
        <v>23</v>
      </c>
      <c r="AL24" s="98">
        <v>6</v>
      </c>
      <c r="AM24" s="98">
        <v>66</v>
      </c>
      <c r="AN24" s="96">
        <v>1002</v>
      </c>
      <c r="AO24" s="96">
        <v>441</v>
      </c>
      <c r="AP24" s="98">
        <v>549</v>
      </c>
      <c r="AQ24" s="98">
        <v>100</v>
      </c>
      <c r="AR24" s="98">
        <v>65</v>
      </c>
      <c r="AS24" s="28">
        <v>2274</v>
      </c>
      <c r="AT24" s="28">
        <v>252</v>
      </c>
      <c r="AU24" s="28">
        <f t="shared" si="0"/>
        <v>1512</v>
      </c>
      <c r="AV24" s="28">
        <v>260</v>
      </c>
      <c r="AW24" s="28">
        <f t="shared" si="1"/>
        <v>1560</v>
      </c>
    </row>
    <row r="25" spans="1:49" s="7" customFormat="1" ht="79.5" customHeight="1" x14ac:dyDescent="0.15">
      <c r="A25" s="162"/>
      <c r="B25" s="163"/>
      <c r="C25" s="19" t="s">
        <v>50</v>
      </c>
      <c r="D25" s="58" t="s">
        <v>72</v>
      </c>
      <c r="E25" s="5">
        <v>2570</v>
      </c>
      <c r="F25" s="41">
        <v>23.140644696560418</v>
      </c>
      <c r="G25" s="15">
        <v>1099</v>
      </c>
      <c r="H25" s="6">
        <v>924</v>
      </c>
      <c r="I25" s="6">
        <v>18</v>
      </c>
      <c r="J25" s="6">
        <v>98</v>
      </c>
      <c r="K25" s="6">
        <v>33</v>
      </c>
      <c r="L25" s="45">
        <v>24</v>
      </c>
      <c r="M25" s="45">
        <v>1</v>
      </c>
      <c r="N25" s="45">
        <v>47</v>
      </c>
      <c r="O25" s="45">
        <v>5</v>
      </c>
      <c r="P25" s="45">
        <v>136</v>
      </c>
      <c r="Q25" s="45">
        <v>90</v>
      </c>
      <c r="R25" s="44">
        <v>29</v>
      </c>
      <c r="S25" s="44">
        <v>11</v>
      </c>
      <c r="T25" s="44">
        <v>0</v>
      </c>
      <c r="U25" s="44">
        <v>15</v>
      </c>
      <c r="V25" s="44">
        <v>182</v>
      </c>
      <c r="W25" s="44">
        <v>0</v>
      </c>
      <c r="X25" s="44">
        <v>6</v>
      </c>
      <c r="Y25" s="44">
        <v>33</v>
      </c>
      <c r="Z25" s="44">
        <v>1</v>
      </c>
      <c r="AA25" s="6">
        <v>445</v>
      </c>
      <c r="AB25" s="44">
        <v>445</v>
      </c>
      <c r="AC25" s="44">
        <v>28</v>
      </c>
      <c r="AD25" s="44">
        <v>4</v>
      </c>
      <c r="AE25" s="44">
        <v>183</v>
      </c>
      <c r="AF25" s="44">
        <v>0</v>
      </c>
      <c r="AG25" s="44">
        <v>0</v>
      </c>
      <c r="AH25" s="44">
        <v>0</v>
      </c>
      <c r="AI25" s="44">
        <v>74</v>
      </c>
      <c r="AJ25" s="44">
        <v>3</v>
      </c>
      <c r="AK25" s="44">
        <v>15</v>
      </c>
      <c r="AL25" s="44">
        <v>20</v>
      </c>
      <c r="AM25" s="44">
        <v>116</v>
      </c>
      <c r="AN25" s="6">
        <v>2227</v>
      </c>
      <c r="AO25" s="6">
        <v>87</v>
      </c>
      <c r="AP25" s="44">
        <v>78</v>
      </c>
      <c r="AQ25" s="44">
        <v>31</v>
      </c>
      <c r="AR25" s="44">
        <v>0</v>
      </c>
      <c r="AS25" s="17">
        <v>1149</v>
      </c>
      <c r="AT25" s="17">
        <v>190</v>
      </c>
      <c r="AU25" s="17">
        <f t="shared" si="0"/>
        <v>1140</v>
      </c>
      <c r="AV25" s="17">
        <v>187</v>
      </c>
      <c r="AW25" s="17">
        <f t="shared" si="1"/>
        <v>1122</v>
      </c>
    </row>
    <row r="26" spans="1:49" s="7" customFormat="1" ht="79.5" customHeight="1" x14ac:dyDescent="0.15">
      <c r="A26" s="162"/>
      <c r="B26" s="163"/>
      <c r="C26" s="19" t="s">
        <v>41</v>
      </c>
      <c r="D26" s="58" t="s">
        <v>73</v>
      </c>
      <c r="E26" s="5">
        <v>1635</v>
      </c>
      <c r="F26" s="41">
        <v>15.565498857578067</v>
      </c>
      <c r="G26" s="54">
        <v>836</v>
      </c>
      <c r="H26" s="54">
        <v>559</v>
      </c>
      <c r="I26" s="45">
        <v>3</v>
      </c>
      <c r="J26" s="45">
        <v>42</v>
      </c>
      <c r="K26" s="45">
        <v>16</v>
      </c>
      <c r="L26" s="45">
        <v>23</v>
      </c>
      <c r="M26" s="45">
        <v>0</v>
      </c>
      <c r="N26" s="45">
        <v>19</v>
      </c>
      <c r="O26" s="45">
        <v>23</v>
      </c>
      <c r="P26" s="45">
        <v>104</v>
      </c>
      <c r="Q26" s="45">
        <v>59</v>
      </c>
      <c r="R26" s="44">
        <v>7</v>
      </c>
      <c r="S26" s="44">
        <v>8</v>
      </c>
      <c r="T26" s="44">
        <v>2</v>
      </c>
      <c r="U26" s="44">
        <v>30</v>
      </c>
      <c r="V26" s="44">
        <v>10</v>
      </c>
      <c r="W26" s="44">
        <v>0</v>
      </c>
      <c r="X26" s="44">
        <v>0</v>
      </c>
      <c r="Y26" s="44">
        <v>1</v>
      </c>
      <c r="Z26" s="44">
        <v>0</v>
      </c>
      <c r="AA26" s="6">
        <v>143</v>
      </c>
      <c r="AB26" s="44">
        <v>143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29</v>
      </c>
      <c r="AJ26" s="44">
        <v>0</v>
      </c>
      <c r="AK26" s="44">
        <v>2</v>
      </c>
      <c r="AL26" s="44">
        <v>10</v>
      </c>
      <c r="AM26" s="44">
        <v>5</v>
      </c>
      <c r="AN26" s="54">
        <v>700</v>
      </c>
      <c r="AO26" s="45">
        <v>69</v>
      </c>
      <c r="AP26" s="44">
        <v>133</v>
      </c>
      <c r="AQ26" s="44">
        <v>17</v>
      </c>
      <c r="AR26" s="44">
        <v>37</v>
      </c>
      <c r="AS26" s="17">
        <v>135</v>
      </c>
      <c r="AT26" s="17">
        <v>73</v>
      </c>
      <c r="AU26" s="17">
        <f t="shared" si="0"/>
        <v>438</v>
      </c>
      <c r="AV26" s="17">
        <v>27</v>
      </c>
      <c r="AW26" s="17">
        <f t="shared" si="1"/>
        <v>162</v>
      </c>
    </row>
    <row r="27" spans="1:49" s="7" customFormat="1" ht="79.5" customHeight="1" x14ac:dyDescent="0.15">
      <c r="A27" s="162"/>
      <c r="B27" s="163"/>
      <c r="C27" s="34" t="s">
        <v>41</v>
      </c>
      <c r="D27" s="59" t="s">
        <v>74</v>
      </c>
      <c r="E27" s="5">
        <v>687</v>
      </c>
      <c r="F27" s="41">
        <v>12.17653314427508</v>
      </c>
      <c r="G27" s="54">
        <v>261</v>
      </c>
      <c r="H27" s="54">
        <v>248</v>
      </c>
      <c r="I27" s="45">
        <v>0</v>
      </c>
      <c r="J27" s="45">
        <v>0</v>
      </c>
      <c r="K27" s="45">
        <v>22</v>
      </c>
      <c r="L27" s="45">
        <v>2</v>
      </c>
      <c r="M27" s="45">
        <v>1</v>
      </c>
      <c r="N27" s="45">
        <v>28</v>
      </c>
      <c r="O27" s="45">
        <v>26</v>
      </c>
      <c r="P27" s="45">
        <v>34</v>
      </c>
      <c r="Q27" s="45">
        <v>36</v>
      </c>
      <c r="R27" s="44">
        <v>1</v>
      </c>
      <c r="S27" s="44">
        <v>0</v>
      </c>
      <c r="T27" s="44">
        <v>0</v>
      </c>
      <c r="U27" s="44">
        <v>0</v>
      </c>
      <c r="V27" s="44">
        <v>7</v>
      </c>
      <c r="W27" s="44">
        <v>0</v>
      </c>
      <c r="X27" s="44">
        <v>0</v>
      </c>
      <c r="Y27" s="44">
        <v>0</v>
      </c>
      <c r="Z27" s="44">
        <v>0</v>
      </c>
      <c r="AA27" s="6">
        <v>24</v>
      </c>
      <c r="AB27" s="44">
        <v>29</v>
      </c>
      <c r="AC27" s="44">
        <v>0</v>
      </c>
      <c r="AD27" s="44">
        <v>0</v>
      </c>
      <c r="AE27" s="44">
        <v>3</v>
      </c>
      <c r="AF27" s="44">
        <v>0</v>
      </c>
      <c r="AG27" s="44">
        <v>0</v>
      </c>
      <c r="AH27" s="44">
        <v>10</v>
      </c>
      <c r="AI27" s="44">
        <v>1</v>
      </c>
      <c r="AJ27" s="44">
        <v>0</v>
      </c>
      <c r="AK27" s="44">
        <v>0</v>
      </c>
      <c r="AL27" s="44">
        <v>8</v>
      </c>
      <c r="AM27" s="44">
        <v>6</v>
      </c>
      <c r="AN27" s="54">
        <v>500</v>
      </c>
      <c r="AO27" s="45">
        <v>133</v>
      </c>
      <c r="AP27" s="44">
        <v>86</v>
      </c>
      <c r="AQ27" s="44">
        <v>35</v>
      </c>
      <c r="AR27" s="44">
        <v>57</v>
      </c>
      <c r="AS27" s="17">
        <v>204</v>
      </c>
      <c r="AT27" s="17">
        <v>91</v>
      </c>
      <c r="AU27" s="17">
        <f t="shared" si="0"/>
        <v>546</v>
      </c>
      <c r="AV27" s="17">
        <v>30</v>
      </c>
      <c r="AW27" s="17">
        <f t="shared" si="1"/>
        <v>180</v>
      </c>
    </row>
    <row r="28" spans="1:49" s="7" customFormat="1" ht="79.5" customHeight="1" x14ac:dyDescent="0.15">
      <c r="A28" s="162"/>
      <c r="B28" s="163"/>
      <c r="C28" s="34" t="s">
        <v>41</v>
      </c>
      <c r="D28" s="59" t="s">
        <v>75</v>
      </c>
      <c r="E28" s="5">
        <v>876</v>
      </c>
      <c r="F28" s="41">
        <v>11.317829457364342</v>
      </c>
      <c r="G28" s="54">
        <v>945</v>
      </c>
      <c r="H28" s="54">
        <v>550</v>
      </c>
      <c r="I28" s="45">
        <v>8</v>
      </c>
      <c r="J28" s="45">
        <v>72</v>
      </c>
      <c r="K28" s="45">
        <v>16</v>
      </c>
      <c r="L28" s="45">
        <v>6</v>
      </c>
      <c r="M28" s="45">
        <v>0</v>
      </c>
      <c r="N28" s="45">
        <v>2</v>
      </c>
      <c r="O28" s="45">
        <v>15</v>
      </c>
      <c r="P28" s="45">
        <v>14</v>
      </c>
      <c r="Q28" s="45">
        <v>0</v>
      </c>
      <c r="R28" s="44">
        <v>17</v>
      </c>
      <c r="S28" s="44">
        <v>10</v>
      </c>
      <c r="T28" s="44">
        <v>0</v>
      </c>
      <c r="U28" s="44">
        <v>5</v>
      </c>
      <c r="V28" s="44">
        <v>92</v>
      </c>
      <c r="W28" s="44">
        <v>0</v>
      </c>
      <c r="X28" s="44">
        <v>0</v>
      </c>
      <c r="Y28" s="44">
        <v>16</v>
      </c>
      <c r="Z28" s="44">
        <v>4</v>
      </c>
      <c r="AA28" s="6">
        <v>296</v>
      </c>
      <c r="AB28" s="44">
        <v>296</v>
      </c>
      <c r="AC28" s="44">
        <v>16</v>
      </c>
      <c r="AD28" s="44">
        <v>21</v>
      </c>
      <c r="AE28" s="44">
        <v>0</v>
      </c>
      <c r="AF28" s="44">
        <v>0</v>
      </c>
      <c r="AG28" s="44">
        <v>0</v>
      </c>
      <c r="AH28" s="44">
        <v>0</v>
      </c>
      <c r="AI28" s="44">
        <v>69</v>
      </c>
      <c r="AJ28" s="44">
        <v>9</v>
      </c>
      <c r="AK28" s="44">
        <v>7</v>
      </c>
      <c r="AL28" s="44">
        <v>8</v>
      </c>
      <c r="AM28" s="44">
        <v>64</v>
      </c>
      <c r="AN28" s="54">
        <v>816</v>
      </c>
      <c r="AO28" s="45">
        <v>96</v>
      </c>
      <c r="AP28" s="44">
        <v>75</v>
      </c>
      <c r="AQ28" s="44">
        <v>38</v>
      </c>
      <c r="AR28" s="44">
        <v>20</v>
      </c>
      <c r="AS28" s="17">
        <v>28</v>
      </c>
      <c r="AT28" s="17">
        <v>118</v>
      </c>
      <c r="AU28" s="17">
        <f t="shared" si="0"/>
        <v>708</v>
      </c>
      <c r="AV28" s="17">
        <v>59</v>
      </c>
      <c r="AW28" s="17">
        <f t="shared" si="1"/>
        <v>354</v>
      </c>
    </row>
    <row r="29" spans="1:49" s="7" customFormat="1" ht="79.5" customHeight="1" thickBot="1" x14ac:dyDescent="0.2">
      <c r="A29" s="164"/>
      <c r="B29" s="165"/>
      <c r="C29" s="36" t="s">
        <v>41</v>
      </c>
      <c r="D29" s="71" t="s">
        <v>76</v>
      </c>
      <c r="E29" s="21">
        <v>1005</v>
      </c>
      <c r="F29" s="46">
        <v>24.741506646971935</v>
      </c>
      <c r="G29" s="75">
        <v>307</v>
      </c>
      <c r="H29" s="76">
        <v>231</v>
      </c>
      <c r="I29" s="49">
        <v>0</v>
      </c>
      <c r="J29" s="49">
        <v>0</v>
      </c>
      <c r="K29" s="49">
        <v>13</v>
      </c>
      <c r="L29" s="49">
        <v>6</v>
      </c>
      <c r="M29" s="49">
        <v>0</v>
      </c>
      <c r="N29" s="49">
        <v>13</v>
      </c>
      <c r="O29" s="49">
        <v>7</v>
      </c>
      <c r="P29" s="49">
        <v>71</v>
      </c>
      <c r="Q29" s="49">
        <v>32</v>
      </c>
      <c r="R29" s="50">
        <v>1</v>
      </c>
      <c r="S29" s="50">
        <v>0</v>
      </c>
      <c r="T29" s="50">
        <v>0</v>
      </c>
      <c r="U29" s="50">
        <v>3</v>
      </c>
      <c r="V29" s="50">
        <v>23</v>
      </c>
      <c r="W29" s="50">
        <v>0</v>
      </c>
      <c r="X29" s="50">
        <v>0</v>
      </c>
      <c r="Y29" s="50">
        <v>0</v>
      </c>
      <c r="Z29" s="50">
        <v>0</v>
      </c>
      <c r="AA29" s="24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75">
        <v>458</v>
      </c>
      <c r="AO29" s="24">
        <v>50</v>
      </c>
      <c r="AP29" s="50">
        <v>45</v>
      </c>
      <c r="AQ29" s="50">
        <v>33</v>
      </c>
      <c r="AR29" s="50">
        <v>18</v>
      </c>
      <c r="AS29" s="26">
        <v>679</v>
      </c>
      <c r="AT29" s="26">
        <v>62</v>
      </c>
      <c r="AU29" s="26">
        <f t="shared" si="0"/>
        <v>372</v>
      </c>
      <c r="AV29" s="26">
        <v>38</v>
      </c>
      <c r="AW29" s="26">
        <f t="shared" si="1"/>
        <v>228</v>
      </c>
    </row>
    <row r="30" spans="1:49" s="7" customFormat="1" ht="79.5" customHeight="1" x14ac:dyDescent="0.15">
      <c r="A30" s="151" t="s">
        <v>35</v>
      </c>
      <c r="B30" s="152"/>
      <c r="C30" s="19" t="s">
        <v>50</v>
      </c>
      <c r="D30" s="58" t="s">
        <v>77</v>
      </c>
      <c r="E30" s="77">
        <v>5805</v>
      </c>
      <c r="F30" s="51">
        <v>25.523214913823427</v>
      </c>
      <c r="G30" s="20">
        <v>2731</v>
      </c>
      <c r="H30" s="23">
        <v>3180</v>
      </c>
      <c r="I30" s="23">
        <v>77</v>
      </c>
      <c r="J30" s="23">
        <v>123</v>
      </c>
      <c r="K30" s="23">
        <v>40</v>
      </c>
      <c r="L30" s="91">
        <v>56</v>
      </c>
      <c r="M30" s="91">
        <v>2</v>
      </c>
      <c r="N30" s="91">
        <v>135</v>
      </c>
      <c r="O30" s="91">
        <v>19</v>
      </c>
      <c r="P30" s="91">
        <v>138</v>
      </c>
      <c r="Q30" s="91">
        <v>49</v>
      </c>
      <c r="R30" s="92">
        <v>22</v>
      </c>
      <c r="S30" s="92">
        <v>18</v>
      </c>
      <c r="T30" s="92">
        <v>0</v>
      </c>
      <c r="U30" s="92">
        <v>155</v>
      </c>
      <c r="V30" s="92">
        <v>182</v>
      </c>
      <c r="W30" s="92">
        <v>0</v>
      </c>
      <c r="X30" s="92">
        <v>3</v>
      </c>
      <c r="Y30" s="92">
        <v>0</v>
      </c>
      <c r="Z30" s="92">
        <v>0</v>
      </c>
      <c r="AA30" s="23">
        <v>728</v>
      </c>
      <c r="AB30" s="92">
        <v>700</v>
      </c>
      <c r="AC30" s="92">
        <v>22</v>
      </c>
      <c r="AD30" s="92">
        <v>17</v>
      </c>
      <c r="AE30" s="92">
        <v>192</v>
      </c>
      <c r="AF30" s="92">
        <v>0</v>
      </c>
      <c r="AG30" s="92">
        <v>28</v>
      </c>
      <c r="AH30" s="92">
        <v>0</v>
      </c>
      <c r="AI30" s="92">
        <v>166</v>
      </c>
      <c r="AJ30" s="92">
        <v>11</v>
      </c>
      <c r="AK30" s="92">
        <v>19</v>
      </c>
      <c r="AL30" s="92">
        <v>17</v>
      </c>
      <c r="AM30" s="92">
        <v>131</v>
      </c>
      <c r="AN30" s="23">
        <v>14498</v>
      </c>
      <c r="AO30" s="23">
        <v>252</v>
      </c>
      <c r="AP30" s="92">
        <v>213</v>
      </c>
      <c r="AQ30" s="92">
        <v>218</v>
      </c>
      <c r="AR30" s="92">
        <v>23</v>
      </c>
      <c r="AS30" s="25">
        <v>1208</v>
      </c>
      <c r="AT30" s="25">
        <v>1769</v>
      </c>
      <c r="AU30" s="25">
        <f t="shared" si="0"/>
        <v>10614</v>
      </c>
      <c r="AV30" s="25">
        <v>692</v>
      </c>
      <c r="AW30" s="25">
        <f t="shared" si="1"/>
        <v>4152</v>
      </c>
    </row>
    <row r="31" spans="1:49" s="7" customFormat="1" ht="79.5" customHeight="1" x14ac:dyDescent="0.15">
      <c r="A31" s="151"/>
      <c r="B31" s="152"/>
      <c r="C31" s="19" t="s">
        <v>50</v>
      </c>
      <c r="D31" s="58" t="s">
        <v>78</v>
      </c>
      <c r="E31" s="74">
        <v>2442</v>
      </c>
      <c r="F31" s="73">
        <v>24.562462281231142</v>
      </c>
      <c r="G31" s="15">
        <v>1011</v>
      </c>
      <c r="H31" s="6">
        <v>526</v>
      </c>
      <c r="I31" s="6">
        <v>0</v>
      </c>
      <c r="J31" s="6">
        <v>0</v>
      </c>
      <c r="K31" s="6">
        <v>28</v>
      </c>
      <c r="L31" s="6">
        <v>21</v>
      </c>
      <c r="M31" s="6">
        <v>0</v>
      </c>
      <c r="N31" s="6">
        <v>38</v>
      </c>
      <c r="O31" s="6">
        <v>13</v>
      </c>
      <c r="P31" s="6">
        <v>71</v>
      </c>
      <c r="Q31" s="6">
        <v>50</v>
      </c>
      <c r="R31" s="5">
        <v>15</v>
      </c>
      <c r="S31" s="5">
        <v>0</v>
      </c>
      <c r="T31" s="5">
        <v>0</v>
      </c>
      <c r="U31" s="5">
        <v>8</v>
      </c>
      <c r="V31" s="5">
        <v>50</v>
      </c>
      <c r="W31" s="5">
        <v>0</v>
      </c>
      <c r="X31" s="5">
        <v>1</v>
      </c>
      <c r="Y31" s="5">
        <v>0</v>
      </c>
      <c r="Z31" s="5">
        <v>0</v>
      </c>
      <c r="AA31" s="6">
        <v>210</v>
      </c>
      <c r="AB31" s="44">
        <v>0</v>
      </c>
      <c r="AC31" s="5">
        <v>2</v>
      </c>
      <c r="AD31" s="5">
        <v>0</v>
      </c>
      <c r="AE31" s="5">
        <v>0</v>
      </c>
      <c r="AF31" s="5">
        <v>0</v>
      </c>
      <c r="AG31" s="5">
        <v>0</v>
      </c>
      <c r="AH31" s="5">
        <v>2</v>
      </c>
      <c r="AI31" s="5">
        <v>8</v>
      </c>
      <c r="AJ31" s="5">
        <v>1</v>
      </c>
      <c r="AK31" s="5">
        <v>0</v>
      </c>
      <c r="AL31" s="5">
        <v>6</v>
      </c>
      <c r="AM31" s="5">
        <v>60</v>
      </c>
      <c r="AN31" s="6">
        <v>2693</v>
      </c>
      <c r="AO31" s="6">
        <v>128</v>
      </c>
      <c r="AP31" s="5">
        <v>113</v>
      </c>
      <c r="AQ31" s="5">
        <v>65</v>
      </c>
      <c r="AR31" s="5">
        <v>66</v>
      </c>
      <c r="AS31" s="17">
        <v>2628</v>
      </c>
      <c r="AT31" s="17">
        <v>150</v>
      </c>
      <c r="AU31" s="17">
        <f t="shared" si="0"/>
        <v>900</v>
      </c>
      <c r="AV31" s="17">
        <v>185</v>
      </c>
      <c r="AW31" s="17">
        <f t="shared" si="1"/>
        <v>1110</v>
      </c>
    </row>
    <row r="32" spans="1:49" s="7" customFormat="1" ht="79.5" customHeight="1" x14ac:dyDescent="0.15">
      <c r="A32" s="151"/>
      <c r="B32" s="152"/>
      <c r="C32" s="19" t="s">
        <v>41</v>
      </c>
      <c r="D32" s="58" t="s">
        <v>79</v>
      </c>
      <c r="E32" s="5">
        <v>604</v>
      </c>
      <c r="F32" s="41">
        <v>12.077584483103379</v>
      </c>
      <c r="G32" s="54">
        <v>458</v>
      </c>
      <c r="H32" s="54">
        <v>456</v>
      </c>
      <c r="I32" s="52">
        <v>0</v>
      </c>
      <c r="J32" s="52">
        <v>0</v>
      </c>
      <c r="K32" s="45">
        <v>20</v>
      </c>
      <c r="L32" s="45">
        <v>9</v>
      </c>
      <c r="M32" s="45">
        <v>8</v>
      </c>
      <c r="N32" s="45">
        <v>19</v>
      </c>
      <c r="O32" s="45">
        <v>8</v>
      </c>
      <c r="P32" s="45">
        <v>73</v>
      </c>
      <c r="Q32" s="45">
        <v>0</v>
      </c>
      <c r="R32" s="44">
        <v>5</v>
      </c>
      <c r="S32" s="44">
        <v>0</v>
      </c>
      <c r="T32" s="44">
        <v>0</v>
      </c>
      <c r="U32" s="44">
        <v>0</v>
      </c>
      <c r="V32" s="44">
        <v>43</v>
      </c>
      <c r="W32" s="44">
        <v>0</v>
      </c>
      <c r="X32" s="44">
        <v>4</v>
      </c>
      <c r="Y32" s="44">
        <v>15</v>
      </c>
      <c r="Z32" s="44">
        <v>0</v>
      </c>
      <c r="AA32" s="5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54">
        <v>565</v>
      </c>
      <c r="AO32" s="52">
        <v>92</v>
      </c>
      <c r="AP32" s="44">
        <v>85</v>
      </c>
      <c r="AQ32" s="44">
        <v>62</v>
      </c>
      <c r="AR32" s="44">
        <v>37</v>
      </c>
      <c r="AS32" s="17">
        <v>498</v>
      </c>
      <c r="AT32" s="17">
        <v>267</v>
      </c>
      <c r="AU32" s="17">
        <f t="shared" si="0"/>
        <v>1602</v>
      </c>
      <c r="AV32" s="17">
        <v>133</v>
      </c>
      <c r="AW32" s="17">
        <f t="shared" si="1"/>
        <v>798</v>
      </c>
    </row>
    <row r="33" spans="1:49" s="7" customFormat="1" ht="79.5" customHeight="1" x14ac:dyDescent="0.15">
      <c r="A33" s="151"/>
      <c r="B33" s="152"/>
      <c r="C33" s="34" t="s">
        <v>41</v>
      </c>
      <c r="D33" s="59" t="s">
        <v>80</v>
      </c>
      <c r="E33" s="5">
        <v>832</v>
      </c>
      <c r="F33" s="41">
        <v>10.178615121115733</v>
      </c>
      <c r="G33" s="54">
        <v>543</v>
      </c>
      <c r="H33" s="54">
        <v>291</v>
      </c>
      <c r="I33" s="45">
        <v>0</v>
      </c>
      <c r="J33" s="45">
        <v>0</v>
      </c>
      <c r="K33" s="45">
        <v>17</v>
      </c>
      <c r="L33" s="45">
        <v>6</v>
      </c>
      <c r="M33" s="45">
        <v>0</v>
      </c>
      <c r="N33" s="45">
        <v>25</v>
      </c>
      <c r="O33" s="45">
        <v>27</v>
      </c>
      <c r="P33" s="45">
        <v>30</v>
      </c>
      <c r="Q33" s="45">
        <v>21</v>
      </c>
      <c r="R33" s="44">
        <v>7</v>
      </c>
      <c r="S33" s="44">
        <v>0</v>
      </c>
      <c r="T33" s="44">
        <v>0</v>
      </c>
      <c r="U33" s="44">
        <v>10</v>
      </c>
      <c r="V33" s="44">
        <v>34</v>
      </c>
      <c r="W33" s="44">
        <v>0</v>
      </c>
      <c r="X33" s="44">
        <v>3</v>
      </c>
      <c r="Y33" s="44">
        <v>0</v>
      </c>
      <c r="Z33" s="44">
        <v>0</v>
      </c>
      <c r="AA33" s="5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54">
        <v>401</v>
      </c>
      <c r="AO33" s="45">
        <v>36</v>
      </c>
      <c r="AP33" s="44">
        <v>36</v>
      </c>
      <c r="AQ33" s="44">
        <v>0</v>
      </c>
      <c r="AR33" s="44">
        <v>0</v>
      </c>
      <c r="AS33" s="17">
        <v>45</v>
      </c>
      <c r="AT33" s="17">
        <v>7</v>
      </c>
      <c r="AU33" s="17">
        <f t="shared" si="0"/>
        <v>42</v>
      </c>
      <c r="AV33" s="17">
        <v>77</v>
      </c>
      <c r="AW33" s="17">
        <f t="shared" si="1"/>
        <v>462</v>
      </c>
    </row>
    <row r="34" spans="1:49" s="7" customFormat="1" ht="79.5" customHeight="1" thickBot="1" x14ac:dyDescent="0.2">
      <c r="A34" s="153"/>
      <c r="B34" s="154"/>
      <c r="C34" s="37" t="s">
        <v>52</v>
      </c>
      <c r="D34" s="102" t="s">
        <v>118</v>
      </c>
      <c r="E34" s="21">
        <v>2116</v>
      </c>
      <c r="F34" s="46">
        <v>21.830186732693697</v>
      </c>
      <c r="G34" s="22">
        <v>343</v>
      </c>
      <c r="H34" s="22">
        <v>159</v>
      </c>
      <c r="I34" s="49">
        <v>57</v>
      </c>
      <c r="J34" s="49">
        <v>103</v>
      </c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48"/>
      <c r="V34" s="48"/>
      <c r="W34" s="48"/>
      <c r="X34" s="48"/>
      <c r="Y34" s="48"/>
      <c r="Z34" s="48"/>
      <c r="AA34" s="21">
        <v>161</v>
      </c>
      <c r="AB34" s="50">
        <v>87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47"/>
      <c r="AJ34" s="47"/>
      <c r="AK34" s="47"/>
      <c r="AL34" s="47"/>
      <c r="AM34" s="47"/>
      <c r="AN34" s="24">
        <v>542</v>
      </c>
      <c r="AO34" s="24">
        <v>96</v>
      </c>
      <c r="AP34" s="50">
        <v>404</v>
      </c>
      <c r="AQ34" s="50">
        <v>89</v>
      </c>
      <c r="AR34" s="50">
        <v>5</v>
      </c>
      <c r="AS34" s="26">
        <v>22</v>
      </c>
      <c r="AT34" s="26">
        <v>91</v>
      </c>
      <c r="AU34" s="26">
        <f t="shared" si="0"/>
        <v>546</v>
      </c>
      <c r="AV34" s="26">
        <v>60</v>
      </c>
      <c r="AW34" s="26">
        <f t="shared" si="1"/>
        <v>360</v>
      </c>
    </row>
    <row r="35" spans="1:49" s="7" customFormat="1" ht="79.5" customHeight="1" x14ac:dyDescent="0.15">
      <c r="A35" s="155" t="s">
        <v>36</v>
      </c>
      <c r="B35" s="156"/>
      <c r="C35" s="33" t="s">
        <v>50</v>
      </c>
      <c r="D35" s="99" t="s">
        <v>81</v>
      </c>
      <c r="E35" s="9">
        <v>2895</v>
      </c>
      <c r="F35" s="100">
        <v>13.518561755778661</v>
      </c>
      <c r="G35" s="20">
        <v>1650</v>
      </c>
      <c r="H35" s="23">
        <v>1363</v>
      </c>
      <c r="I35" s="23">
        <v>0</v>
      </c>
      <c r="J35" s="23">
        <v>1</v>
      </c>
      <c r="K35" s="23">
        <v>61</v>
      </c>
      <c r="L35" s="23">
        <v>34</v>
      </c>
      <c r="M35" s="23">
        <v>10</v>
      </c>
      <c r="N35" s="23">
        <v>98</v>
      </c>
      <c r="O35" s="23">
        <v>29</v>
      </c>
      <c r="P35" s="23">
        <v>158</v>
      </c>
      <c r="Q35" s="23">
        <v>96</v>
      </c>
      <c r="R35" s="9">
        <v>26</v>
      </c>
      <c r="S35" s="9">
        <v>12</v>
      </c>
      <c r="T35" s="9">
        <v>1</v>
      </c>
      <c r="U35" s="9">
        <v>52</v>
      </c>
      <c r="V35" s="9">
        <v>173</v>
      </c>
      <c r="W35" s="9">
        <v>0</v>
      </c>
      <c r="X35" s="9">
        <v>1</v>
      </c>
      <c r="Y35" s="9">
        <v>6</v>
      </c>
      <c r="Z35" s="9">
        <v>0</v>
      </c>
      <c r="AA35" s="23">
        <v>366</v>
      </c>
      <c r="AB35" s="9">
        <v>366</v>
      </c>
      <c r="AC35" s="92">
        <v>4</v>
      </c>
      <c r="AD35" s="92">
        <v>1</v>
      </c>
      <c r="AE35" s="92">
        <v>0</v>
      </c>
      <c r="AF35" s="92">
        <v>0</v>
      </c>
      <c r="AG35" s="92">
        <v>21</v>
      </c>
      <c r="AH35" s="92">
        <v>0</v>
      </c>
      <c r="AI35" s="92">
        <v>1</v>
      </c>
      <c r="AJ35" s="92">
        <v>7</v>
      </c>
      <c r="AK35" s="92">
        <v>3</v>
      </c>
      <c r="AL35" s="92">
        <v>15</v>
      </c>
      <c r="AM35" s="92">
        <v>104</v>
      </c>
      <c r="AN35" s="23">
        <v>1117</v>
      </c>
      <c r="AO35" s="23">
        <v>186</v>
      </c>
      <c r="AP35" s="92">
        <v>144</v>
      </c>
      <c r="AQ35" s="92">
        <v>68</v>
      </c>
      <c r="AR35" s="92">
        <v>42</v>
      </c>
      <c r="AS35" s="25">
        <v>2282</v>
      </c>
      <c r="AT35" s="25">
        <v>533</v>
      </c>
      <c r="AU35" s="25">
        <f t="shared" si="0"/>
        <v>3198</v>
      </c>
      <c r="AV35" s="25">
        <v>1308</v>
      </c>
      <c r="AW35" s="25">
        <f t="shared" si="1"/>
        <v>7848</v>
      </c>
    </row>
    <row r="36" spans="1:49" s="7" customFormat="1" ht="79.5" customHeight="1" x14ac:dyDescent="0.15">
      <c r="A36" s="151"/>
      <c r="B36" s="152"/>
      <c r="C36" s="34" t="s">
        <v>50</v>
      </c>
      <c r="D36" s="56" t="s">
        <v>82</v>
      </c>
      <c r="E36" s="5">
        <v>4968</v>
      </c>
      <c r="F36" s="68">
        <v>34.170163009835612</v>
      </c>
      <c r="G36" s="15">
        <v>1830</v>
      </c>
      <c r="H36" s="6">
        <v>1172</v>
      </c>
      <c r="I36" s="6">
        <v>8</v>
      </c>
      <c r="J36" s="6">
        <v>80</v>
      </c>
      <c r="K36" s="6">
        <v>56</v>
      </c>
      <c r="L36" s="45">
        <v>19</v>
      </c>
      <c r="M36" s="45">
        <v>1</v>
      </c>
      <c r="N36" s="45">
        <v>50</v>
      </c>
      <c r="O36" s="45">
        <v>22</v>
      </c>
      <c r="P36" s="45">
        <v>130</v>
      </c>
      <c r="Q36" s="45">
        <v>223</v>
      </c>
      <c r="R36" s="44">
        <v>13</v>
      </c>
      <c r="S36" s="44">
        <v>20</v>
      </c>
      <c r="T36" s="44">
        <v>0</v>
      </c>
      <c r="U36" s="44">
        <v>20</v>
      </c>
      <c r="V36" s="44">
        <v>133</v>
      </c>
      <c r="W36" s="44">
        <v>0</v>
      </c>
      <c r="X36" s="44">
        <v>0</v>
      </c>
      <c r="Y36" s="44">
        <v>0</v>
      </c>
      <c r="Z36" s="44">
        <v>2</v>
      </c>
      <c r="AA36" s="6">
        <v>395</v>
      </c>
      <c r="AB36" s="44">
        <v>390</v>
      </c>
      <c r="AC36" s="44">
        <v>2</v>
      </c>
      <c r="AD36" s="44">
        <v>10</v>
      </c>
      <c r="AE36" s="44">
        <v>34</v>
      </c>
      <c r="AF36" s="44">
        <v>0</v>
      </c>
      <c r="AG36" s="44">
        <v>0</v>
      </c>
      <c r="AH36" s="44">
        <v>5</v>
      </c>
      <c r="AI36" s="44">
        <v>82</v>
      </c>
      <c r="AJ36" s="44">
        <v>14</v>
      </c>
      <c r="AK36" s="44">
        <v>3</v>
      </c>
      <c r="AL36" s="44">
        <v>28</v>
      </c>
      <c r="AM36" s="44">
        <v>102</v>
      </c>
      <c r="AN36" s="6">
        <v>1833</v>
      </c>
      <c r="AO36" s="6">
        <v>421</v>
      </c>
      <c r="AP36" s="44">
        <v>148</v>
      </c>
      <c r="AQ36" s="44">
        <v>154</v>
      </c>
      <c r="AR36" s="44">
        <v>119</v>
      </c>
      <c r="AS36" s="17">
        <v>2262</v>
      </c>
      <c r="AT36" s="17">
        <v>580</v>
      </c>
      <c r="AU36" s="17">
        <f t="shared" si="0"/>
        <v>3480</v>
      </c>
      <c r="AV36" s="17">
        <v>549</v>
      </c>
      <c r="AW36" s="17">
        <f t="shared" si="1"/>
        <v>3294</v>
      </c>
    </row>
    <row r="37" spans="1:49" s="7" customFormat="1" ht="79.5" customHeight="1" x14ac:dyDescent="0.15">
      <c r="A37" s="151"/>
      <c r="B37" s="152"/>
      <c r="C37" s="34" t="s">
        <v>41</v>
      </c>
      <c r="D37" s="56" t="s">
        <v>83</v>
      </c>
      <c r="E37" s="5">
        <v>2467</v>
      </c>
      <c r="F37" s="68">
        <v>17.464250318561518</v>
      </c>
      <c r="G37" s="54">
        <v>1338</v>
      </c>
      <c r="H37" s="54">
        <v>621</v>
      </c>
      <c r="I37" s="45">
        <v>0</v>
      </c>
      <c r="J37" s="45">
        <v>51</v>
      </c>
      <c r="K37" s="45">
        <v>30</v>
      </c>
      <c r="L37" s="45">
        <v>25</v>
      </c>
      <c r="M37" s="45">
        <v>38</v>
      </c>
      <c r="N37" s="45">
        <v>0</v>
      </c>
      <c r="O37" s="45">
        <v>67</v>
      </c>
      <c r="P37" s="45">
        <v>82</v>
      </c>
      <c r="Q37" s="45">
        <v>52</v>
      </c>
      <c r="R37" s="44">
        <v>8</v>
      </c>
      <c r="S37" s="44">
        <v>1</v>
      </c>
      <c r="T37" s="44">
        <v>0</v>
      </c>
      <c r="U37" s="44">
        <v>4</v>
      </c>
      <c r="V37" s="44">
        <v>137</v>
      </c>
      <c r="W37" s="44">
        <v>0</v>
      </c>
      <c r="X37" s="44">
        <v>31</v>
      </c>
      <c r="Y37" s="44">
        <v>13</v>
      </c>
      <c r="Z37" s="44">
        <v>3</v>
      </c>
      <c r="AA37" s="6">
        <v>253</v>
      </c>
      <c r="AB37" s="44">
        <v>253</v>
      </c>
      <c r="AC37" s="44">
        <v>3</v>
      </c>
      <c r="AD37" s="44">
        <v>2</v>
      </c>
      <c r="AE37" s="44">
        <v>45</v>
      </c>
      <c r="AF37" s="44">
        <v>0</v>
      </c>
      <c r="AG37" s="44">
        <v>0</v>
      </c>
      <c r="AH37" s="44">
        <v>0</v>
      </c>
      <c r="AI37" s="44">
        <v>40</v>
      </c>
      <c r="AJ37" s="44">
        <v>4</v>
      </c>
      <c r="AK37" s="44">
        <v>6</v>
      </c>
      <c r="AL37" s="44">
        <v>22</v>
      </c>
      <c r="AM37" s="44">
        <v>79</v>
      </c>
      <c r="AN37" s="54">
        <v>1021</v>
      </c>
      <c r="AO37" s="45">
        <v>92</v>
      </c>
      <c r="AP37" s="44">
        <v>74</v>
      </c>
      <c r="AQ37" s="44">
        <v>12</v>
      </c>
      <c r="AR37" s="44">
        <v>8</v>
      </c>
      <c r="AS37" s="17">
        <v>234</v>
      </c>
      <c r="AT37" s="17">
        <v>87</v>
      </c>
      <c r="AU37" s="17">
        <f t="shared" si="0"/>
        <v>522</v>
      </c>
      <c r="AV37" s="17">
        <v>17</v>
      </c>
      <c r="AW37" s="17">
        <f t="shared" si="1"/>
        <v>102</v>
      </c>
    </row>
    <row r="38" spans="1:49" s="7" customFormat="1" ht="79.5" customHeight="1" x14ac:dyDescent="0.15">
      <c r="A38" s="151"/>
      <c r="B38" s="152"/>
      <c r="C38" s="34" t="s">
        <v>116</v>
      </c>
      <c r="D38" s="57" t="s">
        <v>117</v>
      </c>
      <c r="E38" s="5">
        <v>1739</v>
      </c>
      <c r="F38" s="68">
        <v>15.875479276976447</v>
      </c>
      <c r="G38" s="54">
        <v>785</v>
      </c>
      <c r="H38" s="54">
        <v>363</v>
      </c>
      <c r="I38" s="45">
        <v>0</v>
      </c>
      <c r="J38" s="45">
        <v>17</v>
      </c>
      <c r="K38" s="45">
        <v>14</v>
      </c>
      <c r="L38" s="45">
        <v>18</v>
      </c>
      <c r="M38" s="45">
        <v>0</v>
      </c>
      <c r="N38" s="45">
        <v>50</v>
      </c>
      <c r="O38" s="45">
        <v>12</v>
      </c>
      <c r="P38" s="45">
        <v>47</v>
      </c>
      <c r="Q38" s="45">
        <v>37</v>
      </c>
      <c r="R38" s="44">
        <v>3</v>
      </c>
      <c r="S38" s="44">
        <v>0</v>
      </c>
      <c r="T38" s="44">
        <v>0</v>
      </c>
      <c r="U38" s="44">
        <v>23</v>
      </c>
      <c r="V38" s="44">
        <v>43</v>
      </c>
      <c r="W38" s="44">
        <v>0</v>
      </c>
      <c r="X38" s="44">
        <v>1</v>
      </c>
      <c r="Y38" s="44">
        <v>0</v>
      </c>
      <c r="Z38" s="44">
        <v>0</v>
      </c>
      <c r="AA38" s="30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54">
        <v>629</v>
      </c>
      <c r="AO38" s="45">
        <v>36</v>
      </c>
      <c r="AP38" s="44">
        <v>36</v>
      </c>
      <c r="AQ38" s="44">
        <v>36</v>
      </c>
      <c r="AR38" s="44">
        <v>36</v>
      </c>
      <c r="AS38" s="17">
        <v>2489</v>
      </c>
      <c r="AT38" s="17">
        <v>48</v>
      </c>
      <c r="AU38" s="17">
        <f t="shared" si="0"/>
        <v>288</v>
      </c>
      <c r="AV38" s="17">
        <v>30</v>
      </c>
      <c r="AW38" s="17">
        <f t="shared" si="1"/>
        <v>180</v>
      </c>
    </row>
    <row r="39" spans="1:49" s="7" customFormat="1" ht="79.5" customHeight="1" thickBot="1" x14ac:dyDescent="0.2">
      <c r="A39" s="153"/>
      <c r="B39" s="154"/>
      <c r="C39" s="37" t="s">
        <v>52</v>
      </c>
      <c r="D39" s="72" t="s">
        <v>84</v>
      </c>
      <c r="E39" s="31">
        <v>2947</v>
      </c>
      <c r="F39" s="67">
        <v>52.32599431818182</v>
      </c>
      <c r="G39" s="22">
        <v>504</v>
      </c>
      <c r="H39" s="22">
        <v>196</v>
      </c>
      <c r="I39" s="49">
        <v>28</v>
      </c>
      <c r="J39" s="49">
        <v>168</v>
      </c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31">
        <v>303</v>
      </c>
      <c r="AB39" s="50">
        <v>246</v>
      </c>
      <c r="AC39" s="50">
        <v>0</v>
      </c>
      <c r="AD39" s="50">
        <v>37</v>
      </c>
      <c r="AE39" s="50">
        <v>0</v>
      </c>
      <c r="AF39" s="50">
        <v>0</v>
      </c>
      <c r="AG39" s="50">
        <v>0</v>
      </c>
      <c r="AH39" s="50">
        <v>0</v>
      </c>
      <c r="AI39" s="65"/>
      <c r="AJ39" s="65"/>
      <c r="AK39" s="65"/>
      <c r="AL39" s="65"/>
      <c r="AM39" s="65"/>
      <c r="AN39" s="32">
        <v>1148</v>
      </c>
      <c r="AO39" s="32">
        <v>198</v>
      </c>
      <c r="AP39" s="50">
        <v>194</v>
      </c>
      <c r="AQ39" s="50">
        <v>167</v>
      </c>
      <c r="AR39" s="50">
        <v>105</v>
      </c>
      <c r="AS39" s="26">
        <v>780</v>
      </c>
      <c r="AT39" s="26">
        <v>250</v>
      </c>
      <c r="AU39" s="26">
        <f t="shared" si="0"/>
        <v>1500</v>
      </c>
      <c r="AV39" s="26">
        <v>26</v>
      </c>
      <c r="AW39" s="26">
        <f t="shared" si="1"/>
        <v>156</v>
      </c>
    </row>
    <row r="40" spans="1:49" s="7" customFormat="1" ht="78.75" customHeight="1" x14ac:dyDescent="0.15">
      <c r="A40" s="160" t="s">
        <v>38</v>
      </c>
      <c r="B40" s="161"/>
      <c r="C40" s="33" t="s">
        <v>50</v>
      </c>
      <c r="D40" s="58" t="s">
        <v>85</v>
      </c>
      <c r="E40" s="9">
        <v>2548</v>
      </c>
      <c r="F40" s="51">
        <v>27.12947189097104</v>
      </c>
      <c r="G40" s="20">
        <v>1313</v>
      </c>
      <c r="H40" s="23">
        <v>852</v>
      </c>
      <c r="I40" s="23">
        <v>3</v>
      </c>
      <c r="J40" s="23">
        <v>60</v>
      </c>
      <c r="K40" s="23">
        <v>29</v>
      </c>
      <c r="L40" s="91">
        <v>14</v>
      </c>
      <c r="M40" s="91">
        <v>3</v>
      </c>
      <c r="N40" s="91">
        <v>45</v>
      </c>
      <c r="O40" s="91">
        <v>26</v>
      </c>
      <c r="P40" s="91">
        <v>46</v>
      </c>
      <c r="Q40" s="91">
        <v>41</v>
      </c>
      <c r="R40" s="92">
        <v>13</v>
      </c>
      <c r="S40" s="92">
        <v>3</v>
      </c>
      <c r="T40" s="92">
        <v>0</v>
      </c>
      <c r="U40" s="92">
        <v>19</v>
      </c>
      <c r="V40" s="92">
        <v>123</v>
      </c>
      <c r="W40" s="92">
        <v>0</v>
      </c>
      <c r="X40" s="92">
        <v>2</v>
      </c>
      <c r="Y40" s="92">
        <v>3</v>
      </c>
      <c r="Z40" s="92">
        <v>0</v>
      </c>
      <c r="AA40" s="23">
        <v>391</v>
      </c>
      <c r="AB40" s="92">
        <v>391</v>
      </c>
      <c r="AC40" s="92">
        <v>24</v>
      </c>
      <c r="AD40" s="92">
        <v>29</v>
      </c>
      <c r="AE40" s="92">
        <v>32</v>
      </c>
      <c r="AF40" s="92">
        <v>0</v>
      </c>
      <c r="AG40" s="92">
        <v>0</v>
      </c>
      <c r="AH40" s="92">
        <v>0</v>
      </c>
      <c r="AI40" s="92">
        <v>160</v>
      </c>
      <c r="AJ40" s="92">
        <v>2</v>
      </c>
      <c r="AK40" s="92">
        <v>7</v>
      </c>
      <c r="AL40" s="92">
        <v>11</v>
      </c>
      <c r="AM40" s="92">
        <v>81</v>
      </c>
      <c r="AN40" s="23">
        <v>1175</v>
      </c>
      <c r="AO40" s="23">
        <v>69</v>
      </c>
      <c r="AP40" s="92">
        <v>56</v>
      </c>
      <c r="AQ40" s="92">
        <v>58</v>
      </c>
      <c r="AR40" s="92">
        <v>26</v>
      </c>
      <c r="AS40" s="25">
        <v>4651</v>
      </c>
      <c r="AT40" s="25">
        <v>182</v>
      </c>
      <c r="AU40" s="25">
        <f t="shared" si="0"/>
        <v>1092</v>
      </c>
      <c r="AV40" s="25">
        <v>252</v>
      </c>
      <c r="AW40" s="25">
        <f t="shared" si="1"/>
        <v>1512</v>
      </c>
    </row>
    <row r="41" spans="1:49" s="7" customFormat="1" ht="78.75" customHeight="1" x14ac:dyDescent="0.15">
      <c r="A41" s="162"/>
      <c r="B41" s="163"/>
      <c r="C41" s="19" t="s">
        <v>41</v>
      </c>
      <c r="D41" s="58" t="s">
        <v>86</v>
      </c>
      <c r="E41" s="5">
        <v>2103</v>
      </c>
      <c r="F41" s="41">
        <v>22.475152292401411</v>
      </c>
      <c r="G41" s="54">
        <v>1101</v>
      </c>
      <c r="H41" s="54">
        <v>512</v>
      </c>
      <c r="I41" s="45">
        <v>0</v>
      </c>
      <c r="J41" s="45">
        <v>16</v>
      </c>
      <c r="K41" s="45">
        <v>22</v>
      </c>
      <c r="L41" s="45">
        <v>51</v>
      </c>
      <c r="M41" s="45">
        <v>11</v>
      </c>
      <c r="N41" s="45">
        <v>140</v>
      </c>
      <c r="O41" s="45">
        <v>14</v>
      </c>
      <c r="P41" s="45">
        <v>95</v>
      </c>
      <c r="Q41" s="45">
        <v>88</v>
      </c>
      <c r="R41" s="44">
        <v>13</v>
      </c>
      <c r="S41" s="44">
        <v>4</v>
      </c>
      <c r="T41" s="44">
        <v>0</v>
      </c>
      <c r="U41" s="44">
        <v>9</v>
      </c>
      <c r="V41" s="44">
        <v>49</v>
      </c>
      <c r="W41" s="44">
        <v>0</v>
      </c>
      <c r="X41" s="44">
        <v>0</v>
      </c>
      <c r="Y41" s="44">
        <v>0</v>
      </c>
      <c r="Z41" s="44">
        <v>12</v>
      </c>
      <c r="AA41" s="6">
        <v>115</v>
      </c>
      <c r="AB41" s="44">
        <v>115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2</v>
      </c>
      <c r="AJ41" s="44">
        <v>0</v>
      </c>
      <c r="AK41" s="44">
        <v>0</v>
      </c>
      <c r="AL41" s="44">
        <v>4</v>
      </c>
      <c r="AM41" s="44">
        <v>28</v>
      </c>
      <c r="AN41" s="54">
        <v>536</v>
      </c>
      <c r="AO41" s="45">
        <v>120</v>
      </c>
      <c r="AP41" s="44">
        <v>120</v>
      </c>
      <c r="AQ41" s="44">
        <v>39</v>
      </c>
      <c r="AR41" s="44">
        <v>0</v>
      </c>
      <c r="AS41" s="17">
        <v>624</v>
      </c>
      <c r="AT41" s="17">
        <v>203</v>
      </c>
      <c r="AU41" s="17">
        <f t="shared" si="0"/>
        <v>1218</v>
      </c>
      <c r="AV41" s="17">
        <v>259</v>
      </c>
      <c r="AW41" s="17">
        <f t="shared" si="1"/>
        <v>1554</v>
      </c>
    </row>
    <row r="42" spans="1:49" s="7" customFormat="1" ht="78.75" customHeight="1" x14ac:dyDescent="0.15">
      <c r="A42" s="162"/>
      <c r="B42" s="163"/>
      <c r="C42" s="34" t="s">
        <v>41</v>
      </c>
      <c r="D42" s="59" t="s">
        <v>87</v>
      </c>
      <c r="E42" s="5">
        <v>1581</v>
      </c>
      <c r="F42" s="41">
        <v>15.120504973221117</v>
      </c>
      <c r="G42" s="54">
        <v>825</v>
      </c>
      <c r="H42" s="54">
        <v>595</v>
      </c>
      <c r="I42" s="45">
        <v>2</v>
      </c>
      <c r="J42" s="45">
        <v>16</v>
      </c>
      <c r="K42" s="45">
        <v>14</v>
      </c>
      <c r="L42" s="45">
        <v>41</v>
      </c>
      <c r="M42" s="45">
        <v>0</v>
      </c>
      <c r="N42" s="45">
        <v>23</v>
      </c>
      <c r="O42" s="45">
        <v>8</v>
      </c>
      <c r="P42" s="45">
        <v>91</v>
      </c>
      <c r="Q42" s="45">
        <v>32</v>
      </c>
      <c r="R42" s="44">
        <v>9</v>
      </c>
      <c r="S42" s="44">
        <v>3</v>
      </c>
      <c r="T42" s="44">
        <v>0</v>
      </c>
      <c r="U42" s="44">
        <v>2</v>
      </c>
      <c r="V42" s="44">
        <v>83</v>
      </c>
      <c r="W42" s="44">
        <v>0</v>
      </c>
      <c r="X42" s="44">
        <v>2</v>
      </c>
      <c r="Y42" s="44">
        <v>9</v>
      </c>
      <c r="Z42" s="44">
        <v>0</v>
      </c>
      <c r="AA42" s="6">
        <v>132</v>
      </c>
      <c r="AB42" s="44">
        <v>130</v>
      </c>
      <c r="AC42" s="44">
        <v>1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4</v>
      </c>
      <c r="AJ42" s="44">
        <v>2</v>
      </c>
      <c r="AK42" s="44">
        <v>0</v>
      </c>
      <c r="AL42" s="44">
        <v>9</v>
      </c>
      <c r="AM42" s="44">
        <v>37</v>
      </c>
      <c r="AN42" s="54">
        <v>659</v>
      </c>
      <c r="AO42" s="45">
        <v>77</v>
      </c>
      <c r="AP42" s="44">
        <v>66</v>
      </c>
      <c r="AQ42" s="44">
        <v>43</v>
      </c>
      <c r="AR42" s="44">
        <v>4</v>
      </c>
      <c r="AS42" s="17">
        <v>2324</v>
      </c>
      <c r="AT42" s="17">
        <v>340</v>
      </c>
      <c r="AU42" s="17">
        <f t="shared" si="0"/>
        <v>2040</v>
      </c>
      <c r="AV42" s="17">
        <v>352</v>
      </c>
      <c r="AW42" s="17">
        <f t="shared" si="1"/>
        <v>2112</v>
      </c>
    </row>
    <row r="43" spans="1:49" s="7" customFormat="1" ht="78.75" customHeight="1" x14ac:dyDescent="0.15">
      <c r="A43" s="162"/>
      <c r="B43" s="163"/>
      <c r="C43" s="34" t="s">
        <v>41</v>
      </c>
      <c r="D43" s="59" t="s">
        <v>88</v>
      </c>
      <c r="E43" s="5">
        <v>386</v>
      </c>
      <c r="F43" s="41">
        <v>6.8990169794459337</v>
      </c>
      <c r="G43" s="54">
        <v>324</v>
      </c>
      <c r="H43" s="54">
        <v>274</v>
      </c>
      <c r="I43" s="45">
        <v>0</v>
      </c>
      <c r="J43" s="45">
        <v>2</v>
      </c>
      <c r="K43" s="45">
        <v>4</v>
      </c>
      <c r="L43" s="45">
        <v>10</v>
      </c>
      <c r="M43" s="45">
        <v>0</v>
      </c>
      <c r="N43" s="45">
        <v>25</v>
      </c>
      <c r="O43" s="45">
        <v>10</v>
      </c>
      <c r="P43" s="45">
        <v>26</v>
      </c>
      <c r="Q43" s="45">
        <v>12</v>
      </c>
      <c r="R43" s="44">
        <v>4</v>
      </c>
      <c r="S43" s="44">
        <v>0</v>
      </c>
      <c r="T43" s="44">
        <v>0</v>
      </c>
      <c r="U43" s="44">
        <v>0</v>
      </c>
      <c r="V43" s="44">
        <v>69</v>
      </c>
      <c r="W43" s="44">
        <v>0</v>
      </c>
      <c r="X43" s="44">
        <v>2</v>
      </c>
      <c r="Y43" s="44">
        <v>0</v>
      </c>
      <c r="Z43" s="44">
        <v>0</v>
      </c>
      <c r="AA43" s="5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54">
        <v>912</v>
      </c>
      <c r="AO43" s="45">
        <v>2</v>
      </c>
      <c r="AP43" s="44">
        <v>2</v>
      </c>
      <c r="AQ43" s="44">
        <v>0</v>
      </c>
      <c r="AR43" s="44">
        <v>0</v>
      </c>
      <c r="AS43" s="17">
        <v>17</v>
      </c>
      <c r="AT43" s="17">
        <v>54</v>
      </c>
      <c r="AU43" s="17">
        <f t="shared" si="0"/>
        <v>324</v>
      </c>
      <c r="AV43" s="17">
        <v>14</v>
      </c>
      <c r="AW43" s="17">
        <f t="shared" si="1"/>
        <v>84</v>
      </c>
    </row>
    <row r="44" spans="1:49" s="7" customFormat="1" ht="78.75" customHeight="1" x14ac:dyDescent="0.15">
      <c r="A44" s="162"/>
      <c r="B44" s="163"/>
      <c r="C44" s="34" t="s">
        <v>41</v>
      </c>
      <c r="D44" s="59" t="s">
        <v>151</v>
      </c>
      <c r="E44" s="5">
        <v>1601</v>
      </c>
      <c r="F44" s="41">
        <v>28.19654808030997</v>
      </c>
      <c r="G44" s="54">
        <v>432</v>
      </c>
      <c r="H44" s="54">
        <v>279</v>
      </c>
      <c r="I44" s="45">
        <v>1</v>
      </c>
      <c r="J44" s="45">
        <v>26</v>
      </c>
      <c r="K44" s="45">
        <v>10</v>
      </c>
      <c r="L44" s="45">
        <v>16</v>
      </c>
      <c r="M44" s="45">
        <v>0</v>
      </c>
      <c r="N44" s="45">
        <v>15</v>
      </c>
      <c r="O44" s="45">
        <v>8</v>
      </c>
      <c r="P44" s="45">
        <v>16</v>
      </c>
      <c r="Q44" s="45">
        <v>17</v>
      </c>
      <c r="R44" s="44">
        <v>7</v>
      </c>
      <c r="S44" s="44">
        <v>0</v>
      </c>
      <c r="T44" s="44">
        <v>0</v>
      </c>
      <c r="U44" s="44">
        <v>35</v>
      </c>
      <c r="V44" s="44">
        <v>27</v>
      </c>
      <c r="W44" s="44">
        <v>0</v>
      </c>
      <c r="X44" s="44">
        <v>2</v>
      </c>
      <c r="Y44" s="44">
        <v>0</v>
      </c>
      <c r="Z44" s="44">
        <v>0</v>
      </c>
      <c r="AA44" s="6">
        <v>247</v>
      </c>
      <c r="AB44" s="44">
        <v>17</v>
      </c>
      <c r="AC44" s="44">
        <v>0</v>
      </c>
      <c r="AD44" s="44">
        <v>17</v>
      </c>
      <c r="AE44" s="44">
        <v>0</v>
      </c>
      <c r="AF44" s="44">
        <v>0</v>
      </c>
      <c r="AG44" s="44">
        <v>0</v>
      </c>
      <c r="AH44" s="44">
        <v>0</v>
      </c>
      <c r="AI44" s="44">
        <v>24</v>
      </c>
      <c r="AJ44" s="44">
        <v>6</v>
      </c>
      <c r="AK44" s="44">
        <v>6</v>
      </c>
      <c r="AL44" s="44">
        <v>1</v>
      </c>
      <c r="AM44" s="44">
        <v>46</v>
      </c>
      <c r="AN44" s="54">
        <v>440</v>
      </c>
      <c r="AO44" s="45">
        <v>30</v>
      </c>
      <c r="AP44" s="44">
        <v>24</v>
      </c>
      <c r="AQ44" s="44">
        <v>11</v>
      </c>
      <c r="AR44" s="44">
        <v>2</v>
      </c>
      <c r="AS44" s="17">
        <v>48</v>
      </c>
      <c r="AT44" s="17">
        <v>214</v>
      </c>
      <c r="AU44" s="17">
        <f t="shared" si="0"/>
        <v>1284</v>
      </c>
      <c r="AV44" s="17">
        <v>94</v>
      </c>
      <c r="AW44" s="17">
        <f t="shared" si="1"/>
        <v>564</v>
      </c>
    </row>
    <row r="45" spans="1:49" s="7" customFormat="1" ht="78.75" customHeight="1" x14ac:dyDescent="0.15">
      <c r="A45" s="162"/>
      <c r="B45" s="163"/>
      <c r="C45" s="34" t="s">
        <v>41</v>
      </c>
      <c r="D45" s="59" t="s">
        <v>89</v>
      </c>
      <c r="E45" s="5">
        <v>2131</v>
      </c>
      <c r="F45" s="41">
        <v>31.000872854233343</v>
      </c>
      <c r="G45" s="54">
        <v>910</v>
      </c>
      <c r="H45" s="54">
        <v>605</v>
      </c>
      <c r="I45" s="45">
        <v>0</v>
      </c>
      <c r="J45" s="45">
        <v>0</v>
      </c>
      <c r="K45" s="45">
        <v>14</v>
      </c>
      <c r="L45" s="45">
        <v>15</v>
      </c>
      <c r="M45" s="45">
        <v>0</v>
      </c>
      <c r="N45" s="45">
        <v>16</v>
      </c>
      <c r="O45" s="45">
        <v>8</v>
      </c>
      <c r="P45" s="45">
        <v>30</v>
      </c>
      <c r="Q45" s="45">
        <v>24</v>
      </c>
      <c r="R45" s="44">
        <v>8</v>
      </c>
      <c r="S45" s="44">
        <v>6</v>
      </c>
      <c r="T45" s="44">
        <v>0</v>
      </c>
      <c r="U45" s="44">
        <v>16</v>
      </c>
      <c r="V45" s="44">
        <v>191</v>
      </c>
      <c r="W45" s="44">
        <v>0</v>
      </c>
      <c r="X45" s="44">
        <v>28</v>
      </c>
      <c r="Y45" s="44">
        <v>154</v>
      </c>
      <c r="Z45" s="44">
        <v>1</v>
      </c>
      <c r="AA45" s="6">
        <v>261</v>
      </c>
      <c r="AB45" s="44">
        <v>261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1</v>
      </c>
      <c r="AJ45" s="44">
        <v>2</v>
      </c>
      <c r="AK45" s="44">
        <v>9</v>
      </c>
      <c r="AL45" s="44">
        <v>16</v>
      </c>
      <c r="AM45" s="44">
        <v>138</v>
      </c>
      <c r="AN45" s="54">
        <v>780</v>
      </c>
      <c r="AO45" s="45">
        <v>162</v>
      </c>
      <c r="AP45" s="44">
        <v>150</v>
      </c>
      <c r="AQ45" s="44">
        <v>15</v>
      </c>
      <c r="AR45" s="44">
        <v>10</v>
      </c>
      <c r="AS45" s="17">
        <v>140</v>
      </c>
      <c r="AT45" s="17">
        <v>167</v>
      </c>
      <c r="AU45" s="17">
        <f t="shared" si="0"/>
        <v>1002</v>
      </c>
      <c r="AV45" s="17">
        <v>48</v>
      </c>
      <c r="AW45" s="17">
        <f t="shared" si="1"/>
        <v>288</v>
      </c>
    </row>
    <row r="46" spans="1:49" s="7" customFormat="1" ht="78.75" customHeight="1" thickBot="1" x14ac:dyDescent="0.2">
      <c r="A46" s="164"/>
      <c r="B46" s="165"/>
      <c r="C46" s="38" t="s">
        <v>41</v>
      </c>
      <c r="D46" s="60" t="s">
        <v>90</v>
      </c>
      <c r="E46" s="21">
        <v>1897</v>
      </c>
      <c r="F46" s="46">
        <v>18.875621890547265</v>
      </c>
      <c r="G46" s="75">
        <v>950</v>
      </c>
      <c r="H46" s="75">
        <v>761</v>
      </c>
      <c r="I46" s="49">
        <v>2</v>
      </c>
      <c r="J46" s="49">
        <v>38</v>
      </c>
      <c r="K46" s="49">
        <v>67</v>
      </c>
      <c r="L46" s="49">
        <v>27</v>
      </c>
      <c r="M46" s="49">
        <v>0</v>
      </c>
      <c r="N46" s="49">
        <v>176</v>
      </c>
      <c r="O46" s="49">
        <v>118</v>
      </c>
      <c r="P46" s="49">
        <v>88</v>
      </c>
      <c r="Q46" s="49">
        <v>213</v>
      </c>
      <c r="R46" s="50">
        <v>28</v>
      </c>
      <c r="S46" s="50">
        <v>0</v>
      </c>
      <c r="T46" s="50">
        <v>0</v>
      </c>
      <c r="U46" s="50">
        <v>1</v>
      </c>
      <c r="V46" s="50">
        <v>3</v>
      </c>
      <c r="W46" s="50">
        <v>0</v>
      </c>
      <c r="X46" s="50">
        <v>0</v>
      </c>
      <c r="Y46" s="50">
        <v>0</v>
      </c>
      <c r="Z46" s="50">
        <v>0</v>
      </c>
      <c r="AA46" s="24">
        <v>135</v>
      </c>
      <c r="AB46" s="50">
        <v>135</v>
      </c>
      <c r="AC46" s="50">
        <v>0</v>
      </c>
      <c r="AD46" s="50">
        <v>0</v>
      </c>
      <c r="AE46" s="50">
        <v>0</v>
      </c>
      <c r="AF46" s="50">
        <v>0</v>
      </c>
      <c r="AG46" s="50">
        <v>9</v>
      </c>
      <c r="AH46" s="50">
        <v>0</v>
      </c>
      <c r="AI46" s="50">
        <v>24</v>
      </c>
      <c r="AJ46" s="50">
        <v>7</v>
      </c>
      <c r="AK46" s="50">
        <v>14</v>
      </c>
      <c r="AL46" s="50">
        <v>10</v>
      </c>
      <c r="AM46" s="50">
        <v>4</v>
      </c>
      <c r="AN46" s="75">
        <v>507</v>
      </c>
      <c r="AO46" s="49">
        <v>106</v>
      </c>
      <c r="AP46" s="50">
        <v>93</v>
      </c>
      <c r="AQ46" s="50">
        <v>24</v>
      </c>
      <c r="AR46" s="50">
        <v>13</v>
      </c>
      <c r="AS46" s="26">
        <v>276</v>
      </c>
      <c r="AT46" s="26">
        <v>433</v>
      </c>
      <c r="AU46" s="26">
        <f t="shared" si="0"/>
        <v>2598</v>
      </c>
      <c r="AV46" s="26">
        <v>562</v>
      </c>
      <c r="AW46" s="26">
        <f t="shared" si="1"/>
        <v>3372</v>
      </c>
    </row>
    <row r="47" spans="1:49" s="7" customFormat="1" ht="78.75" customHeight="1" x14ac:dyDescent="0.15">
      <c r="A47" s="155" t="s">
        <v>39</v>
      </c>
      <c r="B47" s="156"/>
      <c r="C47" s="19" t="s">
        <v>51</v>
      </c>
      <c r="D47" s="27" t="s">
        <v>113</v>
      </c>
      <c r="E47" s="9">
        <v>11721</v>
      </c>
      <c r="F47" s="51">
        <v>91.534556813744629</v>
      </c>
      <c r="G47" s="20">
        <v>4207</v>
      </c>
      <c r="H47" s="23">
        <v>3689</v>
      </c>
      <c r="I47" s="23">
        <v>122</v>
      </c>
      <c r="J47" s="23">
        <v>145</v>
      </c>
      <c r="K47" s="23">
        <v>38</v>
      </c>
      <c r="L47" s="91">
        <v>176</v>
      </c>
      <c r="M47" s="91">
        <v>15</v>
      </c>
      <c r="N47" s="91">
        <v>329</v>
      </c>
      <c r="O47" s="91">
        <v>56</v>
      </c>
      <c r="P47" s="91">
        <v>187</v>
      </c>
      <c r="Q47" s="91">
        <v>455</v>
      </c>
      <c r="R47" s="92">
        <v>36</v>
      </c>
      <c r="S47" s="92">
        <v>17</v>
      </c>
      <c r="T47" s="92">
        <v>0</v>
      </c>
      <c r="U47" s="92">
        <v>94</v>
      </c>
      <c r="V47" s="92">
        <v>344</v>
      </c>
      <c r="W47" s="92">
        <v>0</v>
      </c>
      <c r="X47" s="92">
        <v>6</v>
      </c>
      <c r="Y47" s="92">
        <v>32</v>
      </c>
      <c r="Z47" s="92">
        <v>2</v>
      </c>
      <c r="AA47" s="23">
        <v>1791</v>
      </c>
      <c r="AB47" s="92">
        <v>1244</v>
      </c>
      <c r="AC47" s="92">
        <v>17</v>
      </c>
      <c r="AD47" s="92">
        <v>37</v>
      </c>
      <c r="AE47" s="92">
        <v>454</v>
      </c>
      <c r="AF47" s="92">
        <v>0</v>
      </c>
      <c r="AG47" s="92">
        <v>33</v>
      </c>
      <c r="AH47" s="92">
        <v>0</v>
      </c>
      <c r="AI47" s="92">
        <v>143</v>
      </c>
      <c r="AJ47" s="92">
        <v>14</v>
      </c>
      <c r="AK47" s="92">
        <v>26</v>
      </c>
      <c r="AL47" s="92">
        <v>7</v>
      </c>
      <c r="AM47" s="92">
        <v>303</v>
      </c>
      <c r="AN47" s="23">
        <v>6269</v>
      </c>
      <c r="AO47" s="23">
        <v>122</v>
      </c>
      <c r="AP47" s="92">
        <v>122</v>
      </c>
      <c r="AQ47" s="92">
        <v>122</v>
      </c>
      <c r="AR47" s="92">
        <v>122</v>
      </c>
      <c r="AS47" s="25">
        <v>9277</v>
      </c>
      <c r="AT47" s="25">
        <v>1675</v>
      </c>
      <c r="AU47" s="25">
        <f t="shared" si="0"/>
        <v>10050</v>
      </c>
      <c r="AV47" s="25">
        <v>1291</v>
      </c>
      <c r="AW47" s="25">
        <f t="shared" si="1"/>
        <v>7746</v>
      </c>
    </row>
    <row r="48" spans="1:49" s="7" customFormat="1" ht="78.75" customHeight="1" x14ac:dyDescent="0.15">
      <c r="A48" s="151"/>
      <c r="B48" s="152"/>
      <c r="C48" s="19" t="s">
        <v>50</v>
      </c>
      <c r="D48" s="58" t="s">
        <v>91</v>
      </c>
      <c r="E48" s="5">
        <v>6416</v>
      </c>
      <c r="F48" s="89">
        <v>31.119949556191496</v>
      </c>
      <c r="G48" s="15">
        <v>2920</v>
      </c>
      <c r="H48" s="6">
        <v>2024</v>
      </c>
      <c r="I48" s="6">
        <v>21</v>
      </c>
      <c r="J48" s="6">
        <v>94</v>
      </c>
      <c r="K48" s="6">
        <v>32</v>
      </c>
      <c r="L48" s="6">
        <v>48</v>
      </c>
      <c r="M48" s="6">
        <v>0</v>
      </c>
      <c r="N48" s="6">
        <v>0</v>
      </c>
      <c r="O48" s="6">
        <v>14</v>
      </c>
      <c r="P48" s="6">
        <v>95</v>
      </c>
      <c r="Q48" s="6">
        <v>124</v>
      </c>
      <c r="R48" s="5">
        <v>43</v>
      </c>
      <c r="S48" s="5">
        <v>28</v>
      </c>
      <c r="T48" s="5">
        <v>3</v>
      </c>
      <c r="U48" s="5">
        <v>51</v>
      </c>
      <c r="V48" s="5">
        <v>186</v>
      </c>
      <c r="W48" s="5">
        <v>0</v>
      </c>
      <c r="X48" s="5">
        <v>2</v>
      </c>
      <c r="Y48" s="5">
        <v>1</v>
      </c>
      <c r="Z48" s="5">
        <v>4</v>
      </c>
      <c r="AA48" s="6">
        <v>963</v>
      </c>
      <c r="AB48" s="44">
        <v>841</v>
      </c>
      <c r="AC48" s="44">
        <v>22</v>
      </c>
      <c r="AD48" s="44">
        <v>17</v>
      </c>
      <c r="AE48" s="44">
        <v>86</v>
      </c>
      <c r="AF48" s="44">
        <v>0</v>
      </c>
      <c r="AG48" s="44">
        <v>29</v>
      </c>
      <c r="AH48" s="44">
        <v>114</v>
      </c>
      <c r="AI48" s="44">
        <v>145</v>
      </c>
      <c r="AJ48" s="44">
        <v>5</v>
      </c>
      <c r="AK48" s="44">
        <v>20</v>
      </c>
      <c r="AL48" s="44">
        <v>28</v>
      </c>
      <c r="AM48" s="44">
        <v>173</v>
      </c>
      <c r="AN48" s="6">
        <v>9790</v>
      </c>
      <c r="AO48" s="6">
        <v>116</v>
      </c>
      <c r="AP48" s="44">
        <v>104</v>
      </c>
      <c r="AQ48" s="44">
        <v>66</v>
      </c>
      <c r="AR48" s="44">
        <v>37</v>
      </c>
      <c r="AS48" s="17">
        <v>793</v>
      </c>
      <c r="AT48" s="17">
        <v>710</v>
      </c>
      <c r="AU48" s="17">
        <f t="shared" si="0"/>
        <v>4260</v>
      </c>
      <c r="AV48" s="17">
        <v>1113</v>
      </c>
      <c r="AW48" s="17">
        <f t="shared" si="1"/>
        <v>6678</v>
      </c>
    </row>
    <row r="49" spans="1:49" s="7" customFormat="1" ht="78.75" customHeight="1" x14ac:dyDescent="0.15">
      <c r="A49" s="151"/>
      <c r="B49" s="152"/>
      <c r="C49" s="19" t="s">
        <v>50</v>
      </c>
      <c r="D49" s="58" t="s">
        <v>92</v>
      </c>
      <c r="E49" s="5">
        <v>8096</v>
      </c>
      <c r="F49" s="89">
        <v>31.02866779089376</v>
      </c>
      <c r="G49" s="15">
        <v>2318</v>
      </c>
      <c r="H49" s="6">
        <v>1786</v>
      </c>
      <c r="I49" s="6">
        <v>17</v>
      </c>
      <c r="J49" s="6">
        <v>167</v>
      </c>
      <c r="K49" s="6">
        <v>26</v>
      </c>
      <c r="L49" s="6">
        <v>45</v>
      </c>
      <c r="M49" s="6">
        <v>3</v>
      </c>
      <c r="N49" s="6">
        <v>100</v>
      </c>
      <c r="O49" s="6">
        <v>39</v>
      </c>
      <c r="P49" s="6">
        <v>139</v>
      </c>
      <c r="Q49" s="6">
        <v>982</v>
      </c>
      <c r="R49" s="5">
        <v>23</v>
      </c>
      <c r="S49" s="5">
        <v>39</v>
      </c>
      <c r="T49" s="5">
        <v>1</v>
      </c>
      <c r="U49" s="5">
        <v>65</v>
      </c>
      <c r="V49" s="5">
        <v>161</v>
      </c>
      <c r="W49" s="5">
        <v>0</v>
      </c>
      <c r="X49" s="5">
        <v>12</v>
      </c>
      <c r="Y49" s="5">
        <v>13</v>
      </c>
      <c r="Z49" s="5">
        <v>1</v>
      </c>
      <c r="AA49" s="6">
        <v>1329</v>
      </c>
      <c r="AB49" s="5">
        <v>1017</v>
      </c>
      <c r="AC49" s="5">
        <v>486</v>
      </c>
      <c r="AD49" s="5">
        <v>2</v>
      </c>
      <c r="AE49" s="5">
        <v>71</v>
      </c>
      <c r="AF49" s="5">
        <v>0</v>
      </c>
      <c r="AG49" s="5">
        <v>32</v>
      </c>
      <c r="AH49" s="5">
        <v>12</v>
      </c>
      <c r="AI49" s="5">
        <v>112</v>
      </c>
      <c r="AJ49" s="5">
        <v>4</v>
      </c>
      <c r="AK49" s="5">
        <v>5</v>
      </c>
      <c r="AL49" s="5">
        <v>12</v>
      </c>
      <c r="AM49" s="5">
        <v>74</v>
      </c>
      <c r="AN49" s="6">
        <v>12323</v>
      </c>
      <c r="AO49" s="6">
        <v>1180</v>
      </c>
      <c r="AP49" s="5">
        <v>218</v>
      </c>
      <c r="AQ49" s="5">
        <v>93</v>
      </c>
      <c r="AR49" s="5">
        <v>251</v>
      </c>
      <c r="AS49" s="17">
        <v>1668</v>
      </c>
      <c r="AT49" s="17">
        <v>772</v>
      </c>
      <c r="AU49" s="17">
        <f t="shared" si="0"/>
        <v>4632</v>
      </c>
      <c r="AV49" s="17">
        <v>1727</v>
      </c>
      <c r="AW49" s="17">
        <f t="shared" si="1"/>
        <v>10362</v>
      </c>
    </row>
    <row r="50" spans="1:49" s="7" customFormat="1" ht="78.75" customHeight="1" x14ac:dyDescent="0.15">
      <c r="A50" s="151"/>
      <c r="B50" s="152"/>
      <c r="C50" s="19" t="s">
        <v>50</v>
      </c>
      <c r="D50" s="58" t="s">
        <v>93</v>
      </c>
      <c r="E50" s="5">
        <v>6720</v>
      </c>
      <c r="F50" s="89">
        <v>29.249183895538629</v>
      </c>
      <c r="G50" s="15">
        <v>2331</v>
      </c>
      <c r="H50" s="6">
        <v>1861</v>
      </c>
      <c r="I50" s="6">
        <v>21</v>
      </c>
      <c r="J50" s="6">
        <v>88</v>
      </c>
      <c r="K50" s="6">
        <v>8</v>
      </c>
      <c r="L50" s="45">
        <v>95</v>
      </c>
      <c r="M50" s="45">
        <v>5</v>
      </c>
      <c r="N50" s="45">
        <v>101</v>
      </c>
      <c r="O50" s="45">
        <v>17</v>
      </c>
      <c r="P50" s="45">
        <v>181</v>
      </c>
      <c r="Q50" s="45">
        <v>128</v>
      </c>
      <c r="R50" s="44">
        <v>5</v>
      </c>
      <c r="S50" s="44">
        <v>23</v>
      </c>
      <c r="T50" s="44">
        <v>0</v>
      </c>
      <c r="U50" s="44">
        <v>128</v>
      </c>
      <c r="V50" s="44">
        <v>124</v>
      </c>
      <c r="W50" s="44">
        <v>0</v>
      </c>
      <c r="X50" s="44">
        <v>1</v>
      </c>
      <c r="Y50" s="44">
        <v>1</v>
      </c>
      <c r="Z50" s="44">
        <v>0</v>
      </c>
      <c r="AA50" s="6">
        <v>618</v>
      </c>
      <c r="AB50" s="44">
        <v>618</v>
      </c>
      <c r="AC50" s="44">
        <v>0</v>
      </c>
      <c r="AD50" s="44">
        <v>20</v>
      </c>
      <c r="AE50" s="44">
        <v>189</v>
      </c>
      <c r="AF50" s="44">
        <v>0</v>
      </c>
      <c r="AG50" s="44">
        <v>0</v>
      </c>
      <c r="AH50" s="44">
        <v>2</v>
      </c>
      <c r="AI50" s="44">
        <v>105</v>
      </c>
      <c r="AJ50" s="44">
        <v>6</v>
      </c>
      <c r="AK50" s="44">
        <v>13</v>
      </c>
      <c r="AL50" s="44">
        <v>15</v>
      </c>
      <c r="AM50" s="44">
        <v>70</v>
      </c>
      <c r="AN50" s="6">
        <v>12228</v>
      </c>
      <c r="AO50" s="6">
        <v>321</v>
      </c>
      <c r="AP50" s="44">
        <v>380</v>
      </c>
      <c r="AQ50" s="44">
        <v>132</v>
      </c>
      <c r="AR50" s="44">
        <v>71</v>
      </c>
      <c r="AS50" s="17">
        <v>4881</v>
      </c>
      <c r="AT50" s="17">
        <v>646</v>
      </c>
      <c r="AU50" s="17">
        <f t="shared" si="0"/>
        <v>3876</v>
      </c>
      <c r="AV50" s="17">
        <v>250</v>
      </c>
      <c r="AW50" s="17">
        <f t="shared" si="1"/>
        <v>1500</v>
      </c>
    </row>
    <row r="51" spans="1:49" s="7" customFormat="1" ht="78.75" customHeight="1" x14ac:dyDescent="0.15">
      <c r="A51" s="151"/>
      <c r="B51" s="152"/>
      <c r="C51" s="19" t="s">
        <v>50</v>
      </c>
      <c r="D51" s="58" t="s">
        <v>94</v>
      </c>
      <c r="E51" s="5">
        <v>4508</v>
      </c>
      <c r="F51" s="90">
        <v>28.457799381352189</v>
      </c>
      <c r="G51" s="15">
        <v>1189</v>
      </c>
      <c r="H51" s="6">
        <v>1322</v>
      </c>
      <c r="I51" s="6">
        <v>3</v>
      </c>
      <c r="J51" s="6">
        <v>35</v>
      </c>
      <c r="K51" s="6">
        <v>38</v>
      </c>
      <c r="L51" s="6">
        <v>30</v>
      </c>
      <c r="M51" s="6">
        <v>2</v>
      </c>
      <c r="N51" s="6">
        <v>60</v>
      </c>
      <c r="O51" s="6">
        <v>4</v>
      </c>
      <c r="P51" s="6">
        <v>162</v>
      </c>
      <c r="Q51" s="6">
        <v>39</v>
      </c>
      <c r="R51" s="44">
        <v>22</v>
      </c>
      <c r="S51" s="44">
        <v>5</v>
      </c>
      <c r="T51" s="44">
        <v>0</v>
      </c>
      <c r="U51" s="44">
        <v>113</v>
      </c>
      <c r="V51" s="44">
        <v>160</v>
      </c>
      <c r="W51" s="44">
        <v>0</v>
      </c>
      <c r="X51" s="44">
        <v>6</v>
      </c>
      <c r="Y51" s="44">
        <v>2</v>
      </c>
      <c r="Z51" s="44">
        <v>0</v>
      </c>
      <c r="AA51" s="6">
        <v>359</v>
      </c>
      <c r="AB51" s="44">
        <v>359</v>
      </c>
      <c r="AC51" s="44">
        <v>9</v>
      </c>
      <c r="AD51" s="44">
        <v>3</v>
      </c>
      <c r="AE51" s="44">
        <v>31</v>
      </c>
      <c r="AF51" s="44">
        <v>0</v>
      </c>
      <c r="AG51" s="44">
        <v>56</v>
      </c>
      <c r="AH51" s="44">
        <v>0</v>
      </c>
      <c r="AI51" s="44">
        <v>39</v>
      </c>
      <c r="AJ51" s="44">
        <v>2</v>
      </c>
      <c r="AK51" s="44">
        <v>13</v>
      </c>
      <c r="AL51" s="44">
        <v>40</v>
      </c>
      <c r="AM51" s="44">
        <v>64</v>
      </c>
      <c r="AN51" s="6">
        <v>2791</v>
      </c>
      <c r="AO51" s="6">
        <v>589</v>
      </c>
      <c r="AP51" s="44">
        <v>242</v>
      </c>
      <c r="AQ51" s="44">
        <v>82</v>
      </c>
      <c r="AR51" s="44">
        <v>391</v>
      </c>
      <c r="AS51" s="17">
        <v>6155</v>
      </c>
      <c r="AT51" s="17">
        <v>730</v>
      </c>
      <c r="AU51" s="17">
        <f t="shared" si="0"/>
        <v>4380</v>
      </c>
      <c r="AV51" s="17">
        <v>837</v>
      </c>
      <c r="AW51" s="17">
        <f t="shared" si="1"/>
        <v>5022</v>
      </c>
    </row>
    <row r="52" spans="1:49" s="7" customFormat="1" ht="78.75" customHeight="1" x14ac:dyDescent="0.15">
      <c r="A52" s="151"/>
      <c r="B52" s="152"/>
      <c r="C52" s="19" t="s">
        <v>50</v>
      </c>
      <c r="D52" s="58" t="s">
        <v>114</v>
      </c>
      <c r="E52" s="5">
        <v>3726</v>
      </c>
      <c r="F52" s="89">
        <v>18.301488285279238</v>
      </c>
      <c r="G52" s="15">
        <v>2220</v>
      </c>
      <c r="H52" s="6">
        <v>1805</v>
      </c>
      <c r="I52" s="6">
        <v>71</v>
      </c>
      <c r="J52" s="6">
        <v>62</v>
      </c>
      <c r="K52" s="6">
        <v>51</v>
      </c>
      <c r="L52" s="45">
        <v>32</v>
      </c>
      <c r="M52" s="45">
        <v>1</v>
      </c>
      <c r="N52" s="45">
        <v>114</v>
      </c>
      <c r="O52" s="45">
        <v>18</v>
      </c>
      <c r="P52" s="45">
        <v>93</v>
      </c>
      <c r="Q52" s="45">
        <v>41</v>
      </c>
      <c r="R52" s="44">
        <v>18</v>
      </c>
      <c r="S52" s="44">
        <v>4</v>
      </c>
      <c r="T52" s="44">
        <v>0</v>
      </c>
      <c r="U52" s="44">
        <v>79</v>
      </c>
      <c r="V52" s="44">
        <v>115</v>
      </c>
      <c r="W52" s="44">
        <v>0</v>
      </c>
      <c r="X52" s="44">
        <v>0</v>
      </c>
      <c r="Y52" s="44">
        <v>0</v>
      </c>
      <c r="Z52" s="44">
        <v>0</v>
      </c>
      <c r="AA52" s="6">
        <v>547</v>
      </c>
      <c r="AB52" s="44">
        <v>541</v>
      </c>
      <c r="AC52" s="44">
        <v>32</v>
      </c>
      <c r="AD52" s="44">
        <v>17</v>
      </c>
      <c r="AE52" s="44">
        <v>124</v>
      </c>
      <c r="AF52" s="44">
        <v>0</v>
      </c>
      <c r="AG52" s="44">
        <v>23</v>
      </c>
      <c r="AH52" s="44">
        <v>4</v>
      </c>
      <c r="AI52" s="44">
        <v>134</v>
      </c>
      <c r="AJ52" s="44">
        <v>16</v>
      </c>
      <c r="AK52" s="44">
        <v>5</v>
      </c>
      <c r="AL52" s="44">
        <v>35</v>
      </c>
      <c r="AM52" s="44">
        <v>107</v>
      </c>
      <c r="AN52" s="6">
        <v>2504</v>
      </c>
      <c r="AO52" s="6">
        <v>254</v>
      </c>
      <c r="AP52" s="44">
        <v>285</v>
      </c>
      <c r="AQ52" s="44">
        <v>234</v>
      </c>
      <c r="AR52" s="44">
        <v>165</v>
      </c>
      <c r="AS52" s="17">
        <v>1111</v>
      </c>
      <c r="AT52" s="17">
        <v>310</v>
      </c>
      <c r="AU52" s="17">
        <f t="shared" si="0"/>
        <v>1860</v>
      </c>
      <c r="AV52" s="17">
        <v>319</v>
      </c>
      <c r="AW52" s="17">
        <f t="shared" si="1"/>
        <v>1914</v>
      </c>
    </row>
    <row r="53" spans="1:49" s="7" customFormat="1" ht="78.75" customHeight="1" x14ac:dyDescent="0.15">
      <c r="A53" s="151"/>
      <c r="B53" s="152"/>
      <c r="C53" s="19" t="s">
        <v>41</v>
      </c>
      <c r="D53" s="58" t="s">
        <v>95</v>
      </c>
      <c r="E53" s="5">
        <v>1267</v>
      </c>
      <c r="F53" s="89">
        <v>23.133102063173268</v>
      </c>
      <c r="G53" s="54">
        <v>618</v>
      </c>
      <c r="H53" s="54">
        <v>539</v>
      </c>
      <c r="I53" s="45">
        <v>0</v>
      </c>
      <c r="J53" s="45">
        <v>0</v>
      </c>
      <c r="K53" s="45">
        <v>22</v>
      </c>
      <c r="L53" s="45">
        <v>12</v>
      </c>
      <c r="M53" s="45">
        <v>3</v>
      </c>
      <c r="N53" s="45">
        <v>58</v>
      </c>
      <c r="O53" s="45">
        <v>25</v>
      </c>
      <c r="P53" s="45">
        <v>30</v>
      </c>
      <c r="Q53" s="45">
        <v>49</v>
      </c>
      <c r="R53" s="44">
        <v>3</v>
      </c>
      <c r="S53" s="44">
        <v>2</v>
      </c>
      <c r="T53" s="44">
        <v>0</v>
      </c>
      <c r="U53" s="44">
        <v>18</v>
      </c>
      <c r="V53" s="44">
        <v>40</v>
      </c>
      <c r="W53" s="44">
        <v>0</v>
      </c>
      <c r="X53" s="44">
        <v>1</v>
      </c>
      <c r="Y53" s="44">
        <v>1</v>
      </c>
      <c r="Z53" s="44">
        <v>0</v>
      </c>
      <c r="AA53" s="85">
        <v>146</v>
      </c>
      <c r="AB53" s="66">
        <v>146</v>
      </c>
      <c r="AC53" s="66">
        <v>0</v>
      </c>
      <c r="AD53" s="66">
        <v>13</v>
      </c>
      <c r="AE53" s="66">
        <v>54</v>
      </c>
      <c r="AF53" s="66">
        <v>0</v>
      </c>
      <c r="AG53" s="66">
        <v>0</v>
      </c>
      <c r="AH53" s="66">
        <v>3</v>
      </c>
      <c r="AI53" s="66">
        <v>1</v>
      </c>
      <c r="AJ53" s="66">
        <v>9</v>
      </c>
      <c r="AK53" s="66">
        <v>9</v>
      </c>
      <c r="AL53" s="66">
        <v>16</v>
      </c>
      <c r="AM53" s="66">
        <v>21</v>
      </c>
      <c r="AN53" s="54">
        <v>1113</v>
      </c>
      <c r="AO53" s="45">
        <v>30</v>
      </c>
      <c r="AP53" s="44">
        <v>30</v>
      </c>
      <c r="AQ53" s="44">
        <v>3</v>
      </c>
      <c r="AR53" s="44">
        <v>0</v>
      </c>
      <c r="AS53" s="17">
        <v>985</v>
      </c>
      <c r="AT53" s="17">
        <v>328</v>
      </c>
      <c r="AU53" s="17">
        <f t="shared" si="0"/>
        <v>1968</v>
      </c>
      <c r="AV53" s="17">
        <v>9</v>
      </c>
      <c r="AW53" s="17">
        <f t="shared" si="1"/>
        <v>54</v>
      </c>
    </row>
    <row r="54" spans="1:49" s="7" customFormat="1" ht="78.75" customHeight="1" x14ac:dyDescent="0.15">
      <c r="A54" s="151"/>
      <c r="B54" s="152"/>
      <c r="C54" s="34" t="s">
        <v>41</v>
      </c>
      <c r="D54" s="61" t="s">
        <v>96</v>
      </c>
      <c r="E54" s="5">
        <v>5145</v>
      </c>
      <c r="F54" s="41">
        <v>31.130876747141041</v>
      </c>
      <c r="G54" s="54">
        <v>1918</v>
      </c>
      <c r="H54" s="54">
        <v>1601</v>
      </c>
      <c r="I54" s="45">
        <v>1</v>
      </c>
      <c r="J54" s="45">
        <v>112</v>
      </c>
      <c r="K54" s="45">
        <v>16</v>
      </c>
      <c r="L54" s="45">
        <v>64</v>
      </c>
      <c r="M54" s="45">
        <v>5</v>
      </c>
      <c r="N54" s="45">
        <v>94</v>
      </c>
      <c r="O54" s="45">
        <v>12</v>
      </c>
      <c r="P54" s="45">
        <v>196</v>
      </c>
      <c r="Q54" s="45">
        <v>131</v>
      </c>
      <c r="R54" s="44">
        <v>51</v>
      </c>
      <c r="S54" s="44">
        <v>5</v>
      </c>
      <c r="T54" s="44">
        <v>0</v>
      </c>
      <c r="U54" s="44">
        <v>52</v>
      </c>
      <c r="V54" s="44">
        <v>157</v>
      </c>
      <c r="W54" s="44">
        <v>0</v>
      </c>
      <c r="X54" s="44">
        <v>27</v>
      </c>
      <c r="Y54" s="44">
        <v>23</v>
      </c>
      <c r="Z54" s="44">
        <v>0</v>
      </c>
      <c r="AA54" s="6">
        <v>306</v>
      </c>
      <c r="AB54" s="44">
        <v>300</v>
      </c>
      <c r="AC54" s="44">
        <v>6</v>
      </c>
      <c r="AD54" s="44">
        <v>20</v>
      </c>
      <c r="AE54" s="44">
        <v>82</v>
      </c>
      <c r="AF54" s="44">
        <v>0</v>
      </c>
      <c r="AG54" s="44">
        <v>0</v>
      </c>
      <c r="AH54" s="44">
        <v>6</v>
      </c>
      <c r="AI54" s="44">
        <v>85</v>
      </c>
      <c r="AJ54" s="44">
        <v>5</v>
      </c>
      <c r="AK54" s="44">
        <v>23</v>
      </c>
      <c r="AL54" s="44">
        <v>14</v>
      </c>
      <c r="AM54" s="44">
        <v>66</v>
      </c>
      <c r="AN54" s="54">
        <v>4592</v>
      </c>
      <c r="AO54" s="45">
        <v>416</v>
      </c>
      <c r="AP54" s="44">
        <v>416</v>
      </c>
      <c r="AQ54" s="44">
        <v>217</v>
      </c>
      <c r="AR54" s="44">
        <v>178</v>
      </c>
      <c r="AS54" s="17">
        <v>1367</v>
      </c>
      <c r="AT54" s="17">
        <v>392</v>
      </c>
      <c r="AU54" s="17">
        <f t="shared" si="0"/>
        <v>2352</v>
      </c>
      <c r="AV54" s="17">
        <v>521</v>
      </c>
      <c r="AW54" s="17">
        <f t="shared" si="1"/>
        <v>3126</v>
      </c>
    </row>
    <row r="55" spans="1:49" s="7" customFormat="1" ht="78.75" customHeight="1" x14ac:dyDescent="0.15">
      <c r="A55" s="151"/>
      <c r="B55" s="152"/>
      <c r="C55" s="34" t="s">
        <v>41</v>
      </c>
      <c r="D55" s="59" t="s">
        <v>97</v>
      </c>
      <c r="E55" s="5">
        <v>1290</v>
      </c>
      <c r="F55" s="41">
        <v>15.925925925925927</v>
      </c>
      <c r="G55" s="54">
        <v>594</v>
      </c>
      <c r="H55" s="54">
        <v>203</v>
      </c>
      <c r="I55" s="45">
        <v>0</v>
      </c>
      <c r="J55" s="45">
        <v>32</v>
      </c>
      <c r="K55" s="45">
        <v>21</v>
      </c>
      <c r="L55" s="45">
        <v>20</v>
      </c>
      <c r="M55" s="45">
        <v>0</v>
      </c>
      <c r="N55" s="45">
        <v>22</v>
      </c>
      <c r="O55" s="45">
        <v>20</v>
      </c>
      <c r="P55" s="45">
        <v>58</v>
      </c>
      <c r="Q55" s="45">
        <v>7</v>
      </c>
      <c r="R55" s="44">
        <v>13</v>
      </c>
      <c r="S55" s="44">
        <v>0</v>
      </c>
      <c r="T55" s="44">
        <v>0</v>
      </c>
      <c r="U55" s="44">
        <v>1</v>
      </c>
      <c r="V55" s="44">
        <v>25</v>
      </c>
      <c r="W55" s="44">
        <v>0</v>
      </c>
      <c r="X55" s="44">
        <v>0</v>
      </c>
      <c r="Y55" s="44">
        <v>0</v>
      </c>
      <c r="Z55" s="44">
        <v>0</v>
      </c>
      <c r="AA55" s="6">
        <v>137</v>
      </c>
      <c r="AB55" s="44">
        <v>125</v>
      </c>
      <c r="AC55" s="44">
        <v>0</v>
      </c>
      <c r="AD55" s="44">
        <v>0</v>
      </c>
      <c r="AE55" s="44">
        <v>0</v>
      </c>
      <c r="AF55" s="44">
        <v>0</v>
      </c>
      <c r="AG55" s="44">
        <v>0</v>
      </c>
      <c r="AH55" s="44">
        <v>0</v>
      </c>
      <c r="AI55" s="44">
        <v>18</v>
      </c>
      <c r="AJ55" s="44">
        <v>5</v>
      </c>
      <c r="AK55" s="44">
        <v>2</v>
      </c>
      <c r="AL55" s="44">
        <v>4</v>
      </c>
      <c r="AM55" s="44">
        <v>59</v>
      </c>
      <c r="AN55" s="54">
        <v>419</v>
      </c>
      <c r="AO55" s="45">
        <v>92</v>
      </c>
      <c r="AP55" s="44">
        <v>92</v>
      </c>
      <c r="AQ55" s="44">
        <v>9</v>
      </c>
      <c r="AR55" s="44">
        <v>68</v>
      </c>
      <c r="AS55" s="17">
        <v>83</v>
      </c>
      <c r="AT55" s="17">
        <v>34</v>
      </c>
      <c r="AU55" s="17">
        <f t="shared" si="0"/>
        <v>204</v>
      </c>
      <c r="AV55" s="17">
        <v>79</v>
      </c>
      <c r="AW55" s="17">
        <f t="shared" si="1"/>
        <v>474</v>
      </c>
    </row>
    <row r="56" spans="1:49" s="7" customFormat="1" ht="78.75" customHeight="1" x14ac:dyDescent="0.15">
      <c r="A56" s="151"/>
      <c r="B56" s="152"/>
      <c r="C56" s="34" t="s">
        <v>41</v>
      </c>
      <c r="D56" s="59" t="s">
        <v>98</v>
      </c>
      <c r="E56" s="5">
        <v>2017</v>
      </c>
      <c r="F56" s="41">
        <v>20.787385344738741</v>
      </c>
      <c r="G56" s="54">
        <v>1021</v>
      </c>
      <c r="H56" s="54">
        <v>558</v>
      </c>
      <c r="I56" s="45">
        <v>2</v>
      </c>
      <c r="J56" s="45">
        <v>37</v>
      </c>
      <c r="K56" s="45">
        <v>21</v>
      </c>
      <c r="L56" s="45">
        <v>15</v>
      </c>
      <c r="M56" s="45">
        <v>0</v>
      </c>
      <c r="N56" s="45">
        <v>75</v>
      </c>
      <c r="O56" s="45">
        <v>15</v>
      </c>
      <c r="P56" s="45">
        <v>20</v>
      </c>
      <c r="Q56" s="45">
        <v>836</v>
      </c>
      <c r="R56" s="44">
        <v>5</v>
      </c>
      <c r="S56" s="44">
        <v>0</v>
      </c>
      <c r="T56" s="44">
        <v>0</v>
      </c>
      <c r="U56" s="44">
        <v>78</v>
      </c>
      <c r="V56" s="44">
        <v>46</v>
      </c>
      <c r="W56" s="44">
        <v>0</v>
      </c>
      <c r="X56" s="44">
        <v>0</v>
      </c>
      <c r="Y56" s="44">
        <v>0</v>
      </c>
      <c r="Z56" s="44">
        <v>0</v>
      </c>
      <c r="AA56" s="6">
        <v>168</v>
      </c>
      <c r="AB56" s="44">
        <v>168</v>
      </c>
      <c r="AC56" s="44">
        <v>0</v>
      </c>
      <c r="AD56" s="44">
        <v>0</v>
      </c>
      <c r="AE56" s="44">
        <v>0</v>
      </c>
      <c r="AF56" s="44">
        <v>0</v>
      </c>
      <c r="AG56" s="44">
        <v>23</v>
      </c>
      <c r="AH56" s="44">
        <v>76</v>
      </c>
      <c r="AI56" s="44">
        <v>25</v>
      </c>
      <c r="AJ56" s="44">
        <v>2</v>
      </c>
      <c r="AK56" s="44">
        <v>3</v>
      </c>
      <c r="AL56" s="44">
        <v>7</v>
      </c>
      <c r="AM56" s="44">
        <v>50</v>
      </c>
      <c r="AN56" s="54">
        <v>1130</v>
      </c>
      <c r="AO56" s="45">
        <v>97</v>
      </c>
      <c r="AP56" s="44">
        <v>202</v>
      </c>
      <c r="AQ56" s="44">
        <v>22</v>
      </c>
      <c r="AR56" s="44">
        <v>29</v>
      </c>
      <c r="AS56" s="17">
        <v>2036</v>
      </c>
      <c r="AT56" s="17">
        <v>364</v>
      </c>
      <c r="AU56" s="17">
        <f t="shared" si="0"/>
        <v>2184</v>
      </c>
      <c r="AV56" s="17">
        <v>187</v>
      </c>
      <c r="AW56" s="17">
        <f t="shared" si="1"/>
        <v>1122</v>
      </c>
    </row>
    <row r="57" spans="1:49" s="7" customFormat="1" ht="78.75" customHeight="1" x14ac:dyDescent="0.15">
      <c r="A57" s="151"/>
      <c r="B57" s="152"/>
      <c r="C57" s="34" t="s">
        <v>41</v>
      </c>
      <c r="D57" s="59" t="s">
        <v>99</v>
      </c>
      <c r="E57" s="5">
        <v>3620</v>
      </c>
      <c r="F57" s="41">
        <v>18.72833566144136</v>
      </c>
      <c r="G57" s="54">
        <v>1414</v>
      </c>
      <c r="H57" s="54">
        <v>1130</v>
      </c>
      <c r="I57" s="45">
        <v>17</v>
      </c>
      <c r="J57" s="45">
        <v>76</v>
      </c>
      <c r="K57" s="45">
        <v>20</v>
      </c>
      <c r="L57" s="45">
        <v>23</v>
      </c>
      <c r="M57" s="45">
        <v>20</v>
      </c>
      <c r="N57" s="45">
        <v>63</v>
      </c>
      <c r="O57" s="45">
        <v>18</v>
      </c>
      <c r="P57" s="45">
        <v>88</v>
      </c>
      <c r="Q57" s="45">
        <v>155</v>
      </c>
      <c r="R57" s="44">
        <v>10</v>
      </c>
      <c r="S57" s="44">
        <v>5</v>
      </c>
      <c r="T57" s="44">
        <v>0</v>
      </c>
      <c r="U57" s="44">
        <v>25</v>
      </c>
      <c r="V57" s="44">
        <v>140</v>
      </c>
      <c r="W57" s="44">
        <v>0</v>
      </c>
      <c r="X57" s="44">
        <v>6</v>
      </c>
      <c r="Y57" s="44">
        <v>87</v>
      </c>
      <c r="Z57" s="44">
        <v>0</v>
      </c>
      <c r="AA57" s="6">
        <v>449</v>
      </c>
      <c r="AB57" s="44">
        <v>499</v>
      </c>
      <c r="AC57" s="44">
        <v>34</v>
      </c>
      <c r="AD57" s="44">
        <v>10</v>
      </c>
      <c r="AE57" s="44">
        <v>0</v>
      </c>
      <c r="AF57" s="44">
        <v>0</v>
      </c>
      <c r="AG57" s="44">
        <v>0</v>
      </c>
      <c r="AH57" s="44">
        <v>1</v>
      </c>
      <c r="AI57" s="44">
        <v>96</v>
      </c>
      <c r="AJ57" s="44">
        <v>2</v>
      </c>
      <c r="AK57" s="44">
        <v>3</v>
      </c>
      <c r="AL57" s="44">
        <v>17</v>
      </c>
      <c r="AM57" s="44">
        <v>100</v>
      </c>
      <c r="AN57" s="54">
        <v>2222</v>
      </c>
      <c r="AO57" s="45">
        <v>155</v>
      </c>
      <c r="AP57" s="44">
        <v>155</v>
      </c>
      <c r="AQ57" s="44">
        <v>56</v>
      </c>
      <c r="AR57" s="44">
        <v>32</v>
      </c>
      <c r="AS57" s="17">
        <v>5763</v>
      </c>
      <c r="AT57" s="17">
        <v>489</v>
      </c>
      <c r="AU57" s="17">
        <f t="shared" si="0"/>
        <v>2934</v>
      </c>
      <c r="AV57" s="17">
        <v>1260</v>
      </c>
      <c r="AW57" s="17">
        <f t="shared" si="1"/>
        <v>7560</v>
      </c>
    </row>
    <row r="58" spans="1:49" s="7" customFormat="1" ht="78.75" customHeight="1" x14ac:dyDescent="0.15">
      <c r="A58" s="151"/>
      <c r="B58" s="152"/>
      <c r="C58" s="34" t="s">
        <v>41</v>
      </c>
      <c r="D58" s="61" t="s">
        <v>100</v>
      </c>
      <c r="E58" s="5">
        <v>3535</v>
      </c>
      <c r="F58" s="41">
        <v>22.149122807017545</v>
      </c>
      <c r="G58" s="54">
        <v>1791</v>
      </c>
      <c r="H58" s="54">
        <v>1054</v>
      </c>
      <c r="I58" s="45">
        <v>7</v>
      </c>
      <c r="J58" s="45">
        <v>88</v>
      </c>
      <c r="K58" s="45">
        <v>21</v>
      </c>
      <c r="L58" s="45">
        <v>52</v>
      </c>
      <c r="M58" s="45">
        <v>2</v>
      </c>
      <c r="N58" s="45">
        <v>116</v>
      </c>
      <c r="O58" s="45">
        <v>5</v>
      </c>
      <c r="P58" s="45">
        <v>149</v>
      </c>
      <c r="Q58" s="45">
        <v>74</v>
      </c>
      <c r="R58" s="44">
        <v>21</v>
      </c>
      <c r="S58" s="44">
        <v>9</v>
      </c>
      <c r="T58" s="44">
        <v>0</v>
      </c>
      <c r="U58" s="44">
        <v>5</v>
      </c>
      <c r="V58" s="44">
        <v>66</v>
      </c>
      <c r="W58" s="44">
        <v>0</v>
      </c>
      <c r="X58" s="44">
        <v>0</v>
      </c>
      <c r="Y58" s="44">
        <v>0</v>
      </c>
      <c r="Z58" s="44">
        <v>0</v>
      </c>
      <c r="AA58" s="6">
        <v>333</v>
      </c>
      <c r="AB58" s="44">
        <v>333</v>
      </c>
      <c r="AC58" s="44">
        <v>4</v>
      </c>
      <c r="AD58" s="44">
        <v>11</v>
      </c>
      <c r="AE58" s="44">
        <v>75</v>
      </c>
      <c r="AF58" s="44">
        <v>0</v>
      </c>
      <c r="AG58" s="44">
        <v>0</v>
      </c>
      <c r="AH58" s="44">
        <v>0</v>
      </c>
      <c r="AI58" s="44">
        <v>65</v>
      </c>
      <c r="AJ58" s="44">
        <v>3</v>
      </c>
      <c r="AK58" s="44">
        <v>5</v>
      </c>
      <c r="AL58" s="44">
        <v>13</v>
      </c>
      <c r="AM58" s="44">
        <v>89</v>
      </c>
      <c r="AN58" s="54">
        <v>967</v>
      </c>
      <c r="AO58" s="45">
        <v>92</v>
      </c>
      <c r="AP58" s="44">
        <v>99</v>
      </c>
      <c r="AQ58" s="44">
        <v>77</v>
      </c>
      <c r="AR58" s="44">
        <v>16</v>
      </c>
      <c r="AS58" s="17">
        <v>529</v>
      </c>
      <c r="AT58" s="17">
        <v>403</v>
      </c>
      <c r="AU58" s="17">
        <f t="shared" si="0"/>
        <v>2418</v>
      </c>
      <c r="AV58" s="17">
        <v>562</v>
      </c>
      <c r="AW58" s="17">
        <f t="shared" si="1"/>
        <v>3372</v>
      </c>
    </row>
    <row r="59" spans="1:49" s="7" customFormat="1" ht="78.75" customHeight="1" x14ac:dyDescent="0.15">
      <c r="A59" s="151"/>
      <c r="B59" s="152"/>
      <c r="C59" s="34" t="s">
        <v>41</v>
      </c>
      <c r="D59" s="61" t="s">
        <v>101</v>
      </c>
      <c r="E59" s="5">
        <v>1820</v>
      </c>
      <c r="F59" s="41">
        <v>18.075280564107658</v>
      </c>
      <c r="G59" s="54">
        <v>1081</v>
      </c>
      <c r="H59" s="54">
        <v>489</v>
      </c>
      <c r="I59" s="45">
        <v>10</v>
      </c>
      <c r="J59" s="45">
        <v>20</v>
      </c>
      <c r="K59" s="45">
        <v>7</v>
      </c>
      <c r="L59" s="45">
        <v>26</v>
      </c>
      <c r="M59" s="45">
        <v>7</v>
      </c>
      <c r="N59" s="45">
        <v>8</v>
      </c>
      <c r="O59" s="45">
        <v>31</v>
      </c>
      <c r="P59" s="45">
        <v>60</v>
      </c>
      <c r="Q59" s="45">
        <v>32</v>
      </c>
      <c r="R59" s="44">
        <v>6</v>
      </c>
      <c r="S59" s="44">
        <v>0</v>
      </c>
      <c r="T59" s="44">
        <v>0</v>
      </c>
      <c r="U59" s="44">
        <v>5</v>
      </c>
      <c r="V59" s="44">
        <v>59</v>
      </c>
      <c r="W59" s="44">
        <v>0</v>
      </c>
      <c r="X59" s="44">
        <v>0</v>
      </c>
      <c r="Y59" s="44">
        <v>5</v>
      </c>
      <c r="Z59" s="44">
        <v>1</v>
      </c>
      <c r="AA59" s="6">
        <v>5843</v>
      </c>
      <c r="AB59" s="44">
        <v>5843</v>
      </c>
      <c r="AC59" s="44">
        <v>15</v>
      </c>
      <c r="AD59" s="44">
        <v>0</v>
      </c>
      <c r="AE59" s="44">
        <v>78</v>
      </c>
      <c r="AF59" s="44">
        <v>0</v>
      </c>
      <c r="AG59" s="44">
        <v>0</v>
      </c>
      <c r="AH59" s="44">
        <v>0</v>
      </c>
      <c r="AI59" s="44">
        <v>87</v>
      </c>
      <c r="AJ59" s="44">
        <v>9</v>
      </c>
      <c r="AK59" s="44">
        <v>5</v>
      </c>
      <c r="AL59" s="44">
        <v>24</v>
      </c>
      <c r="AM59" s="44">
        <v>60</v>
      </c>
      <c r="AN59" s="54">
        <v>840</v>
      </c>
      <c r="AO59" s="45">
        <v>159</v>
      </c>
      <c r="AP59" s="44">
        <v>127</v>
      </c>
      <c r="AQ59" s="44">
        <v>75</v>
      </c>
      <c r="AR59" s="44">
        <v>50</v>
      </c>
      <c r="AS59" s="17">
        <v>117</v>
      </c>
      <c r="AT59" s="17">
        <v>41</v>
      </c>
      <c r="AU59" s="17">
        <f t="shared" si="0"/>
        <v>246</v>
      </c>
      <c r="AV59" s="17">
        <v>77</v>
      </c>
      <c r="AW59" s="17">
        <f t="shared" si="1"/>
        <v>462</v>
      </c>
    </row>
    <row r="60" spans="1:49" s="7" customFormat="1" ht="78.75" customHeight="1" x14ac:dyDescent="0.15">
      <c r="A60" s="151"/>
      <c r="B60" s="152"/>
      <c r="C60" s="34" t="s">
        <v>41</v>
      </c>
      <c r="D60" s="61" t="s">
        <v>102</v>
      </c>
      <c r="E60" s="5">
        <v>2216</v>
      </c>
      <c r="F60" s="41">
        <v>21.564811210587777</v>
      </c>
      <c r="G60" s="54">
        <v>789</v>
      </c>
      <c r="H60" s="54">
        <v>692</v>
      </c>
      <c r="I60" s="45">
        <v>3</v>
      </c>
      <c r="J60" s="45">
        <v>59</v>
      </c>
      <c r="K60" s="45">
        <v>3</v>
      </c>
      <c r="L60" s="45">
        <v>25</v>
      </c>
      <c r="M60" s="45">
        <v>1</v>
      </c>
      <c r="N60" s="45">
        <v>28</v>
      </c>
      <c r="O60" s="45">
        <v>5</v>
      </c>
      <c r="P60" s="45">
        <v>55</v>
      </c>
      <c r="Q60" s="45">
        <v>744</v>
      </c>
      <c r="R60" s="44">
        <v>14</v>
      </c>
      <c r="S60" s="44">
        <v>2</v>
      </c>
      <c r="T60" s="44">
        <v>0</v>
      </c>
      <c r="U60" s="44">
        <v>21</v>
      </c>
      <c r="V60" s="44">
        <v>146</v>
      </c>
      <c r="W60" s="44">
        <v>0</v>
      </c>
      <c r="X60" s="44">
        <v>56</v>
      </c>
      <c r="Y60" s="44">
        <v>24</v>
      </c>
      <c r="Z60" s="44">
        <v>0</v>
      </c>
      <c r="AA60" s="6">
        <v>284</v>
      </c>
      <c r="AB60" s="44">
        <v>259</v>
      </c>
      <c r="AC60" s="44">
        <v>0</v>
      </c>
      <c r="AD60" s="44">
        <v>3</v>
      </c>
      <c r="AE60" s="44">
        <v>30</v>
      </c>
      <c r="AF60" s="44">
        <v>0</v>
      </c>
      <c r="AG60" s="44">
        <v>0</v>
      </c>
      <c r="AH60" s="44">
        <v>4</v>
      </c>
      <c r="AI60" s="44">
        <v>37</v>
      </c>
      <c r="AJ60" s="44">
        <v>0</v>
      </c>
      <c r="AK60" s="44">
        <v>1</v>
      </c>
      <c r="AL60" s="44">
        <v>1</v>
      </c>
      <c r="AM60" s="44">
        <v>122</v>
      </c>
      <c r="AN60" s="54">
        <v>1161</v>
      </c>
      <c r="AO60" s="45">
        <v>92</v>
      </c>
      <c r="AP60" s="44">
        <v>81</v>
      </c>
      <c r="AQ60" s="44">
        <v>63</v>
      </c>
      <c r="AR60" s="44">
        <v>7</v>
      </c>
      <c r="AS60" s="17">
        <v>371</v>
      </c>
      <c r="AT60" s="17">
        <v>327</v>
      </c>
      <c r="AU60" s="17">
        <f t="shared" si="0"/>
        <v>1962</v>
      </c>
      <c r="AV60" s="17">
        <v>126</v>
      </c>
      <c r="AW60" s="17">
        <f t="shared" si="1"/>
        <v>756</v>
      </c>
    </row>
    <row r="61" spans="1:49" s="7" customFormat="1" ht="78.75" customHeight="1" x14ac:dyDescent="0.15">
      <c r="A61" s="151"/>
      <c r="B61" s="152"/>
      <c r="C61" s="34" t="s">
        <v>41</v>
      </c>
      <c r="D61" s="61" t="s">
        <v>103</v>
      </c>
      <c r="E61" s="5">
        <v>1060</v>
      </c>
      <c r="F61" s="41">
        <v>13.499745287824757</v>
      </c>
      <c r="G61" s="54">
        <v>564</v>
      </c>
      <c r="H61" s="54">
        <v>589</v>
      </c>
      <c r="I61" s="45">
        <v>3</v>
      </c>
      <c r="J61" s="45">
        <v>24</v>
      </c>
      <c r="K61" s="45">
        <v>4</v>
      </c>
      <c r="L61" s="45">
        <v>15</v>
      </c>
      <c r="M61" s="45">
        <v>0</v>
      </c>
      <c r="N61" s="45">
        <v>13</v>
      </c>
      <c r="O61" s="45">
        <v>4</v>
      </c>
      <c r="P61" s="45">
        <v>28</v>
      </c>
      <c r="Q61" s="45">
        <v>3</v>
      </c>
      <c r="R61" s="44">
        <v>10</v>
      </c>
      <c r="S61" s="44">
        <v>0</v>
      </c>
      <c r="T61" s="44">
        <v>0</v>
      </c>
      <c r="U61" s="44">
        <v>3</v>
      </c>
      <c r="V61" s="44">
        <v>37</v>
      </c>
      <c r="W61" s="44">
        <v>0</v>
      </c>
      <c r="X61" s="44">
        <v>18</v>
      </c>
      <c r="Y61" s="44">
        <v>14</v>
      </c>
      <c r="Z61" s="44">
        <v>0</v>
      </c>
      <c r="AA61" s="6">
        <v>152</v>
      </c>
      <c r="AB61" s="44">
        <v>147</v>
      </c>
      <c r="AC61" s="44">
        <v>1</v>
      </c>
      <c r="AD61" s="44">
        <v>1</v>
      </c>
      <c r="AE61" s="44">
        <v>22</v>
      </c>
      <c r="AF61" s="44">
        <v>0</v>
      </c>
      <c r="AG61" s="44">
        <v>0</v>
      </c>
      <c r="AH61" s="44">
        <v>0</v>
      </c>
      <c r="AI61" s="44">
        <v>37</v>
      </c>
      <c r="AJ61" s="44">
        <v>1</v>
      </c>
      <c r="AK61" s="44">
        <v>2</v>
      </c>
      <c r="AL61" s="44">
        <v>3</v>
      </c>
      <c r="AM61" s="44">
        <v>36</v>
      </c>
      <c r="AN61" s="54">
        <v>802</v>
      </c>
      <c r="AO61" s="45">
        <v>171</v>
      </c>
      <c r="AP61" s="44">
        <v>167</v>
      </c>
      <c r="AQ61" s="44">
        <v>23</v>
      </c>
      <c r="AR61" s="44">
        <v>57</v>
      </c>
      <c r="AS61" s="17">
        <v>1637</v>
      </c>
      <c r="AT61" s="17">
        <v>82</v>
      </c>
      <c r="AU61" s="17">
        <f t="shared" si="0"/>
        <v>492</v>
      </c>
      <c r="AV61" s="17">
        <v>82</v>
      </c>
      <c r="AW61" s="17">
        <f t="shared" si="1"/>
        <v>492</v>
      </c>
    </row>
    <row r="62" spans="1:49" s="7" customFormat="1" ht="78.75" customHeight="1" x14ac:dyDescent="0.15">
      <c r="A62" s="151"/>
      <c r="B62" s="152"/>
      <c r="C62" s="34" t="s">
        <v>41</v>
      </c>
      <c r="D62" s="61" t="s">
        <v>104</v>
      </c>
      <c r="E62" s="5">
        <v>2662</v>
      </c>
      <c r="F62" s="41">
        <v>16.998722860791826</v>
      </c>
      <c r="G62" s="54">
        <v>1264</v>
      </c>
      <c r="H62" s="54">
        <v>1224</v>
      </c>
      <c r="I62" s="45">
        <v>3</v>
      </c>
      <c r="J62" s="45">
        <v>70</v>
      </c>
      <c r="K62" s="45">
        <v>27</v>
      </c>
      <c r="L62" s="45">
        <v>29</v>
      </c>
      <c r="M62" s="45">
        <v>6</v>
      </c>
      <c r="N62" s="45">
        <v>72</v>
      </c>
      <c r="O62" s="45">
        <v>20</v>
      </c>
      <c r="P62" s="45">
        <v>121</v>
      </c>
      <c r="Q62" s="45">
        <v>142</v>
      </c>
      <c r="R62" s="44">
        <v>19</v>
      </c>
      <c r="S62" s="44">
        <v>6</v>
      </c>
      <c r="T62" s="44">
        <v>0</v>
      </c>
      <c r="U62" s="44">
        <v>6</v>
      </c>
      <c r="V62" s="44">
        <v>143</v>
      </c>
      <c r="W62" s="44">
        <v>0</v>
      </c>
      <c r="X62" s="44">
        <v>9</v>
      </c>
      <c r="Y62" s="44">
        <v>1</v>
      </c>
      <c r="Z62" s="44">
        <v>2</v>
      </c>
      <c r="AA62" s="6">
        <v>253</v>
      </c>
      <c r="AB62" s="44">
        <v>253</v>
      </c>
      <c r="AC62" s="44">
        <v>0</v>
      </c>
      <c r="AD62" s="44">
        <v>8</v>
      </c>
      <c r="AE62" s="44">
        <v>0</v>
      </c>
      <c r="AF62" s="44">
        <v>0</v>
      </c>
      <c r="AG62" s="44">
        <v>0</v>
      </c>
      <c r="AH62" s="44">
        <v>0</v>
      </c>
      <c r="AI62" s="44">
        <v>17</v>
      </c>
      <c r="AJ62" s="44">
        <v>4</v>
      </c>
      <c r="AK62" s="44">
        <v>4</v>
      </c>
      <c r="AL62" s="44">
        <v>6</v>
      </c>
      <c r="AM62" s="44">
        <v>38</v>
      </c>
      <c r="AN62" s="54">
        <v>2039</v>
      </c>
      <c r="AO62" s="45">
        <v>417</v>
      </c>
      <c r="AP62" s="44">
        <v>297</v>
      </c>
      <c r="AQ62" s="44">
        <v>7</v>
      </c>
      <c r="AR62" s="44">
        <v>4</v>
      </c>
      <c r="AS62" s="17">
        <v>1318</v>
      </c>
      <c r="AT62" s="17">
        <v>558</v>
      </c>
      <c r="AU62" s="17">
        <f t="shared" si="0"/>
        <v>3348</v>
      </c>
      <c r="AV62" s="17">
        <v>261</v>
      </c>
      <c r="AW62" s="17">
        <f t="shared" si="1"/>
        <v>1566</v>
      </c>
    </row>
    <row r="63" spans="1:49" s="7" customFormat="1" ht="78.75" customHeight="1" x14ac:dyDescent="0.15">
      <c r="A63" s="151"/>
      <c r="B63" s="152"/>
      <c r="C63" s="34" t="s">
        <v>41</v>
      </c>
      <c r="D63" s="61" t="s">
        <v>105</v>
      </c>
      <c r="E63" s="5">
        <v>565</v>
      </c>
      <c r="F63" s="41">
        <v>6.0557341907824229</v>
      </c>
      <c r="G63" s="54">
        <v>323</v>
      </c>
      <c r="H63" s="54">
        <v>295</v>
      </c>
      <c r="I63" s="45">
        <v>0</v>
      </c>
      <c r="J63" s="45">
        <v>4</v>
      </c>
      <c r="K63" s="45">
        <v>22</v>
      </c>
      <c r="L63" s="45">
        <v>10</v>
      </c>
      <c r="M63" s="45">
        <v>0</v>
      </c>
      <c r="N63" s="45">
        <v>12</v>
      </c>
      <c r="O63" s="45">
        <v>20</v>
      </c>
      <c r="P63" s="45">
        <v>22</v>
      </c>
      <c r="Q63" s="45">
        <v>30</v>
      </c>
      <c r="R63" s="44">
        <v>4</v>
      </c>
      <c r="S63" s="44">
        <v>0</v>
      </c>
      <c r="T63" s="44">
        <v>0</v>
      </c>
      <c r="U63" s="44">
        <v>3</v>
      </c>
      <c r="V63" s="44">
        <v>18</v>
      </c>
      <c r="W63" s="44">
        <v>0</v>
      </c>
      <c r="X63" s="44">
        <v>2</v>
      </c>
      <c r="Y63" s="44">
        <v>0</v>
      </c>
      <c r="Z63" s="44">
        <v>0</v>
      </c>
      <c r="AA63" s="6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54">
        <v>922</v>
      </c>
      <c r="AO63" s="45">
        <v>20</v>
      </c>
      <c r="AP63" s="44">
        <v>98</v>
      </c>
      <c r="AQ63" s="44">
        <v>18</v>
      </c>
      <c r="AR63" s="44">
        <v>12</v>
      </c>
      <c r="AS63" s="17">
        <v>665</v>
      </c>
      <c r="AT63" s="17">
        <v>158</v>
      </c>
      <c r="AU63" s="17">
        <f t="shared" si="0"/>
        <v>948</v>
      </c>
      <c r="AV63" s="17">
        <v>35</v>
      </c>
      <c r="AW63" s="17">
        <f t="shared" si="1"/>
        <v>210</v>
      </c>
    </row>
    <row r="64" spans="1:49" s="7" customFormat="1" ht="78.75" customHeight="1" x14ac:dyDescent="0.15">
      <c r="A64" s="151"/>
      <c r="B64" s="152"/>
      <c r="C64" s="34" t="s">
        <v>41</v>
      </c>
      <c r="D64" s="61" t="s">
        <v>106</v>
      </c>
      <c r="E64" s="5">
        <v>1906</v>
      </c>
      <c r="F64" s="41">
        <v>14.352409638554217</v>
      </c>
      <c r="G64" s="54">
        <v>855</v>
      </c>
      <c r="H64" s="54">
        <v>705</v>
      </c>
      <c r="I64" s="45">
        <v>3</v>
      </c>
      <c r="J64" s="45">
        <v>18</v>
      </c>
      <c r="K64" s="45">
        <v>35</v>
      </c>
      <c r="L64" s="45">
        <v>15</v>
      </c>
      <c r="M64" s="45">
        <v>0</v>
      </c>
      <c r="N64" s="45">
        <v>125</v>
      </c>
      <c r="O64" s="45">
        <v>28</v>
      </c>
      <c r="P64" s="45">
        <v>74</v>
      </c>
      <c r="Q64" s="45">
        <v>100</v>
      </c>
      <c r="R64" s="44">
        <v>24</v>
      </c>
      <c r="S64" s="44">
        <v>11</v>
      </c>
      <c r="T64" s="44">
        <v>0</v>
      </c>
      <c r="U64" s="44">
        <v>36</v>
      </c>
      <c r="V64" s="44">
        <v>132</v>
      </c>
      <c r="W64" s="44">
        <v>0</v>
      </c>
      <c r="X64" s="44">
        <v>14</v>
      </c>
      <c r="Y64" s="44">
        <v>21</v>
      </c>
      <c r="Z64" s="44">
        <v>3</v>
      </c>
      <c r="AA64" s="6">
        <v>228</v>
      </c>
      <c r="AB64" s="44">
        <v>247</v>
      </c>
      <c r="AC64" s="44">
        <v>0</v>
      </c>
      <c r="AD64" s="44">
        <v>9</v>
      </c>
      <c r="AE64" s="44">
        <v>18</v>
      </c>
      <c r="AF64" s="44">
        <v>0</v>
      </c>
      <c r="AG64" s="44">
        <v>0</v>
      </c>
      <c r="AH64" s="44">
        <v>0</v>
      </c>
      <c r="AI64" s="44">
        <v>47</v>
      </c>
      <c r="AJ64" s="44">
        <v>8</v>
      </c>
      <c r="AK64" s="44">
        <v>5</v>
      </c>
      <c r="AL64" s="44">
        <v>10</v>
      </c>
      <c r="AM64" s="44">
        <v>117</v>
      </c>
      <c r="AN64" s="54">
        <v>1445</v>
      </c>
      <c r="AO64" s="45">
        <v>92</v>
      </c>
      <c r="AP64" s="44">
        <v>81</v>
      </c>
      <c r="AQ64" s="44">
        <v>48</v>
      </c>
      <c r="AR64" s="44">
        <v>20</v>
      </c>
      <c r="AS64" s="17">
        <v>492</v>
      </c>
      <c r="AT64" s="17">
        <v>60</v>
      </c>
      <c r="AU64" s="17">
        <f t="shared" si="0"/>
        <v>360</v>
      </c>
      <c r="AV64" s="17">
        <v>602</v>
      </c>
      <c r="AW64" s="17">
        <f t="shared" si="1"/>
        <v>3612</v>
      </c>
    </row>
    <row r="65" spans="1:49" s="7" customFormat="1" ht="78.75" customHeight="1" x14ac:dyDescent="0.15">
      <c r="A65" s="151"/>
      <c r="B65" s="152"/>
      <c r="C65" s="34" t="s">
        <v>41</v>
      </c>
      <c r="D65" s="61" t="s">
        <v>107</v>
      </c>
      <c r="E65" s="5">
        <v>2407</v>
      </c>
      <c r="F65" s="41">
        <v>22.622180451127818</v>
      </c>
      <c r="G65" s="54">
        <v>514</v>
      </c>
      <c r="H65" s="54">
        <v>400</v>
      </c>
      <c r="I65" s="45">
        <v>0</v>
      </c>
      <c r="J65" s="45">
        <v>0</v>
      </c>
      <c r="K65" s="45">
        <v>23</v>
      </c>
      <c r="L65" s="45">
        <v>15</v>
      </c>
      <c r="M65" s="45">
        <v>0</v>
      </c>
      <c r="N65" s="45">
        <v>22</v>
      </c>
      <c r="O65" s="45">
        <v>9</v>
      </c>
      <c r="P65" s="45">
        <v>80</v>
      </c>
      <c r="Q65" s="45">
        <v>88</v>
      </c>
      <c r="R65" s="44">
        <v>0</v>
      </c>
      <c r="S65" s="44">
        <v>0</v>
      </c>
      <c r="T65" s="44">
        <v>0</v>
      </c>
      <c r="U65" s="44">
        <v>10</v>
      </c>
      <c r="V65" s="44">
        <v>22</v>
      </c>
      <c r="W65" s="44">
        <v>0</v>
      </c>
      <c r="X65" s="44">
        <v>0</v>
      </c>
      <c r="Y65" s="44">
        <v>21</v>
      </c>
      <c r="Z65" s="44">
        <v>1</v>
      </c>
      <c r="AA65" s="6">
        <v>371</v>
      </c>
      <c r="AB65" s="44">
        <v>406</v>
      </c>
      <c r="AC65" s="44">
        <v>33</v>
      </c>
      <c r="AD65" s="44">
        <v>61</v>
      </c>
      <c r="AE65" s="44">
        <v>131</v>
      </c>
      <c r="AF65" s="44">
        <v>0</v>
      </c>
      <c r="AG65" s="44">
        <v>0</v>
      </c>
      <c r="AH65" s="44">
        <v>13</v>
      </c>
      <c r="AI65" s="44">
        <v>61</v>
      </c>
      <c r="AJ65" s="44">
        <v>7</v>
      </c>
      <c r="AK65" s="44">
        <v>29</v>
      </c>
      <c r="AL65" s="44">
        <v>39</v>
      </c>
      <c r="AM65" s="44">
        <v>33</v>
      </c>
      <c r="AN65" s="54">
        <v>692</v>
      </c>
      <c r="AO65" s="45">
        <v>266</v>
      </c>
      <c r="AP65" s="44">
        <v>257</v>
      </c>
      <c r="AQ65" s="44">
        <v>26</v>
      </c>
      <c r="AR65" s="44">
        <v>18</v>
      </c>
      <c r="AS65" s="17">
        <v>66</v>
      </c>
      <c r="AT65" s="17">
        <v>176</v>
      </c>
      <c r="AU65" s="17">
        <f t="shared" si="0"/>
        <v>1056</v>
      </c>
      <c r="AV65" s="17">
        <v>220</v>
      </c>
      <c r="AW65" s="17">
        <f t="shared" si="1"/>
        <v>1320</v>
      </c>
    </row>
    <row r="66" spans="1:49" s="7" customFormat="1" ht="78.75" customHeight="1" x14ac:dyDescent="0.15">
      <c r="A66" s="151"/>
      <c r="B66" s="152"/>
      <c r="C66" s="34" t="s">
        <v>41</v>
      </c>
      <c r="D66" s="61" t="s">
        <v>108</v>
      </c>
      <c r="E66" s="5">
        <v>1144</v>
      </c>
      <c r="F66" s="41">
        <v>18.553357119688616</v>
      </c>
      <c r="G66" s="54">
        <v>570</v>
      </c>
      <c r="H66" s="54">
        <v>415</v>
      </c>
      <c r="I66" s="45">
        <v>21</v>
      </c>
      <c r="J66" s="45">
        <v>8</v>
      </c>
      <c r="K66" s="45">
        <v>13</v>
      </c>
      <c r="L66" s="45">
        <v>14</v>
      </c>
      <c r="M66" s="45">
        <v>0</v>
      </c>
      <c r="N66" s="45">
        <v>43</v>
      </c>
      <c r="O66" s="45">
        <v>16</v>
      </c>
      <c r="P66" s="45">
        <v>60</v>
      </c>
      <c r="Q66" s="45">
        <v>40</v>
      </c>
      <c r="R66" s="44">
        <v>10</v>
      </c>
      <c r="S66" s="44">
        <v>0</v>
      </c>
      <c r="T66" s="44">
        <v>0</v>
      </c>
      <c r="U66" s="44">
        <v>8</v>
      </c>
      <c r="V66" s="44">
        <v>67</v>
      </c>
      <c r="W66" s="44">
        <v>0</v>
      </c>
      <c r="X66" s="44">
        <v>8</v>
      </c>
      <c r="Y66" s="44">
        <v>14</v>
      </c>
      <c r="Z66" s="44">
        <v>0</v>
      </c>
      <c r="AA66" s="6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54">
        <v>1374</v>
      </c>
      <c r="AO66" s="45">
        <v>35</v>
      </c>
      <c r="AP66" s="44">
        <v>35</v>
      </c>
      <c r="AQ66" s="44">
        <v>35</v>
      </c>
      <c r="AR66" s="44">
        <v>30</v>
      </c>
      <c r="AS66" s="17">
        <v>513</v>
      </c>
      <c r="AT66" s="17">
        <v>509</v>
      </c>
      <c r="AU66" s="17">
        <f t="shared" si="0"/>
        <v>3054</v>
      </c>
      <c r="AV66" s="17">
        <v>37</v>
      </c>
      <c r="AW66" s="17">
        <f t="shared" si="1"/>
        <v>222</v>
      </c>
    </row>
    <row r="67" spans="1:49" s="7" customFormat="1" ht="78.75" customHeight="1" x14ac:dyDescent="0.15">
      <c r="A67" s="151"/>
      <c r="B67" s="152"/>
      <c r="C67" s="34" t="s">
        <v>41</v>
      </c>
      <c r="D67" s="61" t="s">
        <v>109</v>
      </c>
      <c r="E67" s="5">
        <v>1825</v>
      </c>
      <c r="F67" s="41">
        <v>31.861033519553072</v>
      </c>
      <c r="G67" s="54">
        <v>868</v>
      </c>
      <c r="H67" s="54">
        <v>444</v>
      </c>
      <c r="I67" s="45">
        <v>4</v>
      </c>
      <c r="J67" s="45">
        <v>26</v>
      </c>
      <c r="K67" s="45">
        <v>12</v>
      </c>
      <c r="L67" s="45">
        <v>8</v>
      </c>
      <c r="M67" s="45">
        <v>4</v>
      </c>
      <c r="N67" s="45">
        <v>15</v>
      </c>
      <c r="O67" s="45">
        <v>22</v>
      </c>
      <c r="P67" s="45">
        <v>43</v>
      </c>
      <c r="Q67" s="45">
        <v>26</v>
      </c>
      <c r="R67" s="44">
        <v>1</v>
      </c>
      <c r="S67" s="44">
        <v>1</v>
      </c>
      <c r="T67" s="44">
        <v>0</v>
      </c>
      <c r="U67" s="44">
        <v>23</v>
      </c>
      <c r="V67" s="44">
        <v>79</v>
      </c>
      <c r="W67" s="44">
        <v>0</v>
      </c>
      <c r="X67" s="44">
        <v>0</v>
      </c>
      <c r="Y67" s="44">
        <v>0</v>
      </c>
      <c r="Z67" s="44">
        <v>0</v>
      </c>
      <c r="AA67" s="6">
        <v>147</v>
      </c>
      <c r="AB67" s="44">
        <v>147</v>
      </c>
      <c r="AC67" s="44">
        <v>0</v>
      </c>
      <c r="AD67" s="44">
        <v>1</v>
      </c>
      <c r="AE67" s="44">
        <v>22</v>
      </c>
      <c r="AF67" s="44">
        <v>0</v>
      </c>
      <c r="AG67" s="44">
        <v>0</v>
      </c>
      <c r="AH67" s="44">
        <v>8</v>
      </c>
      <c r="AI67" s="44">
        <v>25</v>
      </c>
      <c r="AJ67" s="44">
        <v>3</v>
      </c>
      <c r="AK67" s="44">
        <v>0</v>
      </c>
      <c r="AL67" s="44">
        <v>1</v>
      </c>
      <c r="AM67" s="44">
        <v>62</v>
      </c>
      <c r="AN67" s="54">
        <v>649</v>
      </c>
      <c r="AO67" s="45">
        <v>25</v>
      </c>
      <c r="AP67" s="44">
        <v>47</v>
      </c>
      <c r="AQ67" s="44">
        <v>20</v>
      </c>
      <c r="AR67" s="44">
        <v>7</v>
      </c>
      <c r="AS67" s="17">
        <v>264</v>
      </c>
      <c r="AT67" s="17">
        <v>29</v>
      </c>
      <c r="AU67" s="17">
        <f t="shared" si="0"/>
        <v>174</v>
      </c>
      <c r="AV67" s="17">
        <v>61</v>
      </c>
      <c r="AW67" s="17">
        <f t="shared" si="1"/>
        <v>366</v>
      </c>
    </row>
    <row r="68" spans="1:49" s="7" customFormat="1" ht="78.75" customHeight="1" x14ac:dyDescent="0.15">
      <c r="A68" s="151"/>
      <c r="B68" s="152"/>
      <c r="C68" s="39" t="s">
        <v>37</v>
      </c>
      <c r="D68" s="59" t="s">
        <v>110</v>
      </c>
      <c r="E68" s="5">
        <v>905</v>
      </c>
      <c r="F68" s="41">
        <v>13.110241923801247</v>
      </c>
      <c r="G68" s="54">
        <v>395</v>
      </c>
      <c r="H68" s="54">
        <v>227</v>
      </c>
      <c r="I68" s="45">
        <v>1</v>
      </c>
      <c r="J68" s="45">
        <v>9</v>
      </c>
      <c r="K68" s="45">
        <v>13</v>
      </c>
      <c r="L68" s="45">
        <v>11</v>
      </c>
      <c r="M68" s="45">
        <v>0</v>
      </c>
      <c r="N68" s="45">
        <v>21</v>
      </c>
      <c r="O68" s="45">
        <v>9</v>
      </c>
      <c r="P68" s="45">
        <v>77</v>
      </c>
      <c r="Q68" s="45">
        <v>20</v>
      </c>
      <c r="R68" s="44">
        <v>4</v>
      </c>
      <c r="S68" s="44">
        <v>1</v>
      </c>
      <c r="T68" s="44">
        <v>0</v>
      </c>
      <c r="U68" s="44">
        <v>8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6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54">
        <v>410</v>
      </c>
      <c r="AO68" s="45">
        <v>33</v>
      </c>
      <c r="AP68" s="44">
        <v>19</v>
      </c>
      <c r="AQ68" s="44">
        <v>5</v>
      </c>
      <c r="AR68" s="44">
        <v>9</v>
      </c>
      <c r="AS68" s="17">
        <v>152</v>
      </c>
      <c r="AT68" s="17">
        <v>224</v>
      </c>
      <c r="AU68" s="17">
        <f t="shared" si="0"/>
        <v>1344</v>
      </c>
      <c r="AV68" s="17">
        <v>39</v>
      </c>
      <c r="AW68" s="17">
        <f t="shared" si="1"/>
        <v>234</v>
      </c>
    </row>
    <row r="69" spans="1:49" s="8" customFormat="1" ht="78.75" customHeight="1" thickBot="1" x14ac:dyDescent="0.2">
      <c r="A69" s="166"/>
      <c r="B69" s="167"/>
      <c r="C69" s="40" t="s">
        <v>37</v>
      </c>
      <c r="D69" s="62" t="s">
        <v>111</v>
      </c>
      <c r="E69" s="78">
        <v>515</v>
      </c>
      <c r="F69" s="63">
        <v>10.581467022806656</v>
      </c>
      <c r="G69" s="79">
        <v>261</v>
      </c>
      <c r="H69" s="79">
        <v>240</v>
      </c>
      <c r="I69" s="53">
        <v>7</v>
      </c>
      <c r="J69" s="53">
        <v>0</v>
      </c>
      <c r="K69" s="53">
        <v>14</v>
      </c>
      <c r="L69" s="53">
        <v>2</v>
      </c>
      <c r="M69" s="53">
        <v>0</v>
      </c>
      <c r="N69" s="53">
        <v>8</v>
      </c>
      <c r="O69" s="53">
        <v>35</v>
      </c>
      <c r="P69" s="53">
        <v>20</v>
      </c>
      <c r="Q69" s="53">
        <v>0</v>
      </c>
      <c r="R69" s="80">
        <v>4</v>
      </c>
      <c r="S69" s="80">
        <v>0</v>
      </c>
      <c r="T69" s="80">
        <v>0</v>
      </c>
      <c r="U69" s="80">
        <v>0</v>
      </c>
      <c r="V69" s="80">
        <v>9</v>
      </c>
      <c r="W69" s="80">
        <v>0</v>
      </c>
      <c r="X69" s="80">
        <v>0</v>
      </c>
      <c r="Y69" s="80">
        <v>0</v>
      </c>
      <c r="Z69" s="82">
        <v>0</v>
      </c>
      <c r="AA69" s="83">
        <v>0</v>
      </c>
      <c r="AB69" s="81">
        <v>0</v>
      </c>
      <c r="AC69" s="80">
        <v>0</v>
      </c>
      <c r="AD69" s="80">
        <v>0</v>
      </c>
      <c r="AE69" s="80">
        <v>0</v>
      </c>
      <c r="AF69" s="80">
        <v>0</v>
      </c>
      <c r="AG69" s="80">
        <v>0</v>
      </c>
      <c r="AH69" s="80">
        <v>0</v>
      </c>
      <c r="AI69" s="80">
        <v>0</v>
      </c>
      <c r="AJ69" s="80">
        <v>0</v>
      </c>
      <c r="AK69" s="80">
        <v>0</v>
      </c>
      <c r="AL69" s="80">
        <v>0</v>
      </c>
      <c r="AM69" s="80">
        <v>0</v>
      </c>
      <c r="AN69" s="79">
        <v>291</v>
      </c>
      <c r="AO69" s="53">
        <v>74</v>
      </c>
      <c r="AP69" s="80">
        <v>396</v>
      </c>
      <c r="AQ69" s="80">
        <v>270</v>
      </c>
      <c r="AR69" s="80">
        <v>78</v>
      </c>
      <c r="AS69" s="18">
        <v>68</v>
      </c>
      <c r="AT69" s="18">
        <v>12</v>
      </c>
      <c r="AU69" s="18">
        <f t="shared" si="0"/>
        <v>72</v>
      </c>
      <c r="AV69" s="18">
        <v>82</v>
      </c>
      <c r="AW69" s="18">
        <f t="shared" si="1"/>
        <v>492</v>
      </c>
    </row>
    <row r="70" spans="1:49" s="8" customFormat="1" ht="78.75" customHeight="1" thickTop="1" x14ac:dyDescent="0.15">
      <c r="A70" s="148" t="s">
        <v>119</v>
      </c>
      <c r="B70" s="149"/>
      <c r="C70" s="149"/>
      <c r="D70" s="150"/>
      <c r="E70" s="9">
        <f>SUMIFS(E6:E69,$C$6:$C$69,"国")+SUMIFS(E6:E69,$C$6:$C$69,"都")</f>
        <v>88680</v>
      </c>
      <c r="F70" s="10"/>
      <c r="G70" s="9">
        <f t="shared" ref="G70:AW70" si="2">SUMIFS(G6:G69,$C$6:$C$69,"国")+SUMIFS(G6:G69,$C$6:$C$69,"都")</f>
        <v>35414</v>
      </c>
      <c r="H70" s="9">
        <f t="shared" si="2"/>
        <v>30252</v>
      </c>
      <c r="I70" s="9">
        <f t="shared" si="2"/>
        <v>434</v>
      </c>
      <c r="J70" s="9">
        <f>SUMIFS(J6:J69,$C$6:$C$69,"国")+SUMIFS(J6:J69,$C$6:$C$69,"都")</f>
        <v>1412</v>
      </c>
      <c r="K70" s="9">
        <f t="shared" si="2"/>
        <v>615</v>
      </c>
      <c r="L70" s="9">
        <f t="shared" si="2"/>
        <v>902</v>
      </c>
      <c r="M70" s="9">
        <f t="shared" si="2"/>
        <v>49</v>
      </c>
      <c r="N70" s="9">
        <f t="shared" si="2"/>
        <v>1608</v>
      </c>
      <c r="O70" s="9">
        <f t="shared" si="2"/>
        <v>382</v>
      </c>
      <c r="P70" s="9">
        <f t="shared" si="2"/>
        <v>2387</v>
      </c>
      <c r="Q70" s="9">
        <f t="shared" si="2"/>
        <v>3275</v>
      </c>
      <c r="R70" s="9">
        <f t="shared" si="2"/>
        <v>416</v>
      </c>
      <c r="S70" s="9">
        <f t="shared" si="2"/>
        <v>282</v>
      </c>
      <c r="T70" s="9">
        <f t="shared" si="2"/>
        <v>7</v>
      </c>
      <c r="U70" s="9">
        <f t="shared" si="2"/>
        <v>1075</v>
      </c>
      <c r="V70" s="9">
        <f t="shared" si="2"/>
        <v>2757</v>
      </c>
      <c r="W70" s="9">
        <f t="shared" si="2"/>
        <v>0</v>
      </c>
      <c r="X70" s="9">
        <f t="shared" si="2"/>
        <v>135</v>
      </c>
      <c r="Y70" s="9">
        <f t="shared" si="2"/>
        <v>728</v>
      </c>
      <c r="Z70" s="9">
        <f t="shared" si="2"/>
        <v>16</v>
      </c>
      <c r="AA70" s="9">
        <f t="shared" si="2"/>
        <v>11633</v>
      </c>
      <c r="AB70" s="9">
        <f t="shared" si="2"/>
        <v>9999</v>
      </c>
      <c r="AC70" s="9">
        <f t="shared" si="2"/>
        <v>723</v>
      </c>
      <c r="AD70" s="9">
        <f t="shared" si="2"/>
        <v>245</v>
      </c>
      <c r="AE70" s="9">
        <f t="shared" si="2"/>
        <v>1919</v>
      </c>
      <c r="AF70" s="9">
        <f t="shared" ref="AF70:AR70" si="3">SUMIFS(AF6:AF69,$C$6:$C$69,"国")+SUMIFS(AF6:AF69,$C$6:$C$69,"都")</f>
        <v>0</v>
      </c>
      <c r="AG70" s="9">
        <f t="shared" si="3"/>
        <v>369</v>
      </c>
      <c r="AH70" s="9">
        <f t="shared" si="3"/>
        <v>299</v>
      </c>
      <c r="AI70" s="9">
        <f t="shared" si="3"/>
        <v>1540</v>
      </c>
      <c r="AJ70" s="9">
        <f t="shared" si="3"/>
        <v>202</v>
      </c>
      <c r="AK70" s="9">
        <f t="shared" si="3"/>
        <v>225</v>
      </c>
      <c r="AL70" s="9">
        <f t="shared" si="3"/>
        <v>328</v>
      </c>
      <c r="AM70" s="9">
        <f t="shared" si="3"/>
        <v>1989</v>
      </c>
      <c r="AN70" s="9">
        <f t="shared" si="3"/>
        <v>84705</v>
      </c>
      <c r="AO70" s="9">
        <f t="shared" si="3"/>
        <v>5450</v>
      </c>
      <c r="AP70" s="9">
        <f t="shared" si="3"/>
        <v>3475</v>
      </c>
      <c r="AQ70" s="9">
        <f t="shared" si="3"/>
        <v>1853</v>
      </c>
      <c r="AR70" s="9">
        <f t="shared" si="3"/>
        <v>1545</v>
      </c>
      <c r="AS70" s="9">
        <f t="shared" si="2"/>
        <v>54328</v>
      </c>
      <c r="AT70" s="9">
        <f t="shared" si="2"/>
        <v>10410</v>
      </c>
      <c r="AU70" s="9">
        <f t="shared" si="2"/>
        <v>62460</v>
      </c>
      <c r="AV70" s="9">
        <f t="shared" si="2"/>
        <v>11831</v>
      </c>
      <c r="AW70" s="9">
        <f t="shared" si="2"/>
        <v>70986</v>
      </c>
    </row>
    <row r="71" spans="1:49" s="8" customFormat="1" ht="78.75" customHeight="1" x14ac:dyDescent="0.15">
      <c r="A71" s="148" t="s">
        <v>48</v>
      </c>
      <c r="B71" s="149"/>
      <c r="C71" s="149"/>
      <c r="D71" s="150"/>
      <c r="E71" s="9">
        <f>SUMIFS(E6:E69,$C$6:$C$69,"府")</f>
        <v>72561</v>
      </c>
      <c r="F71" s="10"/>
      <c r="G71" s="16">
        <f t="shared" ref="G71:AS71" si="4">SUMIFS(G6:G69,$C$6:$C$69,"府")</f>
        <v>34629</v>
      </c>
      <c r="H71" s="16">
        <f t="shared" si="4"/>
        <v>23605</v>
      </c>
      <c r="I71" s="9">
        <f t="shared" si="4"/>
        <v>168</v>
      </c>
      <c r="J71" s="9">
        <f>SUMIFS(J6:J69,$C$6:$C$69,"府")</f>
        <v>1202</v>
      </c>
      <c r="K71" s="9">
        <f t="shared" si="4"/>
        <v>873</v>
      </c>
      <c r="L71" s="9">
        <f t="shared" si="4"/>
        <v>827</v>
      </c>
      <c r="M71" s="9">
        <f t="shared" si="4"/>
        <v>120</v>
      </c>
      <c r="N71" s="9">
        <f t="shared" si="4"/>
        <v>1615</v>
      </c>
      <c r="O71" s="9">
        <f t="shared" si="4"/>
        <v>885</v>
      </c>
      <c r="P71" s="9">
        <f t="shared" si="4"/>
        <v>2695</v>
      </c>
      <c r="Q71" s="9">
        <f t="shared" si="4"/>
        <v>3763</v>
      </c>
      <c r="R71" s="9">
        <f t="shared" si="4"/>
        <v>448</v>
      </c>
      <c r="S71" s="9">
        <f t="shared" si="4"/>
        <v>135</v>
      </c>
      <c r="T71" s="9">
        <f t="shared" si="4"/>
        <v>14</v>
      </c>
      <c r="U71" s="9">
        <f t="shared" si="4"/>
        <v>618</v>
      </c>
      <c r="V71" s="9">
        <f t="shared" si="4"/>
        <v>2824</v>
      </c>
      <c r="W71" s="9">
        <f t="shared" si="4"/>
        <v>0</v>
      </c>
      <c r="X71" s="9">
        <f t="shared" si="4"/>
        <v>278</v>
      </c>
      <c r="Y71" s="9">
        <f t="shared" si="4"/>
        <v>811</v>
      </c>
      <c r="Z71" s="9">
        <f t="shared" si="4"/>
        <v>29</v>
      </c>
      <c r="AA71" s="9">
        <f t="shared" si="4"/>
        <v>22256</v>
      </c>
      <c r="AB71" s="9">
        <f t="shared" si="4"/>
        <v>16669</v>
      </c>
      <c r="AC71" s="9">
        <f t="shared" si="4"/>
        <v>182</v>
      </c>
      <c r="AD71" s="9">
        <f t="shared" si="4"/>
        <v>245</v>
      </c>
      <c r="AE71" s="9">
        <f t="shared" si="4"/>
        <v>647</v>
      </c>
      <c r="AF71" s="9">
        <f t="shared" ref="AF71:AR71" si="5">SUMIFS(AF6:AF69,$C$6:$C$69,"府")</f>
        <v>0</v>
      </c>
      <c r="AG71" s="9">
        <f t="shared" si="5"/>
        <v>109</v>
      </c>
      <c r="AH71" s="9">
        <f t="shared" si="5"/>
        <v>123</v>
      </c>
      <c r="AI71" s="9">
        <f t="shared" si="5"/>
        <v>1483</v>
      </c>
      <c r="AJ71" s="9">
        <f t="shared" si="5"/>
        <v>166</v>
      </c>
      <c r="AK71" s="9">
        <f t="shared" si="5"/>
        <v>295</v>
      </c>
      <c r="AL71" s="9">
        <f t="shared" si="5"/>
        <v>305</v>
      </c>
      <c r="AM71" s="9">
        <f t="shared" si="5"/>
        <v>4248</v>
      </c>
      <c r="AN71" s="9">
        <f t="shared" si="5"/>
        <v>41151</v>
      </c>
      <c r="AO71" s="9">
        <f t="shared" si="5"/>
        <v>5163</v>
      </c>
      <c r="AP71" s="9">
        <f t="shared" si="5"/>
        <v>5209</v>
      </c>
      <c r="AQ71" s="9">
        <f t="shared" si="5"/>
        <v>2134</v>
      </c>
      <c r="AR71" s="9">
        <f t="shared" si="5"/>
        <v>1302</v>
      </c>
      <c r="AS71" s="9">
        <f t="shared" si="4"/>
        <v>33009</v>
      </c>
      <c r="AT71" s="9">
        <f t="shared" ref="AT71:AW71" si="6">SUMIFS(AT6:AT69,$C$6:$C$69,"府")</f>
        <v>9835</v>
      </c>
      <c r="AU71" s="9">
        <f t="shared" si="6"/>
        <v>59010</v>
      </c>
      <c r="AV71" s="9">
        <f t="shared" si="6"/>
        <v>9099</v>
      </c>
      <c r="AW71" s="9">
        <f t="shared" si="6"/>
        <v>54594</v>
      </c>
    </row>
    <row r="72" spans="1:49" s="8" customFormat="1" ht="78.75" customHeight="1" x14ac:dyDescent="0.15">
      <c r="A72" s="157" t="s">
        <v>53</v>
      </c>
      <c r="B72" s="158"/>
      <c r="C72" s="158"/>
      <c r="D72" s="159"/>
      <c r="E72" s="9">
        <f>SUMIFS(E6:E69,$C$6:$C$69,"肺")</f>
        <v>6141</v>
      </c>
      <c r="F72" s="10"/>
      <c r="G72" s="9">
        <f>SUMIFS(G6:G69,$C$6:$C$69,"肺")</f>
        <v>1121</v>
      </c>
      <c r="H72" s="9">
        <f>SUMIFS(H6:H69,$C$6:$C$69,"肺")</f>
        <v>482</v>
      </c>
      <c r="I72" s="9">
        <f>SUMIFS(I6:I69,$C$6:$C$69,"肺")</f>
        <v>101</v>
      </c>
      <c r="J72" s="9">
        <f>SUMIFS(J6:J69,$C$6:$C$69,"肺")</f>
        <v>382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9">
        <f t="shared" ref="AA72:AW72" si="7">SUMIFS(AA6:AA69,$C$6:$C$69,"肺")</f>
        <v>703</v>
      </c>
      <c r="AB72" s="9">
        <f t="shared" si="7"/>
        <v>484</v>
      </c>
      <c r="AC72" s="9">
        <f t="shared" si="7"/>
        <v>0</v>
      </c>
      <c r="AD72" s="9">
        <f t="shared" si="7"/>
        <v>37</v>
      </c>
      <c r="AE72" s="9">
        <f t="shared" si="7"/>
        <v>0</v>
      </c>
      <c r="AF72" s="9">
        <f t="shared" ref="AF72:AR72" si="8">SUMIFS(AF6:AF69,$C$6:$C$69,"肺")</f>
        <v>0</v>
      </c>
      <c r="AG72" s="9">
        <f t="shared" si="8"/>
        <v>0</v>
      </c>
      <c r="AH72" s="9">
        <f t="shared" si="8"/>
        <v>0</v>
      </c>
      <c r="AI72" s="9">
        <f t="shared" si="8"/>
        <v>0</v>
      </c>
      <c r="AJ72" s="9">
        <f t="shared" si="8"/>
        <v>0</v>
      </c>
      <c r="AK72" s="9">
        <f t="shared" si="8"/>
        <v>0</v>
      </c>
      <c r="AL72" s="9">
        <f t="shared" si="8"/>
        <v>0</v>
      </c>
      <c r="AM72" s="9">
        <f t="shared" si="8"/>
        <v>0</v>
      </c>
      <c r="AN72" s="9">
        <f t="shared" si="8"/>
        <v>2400</v>
      </c>
      <c r="AO72" s="9">
        <f t="shared" si="8"/>
        <v>374</v>
      </c>
      <c r="AP72" s="9">
        <f t="shared" si="8"/>
        <v>676</v>
      </c>
      <c r="AQ72" s="9">
        <f t="shared" si="8"/>
        <v>312</v>
      </c>
      <c r="AR72" s="9">
        <f t="shared" si="8"/>
        <v>143</v>
      </c>
      <c r="AS72" s="9">
        <f t="shared" si="7"/>
        <v>1364</v>
      </c>
      <c r="AT72" s="9">
        <f t="shared" si="7"/>
        <v>417</v>
      </c>
      <c r="AU72" s="9">
        <f t="shared" si="7"/>
        <v>2502</v>
      </c>
      <c r="AV72" s="9">
        <f t="shared" si="7"/>
        <v>200</v>
      </c>
      <c r="AW72" s="9">
        <f t="shared" si="7"/>
        <v>1200</v>
      </c>
    </row>
    <row r="73" spans="1:49" s="8" customFormat="1" ht="78.75" customHeight="1" x14ac:dyDescent="0.15">
      <c r="A73" s="148" t="s">
        <v>121</v>
      </c>
      <c r="B73" s="149"/>
      <c r="C73" s="149"/>
      <c r="D73" s="150"/>
      <c r="E73" s="9">
        <f>SUM(E6:E69)</f>
        <v>167382</v>
      </c>
      <c r="F73" s="10"/>
      <c r="G73" s="9">
        <f t="shared" ref="G73:AW73" si="9">SUM(G6:G69)</f>
        <v>71164</v>
      </c>
      <c r="H73" s="9">
        <f t="shared" si="9"/>
        <v>54339</v>
      </c>
      <c r="I73" s="9">
        <f t="shared" si="9"/>
        <v>703</v>
      </c>
      <c r="J73" s="9">
        <f>SUM(J6:J69)</f>
        <v>2996</v>
      </c>
      <c r="K73" s="9">
        <f t="shared" si="9"/>
        <v>1488</v>
      </c>
      <c r="L73" s="9">
        <f t="shared" si="9"/>
        <v>1729</v>
      </c>
      <c r="M73" s="9">
        <f t="shared" si="9"/>
        <v>169</v>
      </c>
      <c r="N73" s="9">
        <f t="shared" si="9"/>
        <v>3223</v>
      </c>
      <c r="O73" s="9">
        <f t="shared" si="9"/>
        <v>1267</v>
      </c>
      <c r="P73" s="9">
        <f t="shared" si="9"/>
        <v>5082</v>
      </c>
      <c r="Q73" s="9">
        <f t="shared" si="9"/>
        <v>7038</v>
      </c>
      <c r="R73" s="9">
        <f t="shared" si="9"/>
        <v>864</v>
      </c>
      <c r="S73" s="9">
        <f t="shared" si="9"/>
        <v>417</v>
      </c>
      <c r="T73" s="9">
        <f t="shared" si="9"/>
        <v>21</v>
      </c>
      <c r="U73" s="9">
        <f t="shared" si="9"/>
        <v>1693</v>
      </c>
      <c r="V73" s="9">
        <f t="shared" si="9"/>
        <v>5581</v>
      </c>
      <c r="W73" s="9">
        <f t="shared" si="9"/>
        <v>0</v>
      </c>
      <c r="X73" s="9">
        <f t="shared" si="9"/>
        <v>413</v>
      </c>
      <c r="Y73" s="9">
        <f t="shared" si="9"/>
        <v>1539</v>
      </c>
      <c r="Z73" s="9">
        <f t="shared" si="9"/>
        <v>45</v>
      </c>
      <c r="AA73" s="9">
        <f t="shared" si="9"/>
        <v>34592</v>
      </c>
      <c r="AB73" s="9">
        <f t="shared" si="9"/>
        <v>27152</v>
      </c>
      <c r="AC73" s="9">
        <f t="shared" si="9"/>
        <v>905</v>
      </c>
      <c r="AD73" s="9">
        <f t="shared" si="9"/>
        <v>527</v>
      </c>
      <c r="AE73" s="9">
        <f t="shared" si="9"/>
        <v>2566</v>
      </c>
      <c r="AF73" s="9">
        <f t="shared" ref="AF73:AR73" si="10">SUM(AF6:AF69)</f>
        <v>0</v>
      </c>
      <c r="AG73" s="9">
        <f t="shared" si="10"/>
        <v>478</v>
      </c>
      <c r="AH73" s="9">
        <f t="shared" si="10"/>
        <v>422</v>
      </c>
      <c r="AI73" s="9">
        <f t="shared" si="10"/>
        <v>3023</v>
      </c>
      <c r="AJ73" s="9">
        <f t="shared" si="10"/>
        <v>368</v>
      </c>
      <c r="AK73" s="9">
        <f t="shared" si="10"/>
        <v>520</v>
      </c>
      <c r="AL73" s="9">
        <f t="shared" si="10"/>
        <v>633</v>
      </c>
      <c r="AM73" s="9">
        <f t="shared" si="10"/>
        <v>6237</v>
      </c>
      <c r="AN73" s="9">
        <f t="shared" si="10"/>
        <v>128256</v>
      </c>
      <c r="AO73" s="9">
        <f t="shared" si="10"/>
        <v>10987</v>
      </c>
      <c r="AP73" s="9">
        <f t="shared" si="10"/>
        <v>9360</v>
      </c>
      <c r="AQ73" s="9">
        <f t="shared" si="10"/>
        <v>4299</v>
      </c>
      <c r="AR73" s="9">
        <f t="shared" si="10"/>
        <v>2990</v>
      </c>
      <c r="AS73" s="9">
        <f t="shared" si="9"/>
        <v>88701</v>
      </c>
      <c r="AT73" s="9">
        <f t="shared" si="9"/>
        <v>20662</v>
      </c>
      <c r="AU73" s="9">
        <f t="shared" si="9"/>
        <v>123972</v>
      </c>
      <c r="AV73" s="9">
        <f t="shared" si="9"/>
        <v>21130</v>
      </c>
      <c r="AW73" s="9">
        <f t="shared" si="9"/>
        <v>126780</v>
      </c>
    </row>
    <row r="74" spans="1:49" s="8" customFormat="1" ht="78.75" customHeight="1" x14ac:dyDescent="0.15">
      <c r="A74" s="148" t="s">
        <v>120</v>
      </c>
      <c r="B74" s="149"/>
      <c r="C74" s="149"/>
      <c r="D74" s="150"/>
      <c r="E74" s="9">
        <f t="shared" ref="E74:AW74" si="11">AVERAGEIF($C6:$C69,"国",E6:E69)</f>
        <v>4809.9375</v>
      </c>
      <c r="F74" s="111">
        <f>AVERAGEIF($C6:$C69,"国",F6:F69)</f>
        <v>26.518423340312339</v>
      </c>
      <c r="G74" s="9">
        <f t="shared" si="11"/>
        <v>1950.4375</v>
      </c>
      <c r="H74" s="9">
        <f t="shared" si="11"/>
        <v>1660.1875</v>
      </c>
      <c r="I74" s="9">
        <f t="shared" si="11"/>
        <v>19.5</v>
      </c>
      <c r="J74" s="9">
        <f>AVERAGEIF($C6:$C69,"国",J6:J69)</f>
        <v>79.1875</v>
      </c>
      <c r="K74" s="9">
        <f t="shared" si="11"/>
        <v>36.0625</v>
      </c>
      <c r="L74" s="9">
        <f t="shared" si="11"/>
        <v>45.375</v>
      </c>
      <c r="M74" s="9">
        <f t="shared" si="11"/>
        <v>2.125</v>
      </c>
      <c r="N74" s="9">
        <f t="shared" si="11"/>
        <v>79.9375</v>
      </c>
      <c r="O74" s="9">
        <f t="shared" si="11"/>
        <v>20.375</v>
      </c>
      <c r="P74" s="9">
        <f t="shared" si="11"/>
        <v>137.5</v>
      </c>
      <c r="Q74" s="9">
        <f t="shared" si="11"/>
        <v>176.25</v>
      </c>
      <c r="R74" s="9">
        <f t="shared" si="11"/>
        <v>23.75</v>
      </c>
      <c r="S74" s="9">
        <f t="shared" si="11"/>
        <v>16.5625</v>
      </c>
      <c r="T74" s="9">
        <f t="shared" si="11"/>
        <v>0.4375</v>
      </c>
      <c r="U74" s="9">
        <f t="shared" si="11"/>
        <v>61.3125</v>
      </c>
      <c r="V74" s="9">
        <f t="shared" si="11"/>
        <v>150.8125</v>
      </c>
      <c r="W74" s="9">
        <f t="shared" si="11"/>
        <v>0</v>
      </c>
      <c r="X74" s="9">
        <f t="shared" si="11"/>
        <v>8.0625</v>
      </c>
      <c r="Y74" s="9">
        <f t="shared" si="11"/>
        <v>43.5</v>
      </c>
      <c r="Z74" s="9">
        <f t="shared" si="11"/>
        <v>0.875</v>
      </c>
      <c r="AA74" s="9">
        <f t="shared" si="11"/>
        <v>615.125</v>
      </c>
      <c r="AB74" s="9">
        <f t="shared" si="11"/>
        <v>547.1875</v>
      </c>
      <c r="AC74" s="9">
        <f t="shared" si="11"/>
        <v>44.125</v>
      </c>
      <c r="AD74" s="9">
        <f t="shared" si="11"/>
        <v>13</v>
      </c>
      <c r="AE74" s="9">
        <f t="shared" si="11"/>
        <v>91.5625</v>
      </c>
      <c r="AF74" s="9">
        <f t="shared" ref="AF74:AR74" si="12">AVERAGEIF($C6:$C69,"国",AF6:AF69)</f>
        <v>0</v>
      </c>
      <c r="AG74" s="9">
        <f t="shared" si="12"/>
        <v>21</v>
      </c>
      <c r="AH74" s="9">
        <f t="shared" si="12"/>
        <v>18.6875</v>
      </c>
      <c r="AI74" s="9">
        <f t="shared" si="12"/>
        <v>87.3125</v>
      </c>
      <c r="AJ74" s="9">
        <f t="shared" si="12"/>
        <v>11.75</v>
      </c>
      <c r="AK74" s="9">
        <f t="shared" si="12"/>
        <v>12.4375</v>
      </c>
      <c r="AL74" s="9">
        <f t="shared" si="12"/>
        <v>20.0625</v>
      </c>
      <c r="AM74" s="9">
        <f t="shared" si="12"/>
        <v>105.375</v>
      </c>
      <c r="AN74" s="9">
        <f t="shared" si="12"/>
        <v>4902.25</v>
      </c>
      <c r="AO74" s="9">
        <f t="shared" si="12"/>
        <v>333</v>
      </c>
      <c r="AP74" s="9">
        <f t="shared" si="12"/>
        <v>209.5625</v>
      </c>
      <c r="AQ74" s="9">
        <f t="shared" si="12"/>
        <v>108.1875</v>
      </c>
      <c r="AR74" s="9">
        <f t="shared" si="12"/>
        <v>88.9375</v>
      </c>
      <c r="AS74" s="9">
        <f t="shared" si="11"/>
        <v>2815.6875</v>
      </c>
      <c r="AT74" s="9">
        <f t="shared" si="11"/>
        <v>545.9375</v>
      </c>
      <c r="AU74" s="9">
        <f t="shared" si="11"/>
        <v>3275.625</v>
      </c>
      <c r="AV74" s="9">
        <f t="shared" si="11"/>
        <v>658.75</v>
      </c>
      <c r="AW74" s="9">
        <f t="shared" si="11"/>
        <v>3952.5</v>
      </c>
    </row>
    <row r="75" spans="1:49" s="8" customFormat="1" ht="78.75" customHeight="1" x14ac:dyDescent="0.15">
      <c r="A75" s="148" t="s">
        <v>47</v>
      </c>
      <c r="B75" s="149"/>
      <c r="C75" s="149"/>
      <c r="D75" s="150"/>
      <c r="E75" s="9">
        <f t="shared" ref="E75:AW75" si="13">AVERAGEIF($C6:$C69,"府",E6:E69)</f>
        <v>1649.1136363636363</v>
      </c>
      <c r="F75" s="111">
        <f t="shared" si="13"/>
        <v>17.644103893375952</v>
      </c>
      <c r="G75" s="9">
        <f t="shared" si="13"/>
        <v>787.02272727272725</v>
      </c>
      <c r="H75" s="9">
        <f t="shared" si="13"/>
        <v>536.47727272727275</v>
      </c>
      <c r="I75" s="9">
        <f t="shared" si="13"/>
        <v>3.8181818181818183</v>
      </c>
      <c r="J75" s="9">
        <f>AVERAGEIF($C6:$C69,"府",J6:J69)</f>
        <v>27.318181818181817</v>
      </c>
      <c r="K75" s="9">
        <f t="shared" si="13"/>
        <v>19.84090909090909</v>
      </c>
      <c r="L75" s="9">
        <f t="shared" si="13"/>
        <v>18.795454545454547</v>
      </c>
      <c r="M75" s="9">
        <f t="shared" si="13"/>
        <v>2.7272727272727271</v>
      </c>
      <c r="N75" s="9">
        <f t="shared" si="13"/>
        <v>36.704545454545453</v>
      </c>
      <c r="O75" s="9">
        <f t="shared" si="13"/>
        <v>20.113636363636363</v>
      </c>
      <c r="P75" s="9">
        <f t="shared" si="13"/>
        <v>61.25</v>
      </c>
      <c r="Q75" s="9">
        <f t="shared" si="13"/>
        <v>85.522727272727266</v>
      </c>
      <c r="R75" s="9">
        <f t="shared" si="13"/>
        <v>10.181818181818182</v>
      </c>
      <c r="S75" s="9">
        <f t="shared" si="13"/>
        <v>3.0681818181818183</v>
      </c>
      <c r="T75" s="9">
        <f t="shared" si="13"/>
        <v>0.31818181818181818</v>
      </c>
      <c r="U75" s="9">
        <f t="shared" si="13"/>
        <v>14.045454545454545</v>
      </c>
      <c r="V75" s="9">
        <f t="shared" si="13"/>
        <v>64.181818181818187</v>
      </c>
      <c r="W75" s="9">
        <f t="shared" si="13"/>
        <v>0</v>
      </c>
      <c r="X75" s="9">
        <f t="shared" si="13"/>
        <v>6.3181818181818183</v>
      </c>
      <c r="Y75" s="9">
        <f t="shared" si="13"/>
        <v>18.431818181818183</v>
      </c>
      <c r="Z75" s="9">
        <f t="shared" si="13"/>
        <v>0.65909090909090906</v>
      </c>
      <c r="AA75" s="9">
        <f t="shared" si="13"/>
        <v>505.81818181818181</v>
      </c>
      <c r="AB75" s="9">
        <f t="shared" si="13"/>
        <v>378.84090909090907</v>
      </c>
      <c r="AC75" s="9">
        <f t="shared" si="13"/>
        <v>4.1363636363636367</v>
      </c>
      <c r="AD75" s="9">
        <f t="shared" si="13"/>
        <v>5.5681818181818183</v>
      </c>
      <c r="AE75" s="9">
        <f t="shared" si="13"/>
        <v>14.704545454545455</v>
      </c>
      <c r="AF75" s="9">
        <f t="shared" ref="AF75:AR75" si="14">AVERAGEIF($C6:$C69,"府",AF6:AF69)</f>
        <v>0</v>
      </c>
      <c r="AG75" s="9">
        <f t="shared" si="14"/>
        <v>2.4772727272727271</v>
      </c>
      <c r="AH75" s="9">
        <f t="shared" si="14"/>
        <v>2.7954545454545454</v>
      </c>
      <c r="AI75" s="9">
        <f t="shared" si="14"/>
        <v>33.704545454545453</v>
      </c>
      <c r="AJ75" s="9">
        <f t="shared" si="14"/>
        <v>3.7727272727272729</v>
      </c>
      <c r="AK75" s="9">
        <f t="shared" si="14"/>
        <v>6.7045454545454541</v>
      </c>
      <c r="AL75" s="9">
        <f t="shared" si="14"/>
        <v>6.9318181818181817</v>
      </c>
      <c r="AM75" s="9">
        <f t="shared" si="14"/>
        <v>96.545454545454547</v>
      </c>
      <c r="AN75" s="9">
        <f t="shared" si="14"/>
        <v>935.25</v>
      </c>
      <c r="AO75" s="9">
        <f t="shared" si="14"/>
        <v>117.34090909090909</v>
      </c>
      <c r="AP75" s="9">
        <f t="shared" si="14"/>
        <v>118.38636363636364</v>
      </c>
      <c r="AQ75" s="9">
        <f t="shared" si="14"/>
        <v>48.5</v>
      </c>
      <c r="AR75" s="9">
        <f t="shared" si="14"/>
        <v>29.59090909090909</v>
      </c>
      <c r="AS75" s="9">
        <f t="shared" si="13"/>
        <v>750.2045454545455</v>
      </c>
      <c r="AT75" s="9">
        <f t="shared" si="13"/>
        <v>223.52272727272728</v>
      </c>
      <c r="AU75" s="9">
        <f t="shared" si="13"/>
        <v>1341.1363636363637</v>
      </c>
      <c r="AV75" s="9">
        <f t="shared" si="13"/>
        <v>206.79545454545453</v>
      </c>
      <c r="AW75" s="9">
        <f t="shared" si="13"/>
        <v>1240.7727272727273</v>
      </c>
    </row>
    <row r="76" spans="1:49" s="8" customFormat="1" ht="78.75" customHeight="1" x14ac:dyDescent="0.15">
      <c r="A76" s="148" t="s">
        <v>122</v>
      </c>
      <c r="B76" s="149"/>
      <c r="C76" s="149"/>
      <c r="D76" s="150"/>
      <c r="E76" s="9">
        <f>AVERAGE(E6:E69)</f>
        <v>2615.34375</v>
      </c>
      <c r="F76" s="111">
        <f t="shared" ref="F76:AW76" si="15">AVERAGE(F6:F69)</f>
        <v>21.736860475140482</v>
      </c>
      <c r="G76" s="9">
        <f t="shared" si="15"/>
        <v>1111.9375</v>
      </c>
      <c r="H76" s="9">
        <f t="shared" si="15"/>
        <v>849.046875</v>
      </c>
      <c r="I76" s="9">
        <f t="shared" si="15"/>
        <v>10.984375</v>
      </c>
      <c r="J76" s="9">
        <f>AVERAGE(J6:J69)</f>
        <v>46.8125</v>
      </c>
      <c r="K76" s="9">
        <f t="shared" si="15"/>
        <v>24.393442622950818</v>
      </c>
      <c r="L76" s="9">
        <f t="shared" si="15"/>
        <v>28.344262295081968</v>
      </c>
      <c r="M76" s="9">
        <f t="shared" si="15"/>
        <v>2.7704918032786887</v>
      </c>
      <c r="N76" s="9">
        <f t="shared" si="15"/>
        <v>52.83606557377049</v>
      </c>
      <c r="O76" s="9">
        <f t="shared" si="15"/>
        <v>20.770491803278688</v>
      </c>
      <c r="P76" s="9">
        <f t="shared" si="15"/>
        <v>83.311475409836063</v>
      </c>
      <c r="Q76" s="9">
        <f t="shared" si="15"/>
        <v>115.37704918032787</v>
      </c>
      <c r="R76" s="9">
        <f t="shared" si="15"/>
        <v>14.163934426229508</v>
      </c>
      <c r="S76" s="9">
        <f t="shared" si="15"/>
        <v>6.8360655737704921</v>
      </c>
      <c r="T76" s="9">
        <f t="shared" si="15"/>
        <v>0.34426229508196721</v>
      </c>
      <c r="U76" s="9">
        <f t="shared" si="15"/>
        <v>27.754098360655739</v>
      </c>
      <c r="V76" s="9">
        <f t="shared" si="15"/>
        <v>91.491803278688522</v>
      </c>
      <c r="W76" s="9">
        <f t="shared" si="15"/>
        <v>0</v>
      </c>
      <c r="X76" s="9">
        <f t="shared" si="15"/>
        <v>6.7704918032786887</v>
      </c>
      <c r="Y76" s="9">
        <f t="shared" si="15"/>
        <v>25.229508196721312</v>
      </c>
      <c r="Z76" s="9">
        <f t="shared" si="15"/>
        <v>0.73770491803278693</v>
      </c>
      <c r="AA76" s="9">
        <f t="shared" si="15"/>
        <v>540.5</v>
      </c>
      <c r="AB76" s="9">
        <f t="shared" si="15"/>
        <v>424.25</v>
      </c>
      <c r="AC76" s="9">
        <f t="shared" si="15"/>
        <v>14.140625</v>
      </c>
      <c r="AD76" s="9">
        <f t="shared" si="15"/>
        <v>8.234375</v>
      </c>
      <c r="AE76" s="9">
        <f t="shared" si="15"/>
        <v>40.09375</v>
      </c>
      <c r="AF76" s="9">
        <f t="shared" ref="AF76:AR76" si="16">AVERAGE(AF6:AF69)</f>
        <v>0</v>
      </c>
      <c r="AG76" s="9">
        <f t="shared" si="16"/>
        <v>7.46875</v>
      </c>
      <c r="AH76" s="9">
        <f t="shared" si="16"/>
        <v>6.59375</v>
      </c>
      <c r="AI76" s="9">
        <f t="shared" si="16"/>
        <v>49.557377049180324</v>
      </c>
      <c r="AJ76" s="9">
        <f t="shared" si="16"/>
        <v>6.0327868852459012</v>
      </c>
      <c r="AK76" s="9">
        <f t="shared" si="16"/>
        <v>8.5245901639344268</v>
      </c>
      <c r="AL76" s="9">
        <f t="shared" si="16"/>
        <v>10.377049180327869</v>
      </c>
      <c r="AM76" s="9">
        <f t="shared" si="16"/>
        <v>102.24590163934427</v>
      </c>
      <c r="AN76" s="9">
        <f t="shared" si="16"/>
        <v>2004</v>
      </c>
      <c r="AO76" s="9">
        <f t="shared" si="16"/>
        <v>171.671875</v>
      </c>
      <c r="AP76" s="9">
        <f t="shared" si="16"/>
        <v>146.25</v>
      </c>
      <c r="AQ76" s="9">
        <f t="shared" si="16"/>
        <v>67.171875</v>
      </c>
      <c r="AR76" s="9">
        <f t="shared" si="16"/>
        <v>46.71875</v>
      </c>
      <c r="AS76" s="9">
        <f t="shared" si="15"/>
        <v>1385.953125</v>
      </c>
      <c r="AT76" s="9">
        <f t="shared" si="15"/>
        <v>322.84375</v>
      </c>
      <c r="AU76" s="9">
        <f t="shared" si="15"/>
        <v>1937.0625</v>
      </c>
      <c r="AV76" s="9">
        <f t="shared" si="15"/>
        <v>330.15625</v>
      </c>
      <c r="AW76" s="9">
        <f t="shared" si="15"/>
        <v>1980.9375</v>
      </c>
    </row>
    <row r="77" spans="1:49" s="8" customFormat="1" ht="57" customHeight="1" x14ac:dyDescent="0.15">
      <c r="C77" s="7"/>
      <c r="D77" s="11"/>
      <c r="E77" s="146" t="s">
        <v>40</v>
      </c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2"/>
      <c r="AW77" s="12"/>
    </row>
    <row r="78" spans="1:49" s="13" customFormat="1" x14ac:dyDescent="0.15">
      <c r="C78"/>
      <c r="D78" s="1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 s="14"/>
      <c r="AT78"/>
      <c r="AU78"/>
      <c r="AV78"/>
      <c r="AW78"/>
    </row>
    <row r="79" spans="1:49" s="13" customFormat="1" ht="188.25" customHeight="1" x14ac:dyDescent="0.15">
      <c r="C79"/>
      <c r="D79" s="1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 s="14"/>
      <c r="AT79"/>
      <c r="AU79"/>
      <c r="AV79"/>
      <c r="AW79"/>
    </row>
    <row r="80" spans="1:49" s="13" customFormat="1" x14ac:dyDescent="0.15">
      <c r="C80"/>
      <c r="D80" s="1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 s="14"/>
      <c r="AT80"/>
      <c r="AU80"/>
      <c r="AV80"/>
      <c r="AW80"/>
    </row>
    <row r="81" spans="1:49" s="13" customFormat="1" x14ac:dyDescent="0.15">
      <c r="C81"/>
      <c r="D81" s="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 s="14"/>
      <c r="AT81"/>
      <c r="AU81"/>
      <c r="AV81"/>
      <c r="AW81"/>
    </row>
    <row r="82" spans="1:49" s="13" customFormat="1" x14ac:dyDescent="0.15">
      <c r="C82"/>
      <c r="D82" s="1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 s="14"/>
      <c r="AT82"/>
      <c r="AU82"/>
      <c r="AV82"/>
      <c r="AW82"/>
    </row>
    <row r="83" spans="1:49" s="13" customFormat="1" x14ac:dyDescent="0.15">
      <c r="C83"/>
      <c r="D83" s="1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 s="14"/>
      <c r="AT83"/>
      <c r="AU83"/>
      <c r="AV83"/>
      <c r="AW83"/>
    </row>
    <row r="84" spans="1:49" x14ac:dyDescent="0.15">
      <c r="A84" s="13"/>
      <c r="B84" s="13"/>
    </row>
    <row r="85" spans="1:49" x14ac:dyDescent="0.15">
      <c r="A85" s="13"/>
      <c r="B85" s="13"/>
    </row>
    <row r="86" spans="1:49" x14ac:dyDescent="0.15">
      <c r="A86" s="13"/>
      <c r="B86" s="13"/>
    </row>
  </sheetData>
  <autoFilter ref="A5:AW77">
    <filterColumn colId="0" showButton="0"/>
  </autoFilter>
  <mergeCells count="43">
    <mergeCell ref="A40:B46"/>
    <mergeCell ref="A47:B69"/>
    <mergeCell ref="A73:D73"/>
    <mergeCell ref="A14:B17"/>
    <mergeCell ref="A18:B23"/>
    <mergeCell ref="A24:B29"/>
    <mergeCell ref="E77:AT77"/>
    <mergeCell ref="A71:D71"/>
    <mergeCell ref="G4:G5"/>
    <mergeCell ref="I4:J4"/>
    <mergeCell ref="K4:N4"/>
    <mergeCell ref="O4:Q4"/>
    <mergeCell ref="A6:B13"/>
    <mergeCell ref="A30:B34"/>
    <mergeCell ref="A35:B39"/>
    <mergeCell ref="A72:D72"/>
    <mergeCell ref="A74:D74"/>
    <mergeCell ref="A75:D75"/>
    <mergeCell ref="V4:Z4"/>
    <mergeCell ref="F4:F5"/>
    <mergeCell ref="A76:D76"/>
    <mergeCell ref="A70:D70"/>
    <mergeCell ref="O1:AT2"/>
    <mergeCell ref="A3:B5"/>
    <mergeCell ref="C3:C5"/>
    <mergeCell ref="D3:D5"/>
    <mergeCell ref="E3:F3"/>
    <mergeCell ref="H3:Z3"/>
    <mergeCell ref="AT3:AW3"/>
    <mergeCell ref="E4:E5"/>
    <mergeCell ref="AT4:AU4"/>
    <mergeCell ref="AV4:AW4"/>
    <mergeCell ref="R4:U4"/>
    <mergeCell ref="H4:H5"/>
    <mergeCell ref="AA4:AA5"/>
    <mergeCell ref="AA3:AM3"/>
    <mergeCell ref="AO4:AO5"/>
    <mergeCell ref="AO3:AR3"/>
    <mergeCell ref="AP4:AR4"/>
    <mergeCell ref="AS4:AS5"/>
    <mergeCell ref="AB4:AH4"/>
    <mergeCell ref="AI4:AM4"/>
    <mergeCell ref="AN4:AN5"/>
  </mergeCells>
  <phoneticPr fontId="2"/>
  <dataValidations xWindow="886" yWindow="480" count="5">
    <dataValidation type="decimal" operator="greaterThanOrEqual" allowBlank="1" showInputMessage="1" showErrorMessage="1" prompt="自動計算_x000a_" sqref="G47:G52 F7:F69 G24:G25 G30:G31 G34:G36 G39:G40 G8:G21">
      <formula1>0</formula1>
    </dataValidation>
    <dataValidation type="whole" operator="greaterThanOrEqual" allowBlank="1" showInputMessage="1" showErrorMessage="1" error="整数を入力" prompt="整数を入力" sqref="AB9:AH9 K13:Z13 I9:J12 K9:Z9 AB11:AH12 AA32:AA34 K39:Z39 AN19:AN21 AA8:AA13 AA15:AA17 AB16:AM16 E47 AN8:AO13 AA19:AA21 E39:E40 E26:E29 AI39:AO39 AA38:AA39 E32:E34 AA43 AI11:AM13 E8:E23 U34:Z34 AI34:AO34 AN15:AO17 AO19:AO23">
      <formula1>0</formula1>
    </dataValidation>
    <dataValidation type="whole" imeMode="disabled" operator="greaterThanOrEqual" allowBlank="1" showInputMessage="1" showErrorMessage="1" error="整数を入力" prompt="整数で入力" sqref="AB10:AH10 R10:Z12 AB15:AM15 K34:T34 E30:E31 E41:E46 E48:E69 AB37:AM38 E6:E7 E24:E25 E35:E38 R6:Z8 AB6:AH8 AI6:AM10 AB17:AM33 AB13:AH14 AI14:AM14 R14:Z33 AP6:AR69 R35:Z38 AB34:AH36 AI35:AM36 AB39:AH40 AI40:AM40 R40:Z69 AB41:AM69">
      <formula1>0</formula1>
    </dataValidation>
    <dataValidation type="whole" imeMode="disabled" operator="greaterThanOrEqual" allowBlank="1" showInputMessage="1" showErrorMessage="1" prompt="整数で入力" sqref="K10:Q12 I13:J14 I15:Q17 I8:Q8 AA22:AA31 AA35:AA37 I34:J36 AA44:AA69 AO24:AO33 AO35:AO38 AO40:AO69 I19:Q23 I26:Q29 I32:Q33 I37:Q38 AA40:AA42 I39:J40 H47:H52 H14 H18:Q18 H35:H36 H40 AN47:AN52 G6:Q7 AA6:AA7 AN6:AO7 K14:Q14 AA14 AN14:AO14 AN18:AO18 AA18 H24:Q25 AN24:AN25 H30:Q31 AN30:AN31 K35:Q36 AN35:AN36 K40:Q40 AN40 I41:Q69">
      <formula1>0</formula1>
    </dataValidation>
    <dataValidation type="whole" imeMode="halfAlpha" operator="greaterThanOrEqual" allowBlank="1" showInputMessage="1" showErrorMessage="1" prompt="整数を入力" sqref="G22:H23 G26:H29 G32:H33 G37:H38 G41:H46 G53:H69 AN22:AN23 AN26:AN29 AN32:AN33 AN37:AN38 AN41:AN46 AN53:AN69">
      <formula1>0</formula1>
    </dataValidation>
  </dataValidations>
  <pageMargins left="0.70866141732283472" right="0.31496062992125984" top="0.35433070866141736" bottom="0.35433070866141736" header="0" footer="0"/>
  <pageSetup paperSize="8" scale="31" fitToHeight="0" orientation="landscape" r:id="rId1"/>
  <rowBreaks count="2" manualBreakCount="2">
    <brk id="37" max="48" man="1"/>
    <brk id="69" max="48" man="1"/>
  </rowBreaks>
  <colBreaks count="1" manualBreakCount="1">
    <brk id="12" max="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国・府</vt:lpstr>
      <vt:lpstr>国・府!Print_Area</vt:lpstr>
      <vt:lpstr>国・府!Print_Titles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2019-02-22T02:08:26Z</cp:lastPrinted>
  <dcterms:created xsi:type="dcterms:W3CDTF">2014-10-04T08:36:22Z</dcterms:created>
  <dcterms:modified xsi:type="dcterms:W3CDTF">2019-02-22T02:08:28Z</dcterms:modified>
</cp:coreProperties>
</file>