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drawings/drawing3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8.xml" ContentType="application/vnd.openxmlformats-officedocument.drawing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4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2.22\disk\000 グループ共有\02 自殺対策\30年度事業⇒審議会ここ\10　審議会★\審議会 ★資料\審議会 ★当日資料★\"/>
    </mc:Choice>
  </mc:AlternateContent>
  <bookViews>
    <workbookView xWindow="600" yWindow="30" windowWidth="19395" windowHeight="7170" tabRatio="944" firstSheet="3" activeTab="3"/>
  </bookViews>
  <sheets>
    <sheet name="参考元データ総数" sheetId="1" r:id="rId1"/>
    <sheet name="参考元データ男 " sheetId="7" r:id="rId2"/>
    <sheet name="参考元データ女 " sheetId="8" r:id="rId3"/>
    <sheet name="図１自殺者数・図２年齢別）" sheetId="6" r:id="rId4"/>
    <sheet name="図3原因動機別" sheetId="9" r:id="rId5"/>
    <sheet name="図４同居人" sheetId="10" r:id="rId6"/>
    <sheet name="図5職業別" sheetId="11" r:id="rId7"/>
    <sheet name="図6場所別" sheetId="12" r:id="rId8"/>
    <sheet name="図7手段別" sheetId="13" r:id="rId9"/>
    <sheet name="図8　時間帯別" sheetId="14" r:id="rId10"/>
    <sheet name="図9　曜日別" sheetId="15" r:id="rId11"/>
    <sheet name="図10　未遂歴" sheetId="16" r:id="rId12"/>
  </sheets>
  <definedNames>
    <definedName name="_xlnm.Print_Area" localSheetId="1">'参考元データ男 '!$A$1:$N$77</definedName>
    <definedName name="_xlnm.Print_Area" localSheetId="11">'図10　未遂歴'!$A$1:$I$83</definedName>
    <definedName name="_xlnm.Print_Area" localSheetId="3">'図１自殺者数・図２年齢別）'!$A$1:$N$111</definedName>
    <definedName name="_xlnm.Print_Area" localSheetId="4">図3原因動機別!$A$1:$L$85</definedName>
    <definedName name="_xlnm.Print_Area" localSheetId="6">図5職業別!$A$1:$M$114</definedName>
    <definedName name="_xlnm.Print_Area" localSheetId="7">図6場所別!$A$1:$M$92</definedName>
    <definedName name="_xlnm.Print_Area" localSheetId="10">'図9　曜日別'!$A$1:$K$93</definedName>
  </definedNames>
  <calcPr calcId="162913" calcMode="manual"/>
</workbook>
</file>

<file path=xl/calcChain.xml><?xml version="1.0" encoding="utf-8"?>
<calcChain xmlns="http://schemas.openxmlformats.org/spreadsheetml/2006/main">
  <c r="E8" i="16" l="1"/>
  <c r="D8" i="16"/>
  <c r="C8" i="16"/>
  <c r="F8" i="16" l="1"/>
  <c r="C9" i="16" s="1"/>
  <c r="P55" i="1"/>
  <c r="E9" i="16" l="1"/>
  <c r="D9" i="16"/>
  <c r="N45" i="8"/>
  <c r="O45" i="8"/>
  <c r="P45" i="8"/>
  <c r="Q45" i="8"/>
  <c r="R45" i="8"/>
  <c r="S45" i="8"/>
  <c r="M45" i="8"/>
  <c r="N46" i="8"/>
  <c r="O46" i="8"/>
  <c r="P46" i="8"/>
  <c r="Q46" i="8"/>
  <c r="R46" i="8"/>
  <c r="M46" i="8"/>
  <c r="N44" i="8"/>
  <c r="O44" i="8"/>
  <c r="P44" i="8"/>
  <c r="Q44" i="8"/>
  <c r="R44" i="8"/>
  <c r="S44" i="8"/>
  <c r="M44" i="8"/>
  <c r="N43" i="8"/>
  <c r="O43" i="8"/>
  <c r="P43" i="8"/>
  <c r="Q43" i="8"/>
  <c r="R43" i="8"/>
  <c r="S43" i="8"/>
  <c r="M43" i="8"/>
  <c r="N42" i="8"/>
  <c r="O42" i="8"/>
  <c r="P42" i="8"/>
  <c r="Q42" i="8"/>
  <c r="R42" i="8"/>
  <c r="S42" i="8"/>
  <c r="M42" i="8"/>
  <c r="I43" i="8"/>
  <c r="I44" i="8"/>
  <c r="I45" i="8"/>
  <c r="I46" i="8"/>
  <c r="I42" i="8"/>
  <c r="M45" i="7"/>
  <c r="N45" i="7"/>
  <c r="O45" i="7"/>
  <c r="P45" i="7"/>
  <c r="Q45" i="7"/>
  <c r="R45" i="7"/>
  <c r="L45" i="7"/>
  <c r="M44" i="7"/>
  <c r="N44" i="7"/>
  <c r="O44" i="7"/>
  <c r="P44" i="7"/>
  <c r="Q44" i="7"/>
  <c r="R44" i="7"/>
  <c r="L44" i="7"/>
  <c r="M43" i="7"/>
  <c r="N43" i="7"/>
  <c r="O43" i="7"/>
  <c r="P43" i="7"/>
  <c r="Q43" i="7"/>
  <c r="R43" i="7"/>
  <c r="L43" i="7"/>
  <c r="M42" i="7"/>
  <c r="N42" i="7"/>
  <c r="O42" i="7"/>
  <c r="P42" i="7"/>
  <c r="Q42" i="7"/>
  <c r="R42" i="7"/>
  <c r="L42" i="7"/>
  <c r="M41" i="7"/>
  <c r="N41" i="7"/>
  <c r="O41" i="7"/>
  <c r="P41" i="7"/>
  <c r="Q41" i="7"/>
  <c r="R41" i="7"/>
  <c r="L41" i="7"/>
  <c r="I42" i="7"/>
  <c r="I43" i="7"/>
  <c r="I44" i="7"/>
  <c r="I45" i="7"/>
  <c r="I41" i="7"/>
  <c r="L55" i="1"/>
  <c r="M55" i="1"/>
  <c r="N55" i="1"/>
  <c r="O55" i="1"/>
  <c r="Q55" i="1"/>
  <c r="K55" i="1"/>
  <c r="L54" i="1"/>
  <c r="R54" i="1" s="1"/>
  <c r="M54" i="1"/>
  <c r="N54" i="1"/>
  <c r="O54" i="1"/>
  <c r="P54" i="1"/>
  <c r="Q54" i="1"/>
  <c r="K54" i="1"/>
  <c r="L53" i="1"/>
  <c r="M53" i="1"/>
  <c r="N53" i="1"/>
  <c r="O53" i="1"/>
  <c r="P53" i="1"/>
  <c r="Q53" i="1"/>
  <c r="K53" i="1"/>
  <c r="L52" i="1"/>
  <c r="M52" i="1"/>
  <c r="N52" i="1"/>
  <c r="O52" i="1"/>
  <c r="P52" i="1"/>
  <c r="Q52" i="1"/>
  <c r="K52" i="1"/>
  <c r="L51" i="1"/>
  <c r="M51" i="1"/>
  <c r="N51" i="1"/>
  <c r="O51" i="1"/>
  <c r="P51" i="1"/>
  <c r="Q51" i="1"/>
  <c r="K51" i="1"/>
  <c r="I52" i="1"/>
  <c r="I53" i="1"/>
  <c r="I54" i="1"/>
  <c r="I55" i="1"/>
  <c r="I51" i="1"/>
  <c r="R53" i="1" l="1"/>
  <c r="R55" i="1"/>
  <c r="R52" i="1"/>
  <c r="R51" i="1"/>
  <c r="I78" i="8"/>
  <c r="J78" i="8"/>
  <c r="H78" i="8"/>
  <c r="I77" i="8"/>
  <c r="J77" i="8"/>
  <c r="H77" i="8"/>
  <c r="I76" i="8"/>
  <c r="J76" i="8"/>
  <c r="H76" i="8"/>
  <c r="I75" i="8"/>
  <c r="J75" i="8"/>
  <c r="H75" i="8"/>
  <c r="I74" i="8"/>
  <c r="J74" i="8"/>
  <c r="H74" i="8"/>
  <c r="E75" i="8"/>
  <c r="E76" i="8"/>
  <c r="E77" i="8"/>
  <c r="E78" i="8"/>
  <c r="E74" i="8"/>
  <c r="I77" i="7"/>
  <c r="J77" i="7"/>
  <c r="H77" i="7"/>
  <c r="I76" i="7"/>
  <c r="J76" i="7"/>
  <c r="H76" i="7"/>
  <c r="I75" i="7"/>
  <c r="J75" i="7"/>
  <c r="H75" i="7"/>
  <c r="I74" i="7"/>
  <c r="J74" i="7"/>
  <c r="H74" i="7"/>
  <c r="I73" i="7"/>
  <c r="J73" i="7"/>
  <c r="H73" i="7"/>
  <c r="E74" i="7"/>
  <c r="E75" i="7"/>
  <c r="E76" i="7"/>
  <c r="E77" i="7"/>
  <c r="E73" i="7"/>
  <c r="I38" i="8" l="1"/>
  <c r="J38" i="8"/>
  <c r="H38" i="8"/>
  <c r="I37" i="8"/>
  <c r="J37" i="8"/>
  <c r="H37" i="8"/>
  <c r="I36" i="8"/>
  <c r="J36" i="8"/>
  <c r="H36" i="8"/>
  <c r="I35" i="8"/>
  <c r="J35" i="8"/>
  <c r="H35" i="8"/>
  <c r="I34" i="8"/>
  <c r="J34" i="8"/>
  <c r="H34" i="8"/>
  <c r="E35" i="8"/>
  <c r="E36" i="8"/>
  <c r="E37" i="8"/>
  <c r="E38" i="8"/>
  <c r="E34" i="8"/>
  <c r="H37" i="7"/>
  <c r="I37" i="7"/>
  <c r="G37" i="7"/>
  <c r="H36" i="7"/>
  <c r="I36" i="7"/>
  <c r="G36" i="7"/>
  <c r="H35" i="7"/>
  <c r="I35" i="7"/>
  <c r="G35" i="7"/>
  <c r="H34" i="7"/>
  <c r="I34" i="7"/>
  <c r="G34" i="7"/>
  <c r="H33" i="7"/>
  <c r="I33" i="7"/>
  <c r="G33" i="7"/>
  <c r="L5" i="7"/>
  <c r="E33" i="7"/>
  <c r="E34" i="7"/>
  <c r="E35" i="7"/>
  <c r="E36" i="7"/>
  <c r="E37" i="7"/>
  <c r="F33" i="1"/>
  <c r="O18" i="1" l="1"/>
  <c r="P18" i="1"/>
  <c r="Q18" i="1"/>
  <c r="R18" i="1"/>
  <c r="S18" i="1"/>
  <c r="T18" i="1"/>
  <c r="U18" i="1"/>
  <c r="N18" i="1"/>
  <c r="O17" i="1"/>
  <c r="P17" i="1"/>
  <c r="Q17" i="1"/>
  <c r="R17" i="1"/>
  <c r="S17" i="1"/>
  <c r="T17" i="1"/>
  <c r="U17" i="1"/>
  <c r="N17" i="1"/>
  <c r="O16" i="1"/>
  <c r="P16" i="1"/>
  <c r="Q16" i="1"/>
  <c r="R16" i="1"/>
  <c r="S16" i="1"/>
  <c r="T16" i="1"/>
  <c r="U16" i="1"/>
  <c r="N16" i="1"/>
  <c r="O15" i="1"/>
  <c r="P15" i="1"/>
  <c r="Q15" i="1"/>
  <c r="R15" i="1"/>
  <c r="S15" i="1"/>
  <c r="T15" i="1"/>
  <c r="U15" i="1"/>
  <c r="N15" i="1"/>
  <c r="O14" i="1"/>
  <c r="P14" i="1"/>
  <c r="Q14" i="1"/>
  <c r="R14" i="1"/>
  <c r="S14" i="1"/>
  <c r="T14" i="1"/>
  <c r="U14" i="1"/>
  <c r="N14" i="1"/>
  <c r="I45" i="1" l="1"/>
  <c r="J45" i="1"/>
  <c r="H45" i="1"/>
  <c r="I44" i="1"/>
  <c r="J44" i="1"/>
  <c r="H44" i="1"/>
  <c r="I43" i="1"/>
  <c r="J43" i="1"/>
  <c r="H43" i="1"/>
  <c r="I42" i="1"/>
  <c r="J42" i="1"/>
  <c r="H42" i="1"/>
  <c r="I41" i="1"/>
  <c r="J41" i="1"/>
  <c r="H41" i="1"/>
  <c r="E42" i="1"/>
  <c r="E43" i="1"/>
  <c r="E44" i="1"/>
  <c r="E45" i="1"/>
  <c r="E41" i="1"/>
  <c r="C104" i="1"/>
  <c r="D104" i="1"/>
  <c r="B104" i="1"/>
  <c r="C103" i="1"/>
  <c r="D103" i="1"/>
  <c r="B103" i="1"/>
  <c r="C102" i="1"/>
  <c r="D102" i="1"/>
  <c r="B102" i="1"/>
  <c r="C101" i="1"/>
  <c r="D101" i="1"/>
  <c r="B101" i="1"/>
  <c r="C100" i="1"/>
  <c r="D100" i="1"/>
  <c r="B100" i="1"/>
  <c r="F30" i="1" l="1"/>
  <c r="D30" i="1" s="1"/>
  <c r="F34" i="1"/>
  <c r="D34" i="1" s="1"/>
  <c r="D33" i="1"/>
  <c r="F32" i="1"/>
  <c r="D32" i="1" s="1"/>
  <c r="F31" i="1"/>
  <c r="D31" i="1" s="1"/>
  <c r="B18" i="1"/>
  <c r="B17" i="1"/>
  <c r="B16" i="1"/>
  <c r="B15" i="1"/>
  <c r="B14" i="1"/>
</calcChain>
</file>

<file path=xl/sharedStrings.xml><?xml version="1.0" encoding="utf-8"?>
<sst xmlns="http://schemas.openxmlformats.org/spreadsheetml/2006/main" count="1001" uniqueCount="145">
  <si>
    <t>年齢別</t>
    <rPh sb="0" eb="2">
      <t>ネンレイ</t>
    </rPh>
    <rPh sb="2" eb="3">
      <t>ベツ</t>
    </rPh>
    <phoneticPr fontId="4"/>
  </si>
  <si>
    <t>総数</t>
    <rPh sb="0" eb="2">
      <t>ソウスウ</t>
    </rPh>
    <phoneticPr fontId="2"/>
  </si>
  <si>
    <t>年齢(10歳階級）別</t>
    <rPh sb="0" eb="2">
      <t>ネンレイ</t>
    </rPh>
    <rPh sb="5" eb="6">
      <t>サイ</t>
    </rPh>
    <rPh sb="6" eb="8">
      <t>カイキュウ</t>
    </rPh>
    <rPh sb="9" eb="10">
      <t>ベツ</t>
    </rPh>
    <phoneticPr fontId="2"/>
  </si>
  <si>
    <t>20歳未満</t>
    <rPh sb="2" eb="3">
      <t>サイ</t>
    </rPh>
    <rPh sb="3" eb="5">
      <t>ミマン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</si>
  <si>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</si>
  <si>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</si>
  <si>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</si>
  <si>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</si>
  <si>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</si>
  <si>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</si>
  <si>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80歳以上</t>
    <rPh sb="2" eb="3">
      <t>サイ</t>
    </rPh>
    <rPh sb="3" eb="5">
      <t>イジョウ</t>
    </rPh>
    <phoneticPr fontId="2"/>
  </si>
  <si>
    <t>不詳</t>
    <rPh sb="0" eb="2">
      <t>フショウ</t>
    </rPh>
    <phoneticPr fontId="2"/>
  </si>
  <si>
    <t>H25</t>
  </si>
  <si>
    <t>H26</t>
  </si>
  <si>
    <t>H27</t>
  </si>
  <si>
    <t>H28</t>
  </si>
  <si>
    <t>H29</t>
  </si>
  <si>
    <t>原因動機別</t>
    <rPh sb="0" eb="2">
      <t>ゲンイン</t>
    </rPh>
    <rPh sb="2" eb="4">
      <t>ドウキ</t>
    </rPh>
    <rPh sb="4" eb="5">
      <t>ベツ</t>
    </rPh>
    <phoneticPr fontId="4"/>
  </si>
  <si>
    <t>家庭
問題</t>
  </si>
  <si>
    <t>健康
問題</t>
  </si>
  <si>
    <t>経済・
生活問題</t>
  </si>
  <si>
    <t>勤務
問題</t>
  </si>
  <si>
    <t>男女
問題</t>
  </si>
  <si>
    <t>学校
問題</t>
  </si>
  <si>
    <t>その他</t>
  </si>
  <si>
    <t>（平成19年より複数回答）</t>
  </si>
  <si>
    <t>（平成19年より複数回答）</t>
    <phoneticPr fontId="4"/>
  </si>
  <si>
    <t>職業別</t>
    <rPh sb="0" eb="2">
      <t>ショクギョウ</t>
    </rPh>
    <rPh sb="2" eb="3">
      <t>ベツ</t>
    </rPh>
    <phoneticPr fontId="4"/>
  </si>
  <si>
    <t>自営業・
家族従事者　</t>
    <rPh sb="0" eb="3">
      <t>ジエイギョウ</t>
    </rPh>
    <rPh sb="5" eb="7">
      <t>カゾク</t>
    </rPh>
    <rPh sb="7" eb="10">
      <t>ジュウジシャ</t>
    </rPh>
    <phoneticPr fontId="4"/>
  </si>
  <si>
    <t>被雇用・
勤め人</t>
    <rPh sb="0" eb="1">
      <t>ヒ</t>
    </rPh>
    <rPh sb="1" eb="3">
      <t>コヨウ</t>
    </rPh>
    <rPh sb="5" eb="6">
      <t>ツト</t>
    </rPh>
    <rPh sb="7" eb="8">
      <t>ニン</t>
    </rPh>
    <phoneticPr fontId="4"/>
  </si>
  <si>
    <t>無職　</t>
    <rPh sb="0" eb="2">
      <t>ムショク</t>
    </rPh>
    <phoneticPr fontId="4"/>
  </si>
  <si>
    <t>不詳</t>
    <rPh sb="0" eb="2">
      <t>フショウ</t>
    </rPh>
    <phoneticPr fontId="4"/>
  </si>
  <si>
    <t>学生・生徒等</t>
    <rPh sb="0" eb="2">
      <t>ガクセイ</t>
    </rPh>
    <rPh sb="3" eb="5">
      <t>セイト</t>
    </rPh>
    <rPh sb="5" eb="6">
      <t>トウ</t>
    </rPh>
    <phoneticPr fontId="4"/>
  </si>
  <si>
    <t>無職者</t>
    <rPh sb="0" eb="2">
      <t>ムショク</t>
    </rPh>
    <rPh sb="2" eb="3">
      <t>シャ</t>
    </rPh>
    <phoneticPr fontId="4"/>
  </si>
  <si>
    <t>主婦</t>
    <rPh sb="0" eb="2">
      <t>シュフ</t>
    </rPh>
    <phoneticPr fontId="4"/>
  </si>
  <si>
    <t>失業者</t>
    <rPh sb="0" eb="3">
      <t>シツギョウシャ</t>
    </rPh>
    <phoneticPr fontId="4"/>
  </si>
  <si>
    <t>年金・雇用保険等生活者</t>
    <rPh sb="0" eb="2">
      <t>ネンキン</t>
    </rPh>
    <rPh sb="3" eb="5">
      <t>コヨウ</t>
    </rPh>
    <rPh sb="5" eb="7">
      <t>ホケン</t>
    </rPh>
    <rPh sb="7" eb="8">
      <t>トウ</t>
    </rPh>
    <rPh sb="8" eb="11">
      <t>セイカツシャ</t>
    </rPh>
    <phoneticPr fontId="4"/>
  </si>
  <si>
    <t>その他の
無職者</t>
    <rPh sb="2" eb="3">
      <t>タ</t>
    </rPh>
    <rPh sb="5" eb="7">
      <t>ムショク</t>
    </rPh>
    <rPh sb="7" eb="8">
      <t>シャ</t>
    </rPh>
    <phoneticPr fontId="4"/>
  </si>
  <si>
    <t>同居人の有無</t>
    <rPh sb="0" eb="2">
      <t>ドウキョ</t>
    </rPh>
    <rPh sb="2" eb="3">
      <t>ニン</t>
    </rPh>
    <rPh sb="4" eb="6">
      <t>ウム</t>
    </rPh>
    <phoneticPr fontId="3"/>
  </si>
  <si>
    <t>あり</t>
  </si>
  <si>
    <t>なし</t>
  </si>
  <si>
    <t>不詳</t>
  </si>
  <si>
    <t>場所別</t>
    <rPh sb="0" eb="2">
      <t>バショ</t>
    </rPh>
    <rPh sb="2" eb="3">
      <t>ベツ</t>
    </rPh>
    <phoneticPr fontId="3"/>
  </si>
  <si>
    <t>自宅等</t>
  </si>
  <si>
    <t>高層ビル</t>
  </si>
  <si>
    <t>乗物</t>
  </si>
  <si>
    <t>海（湖）・河川等</t>
  </si>
  <si>
    <t>山</t>
  </si>
  <si>
    <t>手段別</t>
    <rPh sb="0" eb="2">
      <t>シュダン</t>
    </rPh>
    <rPh sb="2" eb="3">
      <t>ベツ</t>
    </rPh>
    <phoneticPr fontId="3"/>
  </si>
  <si>
    <t>首つり</t>
  </si>
  <si>
    <t>服毒</t>
  </si>
  <si>
    <t>練炭等</t>
  </si>
  <si>
    <t>飛降り</t>
  </si>
  <si>
    <t>飛込み</t>
  </si>
  <si>
    <t>時間帯別</t>
    <rPh sb="0" eb="3">
      <t>ジカンタイ</t>
    </rPh>
    <rPh sb="3" eb="4">
      <t>ベツ</t>
    </rPh>
    <phoneticPr fontId="3"/>
  </si>
  <si>
    <t>0-2時</t>
  </si>
  <si>
    <t>2-4時</t>
  </si>
  <si>
    <t>4-6時</t>
  </si>
  <si>
    <t>6-8時</t>
  </si>
  <si>
    <t>8-10時</t>
  </si>
  <si>
    <t>10-12時</t>
  </si>
  <si>
    <t>12-14時</t>
  </si>
  <si>
    <t>14-16時</t>
  </si>
  <si>
    <t>16-18時</t>
  </si>
  <si>
    <t>18-20時</t>
  </si>
  <si>
    <t>20-22時</t>
  </si>
  <si>
    <t>22-24時</t>
  </si>
  <si>
    <t>曜日別</t>
    <rPh sb="0" eb="2">
      <t>ヨウビ</t>
    </rPh>
    <rPh sb="2" eb="3">
      <t>ベツ</t>
    </rPh>
    <phoneticPr fontId="3"/>
  </si>
  <si>
    <t>日曜</t>
  </si>
  <si>
    <t>月曜</t>
  </si>
  <si>
    <t>火曜</t>
  </si>
  <si>
    <t>水曜</t>
  </si>
  <si>
    <t>木曜</t>
  </si>
  <si>
    <t>金曜</t>
  </si>
  <si>
    <t>土曜</t>
  </si>
  <si>
    <t>自殺未遂歴の有無</t>
    <rPh sb="0" eb="2">
      <t>ジサツ</t>
    </rPh>
    <rPh sb="2" eb="4">
      <t>ミスイ</t>
    </rPh>
    <rPh sb="4" eb="5">
      <t>レキ</t>
    </rPh>
    <rPh sb="6" eb="8">
      <t>ウム</t>
    </rPh>
    <phoneticPr fontId="3"/>
  </si>
  <si>
    <t>不詳</t>
    <phoneticPr fontId="4"/>
  </si>
  <si>
    <t>年</t>
    <rPh sb="0" eb="1">
      <t>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</si>
  <si>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</si>
  <si>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</si>
  <si>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＜自殺の概要　平成25年から平成29年　＞　</t>
    <rPh sb="1" eb="3">
      <t>ジサツ</t>
    </rPh>
    <rPh sb="4" eb="6">
      <t>ガイヨウ</t>
    </rPh>
    <rPh sb="7" eb="9">
      <t>ヘイセイ</t>
    </rPh>
    <rPh sb="11" eb="12">
      <t>ネン</t>
    </rPh>
    <rPh sb="14" eb="16">
      <t>ヘイセイ</t>
    </rPh>
    <rPh sb="18" eb="19">
      <t>ネン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</si>
  <si>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</si>
  <si>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</si>
  <si>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年齢別(総数）</t>
    <rPh sb="0" eb="2">
      <t>ネンレイ</t>
    </rPh>
    <rPh sb="2" eb="3">
      <t>ベツ</t>
    </rPh>
    <rPh sb="4" eb="6">
      <t>ソウスウ</t>
    </rPh>
    <phoneticPr fontId="4"/>
  </si>
  <si>
    <t>年齢別（男性）</t>
    <rPh sb="0" eb="2">
      <t>ネンレイ</t>
    </rPh>
    <rPh sb="2" eb="3">
      <t>ベツ</t>
    </rPh>
    <rPh sb="4" eb="6">
      <t>ダンセイ</t>
    </rPh>
    <phoneticPr fontId="4"/>
  </si>
  <si>
    <t>年齢別（女性）</t>
    <rPh sb="0" eb="2">
      <t>ネンレイ</t>
    </rPh>
    <rPh sb="2" eb="3">
      <t>ベツ</t>
    </rPh>
    <rPh sb="4" eb="6">
      <t>ジョセイ</t>
    </rPh>
    <phoneticPr fontId="4"/>
  </si>
  <si>
    <t>原因動機別（総数）</t>
    <rPh sb="0" eb="2">
      <t>ゲンイン</t>
    </rPh>
    <rPh sb="2" eb="4">
      <t>ドウキ</t>
    </rPh>
    <rPh sb="4" eb="5">
      <t>ベツ</t>
    </rPh>
    <rPh sb="6" eb="8">
      <t>ソウスウ</t>
    </rPh>
    <phoneticPr fontId="4"/>
  </si>
  <si>
    <t>原因動機別（男性）</t>
    <rPh sb="0" eb="2">
      <t>ゲンイン</t>
    </rPh>
    <rPh sb="2" eb="4">
      <t>ドウキ</t>
    </rPh>
    <rPh sb="4" eb="5">
      <t>ベツ</t>
    </rPh>
    <rPh sb="6" eb="8">
      <t>ダンセイ</t>
    </rPh>
    <phoneticPr fontId="4"/>
  </si>
  <si>
    <t>原因動機別（女性）</t>
    <rPh sb="0" eb="2">
      <t>ゲンイン</t>
    </rPh>
    <rPh sb="2" eb="4">
      <t>ドウキ</t>
    </rPh>
    <rPh sb="4" eb="5">
      <t>ベツ</t>
    </rPh>
    <rPh sb="6" eb="8">
      <t>ジョセイ</t>
    </rPh>
    <phoneticPr fontId="4"/>
  </si>
  <si>
    <t>同居人の有無（総数）</t>
    <rPh sb="0" eb="2">
      <t>ドウキョ</t>
    </rPh>
    <rPh sb="2" eb="3">
      <t>ニン</t>
    </rPh>
    <rPh sb="4" eb="6">
      <t>ウム</t>
    </rPh>
    <rPh sb="7" eb="9">
      <t>ソウスウ</t>
    </rPh>
    <phoneticPr fontId="3"/>
  </si>
  <si>
    <t>不詳</t>
    <phoneticPr fontId="4"/>
  </si>
  <si>
    <t>同居人の有無（男性）</t>
    <rPh sb="0" eb="2">
      <t>ドウキョ</t>
    </rPh>
    <rPh sb="2" eb="3">
      <t>ニン</t>
    </rPh>
    <rPh sb="4" eb="6">
      <t>ウム</t>
    </rPh>
    <rPh sb="7" eb="9">
      <t>ダンセイ</t>
    </rPh>
    <phoneticPr fontId="3"/>
  </si>
  <si>
    <t>同居人の有無（女性）</t>
    <rPh sb="0" eb="2">
      <t>ドウキョ</t>
    </rPh>
    <rPh sb="2" eb="3">
      <t>ニン</t>
    </rPh>
    <rPh sb="4" eb="6">
      <t>ウム</t>
    </rPh>
    <rPh sb="7" eb="9">
      <t>ジョセイ</t>
    </rPh>
    <phoneticPr fontId="3"/>
  </si>
  <si>
    <t>職業別（総数）</t>
    <rPh sb="0" eb="2">
      <t>ショクギョウ</t>
    </rPh>
    <rPh sb="2" eb="3">
      <t>ベツ</t>
    </rPh>
    <rPh sb="4" eb="6">
      <t>ソウスウ</t>
    </rPh>
    <phoneticPr fontId="4"/>
  </si>
  <si>
    <t>職業別（男性）</t>
    <rPh sb="0" eb="2">
      <t>ショクギョウ</t>
    </rPh>
    <rPh sb="2" eb="3">
      <t>ベツ</t>
    </rPh>
    <rPh sb="4" eb="6">
      <t>ダンセイ</t>
    </rPh>
    <phoneticPr fontId="4"/>
  </si>
  <si>
    <t>職業別（女性）</t>
    <rPh sb="0" eb="2">
      <t>ショクギョウ</t>
    </rPh>
    <rPh sb="2" eb="3">
      <t>ベツ</t>
    </rPh>
    <rPh sb="4" eb="6">
      <t>ジョセイ</t>
    </rPh>
    <phoneticPr fontId="4"/>
  </si>
  <si>
    <t>場所別（総数）</t>
    <rPh sb="0" eb="2">
      <t>バショ</t>
    </rPh>
    <rPh sb="2" eb="3">
      <t>ベツ</t>
    </rPh>
    <rPh sb="4" eb="6">
      <t>ソウスウ</t>
    </rPh>
    <phoneticPr fontId="3"/>
  </si>
  <si>
    <t>場所別（男性）</t>
    <rPh sb="0" eb="2">
      <t>バショ</t>
    </rPh>
    <rPh sb="2" eb="3">
      <t>ベツ</t>
    </rPh>
    <rPh sb="4" eb="6">
      <t>ダンセイ</t>
    </rPh>
    <phoneticPr fontId="3"/>
  </si>
  <si>
    <t>場所別（女性）</t>
    <rPh sb="0" eb="2">
      <t>バショ</t>
    </rPh>
    <rPh sb="2" eb="3">
      <t>ベツ</t>
    </rPh>
    <rPh sb="4" eb="6">
      <t>ジョセイ</t>
    </rPh>
    <phoneticPr fontId="3"/>
  </si>
  <si>
    <t>手段別（総数）</t>
    <rPh sb="0" eb="2">
      <t>シュダン</t>
    </rPh>
    <rPh sb="2" eb="3">
      <t>ベツ</t>
    </rPh>
    <rPh sb="4" eb="6">
      <t>ソウスウ</t>
    </rPh>
    <phoneticPr fontId="3"/>
  </si>
  <si>
    <t>手段別（男性）</t>
    <rPh sb="0" eb="2">
      <t>シュダン</t>
    </rPh>
    <rPh sb="2" eb="3">
      <t>ベツ</t>
    </rPh>
    <rPh sb="4" eb="6">
      <t>ダンセイ</t>
    </rPh>
    <phoneticPr fontId="3"/>
  </si>
  <si>
    <t>手段別（女性）</t>
    <rPh sb="0" eb="2">
      <t>シュダン</t>
    </rPh>
    <rPh sb="2" eb="3">
      <t>ベツ</t>
    </rPh>
    <rPh sb="4" eb="6">
      <t>ジョセイ</t>
    </rPh>
    <phoneticPr fontId="3"/>
  </si>
  <si>
    <t>時間帯別（総数）</t>
    <rPh sb="0" eb="3">
      <t>ジカンタイ</t>
    </rPh>
    <rPh sb="3" eb="4">
      <t>ベツ</t>
    </rPh>
    <rPh sb="5" eb="7">
      <t>ソウスウ</t>
    </rPh>
    <phoneticPr fontId="3"/>
  </si>
  <si>
    <t>時間帯別（男性）</t>
    <rPh sb="0" eb="3">
      <t>ジカンタイ</t>
    </rPh>
    <rPh sb="3" eb="4">
      <t>ベツ</t>
    </rPh>
    <rPh sb="5" eb="7">
      <t>ダンセイ</t>
    </rPh>
    <phoneticPr fontId="3"/>
  </si>
  <si>
    <t>時間帯別（女性）</t>
    <rPh sb="0" eb="3">
      <t>ジカンタイ</t>
    </rPh>
    <rPh sb="3" eb="4">
      <t>ベツ</t>
    </rPh>
    <rPh sb="5" eb="7">
      <t>ジョセイ</t>
    </rPh>
    <phoneticPr fontId="3"/>
  </si>
  <si>
    <t>曜日別（総数）</t>
    <rPh sb="0" eb="2">
      <t>ヨウビ</t>
    </rPh>
    <rPh sb="2" eb="3">
      <t>ベツ</t>
    </rPh>
    <rPh sb="4" eb="6">
      <t>ソウスウ</t>
    </rPh>
    <phoneticPr fontId="3"/>
  </si>
  <si>
    <t>曜日別（男性）</t>
    <rPh sb="0" eb="2">
      <t>ヨウビ</t>
    </rPh>
    <rPh sb="2" eb="3">
      <t>ベツ</t>
    </rPh>
    <rPh sb="4" eb="6">
      <t>ダンセイ</t>
    </rPh>
    <phoneticPr fontId="3"/>
  </si>
  <si>
    <t>曜日別（女性）</t>
    <rPh sb="0" eb="2">
      <t>ヨウビ</t>
    </rPh>
    <rPh sb="2" eb="3">
      <t>ベツ</t>
    </rPh>
    <rPh sb="4" eb="6">
      <t>ジョセイ</t>
    </rPh>
    <phoneticPr fontId="3"/>
  </si>
  <si>
    <t>自殺未遂歴の有無（総数）</t>
    <rPh sb="0" eb="2">
      <t>ジサツ</t>
    </rPh>
    <rPh sb="2" eb="4">
      <t>ミスイ</t>
    </rPh>
    <rPh sb="4" eb="5">
      <t>レキ</t>
    </rPh>
    <rPh sb="6" eb="8">
      <t>ウム</t>
    </rPh>
    <rPh sb="9" eb="11">
      <t>ソウスウ</t>
    </rPh>
    <phoneticPr fontId="3"/>
  </si>
  <si>
    <t>自殺未遂歴の有無（男性）</t>
    <rPh sb="0" eb="2">
      <t>ジサツ</t>
    </rPh>
    <rPh sb="2" eb="4">
      <t>ミスイ</t>
    </rPh>
    <rPh sb="4" eb="5">
      <t>レキ</t>
    </rPh>
    <rPh sb="6" eb="8">
      <t>ウム</t>
    </rPh>
    <rPh sb="9" eb="11">
      <t>ダンセイ</t>
    </rPh>
    <phoneticPr fontId="3"/>
  </si>
  <si>
    <t>自殺未遂歴の有無（女性）</t>
    <rPh sb="0" eb="2">
      <t>ジサツ</t>
    </rPh>
    <rPh sb="2" eb="4">
      <t>ミスイ</t>
    </rPh>
    <rPh sb="4" eb="5">
      <t>レキ</t>
    </rPh>
    <rPh sb="6" eb="8">
      <t>ウム</t>
    </rPh>
    <rPh sb="9" eb="11">
      <t>ジョセイ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</si>
  <si>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</si>
  <si>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</si>
  <si>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自殺者数の推移</t>
    <rPh sb="0" eb="3">
      <t>ジサツシャ</t>
    </rPh>
    <rPh sb="3" eb="4">
      <t>スウ</t>
    </rPh>
    <rPh sb="5" eb="7">
      <t>スイイ</t>
    </rPh>
    <phoneticPr fontId="2"/>
  </si>
  <si>
    <t>図1　</t>
  </si>
  <si>
    <t>図2-1</t>
    <rPh sb="0" eb="1">
      <t>ズ</t>
    </rPh>
    <phoneticPr fontId="2"/>
  </si>
  <si>
    <t>図2-2</t>
    <rPh sb="0" eb="1">
      <t>ズ</t>
    </rPh>
    <phoneticPr fontId="2"/>
  </si>
  <si>
    <t>図2-3</t>
    <rPh sb="0" eb="1">
      <t>ズ</t>
    </rPh>
    <phoneticPr fontId="2"/>
  </si>
  <si>
    <t>図3-1</t>
    <rPh sb="0" eb="1">
      <t>ズ</t>
    </rPh>
    <phoneticPr fontId="2"/>
  </si>
  <si>
    <t>図3-2</t>
    <rPh sb="0" eb="1">
      <t>ズ</t>
    </rPh>
    <phoneticPr fontId="2"/>
  </si>
  <si>
    <t>図3-3</t>
    <rPh sb="0" eb="1">
      <t>ズ</t>
    </rPh>
    <phoneticPr fontId="2"/>
  </si>
  <si>
    <t>（人）</t>
    <rPh sb="1" eb="2">
      <t>ニン</t>
    </rPh>
    <phoneticPr fontId="4"/>
  </si>
  <si>
    <t>図4-1</t>
    <rPh sb="0" eb="1">
      <t>ズ</t>
    </rPh>
    <phoneticPr fontId="2"/>
  </si>
  <si>
    <t>図4-2</t>
    <rPh sb="0" eb="1">
      <t>ズ</t>
    </rPh>
    <phoneticPr fontId="2"/>
  </si>
  <si>
    <t>図4-3</t>
    <rPh sb="0" eb="1">
      <t>ズ</t>
    </rPh>
    <phoneticPr fontId="2"/>
  </si>
  <si>
    <t>図5-1</t>
    <rPh sb="0" eb="1">
      <t>ズ</t>
    </rPh>
    <phoneticPr fontId="2"/>
  </si>
  <si>
    <t>図5-２</t>
    <rPh sb="0" eb="1">
      <t>ズ</t>
    </rPh>
    <phoneticPr fontId="2"/>
  </si>
  <si>
    <t>図5-3</t>
    <rPh sb="0" eb="1">
      <t>ズ</t>
    </rPh>
    <phoneticPr fontId="2"/>
  </si>
  <si>
    <t>（人）</t>
    <rPh sb="1" eb="2">
      <t>ニン</t>
    </rPh>
    <phoneticPr fontId="4"/>
  </si>
  <si>
    <t>図6-1</t>
    <rPh sb="0" eb="1">
      <t>ズ</t>
    </rPh>
    <phoneticPr fontId="2"/>
  </si>
  <si>
    <t>（人）</t>
    <rPh sb="1" eb="2">
      <t>ニン</t>
    </rPh>
    <phoneticPr fontId="4"/>
  </si>
  <si>
    <t>図7-1</t>
    <rPh sb="0" eb="1">
      <t>ズ</t>
    </rPh>
    <phoneticPr fontId="2"/>
  </si>
  <si>
    <t>図7-2</t>
    <rPh sb="0" eb="1">
      <t>ズ</t>
    </rPh>
    <phoneticPr fontId="2"/>
  </si>
  <si>
    <t>図7-3</t>
    <rPh sb="0" eb="1">
      <t>ズ</t>
    </rPh>
    <phoneticPr fontId="2"/>
  </si>
  <si>
    <t>図８-1</t>
    <rPh sb="0" eb="1">
      <t>ズ</t>
    </rPh>
    <phoneticPr fontId="2"/>
  </si>
  <si>
    <t>図8-2</t>
    <rPh sb="0" eb="1">
      <t>ズ</t>
    </rPh>
    <phoneticPr fontId="2"/>
  </si>
  <si>
    <t>図8-3</t>
    <rPh sb="0" eb="1">
      <t>ズ</t>
    </rPh>
    <phoneticPr fontId="2"/>
  </si>
  <si>
    <t>図9-1</t>
    <rPh sb="0" eb="1">
      <t>ズ</t>
    </rPh>
    <phoneticPr fontId="2"/>
  </si>
  <si>
    <t>図9-2</t>
    <rPh sb="0" eb="1">
      <t>ズ</t>
    </rPh>
    <phoneticPr fontId="2"/>
  </si>
  <si>
    <t>図9-3</t>
    <rPh sb="0" eb="1">
      <t>ズ</t>
    </rPh>
    <phoneticPr fontId="2"/>
  </si>
  <si>
    <t>図10-1</t>
    <rPh sb="0" eb="1">
      <t>ズ</t>
    </rPh>
    <phoneticPr fontId="2"/>
  </si>
  <si>
    <t>図10-2</t>
    <rPh sb="0" eb="1">
      <t>ズ</t>
    </rPh>
    <phoneticPr fontId="2"/>
  </si>
  <si>
    <t>図10-3</t>
    <rPh sb="0" eb="1">
      <t>ズ</t>
    </rPh>
    <phoneticPr fontId="2"/>
  </si>
  <si>
    <t>計</t>
    <rPh sb="0" eb="1">
      <t>ケイ</t>
    </rPh>
    <phoneticPr fontId="4"/>
  </si>
  <si>
    <t>率</t>
    <rPh sb="0" eb="1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</si>
</sst>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177" fontId="9" fillId="0" borderId="1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9" fillId="0" borderId="7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0" xfId="0" applyFont="1" applyBorder="1">
      <alignment vertical="center"/>
    </xf>
    <xf numFmtId="176" fontId="7" fillId="0" borderId="0" xfId="1" applyNumberFormat="1" applyFont="1" applyBorder="1" applyAlignment="1">
      <alignment vertical="center" wrapText="1"/>
    </xf>
    <xf numFmtId="176" fontId="7" fillId="0" borderId="1" xfId="1" applyNumberFormat="1" applyFont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3" fontId="9" fillId="0" borderId="1" xfId="0" applyNumberFormat="1" applyFont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7" xfId="0" applyFont="1" applyFill="1" applyBorder="1">
      <alignment vertical="center"/>
    </xf>
    <xf numFmtId="176" fontId="5" fillId="3" borderId="3" xfId="1" applyNumberFormat="1" applyFont="1" applyFill="1" applyBorder="1" applyAlignment="1">
      <alignment horizontal="center" vertical="center"/>
    </xf>
    <xf numFmtId="176" fontId="5" fillId="3" borderId="4" xfId="1" applyNumberFormat="1" applyFont="1" applyFill="1" applyBorder="1" applyAlignment="1">
      <alignment horizontal="center" vertical="center"/>
    </xf>
    <xf numFmtId="176" fontId="5" fillId="3" borderId="3" xfId="1" applyNumberFormat="1" applyFont="1" applyFill="1" applyBorder="1" applyAlignment="1">
      <alignment horizontal="center" vertical="center" wrapText="1"/>
    </xf>
    <xf numFmtId="176" fontId="5" fillId="3" borderId="4" xfId="1" applyNumberFormat="1" applyFont="1" applyFill="1" applyBorder="1" applyAlignment="1">
      <alignment horizontal="center" vertical="center" wrapText="1"/>
    </xf>
    <xf numFmtId="0" fontId="9" fillId="3" borderId="9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20" xfId="0" applyFon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3" xfId="0" applyBorder="1">
      <alignment vertical="center"/>
    </xf>
    <xf numFmtId="9" fontId="0" fillId="0" borderId="19" xfId="0" applyNumberForma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76" fontId="5" fillId="3" borderId="6" xfId="1" applyNumberFormat="1" applyFont="1" applyFill="1" applyBorder="1" applyAlignment="1">
      <alignment horizontal="center" vertical="center" wrapText="1"/>
    </xf>
    <xf numFmtId="176" fontId="5" fillId="3" borderId="7" xfId="1" applyNumberFormat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/>
    </xf>
    <xf numFmtId="176" fontId="5" fillId="3" borderId="3" xfId="1" applyNumberFormat="1" applyFont="1" applyFill="1" applyBorder="1" applyAlignment="1">
      <alignment horizontal="center" vertical="center"/>
    </xf>
    <xf numFmtId="176" fontId="5" fillId="3" borderId="4" xfId="1" applyNumberFormat="1" applyFont="1" applyFill="1" applyBorder="1" applyAlignment="1">
      <alignment horizontal="center" vertical="center"/>
    </xf>
    <xf numFmtId="176" fontId="5" fillId="3" borderId="8" xfId="1" applyNumberFormat="1" applyFont="1" applyFill="1" applyBorder="1" applyAlignment="1">
      <alignment horizontal="center" vertical="center" wrapText="1"/>
    </xf>
    <xf numFmtId="176" fontId="5" fillId="3" borderId="5" xfId="1" applyNumberFormat="1" applyFont="1" applyFill="1" applyBorder="1" applyAlignment="1">
      <alignment horizontal="center" vertical="center" wrapText="1"/>
    </xf>
    <xf numFmtId="176" fontId="5" fillId="3" borderId="9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参考元データ総数!$A$5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multiLvlStrRef>
              <c:f>参考元データ総数!$C$3:$K$4</c:f>
              <c:multiLvlStrCache>
                <c:ptCount val="9"/>
                <c:lvl>
                  <c:pt idx="0">
                    <c:v>20歳未満</c:v>
                  </c:pt>
                  <c:pt idx="1">
                    <c:v>20～29歳</c:v>
                  </c:pt>
                  <c:pt idx="2">
                    <c:v>30～39歳</c:v>
                  </c:pt>
                  <c:pt idx="3">
                    <c:v>40～49歳</c:v>
                  </c:pt>
                  <c:pt idx="4">
                    <c:v>50～59歳</c:v>
                  </c:pt>
                  <c:pt idx="5">
                    <c:v>60～69歳</c:v>
                  </c:pt>
                  <c:pt idx="6">
                    <c:v>70～79歳</c:v>
                  </c:pt>
                  <c:pt idx="7">
                    <c:v>80歳以上</c:v>
                  </c:pt>
                  <c:pt idx="8">
                    <c:v>不詳</c:v>
                  </c:pt>
                </c:lvl>
                <c:lvl>
                  <c:pt idx="0">
                    <c:v>年齢(10歳階級）別</c:v>
                  </c:pt>
                </c:lvl>
              </c:multiLvlStrCache>
            </c:multiLvlStrRef>
          </c:cat>
          <c:val>
            <c:numRef>
              <c:f>参考元データ総数!$C$5:$K$5</c:f>
              <c:numCache>
                <c:formatCode>General</c:formatCode>
                <c:ptCount val="9"/>
                <c:pt idx="0">
                  <c:v>11</c:v>
                </c:pt>
                <c:pt idx="1">
                  <c:v>160</c:v>
                </c:pt>
                <c:pt idx="2">
                  <c:v>215</c:v>
                </c:pt>
                <c:pt idx="3">
                  <c:v>280</c:v>
                </c:pt>
                <c:pt idx="4">
                  <c:v>245</c:v>
                </c:pt>
                <c:pt idx="5">
                  <c:v>284</c:v>
                </c:pt>
                <c:pt idx="6">
                  <c:v>262</c:v>
                </c:pt>
                <c:pt idx="7">
                  <c:v>121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C-45CD-8888-49FE4BA3194B}"/>
            </c:ext>
          </c:extLst>
        </c:ser>
        <c:ser>
          <c:idx val="1"/>
          <c:order val="1"/>
          <c:tx>
            <c:strRef>
              <c:f>参考元データ総数!$A$6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multiLvlStrRef>
              <c:f>参考元データ総数!$C$3:$K$4</c:f>
              <c:multiLvlStrCache>
                <c:ptCount val="9"/>
                <c:lvl>
                  <c:pt idx="0">
                    <c:v>20歳未満</c:v>
                  </c:pt>
                  <c:pt idx="1">
                    <c:v>20～29歳</c:v>
                  </c:pt>
                  <c:pt idx="2">
                    <c:v>30～39歳</c:v>
                  </c:pt>
                  <c:pt idx="3">
                    <c:v>40～49歳</c:v>
                  </c:pt>
                  <c:pt idx="4">
                    <c:v>50～59歳</c:v>
                  </c:pt>
                  <c:pt idx="5">
                    <c:v>60～69歳</c:v>
                  </c:pt>
                  <c:pt idx="6">
                    <c:v>70～79歳</c:v>
                  </c:pt>
                  <c:pt idx="7">
                    <c:v>80歳以上</c:v>
                  </c:pt>
                  <c:pt idx="8">
                    <c:v>不詳</c:v>
                  </c:pt>
                </c:lvl>
                <c:lvl>
                  <c:pt idx="0">
                    <c:v>年齢(10歳階級）別</c:v>
                  </c:pt>
                </c:lvl>
              </c:multiLvlStrCache>
            </c:multiLvlStrRef>
          </c:cat>
          <c:val>
            <c:numRef>
              <c:f>参考元データ総数!$C$6:$K$6</c:f>
              <c:numCache>
                <c:formatCode>General</c:formatCode>
                <c:ptCount val="9"/>
                <c:pt idx="0">
                  <c:v>18</c:v>
                </c:pt>
                <c:pt idx="1">
                  <c:v>119</c:v>
                </c:pt>
                <c:pt idx="2">
                  <c:v>172</c:v>
                </c:pt>
                <c:pt idx="3">
                  <c:v>258</c:v>
                </c:pt>
                <c:pt idx="4">
                  <c:v>216</c:v>
                </c:pt>
                <c:pt idx="5">
                  <c:v>262</c:v>
                </c:pt>
                <c:pt idx="6">
                  <c:v>219</c:v>
                </c:pt>
                <c:pt idx="7">
                  <c:v>122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C-45CD-8888-49FE4BA3194B}"/>
            </c:ext>
          </c:extLst>
        </c:ser>
        <c:ser>
          <c:idx val="2"/>
          <c:order val="2"/>
          <c:tx>
            <c:strRef>
              <c:f>参考元データ総数!$A$7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multiLvlStrRef>
              <c:f>参考元データ総数!$C$3:$K$4</c:f>
              <c:multiLvlStrCache>
                <c:ptCount val="9"/>
                <c:lvl>
                  <c:pt idx="0">
                    <c:v>20歳未満</c:v>
                  </c:pt>
                  <c:pt idx="1">
                    <c:v>20～29歳</c:v>
                  </c:pt>
                  <c:pt idx="2">
                    <c:v>30～39歳</c:v>
                  </c:pt>
                  <c:pt idx="3">
                    <c:v>40～49歳</c:v>
                  </c:pt>
                  <c:pt idx="4">
                    <c:v>50～59歳</c:v>
                  </c:pt>
                  <c:pt idx="5">
                    <c:v>60～69歳</c:v>
                  </c:pt>
                  <c:pt idx="6">
                    <c:v>70～79歳</c:v>
                  </c:pt>
                  <c:pt idx="7">
                    <c:v>80歳以上</c:v>
                  </c:pt>
                  <c:pt idx="8">
                    <c:v>不詳</c:v>
                  </c:pt>
                </c:lvl>
                <c:lvl>
                  <c:pt idx="0">
                    <c:v>年齢(10歳階級）別</c:v>
                  </c:pt>
                </c:lvl>
              </c:multiLvlStrCache>
            </c:multiLvlStrRef>
          </c:cat>
          <c:val>
            <c:numRef>
              <c:f>参考元データ総数!$C$7:$K$7</c:f>
              <c:numCache>
                <c:formatCode>General</c:formatCode>
                <c:ptCount val="9"/>
                <c:pt idx="0">
                  <c:v>11</c:v>
                </c:pt>
                <c:pt idx="1">
                  <c:v>126</c:v>
                </c:pt>
                <c:pt idx="2">
                  <c:v>159</c:v>
                </c:pt>
                <c:pt idx="3">
                  <c:v>254</c:v>
                </c:pt>
                <c:pt idx="4">
                  <c:v>204</c:v>
                </c:pt>
                <c:pt idx="5">
                  <c:v>204</c:v>
                </c:pt>
                <c:pt idx="6">
                  <c:v>227</c:v>
                </c:pt>
                <c:pt idx="7">
                  <c:v>109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5C-45CD-8888-49FE4BA3194B}"/>
            </c:ext>
          </c:extLst>
        </c:ser>
        <c:ser>
          <c:idx val="3"/>
          <c:order val="3"/>
          <c:tx>
            <c:strRef>
              <c:f>参考元データ総数!$A$8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multiLvlStrRef>
              <c:f>参考元データ総数!$C$3:$K$4</c:f>
              <c:multiLvlStrCache>
                <c:ptCount val="9"/>
                <c:lvl>
                  <c:pt idx="0">
                    <c:v>20歳未満</c:v>
                  </c:pt>
                  <c:pt idx="1">
                    <c:v>20～29歳</c:v>
                  </c:pt>
                  <c:pt idx="2">
                    <c:v>30～39歳</c:v>
                  </c:pt>
                  <c:pt idx="3">
                    <c:v>40～49歳</c:v>
                  </c:pt>
                  <c:pt idx="4">
                    <c:v>50～59歳</c:v>
                  </c:pt>
                  <c:pt idx="5">
                    <c:v>60～69歳</c:v>
                  </c:pt>
                  <c:pt idx="6">
                    <c:v>70～79歳</c:v>
                  </c:pt>
                  <c:pt idx="7">
                    <c:v>80歳以上</c:v>
                  </c:pt>
                  <c:pt idx="8">
                    <c:v>不詳</c:v>
                  </c:pt>
                </c:lvl>
                <c:lvl>
                  <c:pt idx="0">
                    <c:v>年齢(10歳階級）別</c:v>
                  </c:pt>
                </c:lvl>
              </c:multiLvlStrCache>
            </c:multiLvlStrRef>
          </c:cat>
          <c:val>
            <c:numRef>
              <c:f>参考元データ総数!$C$8:$K$8</c:f>
              <c:numCache>
                <c:formatCode>General</c:formatCode>
                <c:ptCount val="9"/>
                <c:pt idx="0">
                  <c:v>20</c:v>
                </c:pt>
                <c:pt idx="1">
                  <c:v>124</c:v>
                </c:pt>
                <c:pt idx="2">
                  <c:v>170</c:v>
                </c:pt>
                <c:pt idx="3">
                  <c:v>220</c:v>
                </c:pt>
                <c:pt idx="4">
                  <c:v>186</c:v>
                </c:pt>
                <c:pt idx="5">
                  <c:v>224</c:v>
                </c:pt>
                <c:pt idx="6">
                  <c:v>181</c:v>
                </c:pt>
                <c:pt idx="7">
                  <c:v>113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5C-45CD-8888-49FE4BA3194B}"/>
            </c:ext>
          </c:extLst>
        </c:ser>
        <c:ser>
          <c:idx val="4"/>
          <c:order val="4"/>
          <c:tx>
            <c:strRef>
              <c:f>参考元データ総数!$A$9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multiLvlStrRef>
              <c:f>参考元データ総数!$C$3:$K$4</c:f>
              <c:multiLvlStrCache>
                <c:ptCount val="9"/>
                <c:lvl>
                  <c:pt idx="0">
                    <c:v>20歳未満</c:v>
                  </c:pt>
                  <c:pt idx="1">
                    <c:v>20～29歳</c:v>
                  </c:pt>
                  <c:pt idx="2">
                    <c:v>30～39歳</c:v>
                  </c:pt>
                  <c:pt idx="3">
                    <c:v>40～49歳</c:v>
                  </c:pt>
                  <c:pt idx="4">
                    <c:v>50～59歳</c:v>
                  </c:pt>
                  <c:pt idx="5">
                    <c:v>60～69歳</c:v>
                  </c:pt>
                  <c:pt idx="6">
                    <c:v>70～79歳</c:v>
                  </c:pt>
                  <c:pt idx="7">
                    <c:v>80歳以上</c:v>
                  </c:pt>
                  <c:pt idx="8">
                    <c:v>不詳</c:v>
                  </c:pt>
                </c:lvl>
                <c:lvl>
                  <c:pt idx="0">
                    <c:v>年齢(10歳階級）別</c:v>
                  </c:pt>
                </c:lvl>
              </c:multiLvlStrCache>
            </c:multiLvlStrRef>
          </c:cat>
          <c:val>
            <c:numRef>
              <c:f>参考元データ総数!$C$9:$K$9</c:f>
              <c:numCache>
                <c:formatCode>General</c:formatCode>
                <c:ptCount val="9"/>
                <c:pt idx="0">
                  <c:v>22</c:v>
                </c:pt>
                <c:pt idx="1">
                  <c:v>118</c:v>
                </c:pt>
                <c:pt idx="2">
                  <c:v>156</c:v>
                </c:pt>
                <c:pt idx="3">
                  <c:v>218</c:v>
                </c:pt>
                <c:pt idx="4">
                  <c:v>197</c:v>
                </c:pt>
                <c:pt idx="5">
                  <c:v>181</c:v>
                </c:pt>
                <c:pt idx="6">
                  <c:v>195</c:v>
                </c:pt>
                <c:pt idx="7">
                  <c:v>114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5C-45CD-8888-49FE4BA31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58848"/>
        <c:axId val="871466688"/>
      </c:barChart>
      <c:catAx>
        <c:axId val="871458848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871466688"/>
        <c:crosses val="autoZero"/>
        <c:auto val="1"/>
        <c:lblAlgn val="ctr"/>
        <c:lblOffset val="100"/>
        <c:noMultiLvlLbl val="0"/>
      </c:catAx>
      <c:valAx>
        <c:axId val="87146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58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原因動機別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377146754293504E-2"/>
          <c:y val="0.11839973813896822"/>
          <c:w val="0.73824490048980096"/>
          <c:h val="0.79495384093154653"/>
        </c:manualLayout>
      </c:layout>
      <c:lineChart>
        <c:grouping val="standard"/>
        <c:varyColors val="0"/>
        <c:ser>
          <c:idx val="0"/>
          <c:order val="0"/>
          <c:tx>
            <c:strRef>
              <c:f>参考元データ総数!$N$13</c:f>
              <c:strCache>
                <c:ptCount val="1"/>
                <c:pt idx="0">
                  <c:v>家庭
問題</c:v>
                </c:pt>
              </c:strCache>
            </c:strRef>
          </c:tx>
          <c:marker>
            <c:symbol val="diamond"/>
            <c:size val="3"/>
          </c:marker>
          <c:dLbls>
            <c:dLbl>
              <c:idx val="0"/>
              <c:layout>
                <c:manualLayout>
                  <c:x val="-3.1496062992126005E-2"/>
                  <c:y val="2.421097811262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1D-45B2-9E1F-0B8B68D18129}"/>
                </c:ext>
              </c:extLst>
            </c:dLbl>
            <c:dLbl>
              <c:idx val="1"/>
              <c:layout>
                <c:manualLayout>
                  <c:x val="-5.4593341186682409E-2"/>
                  <c:y val="1.037613347683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1D-45B2-9E1F-0B8B68D18129}"/>
                </c:ext>
              </c:extLst>
            </c:dLbl>
            <c:dLbl>
              <c:idx val="2"/>
              <c:layout>
                <c:manualLayout>
                  <c:x val="-2.7296587926509262E-2"/>
                  <c:y val="1.037613347683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1D-45B2-9E1F-0B8B68D18129}"/>
                </c:ext>
              </c:extLst>
            </c:dLbl>
            <c:dLbl>
              <c:idx val="3"/>
              <c:layout>
                <c:manualLayout>
                  <c:x val="-3.7795275590551257E-2"/>
                  <c:y val="2.421097811262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1D-45B2-9E1F-0B8B68D18129}"/>
                </c:ext>
              </c:extLst>
            </c:dLbl>
            <c:dLbl>
              <c:idx val="4"/>
              <c:layout>
                <c:manualLayout>
                  <c:x val="-3.3595800524934459E-2"/>
                  <c:y val="2.0752266953676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1D-45B2-9E1F-0B8B68D181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参考元データ総数!$M$14:$M$18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参考元データ総数!$N$14:$N$18</c:f>
              <c:numCache>
                <c:formatCode>0.0%</c:formatCode>
                <c:ptCount val="5"/>
                <c:pt idx="0">
                  <c:v>0.16920152091254753</c:v>
                </c:pt>
                <c:pt idx="1">
                  <c:v>0.15151515151515152</c:v>
                </c:pt>
                <c:pt idx="2">
                  <c:v>0.20849420849420849</c:v>
                </c:pt>
                <c:pt idx="3">
                  <c:v>0.21163166397415187</c:v>
                </c:pt>
                <c:pt idx="4">
                  <c:v>0.20233139050791007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1D-45B2-9E1F-0B8B68D18129}"/>
            </c:ext>
          </c:extLst>
        </c:ser>
        <c:ser>
          <c:idx val="1"/>
          <c:order val="1"/>
          <c:tx>
            <c:strRef>
              <c:f>参考元データ総数!$O$13</c:f>
              <c:strCache>
                <c:ptCount val="1"/>
                <c:pt idx="0">
                  <c:v>健康
問題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296587926509186E-2"/>
                  <c:y val="3.4587111589460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1D-45B2-9E1F-0B8B68D18129}"/>
                </c:ext>
              </c:extLst>
            </c:dLbl>
            <c:dLbl>
              <c:idx val="1"/>
              <c:layout>
                <c:manualLayout>
                  <c:x val="-3.3595800524934383E-2"/>
                  <c:y val="2.766968927156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1D-45B2-9E1F-0B8B68D18129}"/>
                </c:ext>
              </c:extLst>
            </c:dLbl>
            <c:dLbl>
              <c:idx val="2"/>
              <c:layout>
                <c:manualLayout>
                  <c:x val="-2.9396325459317661E-2"/>
                  <c:y val="3.804582274840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1D-45B2-9E1F-0B8B68D18129}"/>
                </c:ext>
              </c:extLst>
            </c:dLbl>
            <c:dLbl>
              <c:idx val="3"/>
              <c:layout>
                <c:manualLayout>
                  <c:x val="-2.5196850393700863E-2"/>
                  <c:y val="4.150453390735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1D-45B2-9E1F-0B8B68D18129}"/>
                </c:ext>
              </c:extLst>
            </c:dLbl>
            <c:dLbl>
              <c:idx val="4"/>
              <c:layout>
                <c:manualLayout>
                  <c:x val="-4.4094488188976377E-2"/>
                  <c:y val="4.8421956225244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1D-45B2-9E1F-0B8B68D181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参考元データ総数!$M$14:$M$18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参考元データ総数!$O$14:$O$18</c:f>
              <c:numCache>
                <c:formatCode>0.0%</c:formatCode>
                <c:ptCount val="5"/>
                <c:pt idx="0">
                  <c:v>0.70785804816223064</c:v>
                </c:pt>
                <c:pt idx="1">
                  <c:v>0.71356421356421351</c:v>
                </c:pt>
                <c:pt idx="2">
                  <c:v>0.76679536679536675</c:v>
                </c:pt>
                <c:pt idx="3">
                  <c:v>0.75928917609046853</c:v>
                </c:pt>
                <c:pt idx="4">
                  <c:v>0.73272273105745211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1D-45B2-9E1F-0B8B68D18129}"/>
            </c:ext>
          </c:extLst>
        </c:ser>
        <c:ser>
          <c:idx val="2"/>
          <c:order val="2"/>
          <c:tx>
            <c:strRef>
              <c:f>参考元データ総数!$P$13</c:f>
              <c:strCache>
                <c:ptCount val="1"/>
                <c:pt idx="0">
                  <c:v>経済・
生活問題</c:v>
                </c:pt>
              </c:strCache>
            </c:strRef>
          </c:tx>
          <c:marker>
            <c:symbol val="square"/>
            <c:size val="5"/>
          </c:marker>
          <c:dLbls>
            <c:dLbl>
              <c:idx val="0"/>
              <c:layout>
                <c:manualLayout>
                  <c:x val="-1.889763779527559E-2"/>
                  <c:y val="-5.1880667384190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1D-45B2-9E1F-0B8B68D18129}"/>
                </c:ext>
              </c:extLst>
            </c:dLbl>
            <c:dLbl>
              <c:idx val="1"/>
              <c:layout>
                <c:manualLayout>
                  <c:x val="-4.6194225721784776E-2"/>
                  <c:y val="-8.3009067814704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1D-45B2-9E1F-0B8B68D18129}"/>
                </c:ext>
              </c:extLst>
            </c:dLbl>
            <c:dLbl>
              <c:idx val="2"/>
              <c:layout>
                <c:manualLayout>
                  <c:x val="-3.149606299212606E-2"/>
                  <c:y val="-2.7669689271568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81D-45B2-9E1F-0B8B68D18129}"/>
                </c:ext>
              </c:extLst>
            </c:dLbl>
            <c:dLbl>
              <c:idx val="3"/>
              <c:layout>
                <c:manualLayout>
                  <c:x val="-3.9895013123359656E-2"/>
                  <c:y val="-4.1504533907352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1D-45B2-9E1F-0B8B68D18129}"/>
                </c:ext>
              </c:extLst>
            </c:dLbl>
            <c:dLbl>
              <c:idx val="4"/>
              <c:layout>
                <c:manualLayout>
                  <c:x val="-3.7795275590551181E-2"/>
                  <c:y val="-4.1504533907352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1D-45B2-9E1F-0B8B68D181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参考元データ総数!$M$14:$M$18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参考元データ総数!$P$14:$P$18</c:f>
              <c:numCache>
                <c:formatCode>0.0%</c:formatCode>
                <c:ptCount val="5"/>
                <c:pt idx="0">
                  <c:v>0.20215462610899873</c:v>
                </c:pt>
                <c:pt idx="1">
                  <c:v>0.17388167388167389</c:v>
                </c:pt>
                <c:pt idx="2">
                  <c:v>0.24478764478764478</c:v>
                </c:pt>
                <c:pt idx="3">
                  <c:v>0.23263327948303716</c:v>
                </c:pt>
                <c:pt idx="4">
                  <c:v>0.22814321398834306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81D-45B2-9E1F-0B8B68D18129}"/>
            </c:ext>
          </c:extLst>
        </c:ser>
        <c:ser>
          <c:idx val="3"/>
          <c:order val="3"/>
          <c:tx>
            <c:strRef>
              <c:f>参考元データ総数!$Q$13</c:f>
              <c:strCache>
                <c:ptCount val="1"/>
                <c:pt idx="0">
                  <c:v>勤務
問題</c:v>
                </c:pt>
              </c:strCache>
            </c:strRef>
          </c:tx>
          <c:marker>
            <c:symbol val="x"/>
            <c:size val="5"/>
          </c:marker>
          <c:dLbls>
            <c:dLbl>
              <c:idx val="0"/>
              <c:layout>
                <c:manualLayout>
                  <c:x val="-4.8293963254593175E-2"/>
                  <c:y val="-2.0752266953676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81D-45B2-9E1F-0B8B68D18129}"/>
                </c:ext>
              </c:extLst>
            </c:dLbl>
            <c:dLbl>
              <c:idx val="1"/>
              <c:layout>
                <c:manualLayout>
                  <c:x val="-3.8494743406926593E-17"/>
                  <c:y val="-6.9174223178921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1D-45B2-9E1F-0B8B68D18129}"/>
                </c:ext>
              </c:extLst>
            </c:dLbl>
            <c:dLbl>
              <c:idx val="2"/>
              <c:layout>
                <c:manualLayout>
                  <c:x val="0"/>
                  <c:y val="-1.037613347683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1D-45B2-9E1F-0B8B68D18129}"/>
                </c:ext>
              </c:extLst>
            </c:dLbl>
            <c:dLbl>
              <c:idx val="3"/>
              <c:layout>
                <c:manualLayout>
                  <c:x val="-1.8897637795275667E-2"/>
                  <c:y val="-2.766968927156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1D-45B2-9E1F-0B8B68D18129}"/>
                </c:ext>
              </c:extLst>
            </c:dLbl>
            <c:dLbl>
              <c:idx val="4"/>
              <c:layout>
                <c:manualLayout>
                  <c:x val="-1.5397897362770637E-16"/>
                  <c:y val="-4.8421956225244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81D-45B2-9E1F-0B8B68D181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参考元データ総数!$M$14:$M$18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参考元データ総数!$Q$14:$Q$18</c:f>
              <c:numCache>
                <c:formatCode>0.0%</c:formatCode>
                <c:ptCount val="5"/>
                <c:pt idx="0">
                  <c:v>8.3016476552598223E-2</c:v>
                </c:pt>
                <c:pt idx="1">
                  <c:v>9.0187590187590191E-2</c:v>
                </c:pt>
                <c:pt idx="2">
                  <c:v>0.12123552123552124</c:v>
                </c:pt>
                <c:pt idx="3">
                  <c:v>9.289176090468497E-2</c:v>
                </c:pt>
                <c:pt idx="4">
                  <c:v>9.0757701915070779E-2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81D-45B2-9E1F-0B8B68D18129}"/>
            </c:ext>
          </c:extLst>
        </c:ser>
        <c:ser>
          <c:idx val="4"/>
          <c:order val="4"/>
          <c:tx>
            <c:strRef>
              <c:f>参考元データ総数!$R$13</c:f>
              <c:strCache>
                <c:ptCount val="1"/>
                <c:pt idx="0">
                  <c:v>男女
問題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8.1889763779527558E-2"/>
                  <c:y val="-1.268179441496416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81D-45B2-9E1F-0B8B68D18129}"/>
                </c:ext>
              </c:extLst>
            </c:dLbl>
            <c:dLbl>
              <c:idx val="2"/>
              <c:layout>
                <c:manualLayout>
                  <c:x val="2.0997375328083989E-2"/>
                  <c:y val="-3.4587111589460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81D-45B2-9E1F-0B8B68D181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参考元データ総数!$M$14:$M$18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参考元データ総数!$R$14:$R$18</c:f>
              <c:numCache>
                <c:formatCode>0.0%</c:formatCode>
                <c:ptCount val="5"/>
                <c:pt idx="0">
                  <c:v>2.9150823827629912E-2</c:v>
                </c:pt>
                <c:pt idx="1">
                  <c:v>3.751803751803752E-2</c:v>
                </c:pt>
                <c:pt idx="2">
                  <c:v>3.783783783783784E-2</c:v>
                </c:pt>
                <c:pt idx="3">
                  <c:v>4.7657512116316643E-2</c:v>
                </c:pt>
                <c:pt idx="4">
                  <c:v>5.5786844296419648E-2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81D-45B2-9E1F-0B8B68D18129}"/>
            </c:ext>
          </c:extLst>
        </c:ser>
        <c:ser>
          <c:idx val="5"/>
          <c:order val="5"/>
          <c:tx>
            <c:strRef>
              <c:f>参考元データ総数!$S$13</c:f>
              <c:strCache>
                <c:ptCount val="1"/>
                <c:pt idx="0">
                  <c:v>学校
問題</c:v>
                </c:pt>
              </c:strCache>
            </c:strRef>
          </c:tx>
          <c:marker>
            <c:symbol val="triangle"/>
            <c:size val="5"/>
          </c:marker>
          <c:dLbls>
            <c:dLbl>
              <c:idx val="0"/>
              <c:layout>
                <c:manualLayout>
                  <c:x val="-4.6194225721784776E-2"/>
                  <c:y val="2.4210978112622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81D-45B2-9E1F-0B8B68D18129}"/>
                </c:ext>
              </c:extLst>
            </c:dLbl>
            <c:dLbl>
              <c:idx val="1"/>
              <c:layout>
                <c:manualLayout>
                  <c:x val="4.199309731952797E-3"/>
                  <c:y val="2.766968927156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81D-45B2-9E1F-0B8B68D18129}"/>
                </c:ext>
              </c:extLst>
            </c:dLbl>
            <c:dLbl>
              <c:idx val="2"/>
              <c:layout>
                <c:manualLayout>
                  <c:x val="-7.6989486813853186E-17"/>
                  <c:y val="2.0752266953676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81D-45B2-9E1F-0B8B68D18129}"/>
                </c:ext>
              </c:extLst>
            </c:dLbl>
            <c:dLbl>
              <c:idx val="3"/>
              <c:layout>
                <c:manualLayout>
                  <c:x val="1.0498687664041995E-2"/>
                  <c:y val="3.4587111589460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81D-45B2-9E1F-0B8B68D18129}"/>
                </c:ext>
              </c:extLst>
            </c:dLbl>
            <c:dLbl>
              <c:idx val="4"/>
              <c:layout>
                <c:manualLayout>
                  <c:x val="1.4698162729658792E-2"/>
                  <c:y val="3.8045822748406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81D-45B2-9E1F-0B8B68D181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参考元データ総数!$M$14:$M$18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参考元データ総数!$S$14:$S$18</c:f>
              <c:numCache>
                <c:formatCode>0.0%</c:formatCode>
                <c:ptCount val="5"/>
                <c:pt idx="0">
                  <c:v>1.3307984790874524E-2</c:v>
                </c:pt>
                <c:pt idx="1">
                  <c:v>1.443001443001443E-2</c:v>
                </c:pt>
                <c:pt idx="2">
                  <c:v>1.2355212355212355E-2</c:v>
                </c:pt>
                <c:pt idx="3">
                  <c:v>1.5347334410339256E-2</c:v>
                </c:pt>
                <c:pt idx="4">
                  <c:v>1.8318068276436304E-2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D81D-45B2-9E1F-0B8B68D18129}"/>
            </c:ext>
          </c:extLst>
        </c:ser>
        <c:ser>
          <c:idx val="6"/>
          <c:order val="6"/>
          <c:tx>
            <c:strRef>
              <c:f>参考元データ総数!$T$13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circle"/>
            <c:size val="5"/>
          </c:marker>
          <c:dLbls>
            <c:dLbl>
              <c:idx val="0"/>
              <c:layout>
                <c:manualLayout>
                  <c:x val="-1.4698162729658812E-2"/>
                  <c:y val="-3.4587383928921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81D-45B2-9E1F-0B8B68D18129}"/>
                </c:ext>
              </c:extLst>
            </c:dLbl>
            <c:dLbl>
              <c:idx val="1"/>
              <c:layout>
                <c:manualLayout>
                  <c:x val="-3.8494743406926593E-17"/>
                  <c:y val="-3.804609508786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81D-45B2-9E1F-0B8B68D18129}"/>
                </c:ext>
              </c:extLst>
            </c:dLbl>
            <c:dLbl>
              <c:idx val="2"/>
              <c:layout>
                <c:manualLayout>
                  <c:x val="-3.5695538057742782E-2"/>
                  <c:y val="-1.3834844635784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81D-45B2-9E1F-0B8B68D18129}"/>
                </c:ext>
              </c:extLst>
            </c:dLbl>
            <c:dLbl>
              <c:idx val="3"/>
              <c:layout>
                <c:manualLayout>
                  <c:x val="-4.8293963254593252E-2"/>
                  <c:y val="-1.3834844635784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81D-45B2-9E1F-0B8B68D18129}"/>
                </c:ext>
              </c:extLst>
            </c:dLbl>
            <c:dLbl>
              <c:idx val="4"/>
              <c:layout>
                <c:manualLayout>
                  <c:x val="-1.5397897362770637E-16"/>
                  <c:y val="-2.7669689271568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81D-45B2-9E1F-0B8B68D181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参考元データ総数!$M$14:$M$18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参考元データ総数!$T$14:$T$18</c:f>
              <c:numCache>
                <c:formatCode>0.0%</c:formatCode>
                <c:ptCount val="5"/>
                <c:pt idx="0">
                  <c:v>3.1051964512040557E-2</c:v>
                </c:pt>
                <c:pt idx="1">
                  <c:v>2.7417027417027416E-2</c:v>
                </c:pt>
                <c:pt idx="2">
                  <c:v>6.4092664092664092E-2</c:v>
                </c:pt>
                <c:pt idx="3">
                  <c:v>5.8966074313408723E-2</c:v>
                </c:pt>
                <c:pt idx="4">
                  <c:v>6.3280599500416326E-2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D81D-45B2-9E1F-0B8B68D18129}"/>
            </c:ext>
          </c:extLst>
        </c:ser>
        <c:ser>
          <c:idx val="7"/>
          <c:order val="7"/>
          <c:tx>
            <c:strRef>
              <c:f>参考元データ総数!$U$13</c:f>
              <c:strCache>
                <c:ptCount val="1"/>
                <c:pt idx="0">
                  <c:v>不詳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5.6692913385826771E-2"/>
                  <c:y val="-2.4210978112622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81D-45B2-9E1F-0B8B68D18129}"/>
                </c:ext>
              </c:extLst>
            </c:dLbl>
            <c:dLbl>
              <c:idx val="1"/>
              <c:layout>
                <c:manualLayout>
                  <c:x val="-4.8294128588257212E-2"/>
                  <c:y val="2.421097811262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81D-45B2-9E1F-0B8B68D18129}"/>
                </c:ext>
              </c:extLst>
            </c:dLbl>
            <c:dLbl>
              <c:idx val="2"/>
              <c:layout>
                <c:manualLayout>
                  <c:x val="-2.09973753280839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81D-45B2-9E1F-0B8B68D18129}"/>
                </c:ext>
              </c:extLst>
            </c:dLbl>
            <c:dLbl>
              <c:idx val="3"/>
              <c:layout>
                <c:manualLayout>
                  <c:x val="-4.1994750656168055E-2"/>
                  <c:y val="2.7669689271568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81D-45B2-9E1F-0B8B68D18129}"/>
                </c:ext>
              </c:extLst>
            </c:dLbl>
            <c:dLbl>
              <c:idx val="4"/>
              <c:layout>
                <c:manualLayout>
                  <c:x val="-1.0498687664041995E-2"/>
                  <c:y val="2.0752266953676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81D-45B2-9E1F-0B8B68D181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参考元データ総数!$M$14:$M$18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参考元データ総数!$U$14:$U$18</c:f>
              <c:numCache>
                <c:formatCode>0.0%</c:formatCode>
                <c:ptCount val="5"/>
                <c:pt idx="0">
                  <c:v>2.8517110266159697E-2</c:v>
                </c:pt>
                <c:pt idx="1">
                  <c:v>3.6075036075036072E-2</c:v>
                </c:pt>
                <c:pt idx="2">
                  <c:v>2.7027027027027029E-2</c:v>
                </c:pt>
                <c:pt idx="3">
                  <c:v>3.4733441033925685E-2</c:v>
                </c:pt>
                <c:pt idx="4">
                  <c:v>3.7468776019983351E-2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D81D-45B2-9E1F-0B8B68D181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1471392"/>
        <c:axId val="871471000"/>
      </c:lineChart>
      <c:catAx>
        <c:axId val="87147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1471000"/>
        <c:crossesAt val="0"/>
        <c:auto val="1"/>
        <c:lblAlgn val="ctr"/>
        <c:lblOffset val="100"/>
        <c:noMultiLvlLbl val="0"/>
      </c:catAx>
      <c:valAx>
        <c:axId val="87147100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871471392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8110236220472441"/>
          <c:y val="0.17342195622524434"/>
          <c:w val="0.15958005249343832"/>
          <c:h val="0.73754836748833297"/>
        </c:manualLayout>
      </c:layout>
      <c:overlay val="0"/>
      <c:txPr>
        <a:bodyPr/>
        <a:lstStyle/>
        <a:p>
          <a:pPr>
            <a:defRPr sz="800">
              <a:latin typeface="HG丸ｺﾞｼｯｸM-PRO" panose="020F0600000000000000" pitchFamily="50" charset="-128"/>
              <a:ea typeface="HG丸ｺﾞｼｯｸM-PRO" panose="020F06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男女別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5"/>
                <c:pt idx="0">
                  <c:v>1023</c:v>
                </c:pt>
                <c:pt idx="1">
                  <c:v>871</c:v>
                </c:pt>
                <c:pt idx="2">
                  <c:v>860</c:v>
                </c:pt>
                <c:pt idx="3">
                  <c:v>814</c:v>
                </c:pt>
                <c:pt idx="4">
                  <c:v>789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男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5"/>
                      <c:pt idx="0">
                        <c:v>H25</c:v>
                      </c:pt>
                      <c:pt idx="1">
                        <c:v>H26</c:v>
                      </c:pt>
                      <c:pt idx="2">
                        <c:v>H27</c:v>
                      </c:pt>
                      <c:pt idx="3">
                        <c:v>H28</c:v>
                      </c:pt>
                      <c:pt idx="4">
                        <c:v>H29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7E9-4831-BBE0-FBBA9BCBEBBE}"/>
            </c:ext>
          </c:extLst>
        </c:ser>
        <c:ser>
          <c:idx val="1"/>
          <c:order val="1"/>
          <c:val>
            <c:numRef>
              <c:f>#REF!</c:f>
              <c:numCache>
                <c:formatCode>General</c:formatCode>
                <c:ptCount val="5"/>
                <c:pt idx="0">
                  <c:v>555</c:v>
                </c:pt>
                <c:pt idx="1">
                  <c:v>515</c:v>
                </c:pt>
                <c:pt idx="2">
                  <c:v>435</c:v>
                </c:pt>
                <c:pt idx="3">
                  <c:v>424</c:v>
                </c:pt>
                <c:pt idx="4">
                  <c:v>412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5"/>
                      <c:pt idx="0">
                        <c:v>H25</c:v>
                      </c:pt>
                      <c:pt idx="1">
                        <c:v>H26</c:v>
                      </c:pt>
                      <c:pt idx="2">
                        <c:v>H27</c:v>
                      </c:pt>
                      <c:pt idx="3">
                        <c:v>H28</c:v>
                      </c:pt>
                      <c:pt idx="4">
                        <c:v>H29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7E9-4831-BBE0-FBBA9BCBE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70608"/>
        <c:axId val="871447872"/>
      </c:lineChart>
      <c:catAx>
        <c:axId val="87147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447872"/>
        <c:crosses val="autoZero"/>
        <c:auto val="1"/>
        <c:lblAlgn val="ctr"/>
        <c:lblOffset val="100"/>
        <c:noMultiLvlLbl val="0"/>
      </c:catAx>
      <c:valAx>
        <c:axId val="87144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70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職業別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0050030153997749E-2"/>
          <c:y val="0.12173581748308024"/>
          <c:w val="0.85205365317707382"/>
          <c:h val="0.64950722212578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参考元データ総数!$N$128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参考元データ総数!$O$128:$V$128</c:f>
              <c:numCache>
                <c:formatCode>General</c:formatCode>
                <c:ptCount val="8"/>
                <c:pt idx="0">
                  <c:v>107</c:v>
                </c:pt>
                <c:pt idx="1">
                  <c:v>381</c:v>
                </c:pt>
                <c:pt idx="2">
                  <c:v>44</c:v>
                </c:pt>
                <c:pt idx="3">
                  <c:v>106</c:v>
                </c:pt>
                <c:pt idx="4">
                  <c:v>21</c:v>
                </c:pt>
                <c:pt idx="5">
                  <c:v>765</c:v>
                </c:pt>
                <c:pt idx="6">
                  <c:v>154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A-42CF-98B7-DD2049610D5F}"/>
            </c:ext>
          </c:extLst>
        </c:ser>
        <c:ser>
          <c:idx val="1"/>
          <c:order val="1"/>
          <c:tx>
            <c:strRef>
              <c:f>参考元データ総数!$N$129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参考元データ総数!$O$129:$V$129</c:f>
              <c:numCache>
                <c:formatCode>General</c:formatCode>
                <c:ptCount val="8"/>
                <c:pt idx="0">
                  <c:v>77</c:v>
                </c:pt>
                <c:pt idx="1">
                  <c:v>369</c:v>
                </c:pt>
                <c:pt idx="2">
                  <c:v>34</c:v>
                </c:pt>
                <c:pt idx="3">
                  <c:v>113</c:v>
                </c:pt>
                <c:pt idx="4">
                  <c:v>21</c:v>
                </c:pt>
                <c:pt idx="5">
                  <c:v>609</c:v>
                </c:pt>
                <c:pt idx="6">
                  <c:v>160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A-42CF-98B7-DD2049610D5F}"/>
            </c:ext>
          </c:extLst>
        </c:ser>
        <c:ser>
          <c:idx val="2"/>
          <c:order val="2"/>
          <c:tx>
            <c:strRef>
              <c:f>参考元データ総数!$N$130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参考元データ総数!$O$130:$V$130</c:f>
              <c:numCache>
                <c:formatCode>General</c:formatCode>
                <c:ptCount val="8"/>
                <c:pt idx="0">
                  <c:v>89</c:v>
                </c:pt>
                <c:pt idx="1">
                  <c:v>304</c:v>
                </c:pt>
                <c:pt idx="2">
                  <c:v>25</c:v>
                </c:pt>
                <c:pt idx="3">
                  <c:v>95</c:v>
                </c:pt>
                <c:pt idx="4">
                  <c:v>62</c:v>
                </c:pt>
                <c:pt idx="5">
                  <c:v>346</c:v>
                </c:pt>
                <c:pt idx="6">
                  <c:v>366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A-42CF-98B7-DD2049610D5F}"/>
            </c:ext>
          </c:extLst>
        </c:ser>
        <c:ser>
          <c:idx val="3"/>
          <c:order val="3"/>
          <c:tx>
            <c:strRef>
              <c:f>参考元データ総数!$N$131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参考元データ総数!$O$131:$V$131</c:f>
              <c:numCache>
                <c:formatCode>General</c:formatCode>
                <c:ptCount val="8"/>
                <c:pt idx="0">
                  <c:v>78</c:v>
                </c:pt>
                <c:pt idx="1">
                  <c:v>294</c:v>
                </c:pt>
                <c:pt idx="2">
                  <c:v>40</c:v>
                </c:pt>
                <c:pt idx="3">
                  <c:v>75</c:v>
                </c:pt>
                <c:pt idx="4">
                  <c:v>43</c:v>
                </c:pt>
                <c:pt idx="5">
                  <c:v>458</c:v>
                </c:pt>
                <c:pt idx="6">
                  <c:v>243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A-42CF-98B7-DD2049610D5F}"/>
            </c:ext>
          </c:extLst>
        </c:ser>
        <c:ser>
          <c:idx val="4"/>
          <c:order val="4"/>
          <c:tx>
            <c:strRef>
              <c:f>参考元データ総数!$N$132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参考元データ総数!$O$132:$V$132</c:f>
              <c:numCache>
                <c:formatCode>General</c:formatCode>
                <c:ptCount val="8"/>
                <c:pt idx="0">
                  <c:v>69</c:v>
                </c:pt>
                <c:pt idx="1">
                  <c:v>306</c:v>
                </c:pt>
                <c:pt idx="2">
                  <c:v>40</c:v>
                </c:pt>
                <c:pt idx="3">
                  <c:v>48</c:v>
                </c:pt>
                <c:pt idx="4">
                  <c:v>46</c:v>
                </c:pt>
                <c:pt idx="5">
                  <c:v>460</c:v>
                </c:pt>
                <c:pt idx="6">
                  <c:v>227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DA-42CF-98B7-DD2049610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43168"/>
        <c:axId val="871445520"/>
      </c:barChart>
      <c:catAx>
        <c:axId val="87144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871445520"/>
        <c:crosses val="autoZero"/>
        <c:auto val="1"/>
        <c:lblAlgn val="ctr"/>
        <c:lblOffset val="100"/>
        <c:noMultiLvlLbl val="0"/>
      </c:catAx>
      <c:valAx>
        <c:axId val="87144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43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場所別（</a:t>
            </a:r>
            <a:r>
              <a:rPr 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H</a:t>
            </a:r>
            <a:r>
              <a:rPr lang="en-US" alt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29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年）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942835991654892"/>
          <c:y val="0.17900483061848876"/>
          <c:w val="0.46900652803015014"/>
          <c:h val="0.7103398393925359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5309755030621172"/>
                  <c:y val="-0.1074766695829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9-483A-B14D-593A107E8D8A}"/>
                </c:ext>
              </c:extLst>
            </c:dLbl>
            <c:dLbl>
              <c:idx val="2"/>
              <c:layout>
                <c:manualLayout>
                  <c:x val="-3.8317248805437784E-2"/>
                  <c:y val="0.117671305930473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39-483A-B14D-593A107E8D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39-483A-B14D-593A107E8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参考元データ総数!$B$55:$H$55</c:f>
              <c:numCache>
                <c:formatCode>General</c:formatCode>
                <c:ptCount val="7"/>
                <c:pt idx="0">
                  <c:v>673</c:v>
                </c:pt>
                <c:pt idx="1">
                  <c:v>228</c:v>
                </c:pt>
                <c:pt idx="2">
                  <c:v>30</c:v>
                </c:pt>
                <c:pt idx="3">
                  <c:v>35</c:v>
                </c:pt>
                <c:pt idx="4">
                  <c:v>16</c:v>
                </c:pt>
                <c:pt idx="5">
                  <c:v>219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9-483A-B14D-593A107E8D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6"/>
          <c:order val="0"/>
          <c:tx>
            <c:strRef>
              <c:f>参考元データ総数!$Q$50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dLbls>
            <c:delete val="1"/>
          </c:dLbls>
          <c:cat>
            <c:strRef>
              <c:f>参考元データ総数!$A$51:$A$55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参考元データ総数!$Q$51:$Q$55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F-446B-BEF2-1360519B84D0}"/>
            </c:ext>
          </c:extLst>
        </c:ser>
        <c:ser>
          <c:idx val="5"/>
          <c:order val="1"/>
          <c:tx>
            <c:strRef>
              <c:f>参考元データ総数!$P$50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777777777777779E-3"/>
                  <c:y val="2.77777777777777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AF-446B-BEF2-1360519B84D0}"/>
                </c:ext>
              </c:extLst>
            </c:dLbl>
            <c:dLbl>
              <c:idx val="1"/>
              <c:layout>
                <c:manualLayout>
                  <c:x val="2.7777777777777267E-3"/>
                  <c:y val="1.38888888888888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AF-446B-BEF2-1360519B84D0}"/>
                </c:ext>
              </c:extLst>
            </c:dLbl>
            <c:dLbl>
              <c:idx val="2"/>
              <c:layout>
                <c:manualLayout>
                  <c:x val="0"/>
                  <c:y val="2.77777777777777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F-446B-BEF2-1360519B84D0}"/>
                </c:ext>
              </c:extLst>
            </c:dLbl>
            <c:dLbl>
              <c:idx val="3"/>
              <c:layout>
                <c:manualLayout>
                  <c:x val="0"/>
                  <c:y val="1.85185185185185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AF-446B-BEF2-1360519B84D0}"/>
                </c:ext>
              </c:extLst>
            </c:dLbl>
            <c:dLbl>
              <c:idx val="4"/>
              <c:layout>
                <c:manualLayout>
                  <c:x val="2.777777777777676E-3"/>
                  <c:y val="3.24074074074074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AF-446B-BEF2-1360519B84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参考元データ総数!$A$51:$A$55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参考元データ総数!$P$51:$P$55</c:f>
              <c:numCache>
                <c:formatCode>0.0%</c:formatCode>
                <c:ptCount val="5"/>
                <c:pt idx="0">
                  <c:v>0.17553865652724968</c:v>
                </c:pt>
                <c:pt idx="1">
                  <c:v>0.16017316017316016</c:v>
                </c:pt>
                <c:pt idx="2">
                  <c:v>0.18301158301158302</c:v>
                </c:pt>
                <c:pt idx="3">
                  <c:v>0.15428109854604199</c:v>
                </c:pt>
                <c:pt idx="4">
                  <c:v>0.18234804329725229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AF-446B-BEF2-1360519B84D0}"/>
            </c:ext>
          </c:extLst>
        </c:ser>
        <c:ser>
          <c:idx val="4"/>
          <c:order val="2"/>
          <c:tx>
            <c:strRef>
              <c:f>参考元データ総数!$O$50</c:f>
              <c:strCache>
                <c:ptCount val="1"/>
                <c:pt idx="0">
                  <c:v>山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7088548910523874E-3"/>
                  <c:y val="-2.57338541343749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AF-446B-BEF2-1360519B84D0}"/>
                </c:ext>
              </c:extLst>
            </c:dLbl>
            <c:dLbl>
              <c:idx val="1"/>
              <c:layout>
                <c:manualLayout>
                  <c:x val="-1.8545734634353584E-3"/>
                  <c:y val="5.93465186930373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AF-446B-BEF2-1360519B84D0}"/>
                </c:ext>
              </c:extLst>
            </c:dLbl>
            <c:dLbl>
              <c:idx val="2"/>
              <c:layout>
                <c:manualLayout>
                  <c:x val="0"/>
                  <c:y val="6.85903238473143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AF-446B-BEF2-1360519B84D0}"/>
                </c:ext>
              </c:extLst>
            </c:dLbl>
            <c:dLbl>
              <c:idx val="3"/>
              <c:layout>
                <c:manualLayout>
                  <c:x val="1.8544274455261937E-3"/>
                  <c:y val="2.23332713332077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AF-446B-BEF2-1360519B84D0}"/>
                </c:ext>
              </c:extLst>
            </c:dLbl>
            <c:dLbl>
              <c:idx val="4"/>
              <c:layout>
                <c:manualLayout>
                  <c:x val="0"/>
                  <c:y val="2.79066691466716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AF-446B-BEF2-1360519B84D0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参考元データ総数!$A$51:$A$55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参考元データ総数!$O$51:$O$55</c:f>
              <c:numCache>
                <c:formatCode>0.0%</c:formatCode>
                <c:ptCount val="5"/>
                <c:pt idx="0">
                  <c:v>1.5209125475285171E-2</c:v>
                </c:pt>
                <c:pt idx="1">
                  <c:v>6.4935064935064939E-3</c:v>
                </c:pt>
                <c:pt idx="2">
                  <c:v>8.4942084942084949E-3</c:v>
                </c:pt>
                <c:pt idx="3">
                  <c:v>1.2116316639741519E-2</c:v>
                </c:pt>
                <c:pt idx="4">
                  <c:v>1.3322231473771857E-2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AF-446B-BEF2-1360519B84D0}"/>
            </c:ext>
          </c:extLst>
        </c:ser>
        <c:ser>
          <c:idx val="3"/>
          <c:order val="3"/>
          <c:tx>
            <c:strRef>
              <c:f>参考元データ総数!$N$50</c:f>
              <c:strCache>
                <c:ptCount val="1"/>
                <c:pt idx="0">
                  <c:v>海（湖）・河川等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73985987971975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AF-446B-BEF2-1360519B84D0}"/>
                </c:ext>
              </c:extLst>
            </c:dLbl>
            <c:dLbl>
              <c:idx val="1"/>
              <c:layout>
                <c:manualLayout>
                  <c:x val="-3.3997443759942121E-17"/>
                  <c:y val="-5.62894992456651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AF-446B-BEF2-1360519B84D0}"/>
                </c:ext>
              </c:extLst>
            </c:dLbl>
            <c:dLbl>
              <c:idx val="2"/>
              <c:layout>
                <c:manualLayout>
                  <c:x val="-1.8544274455261937E-3"/>
                  <c:y val="-2.09990286647239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AF-446B-BEF2-1360519B84D0}"/>
                </c:ext>
              </c:extLst>
            </c:dLbl>
            <c:dLbl>
              <c:idx val="3"/>
              <c:layout>
                <c:manualLayout>
                  <c:x val="3.7088548910523197E-3"/>
                  <c:y val="1.539789736277063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AF-446B-BEF2-1360519B84D0}"/>
                </c:ext>
              </c:extLst>
            </c:dLbl>
            <c:dLbl>
              <c:idx val="4"/>
              <c:layout>
                <c:manualLayout>
                  <c:x val="1.8544274455261937E-3"/>
                  <c:y val="2.09973753280839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AF-446B-BEF2-1360519B84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参考元データ総数!$A$51:$A$55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参考元データ総数!$N$51:$N$55</c:f>
              <c:numCache>
                <c:formatCode>0.0%</c:formatCode>
                <c:ptCount val="5"/>
                <c:pt idx="0">
                  <c:v>4.1825095057034217E-2</c:v>
                </c:pt>
                <c:pt idx="1">
                  <c:v>2.2366522366522368E-2</c:v>
                </c:pt>
                <c:pt idx="2">
                  <c:v>2.6254826254826256E-2</c:v>
                </c:pt>
                <c:pt idx="3">
                  <c:v>3.4733441033925685E-2</c:v>
                </c:pt>
                <c:pt idx="4">
                  <c:v>2.9142381348875937E-2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8AF-446B-BEF2-1360519B84D0}"/>
            </c:ext>
          </c:extLst>
        </c:ser>
        <c:ser>
          <c:idx val="2"/>
          <c:order val="4"/>
          <c:tx>
            <c:strRef>
              <c:f>参考元データ総数!$M$50</c:f>
              <c:strCache>
                <c:ptCount val="1"/>
                <c:pt idx="0">
                  <c:v>乗物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5.0980692781969709E-3"/>
                  <c:y val="-3.640151280302406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AF-446B-BEF2-1360519B84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参考元データ総数!$A$51:$A$55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参考元データ総数!$M$51:$M$55</c:f>
              <c:numCache>
                <c:formatCode>0.0%</c:formatCode>
                <c:ptCount val="5"/>
                <c:pt idx="0">
                  <c:v>2.6615969581749048E-2</c:v>
                </c:pt>
                <c:pt idx="1">
                  <c:v>2.7417027417027416E-2</c:v>
                </c:pt>
                <c:pt idx="2">
                  <c:v>1.9305019305019305E-2</c:v>
                </c:pt>
                <c:pt idx="3">
                  <c:v>2.5040387722132473E-2</c:v>
                </c:pt>
                <c:pt idx="4">
                  <c:v>2.497918401332223E-2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AF-446B-BEF2-1360519B84D0}"/>
            </c:ext>
          </c:extLst>
        </c:ser>
        <c:ser>
          <c:idx val="1"/>
          <c:order val="5"/>
          <c:tx>
            <c:strRef>
              <c:f>参考元データ総数!$L$50</c:f>
              <c:strCache>
                <c:ptCount val="1"/>
                <c:pt idx="0">
                  <c:v>高層ビル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参考元データ総数!$A$51:$A$55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参考元データ総数!$L$51:$L$55</c:f>
              <c:numCache>
                <c:formatCode>0.0%</c:formatCode>
                <c:ptCount val="5"/>
                <c:pt idx="0">
                  <c:v>0.17237008871989862</c:v>
                </c:pt>
                <c:pt idx="1">
                  <c:v>0.14862914862914864</c:v>
                </c:pt>
                <c:pt idx="2">
                  <c:v>0.15752895752895754</c:v>
                </c:pt>
                <c:pt idx="3">
                  <c:v>0.20274636510500807</c:v>
                </c:pt>
                <c:pt idx="4">
                  <c:v>0.18984179850124897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AF-446B-BEF2-1360519B84D0}"/>
            </c:ext>
          </c:extLst>
        </c:ser>
        <c:ser>
          <c:idx val="0"/>
          <c:order val="6"/>
          <c:tx>
            <c:strRef>
              <c:f>参考元データ総数!$K$50</c:f>
              <c:strCache>
                <c:ptCount val="1"/>
                <c:pt idx="0">
                  <c:v>自宅等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参考元データ総数!$A$51:$A$55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参考元データ総数!$K$51:$K$55</c:f>
              <c:numCache>
                <c:formatCode>0.0%</c:formatCode>
                <c:ptCount val="5"/>
                <c:pt idx="0">
                  <c:v>0.5684410646387833</c:v>
                </c:pt>
                <c:pt idx="1">
                  <c:v>0.63492063492063489</c:v>
                </c:pt>
                <c:pt idx="2">
                  <c:v>0.60540540540540544</c:v>
                </c:pt>
                <c:pt idx="3">
                  <c:v>0.57108239095315028</c:v>
                </c:pt>
                <c:pt idx="4">
                  <c:v>0.56036636136552875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8AF-446B-BEF2-1360519B84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71455320"/>
        <c:axId val="871450616"/>
      </c:barChart>
      <c:catAx>
        <c:axId val="871455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450616"/>
        <c:crosses val="autoZero"/>
        <c:auto val="1"/>
        <c:lblAlgn val="ctr"/>
        <c:lblOffset val="100"/>
        <c:noMultiLvlLbl val="0"/>
      </c:catAx>
      <c:valAx>
        <c:axId val="8714506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1455320"/>
        <c:crosses val="autoZero"/>
        <c:crossBetween val="between"/>
      </c:valAx>
    </c:plotArea>
    <c:legend>
      <c:legendPos val="r"/>
      <c:legendEntry>
        <c:idx val="6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場所別（全体）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参考元データ総数!$A$51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参考元データ総数!$B$51:$H$51</c:f>
              <c:numCache>
                <c:formatCode>General</c:formatCode>
                <c:ptCount val="7"/>
                <c:pt idx="0">
                  <c:v>897</c:v>
                </c:pt>
                <c:pt idx="1">
                  <c:v>272</c:v>
                </c:pt>
                <c:pt idx="2">
                  <c:v>42</c:v>
                </c:pt>
                <c:pt idx="3">
                  <c:v>66</c:v>
                </c:pt>
                <c:pt idx="4">
                  <c:v>24</c:v>
                </c:pt>
                <c:pt idx="5">
                  <c:v>277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F-41D9-9065-5936EE0626FB}"/>
            </c:ext>
          </c:extLst>
        </c:ser>
        <c:ser>
          <c:idx val="1"/>
          <c:order val="1"/>
          <c:tx>
            <c:strRef>
              <c:f>参考元データ総数!$A$52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参考元データ総数!$B$52:$H$52</c:f>
              <c:numCache>
                <c:formatCode>General</c:formatCode>
                <c:ptCount val="7"/>
                <c:pt idx="0">
                  <c:v>880</c:v>
                </c:pt>
                <c:pt idx="1">
                  <c:v>206</c:v>
                </c:pt>
                <c:pt idx="2">
                  <c:v>38</c:v>
                </c:pt>
                <c:pt idx="3">
                  <c:v>31</c:v>
                </c:pt>
                <c:pt idx="4">
                  <c:v>9</c:v>
                </c:pt>
                <c:pt idx="5">
                  <c:v>222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F-41D9-9065-5936EE0626FB}"/>
            </c:ext>
          </c:extLst>
        </c:ser>
        <c:ser>
          <c:idx val="2"/>
          <c:order val="2"/>
          <c:tx>
            <c:strRef>
              <c:f>参考元データ総数!$A$53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参考元データ総数!$B$53:$H$53</c:f>
              <c:numCache>
                <c:formatCode>General</c:formatCode>
                <c:ptCount val="7"/>
                <c:pt idx="0">
                  <c:v>784</c:v>
                </c:pt>
                <c:pt idx="1">
                  <c:v>204</c:v>
                </c:pt>
                <c:pt idx="2">
                  <c:v>25</c:v>
                </c:pt>
                <c:pt idx="3">
                  <c:v>34</c:v>
                </c:pt>
                <c:pt idx="4">
                  <c:v>11</c:v>
                </c:pt>
                <c:pt idx="5">
                  <c:v>237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AF-41D9-9065-5936EE0626FB}"/>
            </c:ext>
          </c:extLst>
        </c:ser>
        <c:ser>
          <c:idx val="3"/>
          <c:order val="3"/>
          <c:tx>
            <c:strRef>
              <c:f>参考元データ総数!$A$54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参考元データ総数!$B$54:$H$54</c:f>
              <c:numCache>
                <c:formatCode>General</c:formatCode>
                <c:ptCount val="7"/>
                <c:pt idx="0">
                  <c:v>707</c:v>
                </c:pt>
                <c:pt idx="1">
                  <c:v>251</c:v>
                </c:pt>
                <c:pt idx="2">
                  <c:v>31</c:v>
                </c:pt>
                <c:pt idx="3">
                  <c:v>43</c:v>
                </c:pt>
                <c:pt idx="4">
                  <c:v>15</c:v>
                </c:pt>
                <c:pt idx="5">
                  <c:v>191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AF-41D9-9065-5936EE0626FB}"/>
            </c:ext>
          </c:extLst>
        </c:ser>
        <c:ser>
          <c:idx val="4"/>
          <c:order val="4"/>
          <c:tx>
            <c:strRef>
              <c:f>参考元データ総数!$A$55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参考元データ総数!$B$55:$H$55</c:f>
              <c:numCache>
                <c:formatCode>General</c:formatCode>
                <c:ptCount val="7"/>
                <c:pt idx="0">
                  <c:v>673</c:v>
                </c:pt>
                <c:pt idx="1">
                  <c:v>228</c:v>
                </c:pt>
                <c:pt idx="2">
                  <c:v>30</c:v>
                </c:pt>
                <c:pt idx="3">
                  <c:v>35</c:v>
                </c:pt>
                <c:pt idx="4">
                  <c:v>16</c:v>
                </c:pt>
                <c:pt idx="5">
                  <c:v>219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AF-41D9-9065-5936EE062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45912"/>
        <c:axId val="871444344"/>
      </c:barChart>
      <c:catAx>
        <c:axId val="871445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71444344"/>
        <c:crosses val="autoZero"/>
        <c:auto val="1"/>
        <c:lblAlgn val="ctr"/>
        <c:lblOffset val="100"/>
        <c:noMultiLvlLbl val="0"/>
      </c:catAx>
      <c:valAx>
        <c:axId val="871444344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871445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場所別（</a:t>
            </a: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男性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'参考元データ男 '!$A$41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'参考元データ男 '!$B$40:$H$40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'!$B$41:$H$41</c:f>
              <c:numCache>
                <c:formatCode>General</c:formatCode>
                <c:ptCount val="7"/>
                <c:pt idx="0">
                  <c:v>572</c:v>
                </c:pt>
                <c:pt idx="1">
                  <c:v>137</c:v>
                </c:pt>
                <c:pt idx="2">
                  <c:v>40</c:v>
                </c:pt>
                <c:pt idx="3">
                  <c:v>43</c:v>
                </c:pt>
                <c:pt idx="4">
                  <c:v>21</c:v>
                </c:pt>
                <c:pt idx="5">
                  <c:v>210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2-4443-BEA7-FA440E592FBC}"/>
            </c:ext>
          </c:extLst>
        </c:ser>
        <c:ser>
          <c:idx val="1"/>
          <c:order val="1"/>
          <c:tx>
            <c:strRef>
              <c:f>'参考元データ男 '!$A$42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'参考元データ男 '!$B$40:$H$40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'!$B$42:$H$42</c:f>
              <c:numCache>
                <c:formatCode>General</c:formatCode>
                <c:ptCount val="7"/>
                <c:pt idx="0">
                  <c:v>544</c:v>
                </c:pt>
                <c:pt idx="1">
                  <c:v>103</c:v>
                </c:pt>
                <c:pt idx="2">
                  <c:v>34</c:v>
                </c:pt>
                <c:pt idx="3">
                  <c:v>20</c:v>
                </c:pt>
                <c:pt idx="4">
                  <c:v>8</c:v>
                </c:pt>
                <c:pt idx="5">
                  <c:v>162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2-4443-BEA7-FA440E592FBC}"/>
            </c:ext>
          </c:extLst>
        </c:ser>
        <c:ser>
          <c:idx val="2"/>
          <c:order val="2"/>
          <c:tx>
            <c:strRef>
              <c:f>'参考元データ男 '!$A$43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'参考元データ男 '!$B$40:$H$40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'!$B$43:$H$43</c:f>
              <c:numCache>
                <c:formatCode>General</c:formatCode>
                <c:ptCount val="7"/>
                <c:pt idx="0">
                  <c:v>502</c:v>
                </c:pt>
                <c:pt idx="1">
                  <c:v>109</c:v>
                </c:pt>
                <c:pt idx="2">
                  <c:v>23</c:v>
                </c:pt>
                <c:pt idx="3">
                  <c:v>23</c:v>
                </c:pt>
                <c:pt idx="4">
                  <c:v>11</c:v>
                </c:pt>
                <c:pt idx="5">
                  <c:v>192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12-4443-BEA7-FA440E592FBC}"/>
            </c:ext>
          </c:extLst>
        </c:ser>
        <c:ser>
          <c:idx val="3"/>
          <c:order val="3"/>
          <c:tx>
            <c:strRef>
              <c:f>'参考元データ男 '!$A$44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'参考元データ男 '!$B$40:$H$40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'!$B$44:$H$44</c:f>
              <c:numCache>
                <c:formatCode>General</c:formatCode>
                <c:ptCount val="7"/>
                <c:pt idx="0">
                  <c:v>455</c:v>
                </c:pt>
                <c:pt idx="1">
                  <c:v>140</c:v>
                </c:pt>
                <c:pt idx="2">
                  <c:v>29</c:v>
                </c:pt>
                <c:pt idx="3">
                  <c:v>27</c:v>
                </c:pt>
                <c:pt idx="4">
                  <c:v>14</c:v>
                </c:pt>
                <c:pt idx="5">
                  <c:v>149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12-4443-BEA7-FA440E592FBC}"/>
            </c:ext>
          </c:extLst>
        </c:ser>
        <c:ser>
          <c:idx val="4"/>
          <c:order val="4"/>
          <c:tx>
            <c:strRef>
              <c:f>'参考元データ男 '!$A$45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'参考元データ男 '!$B$40:$H$40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'!$B$45:$H$45</c:f>
              <c:numCache>
                <c:formatCode>General</c:formatCode>
                <c:ptCount val="7"/>
                <c:pt idx="0">
                  <c:v>442</c:v>
                </c:pt>
                <c:pt idx="1">
                  <c:v>114</c:v>
                </c:pt>
                <c:pt idx="2">
                  <c:v>26</c:v>
                </c:pt>
                <c:pt idx="3">
                  <c:v>25</c:v>
                </c:pt>
                <c:pt idx="4">
                  <c:v>15</c:v>
                </c:pt>
                <c:pt idx="5">
                  <c:v>167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12-4443-BEA7-FA440E592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45128"/>
        <c:axId val="871448656"/>
      </c:barChart>
      <c:catAx>
        <c:axId val="871445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71448656"/>
        <c:crosses val="autoZero"/>
        <c:auto val="1"/>
        <c:lblAlgn val="ctr"/>
        <c:lblOffset val="100"/>
        <c:noMultiLvlLbl val="0"/>
      </c:catAx>
      <c:valAx>
        <c:axId val="87144865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871445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場所別（</a:t>
            </a:r>
            <a:r>
              <a:rPr lang="ja-JP" altLang="en-US" sz="1400"/>
              <a:t>女性</a:t>
            </a:r>
            <a:r>
              <a:rPr lang="ja-JP" sz="1400"/>
              <a:t>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'参考元データ女 '!$A$42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'参考元データ女 '!$B$41:$H$41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'!$B$42:$H$42</c:f>
              <c:numCache>
                <c:formatCode>General</c:formatCode>
                <c:ptCount val="7"/>
                <c:pt idx="0">
                  <c:v>325</c:v>
                </c:pt>
                <c:pt idx="1">
                  <c:v>135</c:v>
                </c:pt>
                <c:pt idx="2">
                  <c:v>2</c:v>
                </c:pt>
                <c:pt idx="3">
                  <c:v>23</c:v>
                </c:pt>
                <c:pt idx="4">
                  <c:v>3</c:v>
                </c:pt>
                <c:pt idx="5">
                  <c:v>67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6-4661-9637-AA35884CFEAA}"/>
            </c:ext>
          </c:extLst>
        </c:ser>
        <c:ser>
          <c:idx val="1"/>
          <c:order val="1"/>
          <c:tx>
            <c:strRef>
              <c:f>'参考元データ女 '!$A$43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'参考元データ女 '!$B$41:$H$41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'!$B$43:$H$43</c:f>
              <c:numCache>
                <c:formatCode>General</c:formatCode>
                <c:ptCount val="7"/>
                <c:pt idx="0">
                  <c:v>336</c:v>
                </c:pt>
                <c:pt idx="1">
                  <c:v>103</c:v>
                </c:pt>
                <c:pt idx="2">
                  <c:v>4</c:v>
                </c:pt>
                <c:pt idx="3">
                  <c:v>11</c:v>
                </c:pt>
                <c:pt idx="4">
                  <c:v>1</c:v>
                </c:pt>
                <c:pt idx="5">
                  <c:v>60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76-4661-9637-AA35884CFEAA}"/>
            </c:ext>
          </c:extLst>
        </c:ser>
        <c:ser>
          <c:idx val="2"/>
          <c:order val="2"/>
          <c:tx>
            <c:strRef>
              <c:f>'参考元データ女 '!$A$44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'参考元データ女 '!$B$41:$H$41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'!$B$44:$H$44</c:f>
              <c:numCache>
                <c:formatCode>General</c:formatCode>
                <c:ptCount val="7"/>
                <c:pt idx="0">
                  <c:v>282</c:v>
                </c:pt>
                <c:pt idx="1">
                  <c:v>95</c:v>
                </c:pt>
                <c:pt idx="2">
                  <c:v>2</c:v>
                </c:pt>
                <c:pt idx="3">
                  <c:v>11</c:v>
                </c:pt>
                <c:pt idx="4">
                  <c:v>0</c:v>
                </c:pt>
                <c:pt idx="5">
                  <c:v>45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76-4661-9637-AA35884CFEAA}"/>
            </c:ext>
          </c:extLst>
        </c:ser>
        <c:ser>
          <c:idx val="3"/>
          <c:order val="3"/>
          <c:tx>
            <c:strRef>
              <c:f>'参考元データ女 '!$A$45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'参考元データ女 '!$B$41:$H$41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'!$B$45:$H$45</c:f>
              <c:numCache>
                <c:formatCode>General</c:formatCode>
                <c:ptCount val="7"/>
                <c:pt idx="0">
                  <c:v>252</c:v>
                </c:pt>
                <c:pt idx="1">
                  <c:v>111</c:v>
                </c:pt>
                <c:pt idx="2">
                  <c:v>2</c:v>
                </c:pt>
                <c:pt idx="3">
                  <c:v>16</c:v>
                </c:pt>
                <c:pt idx="4">
                  <c:v>1</c:v>
                </c:pt>
                <c:pt idx="5">
                  <c:v>42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76-4661-9637-AA35884CFEAA}"/>
            </c:ext>
          </c:extLst>
        </c:ser>
        <c:ser>
          <c:idx val="4"/>
          <c:order val="4"/>
          <c:tx>
            <c:strRef>
              <c:f>'参考元データ女 '!$A$46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'参考元データ女 '!$B$41:$H$41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'!$B$46:$H$46</c:f>
              <c:numCache>
                <c:formatCode>General</c:formatCode>
                <c:ptCount val="7"/>
                <c:pt idx="0">
                  <c:v>231</c:v>
                </c:pt>
                <c:pt idx="1">
                  <c:v>114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52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76-4661-9637-AA35884CF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48264"/>
        <c:axId val="871449048"/>
      </c:barChart>
      <c:catAx>
        <c:axId val="87144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871449048"/>
        <c:crosses val="autoZero"/>
        <c:auto val="1"/>
        <c:lblAlgn val="ctr"/>
        <c:lblOffset val="100"/>
        <c:noMultiLvlLbl val="0"/>
      </c:catAx>
      <c:valAx>
        <c:axId val="871449048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871448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自殺者数　年齢別（総数）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7976662635665692E-2"/>
          <c:y val="0.15233530112454949"/>
          <c:w val="0.79213320958926137"/>
          <c:h val="0.7544412639805701"/>
        </c:manualLayout>
      </c:layout>
      <c:lineChart>
        <c:grouping val="standard"/>
        <c:varyColors val="0"/>
        <c:ser>
          <c:idx val="0"/>
          <c:order val="0"/>
          <c:tx>
            <c:strRef>
              <c:f>参考元データ総数!$C$4</c:f>
              <c:strCache>
                <c:ptCount val="1"/>
                <c:pt idx="0">
                  <c:v>20歳未満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4.592044141476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C4-4FAA-B506-808B1C5514DC}"/>
                </c:ext>
              </c:extLst>
            </c:dLbl>
            <c:dLbl>
              <c:idx val="1"/>
              <c:layout>
                <c:manualLayout>
                  <c:x val="-9.0826521344232521E-3"/>
                  <c:y val="-3.936037835551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C4-4FAA-B506-808B1C5514DC}"/>
                </c:ext>
              </c:extLst>
            </c:dLbl>
            <c:dLbl>
              <c:idx val="2"/>
              <c:layout>
                <c:manualLayout>
                  <c:x val="-1.6348773841961851E-2"/>
                  <c:y val="-3.9360378355510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C4-4FAA-B506-808B1C5514DC}"/>
                </c:ext>
              </c:extLst>
            </c:dLbl>
            <c:dLbl>
              <c:idx val="3"/>
              <c:layout>
                <c:manualLayout>
                  <c:x val="-1.6348773841961921E-2"/>
                  <c:y val="-2.6240252237007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C4-4FAA-B506-808B1C5514DC}"/>
                </c:ext>
              </c:extLst>
            </c:dLbl>
            <c:dLbl>
              <c:idx val="4"/>
              <c:layout>
                <c:manualLayout>
                  <c:x val="-2.9064486830154404E-2"/>
                  <c:y val="-3.2800315296259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C4-4FAA-B506-808B1C5514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参考元データ総数!$C$5:$C$9</c:f>
              <c:numCache>
                <c:formatCode>General</c:formatCode>
                <c:ptCount val="5"/>
                <c:pt idx="0">
                  <c:v>11</c:v>
                </c:pt>
                <c:pt idx="1">
                  <c:v>18</c:v>
                </c:pt>
                <c:pt idx="2">
                  <c:v>11</c:v>
                </c:pt>
                <c:pt idx="3">
                  <c:v>20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C4-4FAA-B506-808B1C5514DC}"/>
            </c:ext>
          </c:extLst>
        </c:ser>
        <c:ser>
          <c:idx val="1"/>
          <c:order val="1"/>
          <c:tx>
            <c:strRef>
              <c:f>参考元データ総数!$D$4</c:f>
              <c:strCache>
                <c:ptCount val="1"/>
                <c:pt idx="0">
                  <c:v>20～29歳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C4-4FAA-B506-808B1C5514D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C4-4FAA-B506-808B1C5514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C4-4FAA-B506-808B1C5514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C4-4FAA-B506-808B1C5514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参考元データ総数!$D$5:$D$9</c:f>
              <c:numCache>
                <c:formatCode>General</c:formatCode>
                <c:ptCount val="5"/>
                <c:pt idx="0">
                  <c:v>160</c:v>
                </c:pt>
                <c:pt idx="1">
                  <c:v>119</c:v>
                </c:pt>
                <c:pt idx="2">
                  <c:v>126</c:v>
                </c:pt>
                <c:pt idx="3">
                  <c:v>124</c:v>
                </c:pt>
                <c:pt idx="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EC4-4FAA-B506-808B1C5514DC}"/>
            </c:ext>
          </c:extLst>
        </c:ser>
        <c:ser>
          <c:idx val="2"/>
          <c:order val="2"/>
          <c:tx>
            <c:strRef>
              <c:f>参考元データ総数!$E$4</c:f>
              <c:strCache>
                <c:ptCount val="1"/>
                <c:pt idx="0">
                  <c:v>30～39歳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C4-4FAA-B506-808B1C5514D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C4-4FAA-B506-808B1C5514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C4-4FAA-B506-808B1C5514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EC4-4FAA-B506-808B1C5514DC}"/>
                </c:ext>
              </c:extLst>
            </c:dLbl>
            <c:dLbl>
              <c:idx val="4"/>
              <c:layout>
                <c:manualLayout>
                  <c:x val="-1.1348126638173148E-2"/>
                  <c:y val="2.90697585699326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855427859521882E-2"/>
                      <c:h val="5.50582753286103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CEC4-4FAA-B506-808B1C5514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参考元データ総数!$E$5:$E$9</c:f>
              <c:numCache>
                <c:formatCode>General</c:formatCode>
                <c:ptCount val="5"/>
                <c:pt idx="0">
                  <c:v>215</c:v>
                </c:pt>
                <c:pt idx="1">
                  <c:v>172</c:v>
                </c:pt>
                <c:pt idx="2">
                  <c:v>159</c:v>
                </c:pt>
                <c:pt idx="3">
                  <c:v>170</c:v>
                </c:pt>
                <c:pt idx="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EC4-4FAA-B506-808B1C5514DC}"/>
            </c:ext>
          </c:extLst>
        </c:ser>
        <c:ser>
          <c:idx val="3"/>
          <c:order val="3"/>
          <c:tx>
            <c:strRef>
              <c:f>参考元データ総数!$F$4</c:f>
              <c:strCache>
                <c:ptCount val="1"/>
                <c:pt idx="0">
                  <c:v>40～49歳</c:v>
                </c:pt>
              </c:strCache>
            </c:strRef>
          </c:tx>
          <c:marker>
            <c:spPr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EC4-4FAA-B506-808B1C5514D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EC4-4FAA-B506-808B1C5514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EC4-4FAA-B506-808B1C5514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EC4-4FAA-B506-808B1C5514DC}"/>
                </c:ext>
              </c:extLst>
            </c:dLbl>
            <c:dLbl>
              <c:idx val="4"/>
              <c:layout>
                <c:manualLayout>
                  <c:x val="-5.4496014623427102E-3"/>
                  <c:y val="-6.6492075171801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EC4-4FAA-B506-808B1C5514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参考元データ総数!$F$5:$F$9</c:f>
              <c:numCache>
                <c:formatCode>General</c:formatCode>
                <c:ptCount val="5"/>
                <c:pt idx="0">
                  <c:v>280</c:v>
                </c:pt>
                <c:pt idx="1">
                  <c:v>258</c:v>
                </c:pt>
                <c:pt idx="2">
                  <c:v>254</c:v>
                </c:pt>
                <c:pt idx="3">
                  <c:v>220</c:v>
                </c:pt>
                <c:pt idx="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EC4-4FAA-B506-808B1C5514DC}"/>
            </c:ext>
          </c:extLst>
        </c:ser>
        <c:ser>
          <c:idx val="4"/>
          <c:order val="4"/>
          <c:tx>
            <c:strRef>
              <c:f>参考元データ総数!$G$4</c:f>
              <c:strCache>
                <c:ptCount val="1"/>
                <c:pt idx="0">
                  <c:v>50～59歳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EC4-4FAA-B506-808B1C5514D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EC4-4FAA-B506-808B1C5514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EC4-4FAA-B506-808B1C5514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EC4-4FAA-B506-808B1C5514DC}"/>
                </c:ext>
              </c:extLst>
            </c:dLbl>
            <c:dLbl>
              <c:idx val="4"/>
              <c:layout>
                <c:manualLayout>
                  <c:x val="0"/>
                  <c:y val="-2.5048518266337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EC4-4FAA-B506-808B1C5514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参考元データ総数!$G$5:$G$9</c:f>
              <c:numCache>
                <c:formatCode>General</c:formatCode>
                <c:ptCount val="5"/>
                <c:pt idx="0">
                  <c:v>245</c:v>
                </c:pt>
                <c:pt idx="1">
                  <c:v>216</c:v>
                </c:pt>
                <c:pt idx="2">
                  <c:v>204</c:v>
                </c:pt>
                <c:pt idx="3">
                  <c:v>186</c:v>
                </c:pt>
                <c:pt idx="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EC4-4FAA-B506-808B1C5514DC}"/>
            </c:ext>
          </c:extLst>
        </c:ser>
        <c:ser>
          <c:idx val="5"/>
          <c:order val="5"/>
          <c:tx>
            <c:strRef>
              <c:f>参考元データ総数!$H$4</c:f>
              <c:strCache>
                <c:ptCount val="1"/>
                <c:pt idx="0">
                  <c:v>60～69歳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EC4-4FAA-B506-808B1C5514D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EC4-4FAA-B506-808B1C5514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EC4-4FAA-B506-808B1C5514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EC4-4FAA-B506-808B1C5514DC}"/>
                </c:ext>
              </c:extLst>
            </c:dLbl>
            <c:dLbl>
              <c:idx val="4"/>
              <c:layout>
                <c:manualLayout>
                  <c:x val="1.7576234495199569E-3"/>
                  <c:y val="3.1007742474594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CEC4-4FAA-B506-808B1C5514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参考元データ総数!$H$5:$H$9</c:f>
              <c:numCache>
                <c:formatCode>General</c:formatCode>
                <c:ptCount val="5"/>
                <c:pt idx="0">
                  <c:v>284</c:v>
                </c:pt>
                <c:pt idx="1">
                  <c:v>262</c:v>
                </c:pt>
                <c:pt idx="2">
                  <c:v>204</c:v>
                </c:pt>
                <c:pt idx="3">
                  <c:v>224</c:v>
                </c:pt>
                <c:pt idx="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CEC4-4FAA-B506-808B1C5514DC}"/>
            </c:ext>
          </c:extLst>
        </c:ser>
        <c:ser>
          <c:idx val="6"/>
          <c:order val="6"/>
          <c:tx>
            <c:strRef>
              <c:f>参考元データ総数!$I$4</c:f>
              <c:strCache>
                <c:ptCount val="1"/>
                <c:pt idx="0">
                  <c:v>70～79歳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EC4-4FAA-B506-808B1C5514D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EC4-4FAA-B506-808B1C5514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EC4-4FAA-B506-808B1C5514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EC4-4FAA-B506-808B1C5514DC}"/>
                </c:ext>
              </c:extLst>
            </c:dLbl>
            <c:dLbl>
              <c:idx val="4"/>
              <c:layout>
                <c:manualLayout>
                  <c:x val="7.0304937980803428E-3"/>
                  <c:y val="7.7519356186487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CEC4-4FAA-B506-808B1C5514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参考元データ総数!$I$5:$I$9</c:f>
              <c:numCache>
                <c:formatCode>General</c:formatCode>
                <c:ptCount val="5"/>
                <c:pt idx="0">
                  <c:v>262</c:v>
                </c:pt>
                <c:pt idx="1">
                  <c:v>219</c:v>
                </c:pt>
                <c:pt idx="2">
                  <c:v>227</c:v>
                </c:pt>
                <c:pt idx="3">
                  <c:v>181</c:v>
                </c:pt>
                <c:pt idx="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CEC4-4FAA-B506-808B1C5514DC}"/>
            </c:ext>
          </c:extLst>
        </c:ser>
        <c:ser>
          <c:idx val="7"/>
          <c:order val="7"/>
          <c:tx>
            <c:strRef>
              <c:f>参考元データ総数!$J$4</c:f>
              <c:strCache>
                <c:ptCount val="1"/>
                <c:pt idx="0">
                  <c:v>80歳以上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EC4-4FAA-B506-808B1C5514D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EC4-4FAA-B506-808B1C5514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EC4-4FAA-B506-808B1C5514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EC4-4FAA-B506-808B1C5514DC}"/>
                </c:ext>
              </c:extLst>
            </c:dLbl>
            <c:dLbl>
              <c:idx val="4"/>
              <c:layout>
                <c:manualLayout>
                  <c:x val="0"/>
                  <c:y val="2.6240252237007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CEC4-4FAA-B506-808B1C5514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参考元データ総数!$J$5:$J$9</c:f>
              <c:numCache>
                <c:formatCode>General</c:formatCode>
                <c:ptCount val="5"/>
                <c:pt idx="0">
                  <c:v>121</c:v>
                </c:pt>
                <c:pt idx="1">
                  <c:v>122</c:v>
                </c:pt>
                <c:pt idx="2">
                  <c:v>109</c:v>
                </c:pt>
                <c:pt idx="3">
                  <c:v>113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CEC4-4FAA-B506-808B1C5514DC}"/>
            </c:ext>
          </c:extLst>
        </c:ser>
        <c:ser>
          <c:idx val="8"/>
          <c:order val="8"/>
          <c:tx>
            <c:strRef>
              <c:f>参考元データ総数!$K$4</c:f>
              <c:strCache>
                <c:ptCount val="1"/>
                <c:pt idx="0">
                  <c:v>不詳</c:v>
                </c:pt>
              </c:strCache>
            </c:strRef>
          </c:tx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参考元データ総数!$K$5:$K$9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CEC4-4FAA-B506-808B1C551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54536"/>
        <c:axId val="871450224"/>
      </c:lineChart>
      <c:catAx>
        <c:axId val="87145453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871450224"/>
        <c:crosses val="autoZero"/>
        <c:auto val="1"/>
        <c:lblAlgn val="ctr"/>
        <c:lblOffset val="100"/>
        <c:noMultiLvlLbl val="0"/>
      </c:catAx>
      <c:valAx>
        <c:axId val="87145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54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733011725086205"/>
          <c:y val="7.4522958394995314E-2"/>
          <c:w val="0.14212406821829598"/>
          <c:h val="0.86723314800917173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自殺者数　年齢別（男性）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397121852427494E-2"/>
          <c:y val="0.11056022320031461"/>
          <c:w val="0.74276057254670247"/>
          <c:h val="0.78519464262226679"/>
        </c:manualLayout>
      </c:layout>
      <c:lineChart>
        <c:grouping val="standard"/>
        <c:varyColors val="0"/>
        <c:ser>
          <c:idx val="0"/>
          <c:order val="0"/>
          <c:tx>
            <c:strRef>
              <c:f>'参考元データ男 '!$C$4</c:f>
              <c:strCache>
                <c:ptCount val="1"/>
                <c:pt idx="0">
                  <c:v>20歳未満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4.592044141476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CE-4895-9949-F4D5CFF42F9B}"/>
                </c:ext>
              </c:extLst>
            </c:dLbl>
            <c:dLbl>
              <c:idx val="1"/>
              <c:layout>
                <c:manualLayout>
                  <c:x val="-9.0826521344232521E-3"/>
                  <c:y val="-3.936037835551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CE-4895-9949-F4D5CFF42F9B}"/>
                </c:ext>
              </c:extLst>
            </c:dLbl>
            <c:dLbl>
              <c:idx val="2"/>
              <c:layout>
                <c:manualLayout>
                  <c:x val="-1.6348773841961851E-2"/>
                  <c:y val="-3.9360378355510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CE-4895-9949-F4D5CFF42F9B}"/>
                </c:ext>
              </c:extLst>
            </c:dLbl>
            <c:dLbl>
              <c:idx val="3"/>
              <c:layout>
                <c:manualLayout>
                  <c:x val="-1.6348773841961921E-2"/>
                  <c:y val="-2.6240252237007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CE-4895-9949-F4D5CFF42F9B}"/>
                </c:ext>
              </c:extLst>
            </c:dLbl>
            <c:dLbl>
              <c:idx val="4"/>
              <c:layout>
                <c:manualLayout>
                  <c:x val="-2.9064486830154404E-2"/>
                  <c:y val="-3.2800315296259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CE-4895-9949-F4D5CFF42F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'!$C$5:$C$9</c:f>
              <c:numCache>
                <c:formatCode>General</c:formatCode>
                <c:ptCount val="5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15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CE-4895-9949-F4D5CFF42F9B}"/>
            </c:ext>
          </c:extLst>
        </c:ser>
        <c:ser>
          <c:idx val="1"/>
          <c:order val="1"/>
          <c:tx>
            <c:strRef>
              <c:f>'参考元データ男 '!$D$4</c:f>
              <c:strCache>
                <c:ptCount val="1"/>
                <c:pt idx="0">
                  <c:v>20～29歳</c:v>
                </c:pt>
              </c:strCache>
            </c:strRef>
          </c:tx>
          <c:dLbls>
            <c:dLbl>
              <c:idx val="0"/>
              <c:layout>
                <c:manualLayout>
                  <c:x val="-6.7428121240146771E-2"/>
                  <c:y val="-7.7071290944123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CE-4895-9949-F4D5CFF42F9B}"/>
                </c:ext>
              </c:extLst>
            </c:dLbl>
            <c:dLbl>
              <c:idx val="1"/>
              <c:layout>
                <c:manualLayout>
                  <c:x val="-1.8165304268846535E-2"/>
                  <c:y val="1.9680189177755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CE-4895-9949-F4D5CFF42F9B}"/>
                </c:ext>
              </c:extLst>
            </c:dLbl>
            <c:dLbl>
              <c:idx val="2"/>
              <c:layout>
                <c:manualLayout>
                  <c:x val="-5.4969963991042719E-3"/>
                  <c:y val="-2.4519594010286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1CE-4895-9949-F4D5CFF42F9B}"/>
                </c:ext>
              </c:extLst>
            </c:dLbl>
            <c:dLbl>
              <c:idx val="3"/>
              <c:layout>
                <c:manualLayout>
                  <c:x val="-6.1906291077399988E-3"/>
                  <c:y val="-2.3534052463095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1CE-4895-9949-F4D5CFF42F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'!$D$5:$D$9</c:f>
              <c:numCache>
                <c:formatCode>General</c:formatCode>
                <c:ptCount val="5"/>
                <c:pt idx="0">
                  <c:v>102</c:v>
                </c:pt>
                <c:pt idx="1">
                  <c:v>73</c:v>
                </c:pt>
                <c:pt idx="2">
                  <c:v>83</c:v>
                </c:pt>
                <c:pt idx="3">
                  <c:v>81</c:v>
                </c:pt>
                <c:pt idx="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1CE-4895-9949-F4D5CFF42F9B}"/>
            </c:ext>
          </c:extLst>
        </c:ser>
        <c:ser>
          <c:idx val="2"/>
          <c:order val="2"/>
          <c:tx>
            <c:strRef>
              <c:f>'参考元データ男 '!$E$4</c:f>
              <c:strCache>
                <c:ptCount val="1"/>
                <c:pt idx="0">
                  <c:v>30～39歳</c:v>
                </c:pt>
              </c:strCache>
            </c:strRef>
          </c:tx>
          <c:dLbls>
            <c:dLbl>
              <c:idx val="0"/>
              <c:layout>
                <c:manualLayout>
                  <c:x val="-5.872756933115824E-2"/>
                  <c:y val="7.7071290944122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1CE-4895-9949-F4D5CFF42F9B}"/>
                </c:ext>
              </c:extLst>
            </c:dLbl>
            <c:dLbl>
              <c:idx val="1"/>
              <c:layout>
                <c:manualLayout>
                  <c:x val="-2.1750951604132721E-2"/>
                  <c:y val="-1.1560693641618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1CE-4895-9949-F4D5CFF42F9B}"/>
                </c:ext>
              </c:extLst>
            </c:dLbl>
            <c:dLbl>
              <c:idx val="2"/>
              <c:layout>
                <c:manualLayout>
                  <c:x val="-3.659434903426631E-2"/>
                  <c:y val="3.509444267443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1CE-4895-9949-F4D5CFF42F9B}"/>
                </c:ext>
              </c:extLst>
            </c:dLbl>
            <c:dLbl>
              <c:idx val="3"/>
              <c:layout>
                <c:manualLayout>
                  <c:x val="-1.3050570962479609E-2"/>
                  <c:y val="2.312138728323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CE-4895-9949-F4D5CFF42F9B}"/>
                </c:ext>
              </c:extLst>
            </c:dLbl>
            <c:dLbl>
              <c:idx val="4"/>
              <c:layout>
                <c:manualLayout>
                  <c:x val="-1.0875475802066499E-2"/>
                  <c:y val="1.5414258188824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CE-4895-9949-F4D5CFF42F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'!$E$5:$E$9</c:f>
              <c:numCache>
                <c:formatCode>General</c:formatCode>
                <c:ptCount val="5"/>
                <c:pt idx="0">
                  <c:v>133</c:v>
                </c:pt>
                <c:pt idx="1">
                  <c:v>101</c:v>
                </c:pt>
                <c:pt idx="2">
                  <c:v>111</c:v>
                </c:pt>
                <c:pt idx="3">
                  <c:v>111</c:v>
                </c:pt>
                <c:pt idx="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1CE-4895-9949-F4D5CFF42F9B}"/>
            </c:ext>
          </c:extLst>
        </c:ser>
        <c:ser>
          <c:idx val="3"/>
          <c:order val="3"/>
          <c:tx>
            <c:strRef>
              <c:f>'参考元データ男 '!$F$4</c:f>
              <c:strCache>
                <c:ptCount val="1"/>
                <c:pt idx="0">
                  <c:v>40～49歳</c:v>
                </c:pt>
              </c:strCache>
            </c:strRef>
          </c:tx>
          <c:dLbls>
            <c:dLbl>
              <c:idx val="0"/>
              <c:layout>
                <c:manualLayout>
                  <c:x val="-6.0280278994489477E-2"/>
                  <c:y val="-4.014686025518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1CE-4895-9949-F4D5CFF42F9B}"/>
                </c:ext>
              </c:extLst>
            </c:dLbl>
            <c:dLbl>
              <c:idx val="1"/>
              <c:layout>
                <c:manualLayout>
                  <c:x val="-5.7699280249022704E-2"/>
                  <c:y val="2.7799675329601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1CE-4895-9949-F4D5CFF42F9B}"/>
                </c:ext>
              </c:extLst>
            </c:dLbl>
            <c:dLbl>
              <c:idx val="2"/>
              <c:layout>
                <c:manualLayout>
                  <c:x val="-1.0899182561307902E-2"/>
                  <c:y val="-3.280031529625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1CE-4895-9949-F4D5CFF42F9B}"/>
                </c:ext>
              </c:extLst>
            </c:dLbl>
            <c:dLbl>
              <c:idx val="3"/>
              <c:layout>
                <c:manualLayout>
                  <c:x val="-3.3367329899423259E-2"/>
                  <c:y val="1.188293659824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1CE-4895-9949-F4D5CFF42F9B}"/>
                </c:ext>
              </c:extLst>
            </c:dLbl>
            <c:dLbl>
              <c:idx val="4"/>
              <c:layout>
                <c:manualLayout>
                  <c:x val="-2.5025411790899711E-2"/>
                  <c:y val="-3.9360368971219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1CE-4895-9949-F4D5CFF42F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'!$F$5:$F$9</c:f>
              <c:numCache>
                <c:formatCode>General</c:formatCode>
                <c:ptCount val="5"/>
                <c:pt idx="0">
                  <c:v>192</c:v>
                </c:pt>
                <c:pt idx="1">
                  <c:v>167</c:v>
                </c:pt>
                <c:pt idx="2">
                  <c:v>179</c:v>
                </c:pt>
                <c:pt idx="3">
                  <c:v>149</c:v>
                </c:pt>
                <c:pt idx="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1CE-4895-9949-F4D5CFF42F9B}"/>
            </c:ext>
          </c:extLst>
        </c:ser>
        <c:ser>
          <c:idx val="4"/>
          <c:order val="4"/>
          <c:tx>
            <c:strRef>
              <c:f>'参考元データ男 '!$G$4</c:f>
              <c:strCache>
                <c:ptCount val="1"/>
                <c:pt idx="0">
                  <c:v>50～59歳</c:v>
                </c:pt>
              </c:strCache>
            </c:strRef>
          </c:tx>
          <c:dLbls>
            <c:dLbl>
              <c:idx val="0"/>
              <c:layout>
                <c:manualLayout>
                  <c:x val="-5.8463817634541199E-2"/>
                  <c:y val="1.4679653482621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1CE-4895-9949-F4D5CFF42F9B}"/>
                </c:ext>
              </c:extLst>
            </c:dLbl>
            <c:dLbl>
              <c:idx val="1"/>
              <c:layout>
                <c:manualLayout>
                  <c:x val="-1.9646932387937643E-2"/>
                  <c:y val="-5.16195591158041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1CE-4895-9949-F4D5CFF42F9B}"/>
                </c:ext>
              </c:extLst>
            </c:dLbl>
            <c:dLbl>
              <c:idx val="2"/>
              <c:layout>
                <c:manualLayout>
                  <c:x val="-2.0699027629702892E-2"/>
                  <c:y val="-1.9106701257718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1CE-4895-9949-F4D5CFF42F9B}"/>
                </c:ext>
              </c:extLst>
            </c:dLbl>
            <c:dLbl>
              <c:idx val="3"/>
              <c:layout>
                <c:manualLayout>
                  <c:x val="-1.4891009749393072E-2"/>
                  <c:y val="-8.1194908439913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1CE-4895-9949-F4D5CFF42F9B}"/>
                </c:ext>
              </c:extLst>
            </c:dLbl>
            <c:dLbl>
              <c:idx val="4"/>
              <c:layout>
                <c:manualLayout>
                  <c:x val="-4.3501903208265358E-3"/>
                  <c:y val="-3.280050976286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1CE-4895-9949-F4D5CFF42F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'!$G$5:$G$9</c:f>
              <c:numCache>
                <c:formatCode>General</c:formatCode>
                <c:ptCount val="5"/>
                <c:pt idx="0">
                  <c:v>162</c:v>
                </c:pt>
                <c:pt idx="1">
                  <c:v>146</c:v>
                </c:pt>
                <c:pt idx="2">
                  <c:v>153</c:v>
                </c:pt>
                <c:pt idx="3">
                  <c:v>124</c:v>
                </c:pt>
                <c:pt idx="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1CE-4895-9949-F4D5CFF42F9B}"/>
            </c:ext>
          </c:extLst>
        </c:ser>
        <c:ser>
          <c:idx val="5"/>
          <c:order val="5"/>
          <c:tx>
            <c:strRef>
              <c:f>'参考元データ男 '!$H$4</c:f>
              <c:strCache>
                <c:ptCount val="1"/>
                <c:pt idx="0">
                  <c:v>60～69歳</c:v>
                </c:pt>
              </c:strCache>
            </c:strRef>
          </c:tx>
          <c:dLbls>
            <c:dLbl>
              <c:idx val="0"/>
              <c:layout>
                <c:manualLayout>
                  <c:x val="-5.4495896006473907E-2"/>
                  <c:y val="-4.7228619543944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D1CE-4895-9949-F4D5CFF42F9B}"/>
                </c:ext>
              </c:extLst>
            </c:dLbl>
            <c:dLbl>
              <c:idx val="1"/>
              <c:layout>
                <c:manualLayout>
                  <c:x val="-2.8276408352707949E-2"/>
                  <c:y val="-4.493468663237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1CE-4895-9949-F4D5CFF42F9B}"/>
                </c:ext>
              </c:extLst>
            </c:dLbl>
            <c:dLbl>
              <c:idx val="2"/>
              <c:layout>
                <c:manualLayout>
                  <c:x val="-1.9670738547567363E-2"/>
                  <c:y val="5.8252545021467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D1CE-4895-9949-F4D5CFF42F9B}"/>
                </c:ext>
              </c:extLst>
            </c:dLbl>
            <c:dLbl>
              <c:idx val="3"/>
              <c:layout>
                <c:manualLayout>
                  <c:x val="-3.8864326298527527E-2"/>
                  <c:y val="-4.4844567839424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1CE-4895-9949-F4D5CFF42F9B}"/>
                </c:ext>
              </c:extLst>
            </c:dLbl>
            <c:dLbl>
              <c:idx val="4"/>
              <c:layout>
                <c:manualLayout>
                  <c:x val="-6.5252854812398045E-3"/>
                  <c:y val="7.7071290944123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D1CE-4895-9949-F4D5CFF42F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'!$H$5:$H$9</c:f>
              <c:numCache>
                <c:formatCode>General</c:formatCode>
                <c:ptCount val="5"/>
                <c:pt idx="0">
                  <c:v>192</c:v>
                </c:pt>
                <c:pt idx="1">
                  <c:v>173</c:v>
                </c:pt>
                <c:pt idx="2">
                  <c:v>127</c:v>
                </c:pt>
                <c:pt idx="3">
                  <c:v>153</c:v>
                </c:pt>
                <c:pt idx="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D1CE-4895-9949-F4D5CFF42F9B}"/>
            </c:ext>
          </c:extLst>
        </c:ser>
        <c:ser>
          <c:idx val="6"/>
          <c:order val="6"/>
          <c:tx>
            <c:strRef>
              <c:f>'参考元データ男 '!$I$4</c:f>
              <c:strCache>
                <c:ptCount val="1"/>
                <c:pt idx="0">
                  <c:v>70～79歳</c:v>
                </c:pt>
              </c:strCache>
            </c:strRef>
          </c:tx>
          <c:dLbls>
            <c:dLbl>
              <c:idx val="0"/>
              <c:layout>
                <c:manualLayout>
                  <c:x val="-6.3077759651984769E-2"/>
                  <c:y val="-7.70712909441240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D1CE-4895-9949-F4D5CFF42F9B}"/>
                </c:ext>
              </c:extLst>
            </c:dLbl>
            <c:dLbl>
              <c:idx val="1"/>
              <c:layout>
                <c:manualLayout>
                  <c:x val="-2.939957953869143E-2"/>
                  <c:y val="2.2942363418445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D1CE-4895-9949-F4D5CFF42F9B}"/>
                </c:ext>
              </c:extLst>
            </c:dLbl>
            <c:dLbl>
              <c:idx val="2"/>
              <c:layout>
                <c:manualLayout>
                  <c:x val="-3.1216040898639708E-2"/>
                  <c:y val="1.6148862895028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D1CE-4895-9949-F4D5CFF42F9B}"/>
                </c:ext>
              </c:extLst>
            </c:dLbl>
            <c:dLbl>
              <c:idx val="3"/>
              <c:layout>
                <c:manualLayout>
                  <c:x val="-5.99455040871934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D1CE-4895-9949-F4D5CFF42F9B}"/>
                </c:ext>
              </c:extLst>
            </c:dLbl>
            <c:dLbl>
              <c:idx val="4"/>
              <c:layout>
                <c:manualLayout>
                  <c:x val="-4.3501903208265358E-3"/>
                  <c:y val="1.92678227360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D1CE-4895-9949-F4D5CFF42F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'!$I$5:$I$9</c:f>
              <c:numCache>
                <c:formatCode>General</c:formatCode>
                <c:ptCount val="5"/>
                <c:pt idx="0">
                  <c:v>174</c:v>
                </c:pt>
                <c:pt idx="1">
                  <c:v>126</c:v>
                </c:pt>
                <c:pt idx="2">
                  <c:v>145</c:v>
                </c:pt>
                <c:pt idx="3">
                  <c:v>113</c:v>
                </c:pt>
                <c:pt idx="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D1CE-4895-9949-F4D5CFF42F9B}"/>
            </c:ext>
          </c:extLst>
        </c:ser>
        <c:ser>
          <c:idx val="7"/>
          <c:order val="7"/>
          <c:tx>
            <c:strRef>
              <c:f>'参考元データ男 '!$J$4</c:f>
              <c:strCache>
                <c:ptCount val="1"/>
                <c:pt idx="0">
                  <c:v>80歳以上</c:v>
                </c:pt>
              </c:strCache>
            </c:strRef>
          </c:tx>
          <c:dLbls>
            <c:dLbl>
              <c:idx val="0"/>
              <c:layout>
                <c:manualLayout>
                  <c:x val="-5.43773790103317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D1CE-4895-9949-F4D5CFF42F9B}"/>
                </c:ext>
              </c:extLst>
            </c:dLbl>
            <c:dLbl>
              <c:idx val="1"/>
              <c:layout>
                <c:manualLayout>
                  <c:x val="-2.5742508124494225E-2"/>
                  <c:y val="-2.7226192101709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D1CE-4895-9949-F4D5CFF42F9B}"/>
                </c:ext>
              </c:extLst>
            </c:dLbl>
            <c:dLbl>
              <c:idx val="2"/>
              <c:layout>
                <c:manualLayout>
                  <c:x val="-1.9575856443719411E-2"/>
                  <c:y val="1.541425818882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D1CE-4895-9949-F4D5CFF42F9B}"/>
                </c:ext>
              </c:extLst>
            </c:dLbl>
            <c:dLbl>
              <c:idx val="4"/>
              <c:layout>
                <c:manualLayout>
                  <c:x val="-1.3050570962479609E-2"/>
                  <c:y val="3.0093911671445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D1CE-4895-9949-F4D5CFF42F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'!$J$5:$J$9</c:f>
              <c:numCache>
                <c:formatCode>General</c:formatCode>
                <c:ptCount val="5"/>
                <c:pt idx="0">
                  <c:v>62</c:v>
                </c:pt>
                <c:pt idx="1">
                  <c:v>76</c:v>
                </c:pt>
                <c:pt idx="2">
                  <c:v>57</c:v>
                </c:pt>
                <c:pt idx="3">
                  <c:v>68</c:v>
                </c:pt>
                <c:pt idx="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D1CE-4895-9949-F4D5CFF42F9B}"/>
            </c:ext>
          </c:extLst>
        </c:ser>
        <c:ser>
          <c:idx val="8"/>
          <c:order val="8"/>
          <c:tx>
            <c:strRef>
              <c:f>'参考元データ男 '!$K$4</c:f>
              <c:strCache>
                <c:ptCount val="1"/>
                <c:pt idx="0">
                  <c:v>不詳</c:v>
                </c:pt>
              </c:strCache>
            </c:strRef>
          </c:tx>
          <c:cat>
            <c:strRef>
              <c:f>'参考元データ男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'!$K$5:$K$9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D1CE-4895-9949-F4D5CFF42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51792"/>
        <c:axId val="871453360"/>
      </c:lineChart>
      <c:catAx>
        <c:axId val="87145179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871453360"/>
        <c:crosses val="autoZero"/>
        <c:auto val="1"/>
        <c:lblAlgn val="ctr"/>
        <c:lblOffset val="100"/>
        <c:noMultiLvlLbl val="0"/>
      </c:catAx>
      <c:valAx>
        <c:axId val="87145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5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72538815161769"/>
          <c:y val="0.10227930233055391"/>
          <c:w val="0.13586607684968341"/>
          <c:h val="0.83329337740148646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参考元データ総数!$C$13</c:f>
              <c:strCache>
                <c:ptCount val="1"/>
                <c:pt idx="0">
                  <c:v>家庭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参考元データ総数!$C$14:$C$18</c:f>
              <c:numCache>
                <c:formatCode>General</c:formatCode>
                <c:ptCount val="5"/>
                <c:pt idx="0">
                  <c:v>267</c:v>
                </c:pt>
                <c:pt idx="1">
                  <c:v>210</c:v>
                </c:pt>
                <c:pt idx="2">
                  <c:v>270</c:v>
                </c:pt>
                <c:pt idx="3">
                  <c:v>262</c:v>
                </c:pt>
                <c:pt idx="4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B-4A64-9A93-CD369F06CD69}"/>
            </c:ext>
          </c:extLst>
        </c:ser>
        <c:ser>
          <c:idx val="1"/>
          <c:order val="1"/>
          <c:tx>
            <c:strRef>
              <c:f>参考元データ総数!$D$13</c:f>
              <c:strCache>
                <c:ptCount val="1"/>
                <c:pt idx="0">
                  <c:v>健康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参考元データ総数!$D$14:$D$18</c:f>
              <c:numCache>
                <c:formatCode>General</c:formatCode>
                <c:ptCount val="5"/>
                <c:pt idx="0">
                  <c:v>1117</c:v>
                </c:pt>
                <c:pt idx="1">
                  <c:v>989</c:v>
                </c:pt>
                <c:pt idx="2">
                  <c:v>993</c:v>
                </c:pt>
                <c:pt idx="3">
                  <c:v>940</c:v>
                </c:pt>
                <c:pt idx="4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B-4A64-9A93-CD369F06CD69}"/>
            </c:ext>
          </c:extLst>
        </c:ser>
        <c:ser>
          <c:idx val="2"/>
          <c:order val="2"/>
          <c:tx>
            <c:strRef>
              <c:f>参考元データ総数!$E$13</c:f>
              <c:strCache>
                <c:ptCount val="1"/>
                <c:pt idx="0">
                  <c:v>経済・
生活問題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参考元データ総数!$E$14:$E$18</c:f>
              <c:numCache>
                <c:formatCode>General</c:formatCode>
                <c:ptCount val="5"/>
                <c:pt idx="0">
                  <c:v>319</c:v>
                </c:pt>
                <c:pt idx="1">
                  <c:v>241</c:v>
                </c:pt>
                <c:pt idx="2">
                  <c:v>317</c:v>
                </c:pt>
                <c:pt idx="3">
                  <c:v>288</c:v>
                </c:pt>
                <c:pt idx="4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EB-4A64-9A93-CD369F06CD69}"/>
            </c:ext>
          </c:extLst>
        </c:ser>
        <c:ser>
          <c:idx val="3"/>
          <c:order val="3"/>
          <c:tx>
            <c:strRef>
              <c:f>参考元データ総数!$F$13</c:f>
              <c:strCache>
                <c:ptCount val="1"/>
                <c:pt idx="0">
                  <c:v>勤務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参考元データ総数!$F$14:$F$18</c:f>
              <c:numCache>
                <c:formatCode>General</c:formatCode>
                <c:ptCount val="5"/>
                <c:pt idx="0">
                  <c:v>131</c:v>
                </c:pt>
                <c:pt idx="1">
                  <c:v>125</c:v>
                </c:pt>
                <c:pt idx="2">
                  <c:v>157</c:v>
                </c:pt>
                <c:pt idx="3">
                  <c:v>115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EB-4A64-9A93-CD369F06CD69}"/>
            </c:ext>
          </c:extLst>
        </c:ser>
        <c:ser>
          <c:idx val="4"/>
          <c:order val="4"/>
          <c:tx>
            <c:strRef>
              <c:f>参考元データ総数!$G$13</c:f>
              <c:strCache>
                <c:ptCount val="1"/>
                <c:pt idx="0">
                  <c:v>男女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参考元データ総数!$G$14:$G$18</c:f>
              <c:numCache>
                <c:formatCode>General</c:formatCode>
                <c:ptCount val="5"/>
                <c:pt idx="0">
                  <c:v>46</c:v>
                </c:pt>
                <c:pt idx="1">
                  <c:v>52</c:v>
                </c:pt>
                <c:pt idx="2">
                  <c:v>49</c:v>
                </c:pt>
                <c:pt idx="3">
                  <c:v>59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EB-4A64-9A93-CD369F06CD69}"/>
            </c:ext>
          </c:extLst>
        </c:ser>
        <c:ser>
          <c:idx val="5"/>
          <c:order val="5"/>
          <c:tx>
            <c:strRef>
              <c:f>参考元データ総数!$H$13</c:f>
              <c:strCache>
                <c:ptCount val="1"/>
                <c:pt idx="0">
                  <c:v>学校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参考元データ総数!$H$14:$H$18</c:f>
              <c:numCache>
                <c:formatCode>General</c:formatCode>
                <c:ptCount val="5"/>
                <c:pt idx="0">
                  <c:v>21</c:v>
                </c:pt>
                <c:pt idx="1">
                  <c:v>20</c:v>
                </c:pt>
                <c:pt idx="2">
                  <c:v>16</c:v>
                </c:pt>
                <c:pt idx="3">
                  <c:v>19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EB-4A64-9A93-CD369F06CD69}"/>
            </c:ext>
          </c:extLst>
        </c:ser>
        <c:ser>
          <c:idx val="6"/>
          <c:order val="6"/>
          <c:tx>
            <c:strRef>
              <c:f>参考元データ総数!$I$13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参考元データ総数!$I$14:$I$18</c:f>
              <c:numCache>
                <c:formatCode>General</c:formatCode>
                <c:ptCount val="5"/>
                <c:pt idx="0">
                  <c:v>49</c:v>
                </c:pt>
                <c:pt idx="1">
                  <c:v>38</c:v>
                </c:pt>
                <c:pt idx="2">
                  <c:v>83</c:v>
                </c:pt>
                <c:pt idx="3">
                  <c:v>73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EB-4A64-9A93-CD369F06C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71466296"/>
        <c:axId val="871456888"/>
      </c:barChart>
      <c:catAx>
        <c:axId val="871466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1456888"/>
        <c:crosses val="autoZero"/>
        <c:auto val="1"/>
        <c:lblAlgn val="ctr"/>
        <c:lblOffset val="100"/>
        <c:noMultiLvlLbl val="0"/>
      </c:catAx>
      <c:valAx>
        <c:axId val="871456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71466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自殺者数　年齢別（女性）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397121852427494E-2"/>
          <c:y val="0.18065855370619818"/>
          <c:w val="0.74276057254670247"/>
          <c:h val="0.71124226049643058"/>
        </c:manualLayout>
      </c:layout>
      <c:lineChart>
        <c:grouping val="standard"/>
        <c:varyColors val="0"/>
        <c:ser>
          <c:idx val="0"/>
          <c:order val="0"/>
          <c:tx>
            <c:strRef>
              <c:f>'参考元データ女 '!$C$4</c:f>
              <c:strCache>
                <c:ptCount val="1"/>
                <c:pt idx="0">
                  <c:v>20歳未満</c:v>
                </c:pt>
              </c:strCache>
            </c:strRef>
          </c:tx>
          <c:dLbls>
            <c:dLbl>
              <c:idx val="0"/>
              <c:layout>
                <c:manualLayout>
                  <c:x val="-2.1751122871468145E-2"/>
                  <c:y val="-4.5920531609849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DB-4976-8B70-11458E99ED7E}"/>
                </c:ext>
              </c:extLst>
            </c:dLbl>
            <c:dLbl>
              <c:idx val="1"/>
              <c:layout>
                <c:manualLayout>
                  <c:x val="-9.0826521344232521E-3"/>
                  <c:y val="-3.936037835551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DB-4976-8B70-11458E99ED7E}"/>
                </c:ext>
              </c:extLst>
            </c:dLbl>
            <c:dLbl>
              <c:idx val="2"/>
              <c:layout>
                <c:manualLayout>
                  <c:x val="-1.6348773841961851E-2"/>
                  <c:y val="-3.9360378355510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DB-4976-8B70-11458E99ED7E}"/>
                </c:ext>
              </c:extLst>
            </c:dLbl>
            <c:dLbl>
              <c:idx val="3"/>
              <c:layout>
                <c:manualLayout>
                  <c:x val="-1.6348773841961921E-2"/>
                  <c:y val="-2.6240252237007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DB-4976-8B70-11458E99ED7E}"/>
                </c:ext>
              </c:extLst>
            </c:dLbl>
            <c:dLbl>
              <c:idx val="4"/>
              <c:layout>
                <c:manualLayout>
                  <c:x val="-2.9064486830154404E-2"/>
                  <c:y val="-3.2800315296259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DB-4976-8B70-11458E99E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'!$C$5:$C$9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DB-4976-8B70-11458E99ED7E}"/>
            </c:ext>
          </c:extLst>
        </c:ser>
        <c:ser>
          <c:idx val="1"/>
          <c:order val="1"/>
          <c:tx>
            <c:strRef>
              <c:f>'参考元データ女 '!$D$4</c:f>
              <c:strCache>
                <c:ptCount val="1"/>
                <c:pt idx="0">
                  <c:v>20～29歳</c:v>
                </c:pt>
              </c:strCache>
            </c:strRef>
          </c:tx>
          <c:dLbls>
            <c:dLbl>
              <c:idx val="0"/>
              <c:layout>
                <c:manualLayout>
                  <c:x val="-6.7428121240146771E-2"/>
                  <c:y val="-7.7071290944123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EDB-4976-8B70-11458E99ED7E}"/>
                </c:ext>
              </c:extLst>
            </c:dLbl>
            <c:dLbl>
              <c:idx val="1"/>
              <c:layout>
                <c:manualLayout>
                  <c:x val="-3.5566059952130781E-2"/>
                  <c:y val="3.1240574696948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DB-4976-8B70-11458E99ED7E}"/>
                </c:ext>
              </c:extLst>
            </c:dLbl>
            <c:dLbl>
              <c:idx val="2"/>
              <c:layout>
                <c:manualLayout>
                  <c:x val="-5.4969963991042719E-3"/>
                  <c:y val="-2.4519594010286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EDB-4976-8B70-11458E99ED7E}"/>
                </c:ext>
              </c:extLst>
            </c:dLbl>
            <c:dLbl>
              <c:idx val="3"/>
              <c:layout>
                <c:manualLayout>
                  <c:x val="-2.3591390391046064E-2"/>
                  <c:y val="-2.3534052463095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DB-4976-8B70-11458E99ED7E}"/>
                </c:ext>
              </c:extLst>
            </c:dLbl>
            <c:dLbl>
              <c:idx val="4"/>
              <c:layout>
                <c:manualLayout>
                  <c:x val="-2.6101141924959218E-2"/>
                  <c:y val="4.6242774566473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EDB-4976-8B70-11458E99E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'!$D$5:$D$9</c:f>
              <c:numCache>
                <c:formatCode>General</c:formatCode>
                <c:ptCount val="5"/>
                <c:pt idx="0">
                  <c:v>58</c:v>
                </c:pt>
                <c:pt idx="1">
                  <c:v>46</c:v>
                </c:pt>
                <c:pt idx="2">
                  <c:v>43</c:v>
                </c:pt>
                <c:pt idx="3">
                  <c:v>43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EDB-4976-8B70-11458E99ED7E}"/>
            </c:ext>
          </c:extLst>
        </c:ser>
        <c:ser>
          <c:idx val="2"/>
          <c:order val="2"/>
          <c:tx>
            <c:strRef>
              <c:f>'参考元データ女 '!$E$4</c:f>
              <c:strCache>
                <c:ptCount val="1"/>
                <c:pt idx="0">
                  <c:v>30～39歳</c:v>
                </c:pt>
              </c:strCache>
            </c:strRef>
          </c:tx>
          <c:dLbls>
            <c:dLbl>
              <c:idx val="0"/>
              <c:layout>
                <c:manualLayout>
                  <c:x val="-5.872756933115824E-2"/>
                  <c:y val="7.7071290944122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EDB-4976-8B70-11458E99ED7E}"/>
                </c:ext>
              </c:extLst>
            </c:dLbl>
            <c:dLbl>
              <c:idx val="1"/>
              <c:layout>
                <c:manualLayout>
                  <c:x val="-2.8276237085372524E-2"/>
                  <c:y val="-3.853564547206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EDB-4976-8B70-11458E99ED7E}"/>
                </c:ext>
              </c:extLst>
            </c:dLbl>
            <c:dLbl>
              <c:idx val="2"/>
              <c:layout>
                <c:manualLayout>
                  <c:x val="-3.659434903426631E-2"/>
                  <c:y val="7.3629784716216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EDB-4976-8B70-11458E99ED7E}"/>
                </c:ext>
              </c:extLst>
            </c:dLbl>
            <c:dLbl>
              <c:idx val="3"/>
              <c:layout>
                <c:manualLayout>
                  <c:x val="-2.1750951604132682E-2"/>
                  <c:y val="2.69749518304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EDB-4976-8B70-11458E99ED7E}"/>
                </c:ext>
              </c:extLst>
            </c:dLbl>
            <c:dLbl>
              <c:idx val="4"/>
              <c:layout>
                <c:manualLayout>
                  <c:x val="-1.0875475802066499E-2"/>
                  <c:y val="1.5414258188824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EDB-4976-8B70-11458E99E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'!$E$5:$E$9</c:f>
              <c:numCache>
                <c:formatCode>General</c:formatCode>
                <c:ptCount val="5"/>
                <c:pt idx="0">
                  <c:v>82</c:v>
                </c:pt>
                <c:pt idx="1">
                  <c:v>71</c:v>
                </c:pt>
                <c:pt idx="2">
                  <c:v>48</c:v>
                </c:pt>
                <c:pt idx="3">
                  <c:v>59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EDB-4976-8B70-11458E99ED7E}"/>
            </c:ext>
          </c:extLst>
        </c:ser>
        <c:ser>
          <c:idx val="3"/>
          <c:order val="3"/>
          <c:tx>
            <c:strRef>
              <c:f>'参考元データ女 '!$F$4</c:f>
              <c:strCache>
                <c:ptCount val="1"/>
                <c:pt idx="0">
                  <c:v>40～49歳</c:v>
                </c:pt>
              </c:strCache>
            </c:strRef>
          </c:tx>
          <c:dLbls>
            <c:dLbl>
              <c:idx val="0"/>
              <c:layout>
                <c:manualLayout>
                  <c:x val="-6.0280278994489477E-2"/>
                  <c:y val="-4.014686025518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EDB-4976-8B70-11458E99ED7E}"/>
                </c:ext>
              </c:extLst>
            </c:dLbl>
            <c:dLbl>
              <c:idx val="1"/>
              <c:layout>
                <c:manualLayout>
                  <c:x val="-4.8998899607369632E-2"/>
                  <c:y val="-2.6150228331285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EDB-4976-8B70-11458E99ED7E}"/>
                </c:ext>
              </c:extLst>
            </c:dLbl>
            <c:dLbl>
              <c:idx val="2"/>
              <c:layout>
                <c:manualLayout>
                  <c:x val="-1.7424396175600401E-2"/>
                  <c:y val="-3.2800206332589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EDB-4976-8B70-11458E99ED7E}"/>
                </c:ext>
              </c:extLst>
            </c:dLbl>
            <c:dLbl>
              <c:idx val="3"/>
              <c:layout>
                <c:manualLayout>
                  <c:x val="-3.3367329899423259E-2"/>
                  <c:y val="-2.2799144326612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EDB-4976-8B70-11458E99ED7E}"/>
                </c:ext>
              </c:extLst>
            </c:dLbl>
            <c:dLbl>
              <c:idx val="4"/>
              <c:layout>
                <c:manualLayout>
                  <c:x val="-2.5025411790899711E-2"/>
                  <c:y val="-3.9360368971219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EDB-4976-8B70-11458E99E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'!$F$5:$F$9</c:f>
              <c:numCache>
                <c:formatCode>General</c:formatCode>
                <c:ptCount val="5"/>
                <c:pt idx="0">
                  <c:v>88</c:v>
                </c:pt>
                <c:pt idx="1">
                  <c:v>91</c:v>
                </c:pt>
                <c:pt idx="2">
                  <c:v>75</c:v>
                </c:pt>
                <c:pt idx="3">
                  <c:v>71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EDB-4976-8B70-11458E99ED7E}"/>
            </c:ext>
          </c:extLst>
        </c:ser>
        <c:ser>
          <c:idx val="4"/>
          <c:order val="4"/>
          <c:tx>
            <c:strRef>
              <c:f>'参考元データ女 '!$G$4</c:f>
              <c:strCache>
                <c:ptCount val="1"/>
                <c:pt idx="0">
                  <c:v>50～59歳</c:v>
                </c:pt>
              </c:strCache>
            </c:strRef>
          </c:tx>
          <c:dLbls>
            <c:dLbl>
              <c:idx val="0"/>
              <c:layout>
                <c:manualLayout>
                  <c:x val="-4.9763436992888127E-2"/>
                  <c:y val="6.477568916602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EDB-4976-8B70-11458E99ED7E}"/>
                </c:ext>
              </c:extLst>
            </c:dLbl>
            <c:dLbl>
              <c:idx val="1"/>
              <c:layout>
                <c:manualLayout>
                  <c:x val="-3.4872769778165981E-2"/>
                  <c:y val="3.3373386130201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EDB-4976-8B70-11458E99ED7E}"/>
                </c:ext>
              </c:extLst>
            </c:dLbl>
            <c:dLbl>
              <c:idx val="2"/>
              <c:layout>
                <c:manualLayout>
                  <c:x val="-2.0699027629702892E-2"/>
                  <c:y val="-1.9106701257718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6EDB-4976-8B70-11458E99ED7E}"/>
                </c:ext>
              </c:extLst>
            </c:dLbl>
            <c:dLbl>
              <c:idx val="3"/>
              <c:layout>
                <c:manualLayout>
                  <c:x val="-1.4891009749393072E-2"/>
                  <c:y val="-8.1194908439913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6EDB-4976-8B70-11458E99ED7E}"/>
                </c:ext>
              </c:extLst>
            </c:dLbl>
            <c:dLbl>
              <c:idx val="4"/>
              <c:layout>
                <c:manualLayout>
                  <c:x val="-4.3501903208265358E-3"/>
                  <c:y val="-3.280050976286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EDB-4976-8B70-11458E99E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'!$G$5:$G$9</c:f>
              <c:numCache>
                <c:formatCode>General</c:formatCode>
                <c:ptCount val="5"/>
                <c:pt idx="0">
                  <c:v>83</c:v>
                </c:pt>
                <c:pt idx="1">
                  <c:v>70</c:v>
                </c:pt>
                <c:pt idx="2">
                  <c:v>51</c:v>
                </c:pt>
                <c:pt idx="3">
                  <c:v>62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EDB-4976-8B70-11458E99ED7E}"/>
            </c:ext>
          </c:extLst>
        </c:ser>
        <c:ser>
          <c:idx val="5"/>
          <c:order val="5"/>
          <c:tx>
            <c:strRef>
              <c:f>'参考元データ女 '!$H$4</c:f>
              <c:strCache>
                <c:ptCount val="1"/>
                <c:pt idx="0">
                  <c:v>60～69歳</c:v>
                </c:pt>
              </c:strCache>
            </c:strRef>
          </c:tx>
          <c:dLbls>
            <c:dLbl>
              <c:idx val="0"/>
              <c:layout>
                <c:manualLayout>
                  <c:x val="-5.4495896006473907E-2"/>
                  <c:y val="-4.7228619543944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6EDB-4976-8B70-11458E99ED7E}"/>
                </c:ext>
              </c:extLst>
            </c:dLbl>
            <c:dLbl>
              <c:idx val="1"/>
              <c:layout>
                <c:manualLayout>
                  <c:x val="-2.6101484459630189E-2"/>
                  <c:y val="1.6722346122919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6EDB-4976-8B70-11458E99ED7E}"/>
                </c:ext>
              </c:extLst>
            </c:dLbl>
            <c:dLbl>
              <c:idx val="2"/>
              <c:layout>
                <c:manualLayout>
                  <c:x val="-2.4020928868393899E-2"/>
                  <c:y val="4.8214464521414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6EDB-4976-8B70-11458E99ED7E}"/>
                </c:ext>
              </c:extLst>
            </c:dLbl>
            <c:dLbl>
              <c:idx val="3"/>
              <c:layout>
                <c:manualLayout>
                  <c:x val="-3.8864326298527527E-2"/>
                  <c:y val="-6.7965955122661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6EDB-4976-8B70-11458E99ED7E}"/>
                </c:ext>
              </c:extLst>
            </c:dLbl>
            <c:dLbl>
              <c:idx val="4"/>
              <c:layout>
                <c:manualLayout>
                  <c:x val="-6.5252854812398045E-3"/>
                  <c:y val="7.7071290944123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6EDB-4976-8B70-11458E99E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'!$H$5:$H$9</c:f>
              <c:numCache>
                <c:formatCode>General</c:formatCode>
                <c:ptCount val="5"/>
                <c:pt idx="0">
                  <c:v>92</c:v>
                </c:pt>
                <c:pt idx="1">
                  <c:v>89</c:v>
                </c:pt>
                <c:pt idx="2">
                  <c:v>77</c:v>
                </c:pt>
                <c:pt idx="3">
                  <c:v>71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6EDB-4976-8B70-11458E99ED7E}"/>
            </c:ext>
          </c:extLst>
        </c:ser>
        <c:ser>
          <c:idx val="6"/>
          <c:order val="6"/>
          <c:tx>
            <c:strRef>
              <c:f>'参考元データ女 '!$I$4</c:f>
              <c:strCache>
                <c:ptCount val="1"/>
                <c:pt idx="0">
                  <c:v>70～79歳</c:v>
                </c:pt>
              </c:strCache>
            </c:strRef>
          </c:tx>
          <c:dLbls>
            <c:dLbl>
              <c:idx val="0"/>
              <c:layout>
                <c:manualLayout>
                  <c:x val="-5.8727569331158219E-2"/>
                  <c:y val="1.541425818882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6EDB-4976-8B70-11458E99ED7E}"/>
                </c:ext>
              </c:extLst>
            </c:dLbl>
            <c:dLbl>
              <c:idx val="1"/>
              <c:layout>
                <c:manualLayout>
                  <c:x val="-1.6349008576211823E-2"/>
                  <c:y val="-3.6241712560496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6EDB-4976-8B70-11458E99ED7E}"/>
                </c:ext>
              </c:extLst>
            </c:dLbl>
            <c:dLbl>
              <c:idx val="2"/>
              <c:layout>
                <c:manualLayout>
                  <c:x val="-2.4690755417399825E-2"/>
                  <c:y val="-1.8533218029827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6EDB-4976-8B70-11458E99ED7E}"/>
                </c:ext>
              </c:extLst>
            </c:dLbl>
            <c:dLbl>
              <c:idx val="3"/>
              <c:layout>
                <c:manualLayout>
                  <c:x val="-4.9069975551587861E-2"/>
                  <c:y val="7.7071290944123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6EDB-4976-8B70-11458E99ED7E}"/>
                </c:ext>
              </c:extLst>
            </c:dLbl>
            <c:dLbl>
              <c:idx val="4"/>
              <c:layout>
                <c:manualLayout>
                  <c:x val="-4.3501903208265358E-3"/>
                  <c:y val="1.92678227360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6EDB-4976-8B70-11458E99E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'!$I$5:$I$9</c:f>
              <c:numCache>
                <c:formatCode>General</c:formatCode>
                <c:ptCount val="5"/>
                <c:pt idx="0">
                  <c:v>88</c:v>
                </c:pt>
                <c:pt idx="1">
                  <c:v>93</c:v>
                </c:pt>
                <c:pt idx="2">
                  <c:v>82</c:v>
                </c:pt>
                <c:pt idx="3">
                  <c:v>68</c:v>
                </c:pt>
                <c:pt idx="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6EDB-4976-8B70-11458E99ED7E}"/>
            </c:ext>
          </c:extLst>
        </c:ser>
        <c:ser>
          <c:idx val="7"/>
          <c:order val="7"/>
          <c:tx>
            <c:strRef>
              <c:f>'参考元データ女 '!$J$4</c:f>
              <c:strCache>
                <c:ptCount val="1"/>
                <c:pt idx="0">
                  <c:v>80歳以上</c:v>
                </c:pt>
              </c:strCache>
            </c:strRef>
          </c:tx>
          <c:dLbls>
            <c:dLbl>
              <c:idx val="0"/>
              <c:layout>
                <c:manualLayout>
                  <c:x val="-4.5677169636014092E-2"/>
                  <c:y val="5.394990366088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6EDB-4976-8B70-11458E99ED7E}"/>
                </c:ext>
              </c:extLst>
            </c:dLbl>
            <c:dLbl>
              <c:idx val="1"/>
              <c:layout>
                <c:manualLayout>
                  <c:x val="-3.4442888766147296E-2"/>
                  <c:y val="-3.4933321196122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6EDB-4976-8B70-11458E99ED7E}"/>
                </c:ext>
              </c:extLst>
            </c:dLbl>
            <c:dLbl>
              <c:idx val="2"/>
              <c:layout>
                <c:manualLayout>
                  <c:x val="-2.392604676454595E-2"/>
                  <c:y val="-5.0096339113680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6EDB-4976-8B70-11458E99ED7E}"/>
                </c:ext>
              </c:extLst>
            </c:dLbl>
            <c:dLbl>
              <c:idx val="3"/>
              <c:layout>
                <c:manualLayout>
                  <c:x val="-2.8276237085372486E-2"/>
                  <c:y val="5.009633911368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6EDB-4976-8B70-11458E99ED7E}"/>
                </c:ext>
              </c:extLst>
            </c:dLbl>
            <c:dLbl>
              <c:idx val="4"/>
              <c:layout>
                <c:manualLayout>
                  <c:x val="-6.5252854812398045E-3"/>
                  <c:y val="1.4679653482621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6EDB-4976-8B70-11458E99ED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'!$J$5:$J$9</c:f>
              <c:numCache>
                <c:formatCode>General</c:formatCode>
                <c:ptCount val="5"/>
                <c:pt idx="0">
                  <c:v>59</c:v>
                </c:pt>
                <c:pt idx="1">
                  <c:v>46</c:v>
                </c:pt>
                <c:pt idx="2">
                  <c:v>52</c:v>
                </c:pt>
                <c:pt idx="3">
                  <c:v>45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6EDB-4976-8B70-11458E99ED7E}"/>
            </c:ext>
          </c:extLst>
        </c:ser>
        <c:ser>
          <c:idx val="8"/>
          <c:order val="8"/>
          <c:tx>
            <c:strRef>
              <c:f>'参考元データ女 '!$K$4</c:f>
              <c:strCache>
                <c:ptCount val="1"/>
                <c:pt idx="0">
                  <c:v>不詳</c:v>
                </c:pt>
              </c:strCache>
            </c:strRef>
          </c:tx>
          <c:cat>
            <c:strRef>
              <c:f>'参考元データ女 '!$A$5:$A$9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'!$K$5:$K$9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6EDB-4976-8B70-11458E99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52576"/>
        <c:axId val="871452968"/>
      </c:lineChart>
      <c:catAx>
        <c:axId val="87145257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871452968"/>
        <c:crosses val="autoZero"/>
        <c:auto val="1"/>
        <c:lblAlgn val="ctr"/>
        <c:lblOffset val="100"/>
        <c:noMultiLvlLbl val="0"/>
      </c:catAx>
      <c:valAx>
        <c:axId val="871452968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87145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59422248500714"/>
          <c:y val="6.9940075163286597E-2"/>
          <c:w val="0.15426978629951854"/>
          <c:h val="0.86924658686488088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自殺者数の推移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'図１自殺者数・図２年齢別）'!$Q$2</c:f>
              <c:strCache>
                <c:ptCount val="1"/>
                <c:pt idx="0">
                  <c:v>総数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rgbClr val="00B05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2.7777777777777779E-3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DA-44A9-A582-75EF76D06E43}"/>
                </c:ext>
              </c:extLst>
            </c:dLbl>
            <c:dLbl>
              <c:idx val="1"/>
              <c:layout>
                <c:manualLayout>
                  <c:x val="8.3333333333333332E-3"/>
                  <c:y val="-3.2407407407407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DA-44A9-A582-75EF76D06E43}"/>
                </c:ext>
              </c:extLst>
            </c:dLbl>
            <c:dLbl>
              <c:idx val="2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DA-44A9-A582-75EF76D06E43}"/>
                </c:ext>
              </c:extLst>
            </c:dLbl>
            <c:dLbl>
              <c:idx val="3"/>
              <c:layout>
                <c:manualLayout>
                  <c:x val="-1.388888888888888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DA-44A9-A582-75EF76D06E43}"/>
                </c:ext>
              </c:extLst>
            </c:dLbl>
            <c:dLbl>
              <c:idx val="4"/>
              <c:layout>
                <c:manualLayout>
                  <c:x val="-8.3300410085845461E-3"/>
                  <c:y val="-4.5913682277318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DA-44A9-A582-75EF76D06E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'図１自殺者数・図２年齢別）'!$P$3:$P$7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'図１自殺者数・図２年齢別）'!$Q$3:$Q$7</c:f>
              <c:numCache>
                <c:formatCode>#,##0</c:formatCode>
                <c:ptCount val="5"/>
                <c:pt idx="0">
                  <c:v>1578</c:v>
                </c:pt>
                <c:pt idx="1">
                  <c:v>1386</c:v>
                </c:pt>
                <c:pt idx="2">
                  <c:v>1295</c:v>
                </c:pt>
                <c:pt idx="3">
                  <c:v>1238</c:v>
                </c:pt>
                <c:pt idx="4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DA-44A9-A582-75EF76D06E43}"/>
            </c:ext>
          </c:extLst>
        </c:ser>
        <c:ser>
          <c:idx val="1"/>
          <c:order val="1"/>
          <c:tx>
            <c:strRef>
              <c:f>'図１自殺者数・図２年齢別）'!$R$2</c:f>
              <c:strCache>
                <c:ptCount val="1"/>
                <c:pt idx="0">
                  <c:v>男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0070C0"/>
              </a:solidFill>
              <a:ln w="9525">
                <a:solidFill>
                  <a:srgbClr val="0070C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7.7790742901594351E-3"/>
                  <c:y val="-4.1322314049586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DA-44A9-A582-75EF76D06E43}"/>
                </c:ext>
              </c:extLst>
            </c:dLbl>
            <c:dLbl>
              <c:idx val="1"/>
              <c:layout>
                <c:manualLayout>
                  <c:x val="9.723842862699339E-3"/>
                  <c:y val="-6.8870523415977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DA-44A9-A582-75EF76D06E43}"/>
                </c:ext>
              </c:extLst>
            </c:dLbl>
            <c:dLbl>
              <c:idx val="2"/>
              <c:layout>
                <c:manualLayout>
                  <c:x val="3.8895371450797353E-3"/>
                  <c:y val="-5.5096418732782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8DA-44A9-A582-75EF76D06E43}"/>
                </c:ext>
              </c:extLst>
            </c:dLbl>
            <c:dLbl>
              <c:idx val="3"/>
              <c:layout>
                <c:manualLayout>
                  <c:x val="-7.1307357244452702E-17"/>
                  <c:y val="-4.5913682277318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8DA-44A9-A582-75EF76D06E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'図１自殺者数・図２年齢別）'!$P$3:$P$7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'図１自殺者数・図２年齢別）'!$R$3:$R$7</c:f>
              <c:numCache>
                <c:formatCode>General</c:formatCode>
                <c:ptCount val="5"/>
                <c:pt idx="0">
                  <c:v>1023</c:v>
                </c:pt>
                <c:pt idx="1">
                  <c:v>871</c:v>
                </c:pt>
                <c:pt idx="2">
                  <c:v>860</c:v>
                </c:pt>
                <c:pt idx="3">
                  <c:v>814</c:v>
                </c:pt>
                <c:pt idx="4">
                  <c:v>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DA-44A9-A582-75EF76D06E43}"/>
            </c:ext>
          </c:extLst>
        </c:ser>
        <c:ser>
          <c:idx val="2"/>
          <c:order val="2"/>
          <c:tx>
            <c:strRef>
              <c:f>'図１自殺者数・図２年齢別）'!$S$2</c:f>
              <c:strCache>
                <c:ptCount val="1"/>
                <c:pt idx="0">
                  <c:v>女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8343057176196032E-3"/>
                  <c:y val="-4.5913682277318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DA-44A9-A582-75EF76D06E43}"/>
                </c:ext>
              </c:extLst>
            </c:dLbl>
            <c:dLbl>
              <c:idx val="1"/>
              <c:layout>
                <c:manualLayout>
                  <c:x val="3.8895371450797353E-3"/>
                  <c:y val="-4.5913682277318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8DA-44A9-A582-75EF76D06E43}"/>
                </c:ext>
              </c:extLst>
            </c:dLbl>
            <c:dLbl>
              <c:idx val="2"/>
              <c:layout>
                <c:manualLayout>
                  <c:x val="0"/>
                  <c:y val="-4.1322314049586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DA-44A9-A582-75EF76D06E43}"/>
                </c:ext>
              </c:extLst>
            </c:dLbl>
            <c:dLbl>
              <c:idx val="3"/>
              <c:layout>
                <c:manualLayout>
                  <c:x val="1.9447685725398677E-3"/>
                  <c:y val="-3.2139577594123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DA-44A9-A582-75EF76D06E43}"/>
                </c:ext>
              </c:extLst>
            </c:dLbl>
            <c:dLbl>
              <c:idx val="4"/>
              <c:layout>
                <c:manualLayout>
                  <c:x val="1.9447685725398677E-3"/>
                  <c:y val="-1.3774104683195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DA-44A9-A582-75EF76D06E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'図１自殺者数・図２年齢別）'!$P$3:$P$7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'図１自殺者数・図２年齢別）'!$S$3:$S$7</c:f>
              <c:numCache>
                <c:formatCode>General</c:formatCode>
                <c:ptCount val="5"/>
                <c:pt idx="0">
                  <c:v>555</c:v>
                </c:pt>
                <c:pt idx="1">
                  <c:v>515</c:v>
                </c:pt>
                <c:pt idx="2">
                  <c:v>435</c:v>
                </c:pt>
                <c:pt idx="3">
                  <c:v>424</c:v>
                </c:pt>
                <c:pt idx="4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8DA-44A9-A582-75EF76D06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54928"/>
        <c:axId val="871443560"/>
      </c:lineChart>
      <c:catAx>
        <c:axId val="87145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443560"/>
        <c:crosses val="autoZero"/>
        <c:auto val="1"/>
        <c:lblAlgn val="ctr"/>
        <c:lblOffset val="100"/>
        <c:noMultiLvlLbl val="0"/>
      </c:catAx>
      <c:valAx>
        <c:axId val="8714435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45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"/>
          <c:y val="0.3499413094196559"/>
          <c:w val="0.13333333333333333"/>
          <c:h val="0.507524788568095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ja-JP" sz="1400" b="1" i="0" u="none" strike="noStrike" baseline="0">
                <a:effectLst/>
              </a:rPr>
              <a:t>自殺者数</a:t>
            </a:r>
            <a:r>
              <a:rPr lang="ja-JP" altLang="en-US" sz="1400" b="1" i="0" u="none" strike="noStrike" baseline="0">
                <a:effectLst/>
              </a:rPr>
              <a:t>　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原因動機別（全）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参考元データ総数!$C$13</c:f>
              <c:strCache>
                <c:ptCount val="1"/>
                <c:pt idx="0">
                  <c:v>家庭
問題</c:v>
                </c:pt>
              </c:strCache>
            </c:strRef>
          </c:tx>
          <c:spPr>
            <a:pattFill prst="pct5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参考元データ総数!$C$14:$C$18</c:f>
              <c:numCache>
                <c:formatCode>General</c:formatCode>
                <c:ptCount val="5"/>
                <c:pt idx="0">
                  <c:v>267</c:v>
                </c:pt>
                <c:pt idx="1">
                  <c:v>210</c:v>
                </c:pt>
                <c:pt idx="2">
                  <c:v>270</c:v>
                </c:pt>
                <c:pt idx="3">
                  <c:v>262</c:v>
                </c:pt>
                <c:pt idx="4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7-4229-8A67-53CEA50E4A54}"/>
            </c:ext>
          </c:extLst>
        </c:ser>
        <c:ser>
          <c:idx val="1"/>
          <c:order val="1"/>
          <c:tx>
            <c:strRef>
              <c:f>参考元データ総数!$D$13</c:f>
              <c:strCache>
                <c:ptCount val="1"/>
                <c:pt idx="0">
                  <c:v>健康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参考元データ総数!$D$14:$D$18</c:f>
              <c:numCache>
                <c:formatCode>General</c:formatCode>
                <c:ptCount val="5"/>
                <c:pt idx="0">
                  <c:v>1117</c:v>
                </c:pt>
                <c:pt idx="1">
                  <c:v>989</c:v>
                </c:pt>
                <c:pt idx="2">
                  <c:v>993</c:v>
                </c:pt>
                <c:pt idx="3">
                  <c:v>940</c:v>
                </c:pt>
                <c:pt idx="4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7-4229-8A67-53CEA50E4A54}"/>
            </c:ext>
          </c:extLst>
        </c:ser>
        <c:ser>
          <c:idx val="2"/>
          <c:order val="2"/>
          <c:tx>
            <c:strRef>
              <c:f>参考元データ総数!$E$13</c:f>
              <c:strCache>
                <c:ptCount val="1"/>
                <c:pt idx="0">
                  <c:v>経済・
生活問題</c:v>
                </c:pt>
              </c:strCache>
            </c:strRef>
          </c:tx>
          <c:spPr>
            <a:pattFill prst="lt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参考元データ総数!$E$14:$E$18</c:f>
              <c:numCache>
                <c:formatCode>General</c:formatCode>
                <c:ptCount val="5"/>
                <c:pt idx="0">
                  <c:v>319</c:v>
                </c:pt>
                <c:pt idx="1">
                  <c:v>241</c:v>
                </c:pt>
                <c:pt idx="2">
                  <c:v>317</c:v>
                </c:pt>
                <c:pt idx="3">
                  <c:v>288</c:v>
                </c:pt>
                <c:pt idx="4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7-4229-8A67-53CEA50E4A54}"/>
            </c:ext>
          </c:extLst>
        </c:ser>
        <c:ser>
          <c:idx val="3"/>
          <c:order val="3"/>
          <c:tx>
            <c:strRef>
              <c:f>参考元データ総数!$F$13</c:f>
              <c:strCache>
                <c:ptCount val="1"/>
                <c:pt idx="0">
                  <c:v>勤務
問題</c:v>
                </c:pt>
              </c:strCache>
            </c:strRef>
          </c:tx>
          <c:spPr>
            <a:noFill/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参考元データ総数!$F$14:$F$18</c:f>
              <c:numCache>
                <c:formatCode>General</c:formatCode>
                <c:ptCount val="5"/>
                <c:pt idx="0">
                  <c:v>131</c:v>
                </c:pt>
                <c:pt idx="1">
                  <c:v>125</c:v>
                </c:pt>
                <c:pt idx="2">
                  <c:v>157</c:v>
                </c:pt>
                <c:pt idx="3">
                  <c:v>115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7-4229-8A67-53CEA50E4A54}"/>
            </c:ext>
          </c:extLst>
        </c:ser>
        <c:ser>
          <c:idx val="4"/>
          <c:order val="4"/>
          <c:tx>
            <c:strRef>
              <c:f>参考元データ総数!$G$13</c:f>
              <c:strCache>
                <c:ptCount val="1"/>
                <c:pt idx="0">
                  <c:v>男女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参考元データ総数!$G$14:$G$18</c:f>
              <c:numCache>
                <c:formatCode>General</c:formatCode>
                <c:ptCount val="5"/>
                <c:pt idx="0">
                  <c:v>46</c:v>
                </c:pt>
                <c:pt idx="1">
                  <c:v>52</c:v>
                </c:pt>
                <c:pt idx="2">
                  <c:v>49</c:v>
                </c:pt>
                <c:pt idx="3">
                  <c:v>59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7-4229-8A67-53CEA50E4A54}"/>
            </c:ext>
          </c:extLst>
        </c:ser>
        <c:ser>
          <c:idx val="5"/>
          <c:order val="5"/>
          <c:tx>
            <c:strRef>
              <c:f>参考元データ総数!$H$13</c:f>
              <c:strCache>
                <c:ptCount val="1"/>
                <c:pt idx="0">
                  <c:v>学校
問題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266845081898716E-16"/>
                  <c:y val="-7.8662733529990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97-4229-8A67-53CEA50E4A54}"/>
                </c:ext>
              </c:extLst>
            </c:dLbl>
            <c:dLbl>
              <c:idx val="1"/>
              <c:layout>
                <c:manualLayout>
                  <c:x val="-1.3266845081898716E-16"/>
                  <c:y val="-5.5063913470993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97-4229-8A67-53CEA50E4A54}"/>
                </c:ext>
              </c:extLst>
            </c:dLbl>
            <c:dLbl>
              <c:idx val="2"/>
              <c:layout>
                <c:manualLayout>
                  <c:x val="-1.8091361374943465E-3"/>
                  <c:y val="-6.686332350049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97-4229-8A67-53CEA50E4A54}"/>
                </c:ext>
              </c:extLst>
            </c:dLbl>
            <c:dLbl>
              <c:idx val="3"/>
              <c:layout>
                <c:manualLayout>
                  <c:x val="0"/>
                  <c:y val="-5.5064223166794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97-4229-8A67-53CEA50E4A54}"/>
                </c:ext>
              </c:extLst>
            </c:dLbl>
            <c:dLbl>
              <c:idx val="4"/>
              <c:layout>
                <c:manualLayout>
                  <c:x val="-1.3266845081898716E-16"/>
                  <c:y val="-4.719794981379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97-4229-8A67-53CEA50E4A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参考元データ総数!$H$14:$H$18</c:f>
              <c:numCache>
                <c:formatCode>General</c:formatCode>
                <c:ptCount val="5"/>
                <c:pt idx="0">
                  <c:v>21</c:v>
                </c:pt>
                <c:pt idx="1">
                  <c:v>20</c:v>
                </c:pt>
                <c:pt idx="2">
                  <c:v>16</c:v>
                </c:pt>
                <c:pt idx="3">
                  <c:v>19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97-4229-8A67-53CEA50E4A54}"/>
            </c:ext>
          </c:extLst>
        </c:ser>
        <c:ser>
          <c:idx val="6"/>
          <c:order val="6"/>
          <c:tx>
            <c:strRef>
              <c:f>参考元データ総数!$I$13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参考元データ総数!$I$14:$I$18</c:f>
              <c:numCache>
                <c:formatCode>General</c:formatCode>
                <c:ptCount val="5"/>
                <c:pt idx="0">
                  <c:v>49</c:v>
                </c:pt>
                <c:pt idx="1">
                  <c:v>38</c:v>
                </c:pt>
                <c:pt idx="2">
                  <c:v>83</c:v>
                </c:pt>
                <c:pt idx="3">
                  <c:v>73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97-4229-8A67-53CEA50E4A54}"/>
            </c:ext>
          </c:extLst>
        </c:ser>
        <c:ser>
          <c:idx val="7"/>
          <c:order val="7"/>
          <c:tx>
            <c:strRef>
              <c:f>参考元データ総数!$J$13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参考元データ総数!$J$14:$J$18</c:f>
              <c:numCache>
                <c:formatCode>General</c:formatCode>
                <c:ptCount val="5"/>
                <c:pt idx="0">
                  <c:v>45</c:v>
                </c:pt>
                <c:pt idx="1">
                  <c:v>50</c:v>
                </c:pt>
                <c:pt idx="2">
                  <c:v>35</c:v>
                </c:pt>
                <c:pt idx="3">
                  <c:v>43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97-4229-8A67-53CEA50E4A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22815280"/>
        <c:axId val="722806656"/>
      </c:barChart>
      <c:catAx>
        <c:axId val="7228152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2806656"/>
        <c:crosses val="autoZero"/>
        <c:auto val="1"/>
        <c:lblAlgn val="ctr"/>
        <c:lblOffset val="100"/>
        <c:noMultiLvlLbl val="0"/>
      </c:catAx>
      <c:valAx>
        <c:axId val="722806656"/>
        <c:scaling>
          <c:orientation val="minMax"/>
          <c:max val="2000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7228152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6.9420964602186946E-4"/>
          <c:y val="0.85615602320172612"/>
          <c:w val="0.98863919564806757"/>
          <c:h val="0.132048458355516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ja-JP" sz="1400" b="1" i="0" u="none" strike="noStrike" baseline="0">
                <a:effectLst/>
              </a:rPr>
              <a:t>自殺者数</a:t>
            </a:r>
            <a:r>
              <a:rPr lang="ja-JP" altLang="en-US" sz="1400" b="1" i="0" u="none" strike="noStrike" baseline="0">
                <a:effectLst/>
              </a:rPr>
              <a:t>　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原因動機別（</a:t>
            </a: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男性）</a:t>
            </a:r>
            <a:endParaRPr 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'参考元データ男 '!$C$12</c:f>
              <c:strCache>
                <c:ptCount val="1"/>
                <c:pt idx="0">
                  <c:v>家庭
問題</c:v>
                </c:pt>
              </c:strCache>
            </c:strRef>
          </c:tx>
          <c:spPr>
            <a:pattFill prst="pct5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'!$A$13:$A$17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'!$C$13:$C$17</c:f>
              <c:numCache>
                <c:formatCode>General</c:formatCode>
                <c:ptCount val="5"/>
                <c:pt idx="0">
                  <c:v>160</c:v>
                </c:pt>
                <c:pt idx="1">
                  <c:v>111</c:v>
                </c:pt>
                <c:pt idx="2">
                  <c:v>156</c:v>
                </c:pt>
                <c:pt idx="3">
                  <c:v>148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A-4F8C-8B7B-E408F3004FE1}"/>
            </c:ext>
          </c:extLst>
        </c:ser>
        <c:ser>
          <c:idx val="1"/>
          <c:order val="1"/>
          <c:tx>
            <c:strRef>
              <c:f>'参考元データ男 '!$D$12</c:f>
              <c:strCache>
                <c:ptCount val="1"/>
                <c:pt idx="0">
                  <c:v>健康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'!$A$13:$A$17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'!$D$13:$D$17</c:f>
              <c:numCache>
                <c:formatCode>General</c:formatCode>
                <c:ptCount val="5"/>
                <c:pt idx="0">
                  <c:v>633</c:v>
                </c:pt>
                <c:pt idx="1">
                  <c:v>533</c:v>
                </c:pt>
                <c:pt idx="2">
                  <c:v>581</c:v>
                </c:pt>
                <c:pt idx="3">
                  <c:v>537</c:v>
                </c:pt>
                <c:pt idx="4">
                  <c:v>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A-4F8C-8B7B-E408F3004FE1}"/>
            </c:ext>
          </c:extLst>
        </c:ser>
        <c:ser>
          <c:idx val="2"/>
          <c:order val="2"/>
          <c:tx>
            <c:strRef>
              <c:f>'参考元データ男 '!$E$12</c:f>
              <c:strCache>
                <c:ptCount val="1"/>
                <c:pt idx="0">
                  <c:v>経済・
生活問題</c:v>
                </c:pt>
              </c:strCache>
            </c:strRef>
          </c:tx>
          <c:spPr>
            <a:pattFill prst="lt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'!$A$13:$A$17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'!$E$13:$E$17</c:f>
              <c:numCache>
                <c:formatCode>General</c:formatCode>
                <c:ptCount val="5"/>
                <c:pt idx="0">
                  <c:v>284</c:v>
                </c:pt>
                <c:pt idx="1">
                  <c:v>224</c:v>
                </c:pt>
                <c:pt idx="2">
                  <c:v>282</c:v>
                </c:pt>
                <c:pt idx="3">
                  <c:v>253</c:v>
                </c:pt>
                <c:pt idx="4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4A-4F8C-8B7B-E408F3004FE1}"/>
            </c:ext>
          </c:extLst>
        </c:ser>
        <c:ser>
          <c:idx val="3"/>
          <c:order val="3"/>
          <c:tx>
            <c:strRef>
              <c:f>'参考元データ男 '!$F$12</c:f>
              <c:strCache>
                <c:ptCount val="1"/>
                <c:pt idx="0">
                  <c:v>勤務
問題</c:v>
                </c:pt>
              </c:strCache>
            </c:strRef>
          </c:tx>
          <c:spPr>
            <a:noFill/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'!$A$13:$A$17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'!$F$13:$F$17</c:f>
              <c:numCache>
                <c:formatCode>General</c:formatCode>
                <c:ptCount val="5"/>
                <c:pt idx="0">
                  <c:v>115</c:v>
                </c:pt>
                <c:pt idx="1">
                  <c:v>103</c:v>
                </c:pt>
                <c:pt idx="2">
                  <c:v>138</c:v>
                </c:pt>
                <c:pt idx="3">
                  <c:v>98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4A-4F8C-8B7B-E408F3004FE1}"/>
            </c:ext>
          </c:extLst>
        </c:ser>
        <c:ser>
          <c:idx val="4"/>
          <c:order val="4"/>
          <c:tx>
            <c:strRef>
              <c:f>'参考元データ男 '!$G$12</c:f>
              <c:strCache>
                <c:ptCount val="1"/>
                <c:pt idx="0">
                  <c:v>男女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'!$A$13:$A$17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'!$G$13:$G$17</c:f>
              <c:numCache>
                <c:formatCode>General</c:formatCode>
                <c:ptCount val="5"/>
                <c:pt idx="0">
                  <c:v>20</c:v>
                </c:pt>
                <c:pt idx="1">
                  <c:v>37</c:v>
                </c:pt>
                <c:pt idx="2">
                  <c:v>25</c:v>
                </c:pt>
                <c:pt idx="3">
                  <c:v>43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4A-4F8C-8B7B-E408F3004FE1}"/>
            </c:ext>
          </c:extLst>
        </c:ser>
        <c:ser>
          <c:idx val="5"/>
          <c:order val="5"/>
          <c:tx>
            <c:strRef>
              <c:f>'参考元データ男 '!$H$12</c:f>
              <c:strCache>
                <c:ptCount val="1"/>
                <c:pt idx="0">
                  <c:v>学校
問題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6.369428881230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4A-4F8C-8B7B-E408F3004FE1}"/>
                </c:ext>
              </c:extLst>
            </c:dLbl>
            <c:dLbl>
              <c:idx val="1"/>
              <c:layout>
                <c:manualLayout>
                  <c:x val="0"/>
                  <c:y val="-5.0955431049845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24A-4F8C-8B7B-E408F3004FE1}"/>
                </c:ext>
              </c:extLst>
            </c:dLbl>
            <c:dLbl>
              <c:idx val="2"/>
              <c:layout>
                <c:manualLayout>
                  <c:x val="0"/>
                  <c:y val="-4.6709145129025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24A-4F8C-8B7B-E408F3004FE1}"/>
                </c:ext>
              </c:extLst>
            </c:dLbl>
            <c:dLbl>
              <c:idx val="3"/>
              <c:layout>
                <c:manualLayout>
                  <c:x val="0"/>
                  <c:y val="-4.6709145129025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24A-4F8C-8B7B-E408F3004FE1}"/>
                </c:ext>
              </c:extLst>
            </c:dLbl>
            <c:dLbl>
              <c:idx val="4"/>
              <c:layout>
                <c:manualLayout>
                  <c:x val="0"/>
                  <c:y val="-3.821657328738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24A-4F8C-8B7B-E408F3004F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'!$A$13:$A$17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'!$H$13:$H$17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3">
                  <c:v>16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4A-4F8C-8B7B-E408F3004FE1}"/>
            </c:ext>
          </c:extLst>
        </c:ser>
        <c:ser>
          <c:idx val="6"/>
          <c:order val="6"/>
          <c:tx>
            <c:strRef>
              <c:f>'参考元データ男 '!$I$12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'!$A$13:$A$17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'!$I$13:$I$17</c:f>
              <c:numCache>
                <c:formatCode>General</c:formatCode>
                <c:ptCount val="5"/>
                <c:pt idx="0">
                  <c:v>31</c:v>
                </c:pt>
                <c:pt idx="1">
                  <c:v>24</c:v>
                </c:pt>
                <c:pt idx="2">
                  <c:v>47</c:v>
                </c:pt>
                <c:pt idx="3">
                  <c:v>51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4A-4F8C-8B7B-E408F3004FE1}"/>
            </c:ext>
          </c:extLst>
        </c:ser>
        <c:ser>
          <c:idx val="7"/>
          <c:order val="7"/>
          <c:tx>
            <c:strRef>
              <c:f>'参考元データ男 '!$J$12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'!$A$13:$A$17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'!$J$13:$J$17</c:f>
              <c:numCache>
                <c:formatCode>General</c:formatCode>
                <c:ptCount val="5"/>
                <c:pt idx="0">
                  <c:v>39</c:v>
                </c:pt>
                <c:pt idx="1">
                  <c:v>42</c:v>
                </c:pt>
                <c:pt idx="2">
                  <c:v>31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4A-4F8C-8B7B-E408F3004F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22815672"/>
        <c:axId val="722810184"/>
      </c:barChart>
      <c:catAx>
        <c:axId val="722815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2810184"/>
        <c:crosses val="autoZero"/>
        <c:auto val="1"/>
        <c:lblAlgn val="ctr"/>
        <c:lblOffset val="100"/>
        <c:noMultiLvlLbl val="0"/>
      </c:catAx>
      <c:valAx>
        <c:axId val="722810184"/>
        <c:scaling>
          <c:orientation val="minMax"/>
          <c:max val="1400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722815672"/>
        <c:crosses val="autoZero"/>
        <c:crossBetween val="between"/>
        <c:majorUnit val="100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5.0000014060746362E-2"/>
          <c:y val="0.86024900733562149"/>
          <c:w val="0.93942814809588482"/>
          <c:h val="0.13975099266437849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ja-JP" sz="1400" b="1" i="0" u="none" strike="noStrike" baseline="0">
                <a:effectLst/>
              </a:rPr>
              <a:t>自殺者数</a:t>
            </a:r>
            <a:r>
              <a:rPr lang="ja-JP" altLang="en-US" sz="1400" b="1" i="0" u="none" strike="noStrike" baseline="0">
                <a:effectLst/>
              </a:rPr>
              <a:t>　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原因動機別（</a:t>
            </a: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女性）</a:t>
            </a:r>
            <a:endParaRPr 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052399247516338E-2"/>
          <c:y val="0.17483801011360067"/>
          <c:w val="0.88158120239410032"/>
          <c:h val="0.5829398352232998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'参考元データ女 '!$C$13</c:f>
              <c:strCache>
                <c:ptCount val="1"/>
                <c:pt idx="0">
                  <c:v>家庭
問題</c:v>
                </c:pt>
              </c:strCache>
            </c:strRef>
          </c:tx>
          <c:spPr>
            <a:pattFill prst="pct5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'!$C$14:$C$18</c:f>
              <c:numCache>
                <c:formatCode>General</c:formatCode>
                <c:ptCount val="5"/>
                <c:pt idx="0">
                  <c:v>107</c:v>
                </c:pt>
                <c:pt idx="1">
                  <c:v>99</c:v>
                </c:pt>
                <c:pt idx="2">
                  <c:v>114</c:v>
                </c:pt>
                <c:pt idx="3">
                  <c:v>114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B-4542-A988-96E221AE161D}"/>
            </c:ext>
          </c:extLst>
        </c:ser>
        <c:ser>
          <c:idx val="1"/>
          <c:order val="1"/>
          <c:tx>
            <c:strRef>
              <c:f>'参考元データ女 '!$D$13</c:f>
              <c:strCache>
                <c:ptCount val="1"/>
                <c:pt idx="0">
                  <c:v>健康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'!$D$14:$D$18</c:f>
              <c:numCache>
                <c:formatCode>General</c:formatCode>
                <c:ptCount val="5"/>
                <c:pt idx="0">
                  <c:v>484</c:v>
                </c:pt>
                <c:pt idx="1">
                  <c:v>456</c:v>
                </c:pt>
                <c:pt idx="2">
                  <c:v>412</c:v>
                </c:pt>
                <c:pt idx="3">
                  <c:v>403</c:v>
                </c:pt>
                <c:pt idx="4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B-4542-A988-96E221AE161D}"/>
            </c:ext>
          </c:extLst>
        </c:ser>
        <c:ser>
          <c:idx val="2"/>
          <c:order val="2"/>
          <c:tx>
            <c:strRef>
              <c:f>'参考元データ女 '!$E$13</c:f>
              <c:strCache>
                <c:ptCount val="1"/>
                <c:pt idx="0">
                  <c:v>経済・
生活問題</c:v>
                </c:pt>
              </c:strCache>
            </c:strRef>
          </c:tx>
          <c:spPr>
            <a:pattFill prst="ltDn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'!$E$14:$E$18</c:f>
              <c:numCache>
                <c:formatCode>General</c:formatCode>
                <c:ptCount val="5"/>
                <c:pt idx="0">
                  <c:v>35</c:v>
                </c:pt>
                <c:pt idx="1">
                  <c:v>17</c:v>
                </c:pt>
                <c:pt idx="2">
                  <c:v>35</c:v>
                </c:pt>
                <c:pt idx="3">
                  <c:v>35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EB-4542-A988-96E221AE161D}"/>
            </c:ext>
          </c:extLst>
        </c:ser>
        <c:ser>
          <c:idx val="3"/>
          <c:order val="3"/>
          <c:tx>
            <c:strRef>
              <c:f>'参考元データ女 '!$F$13</c:f>
              <c:strCache>
                <c:ptCount val="1"/>
                <c:pt idx="0">
                  <c:v>勤務
問題</c:v>
                </c:pt>
              </c:strCache>
            </c:strRef>
          </c:tx>
          <c:spPr>
            <a:noFill/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'!$F$14:$F$18</c:f>
              <c:numCache>
                <c:formatCode>General</c:formatCode>
                <c:ptCount val="5"/>
                <c:pt idx="0">
                  <c:v>16</c:v>
                </c:pt>
                <c:pt idx="1">
                  <c:v>22</c:v>
                </c:pt>
                <c:pt idx="2">
                  <c:v>19</c:v>
                </c:pt>
                <c:pt idx="3">
                  <c:v>17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EB-4542-A988-96E221AE161D}"/>
            </c:ext>
          </c:extLst>
        </c:ser>
        <c:ser>
          <c:idx val="4"/>
          <c:order val="4"/>
          <c:tx>
            <c:strRef>
              <c:f>'参考元データ女 '!$G$13</c:f>
              <c:strCache>
                <c:ptCount val="1"/>
                <c:pt idx="0">
                  <c:v>男女
問題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'!$G$14:$G$18</c:f>
              <c:numCache>
                <c:formatCode>General</c:formatCode>
                <c:ptCount val="5"/>
                <c:pt idx="0">
                  <c:v>26</c:v>
                </c:pt>
                <c:pt idx="1">
                  <c:v>15</c:v>
                </c:pt>
                <c:pt idx="2">
                  <c:v>24</c:v>
                </c:pt>
                <c:pt idx="3">
                  <c:v>16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EB-4542-A988-96E221AE161D}"/>
            </c:ext>
          </c:extLst>
        </c:ser>
        <c:ser>
          <c:idx val="5"/>
          <c:order val="5"/>
          <c:tx>
            <c:strRef>
              <c:f>'参考元データ女 '!$H$13</c:f>
              <c:strCache>
                <c:ptCount val="1"/>
                <c:pt idx="0">
                  <c:v>学校
問題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387245936475019E-16"/>
                  <c:y val="-6.3091461754651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EB-4542-A988-96E221AE161D}"/>
                </c:ext>
              </c:extLst>
            </c:dLbl>
            <c:dLbl>
              <c:idx val="1"/>
              <c:layout>
                <c:manualLayout>
                  <c:x val="7.086615115797925E-4"/>
                  <c:y val="-5.047316940372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EB-4542-A988-96E221AE161D}"/>
                </c:ext>
              </c:extLst>
            </c:dLbl>
            <c:dLbl>
              <c:idx val="2"/>
              <c:layout>
                <c:manualLayout>
                  <c:x val="0"/>
                  <c:y val="-3.836930455635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EB-4542-A988-96E221AE161D}"/>
                </c:ext>
              </c:extLst>
            </c:dLbl>
            <c:dLbl>
              <c:idx val="3"/>
              <c:layout>
                <c:manualLayout>
                  <c:x val="3.6215487282232994E-3"/>
                  <c:y val="-4.3165467625899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EB-4542-A988-96E221AE161D}"/>
                </c:ext>
              </c:extLst>
            </c:dLbl>
            <c:dLbl>
              <c:idx val="4"/>
              <c:layout>
                <c:manualLayout>
                  <c:x val="0"/>
                  <c:y val="-2.8776978417266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EB-4542-A988-96E221AE16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'!$H$14:$H$18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EB-4542-A988-96E221AE161D}"/>
            </c:ext>
          </c:extLst>
        </c:ser>
        <c:ser>
          <c:idx val="6"/>
          <c:order val="6"/>
          <c:tx>
            <c:strRef>
              <c:f>'参考元データ女 '!$I$13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1.3300704033780029E-7"/>
                  <c:y val="3.2774441234857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FEB-4542-A988-96E221AE16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'!$I$14:$I$18</c:f>
              <c:numCache>
                <c:formatCode>General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36</c:v>
                </c:pt>
                <c:pt idx="3">
                  <c:v>22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FEB-4542-A988-96E221AE161D}"/>
            </c:ext>
          </c:extLst>
        </c:ser>
        <c:ser>
          <c:idx val="7"/>
          <c:order val="7"/>
          <c:tx>
            <c:strRef>
              <c:f>'参考元データ女 '!$J$13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348586580733477E-3"/>
                  <c:y val="4.06037438903950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FEB-4542-A988-96E221AE161D}"/>
                </c:ext>
              </c:extLst>
            </c:dLbl>
            <c:dLbl>
              <c:idx val="1"/>
              <c:layout>
                <c:manualLayout>
                  <c:x val="6.7567576554529761E-3"/>
                  <c:y val="1.4201374698369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FEB-4542-A988-96E221AE161D}"/>
                </c:ext>
              </c:extLst>
            </c:dLbl>
            <c:dLbl>
              <c:idx val="2"/>
              <c:layout>
                <c:manualLayout>
                  <c:x val="6.5184450418427312E-17"/>
                  <c:y val="-1.0269711151317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EB-4542-A988-96E221AE16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'!$A$14:$A$18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'!$J$14:$J$18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EB-4542-A988-96E221AE16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22809008"/>
        <c:axId val="722816064"/>
      </c:barChart>
      <c:catAx>
        <c:axId val="722809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2816064"/>
        <c:crosses val="autoZero"/>
        <c:auto val="1"/>
        <c:lblAlgn val="ctr"/>
        <c:lblOffset val="100"/>
        <c:noMultiLvlLbl val="0"/>
      </c:catAx>
      <c:valAx>
        <c:axId val="722816064"/>
        <c:scaling>
          <c:orientation val="minMax"/>
          <c:max val="700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722809008"/>
        <c:crosses val="autoZero"/>
        <c:crossBetween val="between"/>
        <c:majorUnit val="100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1.4882943143812707E-2"/>
          <c:y val="0.86605660778889126"/>
          <c:w val="0.95044465804650657"/>
          <c:h val="0.13394339221110876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同居人の有無</a:t>
            </a:r>
            <a:r>
              <a:rPr lang="ja-JP" altLang="en-US" sz="1200"/>
              <a:t>　率（全）</a:t>
            </a:r>
            <a:endParaRPr lang="ja-JP" sz="1200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参考元データ総数!$H$40</c:f>
              <c:strCache>
                <c:ptCount val="1"/>
                <c:pt idx="0">
                  <c:v>あり</c:v>
                </c:pt>
              </c:strCache>
            </c:strRef>
          </c:tx>
          <c:spPr>
            <a:pattFill prst="pct5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参考元データ総数!$G$41:$G$45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参考元データ総数!$H$41:$H$45</c:f>
              <c:numCache>
                <c:formatCode>0.0%</c:formatCode>
                <c:ptCount val="5"/>
                <c:pt idx="0">
                  <c:v>0.63941698352344745</c:v>
                </c:pt>
                <c:pt idx="1">
                  <c:v>0.65656565656565657</c:v>
                </c:pt>
                <c:pt idx="2">
                  <c:v>0.64169884169884173</c:v>
                </c:pt>
                <c:pt idx="3">
                  <c:v>0.61954765751211627</c:v>
                </c:pt>
                <c:pt idx="4">
                  <c:v>0.61698584512905907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4-424C-B0B4-EDAEBBCC6DFA}"/>
            </c:ext>
          </c:extLst>
        </c:ser>
        <c:ser>
          <c:idx val="1"/>
          <c:order val="1"/>
          <c:tx>
            <c:strRef>
              <c:f>参考元データ総数!$I$40</c:f>
              <c:strCache>
                <c:ptCount val="1"/>
                <c:pt idx="0">
                  <c:v>なし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参考元データ総数!$G$41:$G$45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参考元データ総数!$I$41:$I$45</c:f>
              <c:numCache>
                <c:formatCode>0.0%</c:formatCode>
                <c:ptCount val="5"/>
                <c:pt idx="0">
                  <c:v>0.36058301647655261</c:v>
                </c:pt>
                <c:pt idx="1">
                  <c:v>0.34343434343434343</c:v>
                </c:pt>
                <c:pt idx="2">
                  <c:v>0.35521235521235522</c:v>
                </c:pt>
                <c:pt idx="3">
                  <c:v>0.3756058158319871</c:v>
                </c:pt>
                <c:pt idx="4">
                  <c:v>0.38301415487094087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4-424C-B0B4-EDAEBBCC6DFA}"/>
            </c:ext>
          </c:extLst>
        </c:ser>
        <c:ser>
          <c:idx val="2"/>
          <c:order val="2"/>
          <c:tx>
            <c:strRef>
              <c:f>参考元データ総数!$J$40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04-424C-B0B4-EDAEBBCC6D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04-424C-B0B4-EDAEBBCC6D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04-424C-B0B4-EDAEBBCC6D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参考元データ総数!$G$41:$G$45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参考元データ総数!$J$41:$J$45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3.0888030888030888E-3</c:v>
                </c:pt>
                <c:pt idx="3">
                  <c:v>4.8465266558966073E-3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04-424C-B0B4-EDAEBBCC6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18416"/>
        <c:axId val="722817240"/>
      </c:barChart>
      <c:catAx>
        <c:axId val="7228184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722817240"/>
        <c:crosses val="autoZero"/>
        <c:auto val="1"/>
        <c:lblAlgn val="ctr"/>
        <c:lblOffset val="100"/>
        <c:noMultiLvlLbl val="0"/>
      </c:catAx>
      <c:valAx>
        <c:axId val="722817240"/>
        <c:scaling>
          <c:orientation val="minMax"/>
        </c:scaling>
        <c:delete val="0"/>
        <c:axPos val="t"/>
        <c:majorGridlines/>
        <c:numFmt formatCode="0%" sourceLinked="1"/>
        <c:majorTickMark val="in"/>
        <c:minorTickMark val="none"/>
        <c:tickLblPos val="nextTo"/>
        <c:crossAx val="7228184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同居人の有無</a:t>
            </a:r>
            <a:r>
              <a:rPr lang="ja-JP" altLang="en-US" sz="1200"/>
              <a:t>　率（男性）</a:t>
            </a:r>
            <a:endParaRPr lang="ja-JP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351194104807052E-2"/>
          <c:y val="0.20252954039154492"/>
          <c:w val="0.72858243006759182"/>
          <c:h val="0.7401040971573468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'参考元データ男 '!$G$32</c:f>
              <c:strCache>
                <c:ptCount val="1"/>
                <c:pt idx="0">
                  <c:v>あり</c:v>
                </c:pt>
              </c:strCache>
            </c:strRef>
          </c:tx>
          <c:spPr>
            <a:pattFill prst="pct5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'!$F$33:$F$37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'!$G$33:$G$37</c:f>
              <c:numCache>
                <c:formatCode>0.0%</c:formatCode>
                <c:ptCount val="5"/>
                <c:pt idx="0">
                  <c:v>0.59530791788856308</c:v>
                </c:pt>
                <c:pt idx="1">
                  <c:v>0.62916188289322617</c:v>
                </c:pt>
                <c:pt idx="2">
                  <c:v>0.60813953488372097</c:v>
                </c:pt>
                <c:pt idx="3">
                  <c:v>0.57371007371007376</c:v>
                </c:pt>
                <c:pt idx="4">
                  <c:v>0.58174904942965777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0-4860-9509-CA84518FEBE0}"/>
            </c:ext>
          </c:extLst>
        </c:ser>
        <c:ser>
          <c:idx val="1"/>
          <c:order val="1"/>
          <c:tx>
            <c:strRef>
              <c:f>'参考元データ男 '!$H$32</c:f>
              <c:strCache>
                <c:ptCount val="1"/>
                <c:pt idx="0">
                  <c:v>なし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'!$F$33:$F$37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'!$H$33:$H$37</c:f>
              <c:numCache>
                <c:formatCode>0.0%</c:formatCode>
                <c:ptCount val="5"/>
                <c:pt idx="0">
                  <c:v>0.40469208211143692</c:v>
                </c:pt>
                <c:pt idx="1">
                  <c:v>0.37083811710677383</c:v>
                </c:pt>
                <c:pt idx="2">
                  <c:v>0.38720930232558137</c:v>
                </c:pt>
                <c:pt idx="3">
                  <c:v>0.41891891891891891</c:v>
                </c:pt>
                <c:pt idx="4">
                  <c:v>0.41825095057034223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0-4860-9509-CA84518FEBE0}"/>
            </c:ext>
          </c:extLst>
        </c:ser>
        <c:ser>
          <c:idx val="2"/>
          <c:order val="2"/>
          <c:tx>
            <c:strRef>
              <c:f>'参考元データ男 '!$I$32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10-4860-9509-CA84518FEBE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10-4860-9509-CA84518FEBE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10-4860-9509-CA84518FEB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'!$F$33:$F$37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'!$I$33:$I$37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4.6511627906976744E-3</c:v>
                </c:pt>
                <c:pt idx="3">
                  <c:v>7.3710073710073713E-3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10-4860-9509-CA84518F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14104"/>
        <c:axId val="722817632"/>
      </c:barChart>
      <c:catAx>
        <c:axId val="7228141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722817632"/>
        <c:crosses val="autoZero"/>
        <c:auto val="1"/>
        <c:lblAlgn val="ctr"/>
        <c:lblOffset val="100"/>
        <c:noMultiLvlLbl val="0"/>
      </c:catAx>
      <c:valAx>
        <c:axId val="722817632"/>
        <c:scaling>
          <c:orientation val="minMax"/>
        </c:scaling>
        <c:delete val="0"/>
        <c:axPos val="t"/>
        <c:majorGridlines/>
        <c:numFmt formatCode="0%" sourceLinked="1"/>
        <c:majorTickMark val="in"/>
        <c:minorTickMark val="none"/>
        <c:tickLblPos val="nextTo"/>
        <c:crossAx val="7228141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同居人の有無</a:t>
            </a:r>
            <a:r>
              <a:rPr lang="ja-JP" altLang="en-US" sz="1200"/>
              <a:t>　率（女性）</a:t>
            </a:r>
            <a:endParaRPr lang="ja-JP" sz="1200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'参考元データ女 '!$H$33</c:f>
              <c:strCache>
                <c:ptCount val="1"/>
                <c:pt idx="0">
                  <c:v>あり</c:v>
                </c:pt>
              </c:strCache>
            </c:strRef>
          </c:tx>
          <c:spPr>
            <a:pattFill prst="pct5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'!$G$34:$G$38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'!$H$34:$H$38</c:f>
              <c:numCache>
                <c:formatCode>0.0%</c:formatCode>
                <c:ptCount val="5"/>
                <c:pt idx="0">
                  <c:v>0.72072072072072069</c:v>
                </c:pt>
                <c:pt idx="1">
                  <c:v>0.70291262135922328</c:v>
                </c:pt>
                <c:pt idx="2">
                  <c:v>0.7080459770114943</c:v>
                </c:pt>
                <c:pt idx="3">
                  <c:v>0.70754716981132071</c:v>
                </c:pt>
                <c:pt idx="4">
                  <c:v>0.68446601941747576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0-4AF9-AB3E-7BBE63DB2998}"/>
            </c:ext>
          </c:extLst>
        </c:ser>
        <c:ser>
          <c:idx val="1"/>
          <c:order val="1"/>
          <c:tx>
            <c:strRef>
              <c:f>'参考元データ女 '!$I$33</c:f>
              <c:strCache>
                <c:ptCount val="1"/>
                <c:pt idx="0">
                  <c:v>なし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'!$G$34:$G$38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'!$I$34:$I$38</c:f>
              <c:numCache>
                <c:formatCode>0.0%</c:formatCode>
                <c:ptCount val="5"/>
                <c:pt idx="0">
                  <c:v>0.27927927927927926</c:v>
                </c:pt>
                <c:pt idx="1">
                  <c:v>0.29708737864077672</c:v>
                </c:pt>
                <c:pt idx="2">
                  <c:v>0.29195402298850576</c:v>
                </c:pt>
                <c:pt idx="3">
                  <c:v>0.29245283018867924</c:v>
                </c:pt>
                <c:pt idx="4">
                  <c:v>0.3155339805825243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0-4AF9-AB3E-7BBE63DB2998}"/>
            </c:ext>
          </c:extLst>
        </c:ser>
        <c:ser>
          <c:idx val="2"/>
          <c:order val="2"/>
          <c:tx>
            <c:strRef>
              <c:f>'参考元データ女 '!$J$33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cat>
            <c:strRef>
              <c:f>'参考元データ女 '!$G$34:$G$38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'!$J$34:$J$38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0-4AF9-AB3E-7BBE63DB2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07440"/>
        <c:axId val="722813320"/>
      </c:barChart>
      <c:catAx>
        <c:axId val="722807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22813320"/>
        <c:crosses val="autoZero"/>
        <c:auto val="1"/>
        <c:lblAlgn val="ctr"/>
        <c:lblOffset val="100"/>
        <c:noMultiLvlLbl val="0"/>
      </c:catAx>
      <c:valAx>
        <c:axId val="722813320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crossAx val="722807440"/>
        <c:crosses val="autoZero"/>
        <c:crossBetween val="between"/>
      </c:valAx>
    </c:plotArea>
    <c:legend>
      <c:legendPos val="r"/>
      <c:legendEntry>
        <c:idx val="2"/>
        <c:delete val="1"/>
      </c:legendEntry>
      <c:layout/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自殺者数　</a:t>
            </a:r>
            <a:r>
              <a:rPr lang="ja-JP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職業別</a:t>
            </a:r>
            <a:r>
              <a:rPr 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(</a:t>
            </a:r>
            <a:r>
              <a:rPr lang="ja-JP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全体）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0050030153997749E-2"/>
          <c:y val="0.12173581748308024"/>
          <c:w val="0.90254637602161414"/>
          <c:h val="0.50099838239644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参考元データ総数!$N$128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参考元データ総数!$O$128:$V$128</c:f>
              <c:numCache>
                <c:formatCode>General</c:formatCode>
                <c:ptCount val="8"/>
                <c:pt idx="0">
                  <c:v>107</c:v>
                </c:pt>
                <c:pt idx="1">
                  <c:v>381</c:v>
                </c:pt>
                <c:pt idx="2">
                  <c:v>44</c:v>
                </c:pt>
                <c:pt idx="3">
                  <c:v>106</c:v>
                </c:pt>
                <c:pt idx="4">
                  <c:v>21</c:v>
                </c:pt>
                <c:pt idx="5">
                  <c:v>765</c:v>
                </c:pt>
                <c:pt idx="6">
                  <c:v>154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5-4A8A-95A4-B273FBDE0184}"/>
            </c:ext>
          </c:extLst>
        </c:ser>
        <c:ser>
          <c:idx val="1"/>
          <c:order val="1"/>
          <c:tx>
            <c:strRef>
              <c:f>参考元データ総数!$N$129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参考元データ総数!$O$129:$V$129</c:f>
              <c:numCache>
                <c:formatCode>General</c:formatCode>
                <c:ptCount val="8"/>
                <c:pt idx="0">
                  <c:v>77</c:v>
                </c:pt>
                <c:pt idx="1">
                  <c:v>369</c:v>
                </c:pt>
                <c:pt idx="2">
                  <c:v>34</c:v>
                </c:pt>
                <c:pt idx="3">
                  <c:v>113</c:v>
                </c:pt>
                <c:pt idx="4">
                  <c:v>21</c:v>
                </c:pt>
                <c:pt idx="5">
                  <c:v>609</c:v>
                </c:pt>
                <c:pt idx="6">
                  <c:v>160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5-4A8A-95A4-B273FBDE0184}"/>
            </c:ext>
          </c:extLst>
        </c:ser>
        <c:ser>
          <c:idx val="2"/>
          <c:order val="2"/>
          <c:tx>
            <c:strRef>
              <c:f>参考元データ総数!$N$130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参考元データ総数!$O$130:$V$130</c:f>
              <c:numCache>
                <c:formatCode>General</c:formatCode>
                <c:ptCount val="8"/>
                <c:pt idx="0">
                  <c:v>89</c:v>
                </c:pt>
                <c:pt idx="1">
                  <c:v>304</c:v>
                </c:pt>
                <c:pt idx="2">
                  <c:v>25</c:v>
                </c:pt>
                <c:pt idx="3">
                  <c:v>95</c:v>
                </c:pt>
                <c:pt idx="4">
                  <c:v>62</c:v>
                </c:pt>
                <c:pt idx="5">
                  <c:v>346</c:v>
                </c:pt>
                <c:pt idx="6">
                  <c:v>366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5-4A8A-95A4-B273FBDE0184}"/>
            </c:ext>
          </c:extLst>
        </c:ser>
        <c:ser>
          <c:idx val="3"/>
          <c:order val="3"/>
          <c:tx>
            <c:strRef>
              <c:f>参考元データ総数!$N$131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参考元データ総数!$O$131:$V$131</c:f>
              <c:numCache>
                <c:formatCode>General</c:formatCode>
                <c:ptCount val="8"/>
                <c:pt idx="0">
                  <c:v>78</c:v>
                </c:pt>
                <c:pt idx="1">
                  <c:v>294</c:v>
                </c:pt>
                <c:pt idx="2">
                  <c:v>40</c:v>
                </c:pt>
                <c:pt idx="3">
                  <c:v>75</c:v>
                </c:pt>
                <c:pt idx="4">
                  <c:v>43</c:v>
                </c:pt>
                <c:pt idx="5">
                  <c:v>458</c:v>
                </c:pt>
                <c:pt idx="6">
                  <c:v>243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5-4A8A-95A4-B273FBDE0184}"/>
            </c:ext>
          </c:extLst>
        </c:ser>
        <c:ser>
          <c:idx val="4"/>
          <c:order val="4"/>
          <c:tx>
            <c:strRef>
              <c:f>参考元データ総数!$N$132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参考元データ総数!$O$126:$V$127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参考元データ総数!$O$132:$V$132</c:f>
              <c:numCache>
                <c:formatCode>General</c:formatCode>
                <c:ptCount val="8"/>
                <c:pt idx="0">
                  <c:v>69</c:v>
                </c:pt>
                <c:pt idx="1">
                  <c:v>306</c:v>
                </c:pt>
                <c:pt idx="2">
                  <c:v>40</c:v>
                </c:pt>
                <c:pt idx="3">
                  <c:v>48</c:v>
                </c:pt>
                <c:pt idx="4">
                  <c:v>46</c:v>
                </c:pt>
                <c:pt idx="5">
                  <c:v>460</c:v>
                </c:pt>
                <c:pt idx="6">
                  <c:v>227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A5-4A8A-95A4-B273FBDE0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818024"/>
        <c:axId val="722808224"/>
      </c:barChart>
      <c:catAx>
        <c:axId val="722818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1200"/>
            </a:pPr>
            <a:endParaRPr lang="ja-JP"/>
          </a:p>
        </c:txPr>
        <c:crossAx val="722808224"/>
        <c:crosses val="autoZero"/>
        <c:auto val="1"/>
        <c:lblAlgn val="ctr"/>
        <c:lblOffset val="100"/>
        <c:noMultiLvlLbl val="0"/>
      </c:catAx>
      <c:valAx>
        <c:axId val="72280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2818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66645430662494"/>
          <c:y val="0.10579631562333389"/>
          <c:w val="0.10163367125577703"/>
          <c:h val="0.3854012955883841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自殺者数　</a:t>
            </a:r>
            <a:r>
              <a:rPr lang="ja-JP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職業別（男性）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0050030153997749E-2"/>
          <c:y val="0.12173581748308024"/>
          <c:w val="0.8682683859148479"/>
          <c:h val="0.54251691054474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'参考元データ男 '!$O$21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'参考元データ男 '!$P$20:$W$20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'参考元データ男 '!$P$21:$W$21</c:f>
              <c:numCache>
                <c:formatCode>General</c:formatCode>
                <c:ptCount val="8"/>
                <c:pt idx="0">
                  <c:v>102</c:v>
                </c:pt>
                <c:pt idx="1">
                  <c:v>299</c:v>
                </c:pt>
                <c:pt idx="2">
                  <c:v>27</c:v>
                </c:pt>
                <c:pt idx="3">
                  <c:v>0</c:v>
                </c:pt>
                <c:pt idx="4">
                  <c:v>21</c:v>
                </c:pt>
                <c:pt idx="5">
                  <c:v>479</c:v>
                </c:pt>
                <c:pt idx="6">
                  <c:v>95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F-4E52-9F5E-DD723E8E055D}"/>
            </c:ext>
          </c:extLst>
        </c:ser>
        <c:ser>
          <c:idx val="1"/>
          <c:order val="1"/>
          <c:tx>
            <c:strRef>
              <c:f>'参考元データ男 '!$O$22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'参考元データ男 '!$P$20:$W$20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'参考元データ男 '!$P$22:$W$22</c:f>
              <c:numCache>
                <c:formatCode>General</c:formatCode>
                <c:ptCount val="8"/>
                <c:pt idx="0">
                  <c:v>69</c:v>
                </c:pt>
                <c:pt idx="1">
                  <c:v>290</c:v>
                </c:pt>
                <c:pt idx="2">
                  <c:v>23</c:v>
                </c:pt>
                <c:pt idx="3">
                  <c:v>0</c:v>
                </c:pt>
                <c:pt idx="4">
                  <c:v>21</c:v>
                </c:pt>
                <c:pt idx="5">
                  <c:v>609</c:v>
                </c:pt>
                <c:pt idx="6">
                  <c:v>160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F-4E52-9F5E-DD723E8E055D}"/>
            </c:ext>
          </c:extLst>
        </c:ser>
        <c:ser>
          <c:idx val="2"/>
          <c:order val="2"/>
          <c:tx>
            <c:strRef>
              <c:f>'参考元データ男 '!$O$23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'参考元データ男 '!$P$20:$W$20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'参考元データ男 '!$P$23:$W$23</c:f>
              <c:numCache>
                <c:formatCode>General</c:formatCode>
                <c:ptCount val="8"/>
                <c:pt idx="0">
                  <c:v>80</c:v>
                </c:pt>
                <c:pt idx="1">
                  <c:v>243</c:v>
                </c:pt>
                <c:pt idx="2">
                  <c:v>13</c:v>
                </c:pt>
                <c:pt idx="3">
                  <c:v>0</c:v>
                </c:pt>
                <c:pt idx="4">
                  <c:v>57</c:v>
                </c:pt>
                <c:pt idx="5">
                  <c:v>215</c:v>
                </c:pt>
                <c:pt idx="6">
                  <c:v>244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F-4E52-9F5E-DD723E8E055D}"/>
            </c:ext>
          </c:extLst>
        </c:ser>
        <c:ser>
          <c:idx val="3"/>
          <c:order val="3"/>
          <c:tx>
            <c:strRef>
              <c:f>'参考元データ男 '!$O$24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'参考元データ男 '!$P$20:$W$20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'参考元データ男 '!$P$24:$W$24</c:f>
              <c:numCache>
                <c:formatCode>General</c:formatCode>
                <c:ptCount val="8"/>
                <c:pt idx="0">
                  <c:v>66</c:v>
                </c:pt>
                <c:pt idx="1">
                  <c:v>226</c:v>
                </c:pt>
                <c:pt idx="2">
                  <c:v>30</c:v>
                </c:pt>
                <c:pt idx="3">
                  <c:v>0</c:v>
                </c:pt>
                <c:pt idx="4">
                  <c:v>38</c:v>
                </c:pt>
                <c:pt idx="5">
                  <c:v>291</c:v>
                </c:pt>
                <c:pt idx="6">
                  <c:v>157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F-4E52-9F5E-DD723E8E055D}"/>
            </c:ext>
          </c:extLst>
        </c:ser>
        <c:ser>
          <c:idx val="4"/>
          <c:order val="4"/>
          <c:tx>
            <c:strRef>
              <c:f>'参考元データ男 '!$O$25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'参考元データ男 '!$P$20:$W$20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'参考元データ男 '!$P$25:$W$25</c:f>
              <c:numCache>
                <c:formatCode>General</c:formatCode>
                <c:ptCount val="8"/>
                <c:pt idx="0">
                  <c:v>55</c:v>
                </c:pt>
                <c:pt idx="1">
                  <c:v>238</c:v>
                </c:pt>
                <c:pt idx="2">
                  <c:v>29</c:v>
                </c:pt>
                <c:pt idx="3">
                  <c:v>0</c:v>
                </c:pt>
                <c:pt idx="4">
                  <c:v>39</c:v>
                </c:pt>
                <c:pt idx="5">
                  <c:v>287</c:v>
                </c:pt>
                <c:pt idx="6">
                  <c:v>136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F-4E52-9F5E-DD723E8E0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813712"/>
        <c:axId val="722808616"/>
      </c:barChart>
      <c:catAx>
        <c:axId val="72281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1200"/>
            </a:pPr>
            <a:endParaRPr lang="ja-JP"/>
          </a:p>
        </c:txPr>
        <c:crossAx val="722808616"/>
        <c:crosses val="autoZero"/>
        <c:auto val="1"/>
        <c:lblAlgn val="ctr"/>
        <c:lblOffset val="100"/>
        <c:noMultiLvlLbl val="0"/>
      </c:catAx>
      <c:valAx>
        <c:axId val="722808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281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34139297919345"/>
          <c:y val="8.6854800636088206E-2"/>
          <c:w val="0.11476564444546204"/>
          <c:h val="0.3903682983023157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参考元データ総数!$H$40</c:f>
              <c:strCache>
                <c:ptCount val="1"/>
                <c:pt idx="0">
                  <c:v>あり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参考元データ総数!$G$41:$G$45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参考元データ総数!$H$41:$H$45</c:f>
              <c:numCache>
                <c:formatCode>0.0%</c:formatCode>
                <c:ptCount val="5"/>
                <c:pt idx="0">
                  <c:v>0.63941698352344745</c:v>
                </c:pt>
                <c:pt idx="1">
                  <c:v>0.65656565656565657</c:v>
                </c:pt>
                <c:pt idx="2">
                  <c:v>0.64169884169884173</c:v>
                </c:pt>
                <c:pt idx="3">
                  <c:v>0.61954765751211627</c:v>
                </c:pt>
                <c:pt idx="4">
                  <c:v>0.61698584512905907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2-4991-A65F-35144C90B8A5}"/>
            </c:ext>
          </c:extLst>
        </c:ser>
        <c:ser>
          <c:idx val="1"/>
          <c:order val="1"/>
          <c:tx>
            <c:strRef>
              <c:f>参考元データ総数!$I$40</c:f>
              <c:strCache>
                <c:ptCount val="1"/>
                <c:pt idx="0">
                  <c:v>なし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参考元データ総数!$G$41:$G$45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参考元データ総数!$I$41:$I$45</c:f>
              <c:numCache>
                <c:formatCode>0.0%</c:formatCode>
                <c:ptCount val="5"/>
                <c:pt idx="0">
                  <c:v>0.36058301647655261</c:v>
                </c:pt>
                <c:pt idx="1">
                  <c:v>0.34343434343434343</c:v>
                </c:pt>
                <c:pt idx="2">
                  <c:v>0.35521235521235522</c:v>
                </c:pt>
                <c:pt idx="3">
                  <c:v>0.3756058158319871</c:v>
                </c:pt>
                <c:pt idx="4">
                  <c:v>0.38301415487094087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F2-4991-A65F-35144C90B8A5}"/>
            </c:ext>
          </c:extLst>
        </c:ser>
        <c:ser>
          <c:idx val="2"/>
          <c:order val="2"/>
          <c:tx>
            <c:strRef>
              <c:f>参考元データ総数!$J$40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F2-4991-A65F-35144C90B8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F2-4991-A65F-35144C90B8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F2-4991-A65F-35144C90B8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参考元データ総数!$G$41:$G$45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参考元データ総数!$J$41:$J$45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3.0888030888030888E-3</c:v>
                </c:pt>
                <c:pt idx="3">
                  <c:v>4.8465266558966073E-3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F2-4991-A65F-35144C90B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1460024"/>
        <c:axId val="871467080"/>
      </c:barChart>
      <c:catAx>
        <c:axId val="871460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467080"/>
        <c:crosses val="autoZero"/>
        <c:auto val="1"/>
        <c:lblAlgn val="ctr"/>
        <c:lblOffset val="100"/>
        <c:noMultiLvlLbl val="0"/>
      </c:catAx>
      <c:valAx>
        <c:axId val="871467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1460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自殺者数　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職業別（女性）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0050030153997749E-2"/>
          <c:y val="0.12173581748308024"/>
          <c:w val="0.85838044678804293"/>
          <c:h val="0.54251691054474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'参考元データ女 '!$P$22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'参考元データ女 '!$Q$21:$X$21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'参考元データ女 '!$Q$22:$X$22</c:f>
              <c:numCache>
                <c:formatCode>General</c:formatCode>
                <c:ptCount val="8"/>
                <c:pt idx="0">
                  <c:v>5</c:v>
                </c:pt>
                <c:pt idx="1">
                  <c:v>82</c:v>
                </c:pt>
                <c:pt idx="2">
                  <c:v>17</c:v>
                </c:pt>
                <c:pt idx="3">
                  <c:v>106</c:v>
                </c:pt>
                <c:pt idx="4">
                  <c:v>0</c:v>
                </c:pt>
                <c:pt idx="5">
                  <c:v>286</c:v>
                </c:pt>
                <c:pt idx="6">
                  <c:v>59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5-47D9-B91E-BE5322C1D2C3}"/>
            </c:ext>
          </c:extLst>
        </c:ser>
        <c:ser>
          <c:idx val="1"/>
          <c:order val="1"/>
          <c:tx>
            <c:strRef>
              <c:f>'参考元データ女 '!$P$23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'参考元データ女 '!$Q$21:$X$21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'参考元データ女 '!$Q$23:$X$23</c:f>
              <c:numCache>
                <c:formatCode>General</c:formatCode>
                <c:ptCount val="8"/>
                <c:pt idx="0">
                  <c:v>8</c:v>
                </c:pt>
                <c:pt idx="1">
                  <c:v>79</c:v>
                </c:pt>
                <c:pt idx="2">
                  <c:v>11</c:v>
                </c:pt>
                <c:pt idx="3">
                  <c:v>113</c:v>
                </c:pt>
                <c:pt idx="4">
                  <c:v>4</c:v>
                </c:pt>
                <c:pt idx="5">
                  <c:v>230</c:v>
                </c:pt>
                <c:pt idx="6">
                  <c:v>69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85-47D9-B91E-BE5322C1D2C3}"/>
            </c:ext>
          </c:extLst>
        </c:ser>
        <c:ser>
          <c:idx val="2"/>
          <c:order val="2"/>
          <c:tx>
            <c:strRef>
              <c:f>'参考元データ女 '!$P$24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'参考元データ女 '!$Q$21:$X$21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'参考元データ女 '!$Q$24:$X$24</c:f>
              <c:numCache>
                <c:formatCode>General</c:formatCode>
                <c:ptCount val="8"/>
                <c:pt idx="0">
                  <c:v>9</c:v>
                </c:pt>
                <c:pt idx="1">
                  <c:v>61</c:v>
                </c:pt>
                <c:pt idx="2">
                  <c:v>12</c:v>
                </c:pt>
                <c:pt idx="3">
                  <c:v>95</c:v>
                </c:pt>
                <c:pt idx="4">
                  <c:v>5</c:v>
                </c:pt>
                <c:pt idx="5">
                  <c:v>131</c:v>
                </c:pt>
                <c:pt idx="6">
                  <c:v>122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85-47D9-B91E-BE5322C1D2C3}"/>
            </c:ext>
          </c:extLst>
        </c:ser>
        <c:ser>
          <c:idx val="3"/>
          <c:order val="3"/>
          <c:tx>
            <c:strRef>
              <c:f>'参考元データ女 '!$P$25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'参考元データ女 '!$Q$21:$X$21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'参考元データ女 '!$Q$25:$X$25</c:f>
              <c:numCache>
                <c:formatCode>General</c:formatCode>
                <c:ptCount val="8"/>
                <c:pt idx="0">
                  <c:v>12</c:v>
                </c:pt>
                <c:pt idx="1">
                  <c:v>68</c:v>
                </c:pt>
                <c:pt idx="2">
                  <c:v>10</c:v>
                </c:pt>
                <c:pt idx="3">
                  <c:v>75</c:v>
                </c:pt>
                <c:pt idx="4">
                  <c:v>5</c:v>
                </c:pt>
                <c:pt idx="5">
                  <c:v>167</c:v>
                </c:pt>
                <c:pt idx="6">
                  <c:v>86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85-47D9-B91E-BE5322C1D2C3}"/>
            </c:ext>
          </c:extLst>
        </c:ser>
        <c:ser>
          <c:idx val="4"/>
          <c:order val="4"/>
          <c:tx>
            <c:strRef>
              <c:f>'参考元データ女 '!$P$26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'参考元データ女 '!$Q$21:$X$21</c:f>
              <c:strCache>
                <c:ptCount val="8"/>
                <c:pt idx="0">
                  <c:v>自営業・
家族従事者　</c:v>
                </c:pt>
                <c:pt idx="1">
                  <c:v>被雇用・
勤め人</c:v>
                </c:pt>
                <c:pt idx="2">
                  <c:v>学生・生徒等</c:v>
                </c:pt>
                <c:pt idx="3">
                  <c:v>主婦</c:v>
                </c:pt>
                <c:pt idx="4">
                  <c:v>失業者</c:v>
                </c:pt>
                <c:pt idx="5">
                  <c:v>年金・雇用保険等生活者</c:v>
                </c:pt>
                <c:pt idx="6">
                  <c:v>その他の
無職者</c:v>
                </c:pt>
                <c:pt idx="7">
                  <c:v>不詳</c:v>
                </c:pt>
              </c:strCache>
            </c:strRef>
          </c:cat>
          <c:val>
            <c:numRef>
              <c:f>'参考元データ女 '!$Q$26:$X$26</c:f>
              <c:numCache>
                <c:formatCode>General</c:formatCode>
                <c:ptCount val="8"/>
                <c:pt idx="0">
                  <c:v>14</c:v>
                </c:pt>
                <c:pt idx="1">
                  <c:v>68</c:v>
                </c:pt>
                <c:pt idx="2">
                  <c:v>11</c:v>
                </c:pt>
                <c:pt idx="3">
                  <c:v>48</c:v>
                </c:pt>
                <c:pt idx="4">
                  <c:v>7</c:v>
                </c:pt>
                <c:pt idx="5">
                  <c:v>173</c:v>
                </c:pt>
                <c:pt idx="6">
                  <c:v>91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85-47D9-B91E-BE5322C1D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810576"/>
        <c:axId val="722811360"/>
      </c:barChart>
      <c:catAx>
        <c:axId val="72281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1200"/>
            </a:pPr>
            <a:endParaRPr lang="ja-JP"/>
          </a:p>
        </c:txPr>
        <c:crossAx val="722811360"/>
        <c:crosses val="autoZero"/>
        <c:auto val="1"/>
        <c:lblAlgn val="ctr"/>
        <c:lblOffset val="100"/>
        <c:noMultiLvlLbl val="0"/>
      </c:catAx>
      <c:valAx>
        <c:axId val="72281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2810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92862926411396"/>
          <c:y val="8.3660028384841878E-2"/>
          <c:w val="0.12398831805860332"/>
          <c:h val="0.4255031743546488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場所別</a:t>
            </a: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率</a:t>
            </a:r>
            <a:r>
              <a:rPr lang="ja-JP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</a:t>
            </a: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全体</a:t>
            </a:r>
            <a:r>
              <a:rPr lang="ja-JP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1702174140174577E-2"/>
          <c:y val="0.1622878026043508"/>
          <c:w val="0.79523873749798168"/>
          <c:h val="0.74816202547607202"/>
        </c:manualLayout>
      </c:layout>
      <c:barChart>
        <c:barDir val="bar"/>
        <c:grouping val="percentStacked"/>
        <c:varyColors val="0"/>
        <c:ser>
          <c:idx val="6"/>
          <c:order val="0"/>
          <c:tx>
            <c:strRef>
              <c:f>参考元データ総数!$K$50</c:f>
              <c:strCache>
                <c:ptCount val="1"/>
                <c:pt idx="0">
                  <c:v>自宅等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参考元データ総数!$J$51:$J$55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参考元データ総数!$K$51:$K$55</c:f>
              <c:numCache>
                <c:formatCode>0.0%</c:formatCode>
                <c:ptCount val="5"/>
                <c:pt idx="0">
                  <c:v>0.5684410646387833</c:v>
                </c:pt>
                <c:pt idx="1">
                  <c:v>0.63492063492063489</c:v>
                </c:pt>
                <c:pt idx="2">
                  <c:v>0.60540540540540544</c:v>
                </c:pt>
                <c:pt idx="3">
                  <c:v>0.57108239095315028</c:v>
                </c:pt>
                <c:pt idx="4">
                  <c:v>0.56036636136552875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E-4E60-BFD1-B82D7F6FC9E3}"/>
            </c:ext>
          </c:extLst>
        </c:ser>
        <c:ser>
          <c:idx val="5"/>
          <c:order val="1"/>
          <c:tx>
            <c:strRef>
              <c:f>参考元データ総数!$L$50</c:f>
              <c:strCache>
                <c:ptCount val="1"/>
                <c:pt idx="0">
                  <c:v>高層ビル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参考元データ総数!$J$51:$J$55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参考元データ総数!$L$51:$L$55</c:f>
              <c:numCache>
                <c:formatCode>0.0%</c:formatCode>
                <c:ptCount val="5"/>
                <c:pt idx="0">
                  <c:v>0.17237008871989862</c:v>
                </c:pt>
                <c:pt idx="1">
                  <c:v>0.14862914862914864</c:v>
                </c:pt>
                <c:pt idx="2">
                  <c:v>0.15752895752895754</c:v>
                </c:pt>
                <c:pt idx="3">
                  <c:v>0.20274636510500807</c:v>
                </c:pt>
                <c:pt idx="4">
                  <c:v>0.18984179850124897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E-4E60-BFD1-B82D7F6FC9E3}"/>
            </c:ext>
          </c:extLst>
        </c:ser>
        <c:ser>
          <c:idx val="4"/>
          <c:order val="2"/>
          <c:tx>
            <c:strRef>
              <c:f>参考元データ総数!$M$50</c:f>
              <c:strCache>
                <c:ptCount val="1"/>
                <c:pt idx="0">
                  <c:v>乗物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2.1447727216434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AE-4E60-BFD1-B82D7F6FC9E3}"/>
                </c:ext>
              </c:extLst>
            </c:dLbl>
            <c:dLbl>
              <c:idx val="1"/>
              <c:layout>
                <c:manualLayout>
                  <c:x val="0"/>
                  <c:y val="-2.144772721643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AE-4E60-BFD1-B82D7F6FC9E3}"/>
                </c:ext>
              </c:extLst>
            </c:dLbl>
            <c:dLbl>
              <c:idx val="2"/>
              <c:layout>
                <c:manualLayout>
                  <c:x val="0"/>
                  <c:y val="-2.1447727216434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AE-4E60-BFD1-B82D7F6FC9E3}"/>
                </c:ext>
              </c:extLst>
            </c:dLbl>
            <c:dLbl>
              <c:idx val="3"/>
              <c:layout>
                <c:manualLayout>
                  <c:x val="-1.1794529343014903E-16"/>
                  <c:y val="-2.144772721643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AE-4E60-BFD1-B82D7F6FC9E3}"/>
                </c:ext>
              </c:extLst>
            </c:dLbl>
            <c:dLbl>
              <c:idx val="4"/>
              <c:layout>
                <c:manualLayout>
                  <c:x val="0"/>
                  <c:y val="-1.4298484810956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0AE-4E60-BFD1-B82D7F6FC9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参考元データ総数!$J$51:$J$55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参考元データ総数!$M$51:$M$55</c:f>
              <c:numCache>
                <c:formatCode>0.0%</c:formatCode>
                <c:ptCount val="5"/>
                <c:pt idx="0">
                  <c:v>2.6615969581749048E-2</c:v>
                </c:pt>
                <c:pt idx="1">
                  <c:v>2.7417027417027416E-2</c:v>
                </c:pt>
                <c:pt idx="2">
                  <c:v>1.9305019305019305E-2</c:v>
                </c:pt>
                <c:pt idx="3">
                  <c:v>2.5040387722132473E-2</c:v>
                </c:pt>
                <c:pt idx="4">
                  <c:v>2.497918401332223E-2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AE-4E60-BFD1-B82D7F6FC9E3}"/>
            </c:ext>
          </c:extLst>
        </c:ser>
        <c:ser>
          <c:idx val="3"/>
          <c:order val="3"/>
          <c:tx>
            <c:strRef>
              <c:f>参考元データ総数!$N$50</c:f>
              <c:strCache>
                <c:ptCount val="1"/>
                <c:pt idx="0">
                  <c:v>海（湖）・河川等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1447727216433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0AE-4E60-BFD1-B82D7F6FC9E3}"/>
                </c:ext>
              </c:extLst>
            </c:dLbl>
            <c:dLbl>
              <c:idx val="1"/>
              <c:layout>
                <c:manualLayout>
                  <c:x val="0"/>
                  <c:y val="2.144772721643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0AE-4E60-BFD1-B82D7F6FC9E3}"/>
                </c:ext>
              </c:extLst>
            </c:dLbl>
            <c:dLbl>
              <c:idx val="2"/>
              <c:layout>
                <c:manualLayout>
                  <c:x val="0"/>
                  <c:y val="1.4298484810956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0AE-4E60-BFD1-B82D7F6FC9E3}"/>
                </c:ext>
              </c:extLst>
            </c:dLbl>
            <c:dLbl>
              <c:idx val="3"/>
              <c:layout>
                <c:manualLayout>
                  <c:x val="-1.1794529343014903E-16"/>
                  <c:y val="2.5022348419173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0AE-4E60-BFD1-B82D7F6FC9E3}"/>
                </c:ext>
              </c:extLst>
            </c:dLbl>
            <c:dLbl>
              <c:idx val="4"/>
              <c:layout>
                <c:manualLayout>
                  <c:x val="-1.1794529343014903E-16"/>
                  <c:y val="3.217159082465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0AE-4E60-BFD1-B82D7F6FC9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参考元データ総数!$J$51:$J$55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参考元データ総数!$N$51:$N$55</c:f>
              <c:numCache>
                <c:formatCode>0.0%</c:formatCode>
                <c:ptCount val="5"/>
                <c:pt idx="0">
                  <c:v>4.1825095057034217E-2</c:v>
                </c:pt>
                <c:pt idx="1">
                  <c:v>2.2366522366522368E-2</c:v>
                </c:pt>
                <c:pt idx="2">
                  <c:v>2.6254826254826256E-2</c:v>
                </c:pt>
                <c:pt idx="3">
                  <c:v>3.4733441033925685E-2</c:v>
                </c:pt>
                <c:pt idx="4">
                  <c:v>2.9142381348875937E-2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AE-4E60-BFD1-B82D7F6FC9E3}"/>
            </c:ext>
          </c:extLst>
        </c:ser>
        <c:ser>
          <c:idx val="2"/>
          <c:order val="4"/>
          <c:tx>
            <c:strRef>
              <c:f>参考元データ総数!$O$50</c:f>
              <c:strCache>
                <c:ptCount val="1"/>
                <c:pt idx="0">
                  <c:v>山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2866907921190189E-2"/>
                  <c:y val="-6.7917802852041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0AE-4E60-BFD1-B82D7F6FC9E3}"/>
                </c:ext>
              </c:extLst>
            </c:dLbl>
            <c:dLbl>
              <c:idx val="1"/>
              <c:layout>
                <c:manualLayout>
                  <c:x val="3.2167269802975472E-3"/>
                  <c:y val="-7.5067045257519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0AE-4E60-BFD1-B82D7F6FC9E3}"/>
                </c:ext>
              </c:extLst>
            </c:dLbl>
            <c:dLbl>
              <c:idx val="2"/>
              <c:layout>
                <c:manualLayout>
                  <c:x val="6.4334539605950944E-3"/>
                  <c:y val="-7.149242405478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0AE-4E60-BFD1-B82D7F6FC9E3}"/>
                </c:ext>
              </c:extLst>
            </c:dLbl>
            <c:dLbl>
              <c:idx val="3"/>
              <c:layout>
                <c:manualLayout>
                  <c:x val="0"/>
                  <c:y val="-6.7918084318277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0AE-4E60-BFD1-B82D7F6FC9E3}"/>
                </c:ext>
              </c:extLst>
            </c:dLbl>
            <c:dLbl>
              <c:idx val="4"/>
              <c:layout>
                <c:manualLayout>
                  <c:x val="-4.8250904704463205E-3"/>
                  <c:y val="-8.5790908865736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0AE-4E60-BFD1-B82D7F6FC9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参考元データ総数!$J$51:$J$55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参考元データ総数!$O$51:$O$55</c:f>
              <c:numCache>
                <c:formatCode>0.0%</c:formatCode>
                <c:ptCount val="5"/>
                <c:pt idx="0">
                  <c:v>1.5209125475285171E-2</c:v>
                </c:pt>
                <c:pt idx="1">
                  <c:v>6.4935064935064939E-3</c:v>
                </c:pt>
                <c:pt idx="2">
                  <c:v>8.4942084942084949E-3</c:v>
                </c:pt>
                <c:pt idx="3">
                  <c:v>1.2116316639741519E-2</c:v>
                </c:pt>
                <c:pt idx="4">
                  <c:v>1.3322231473771857E-2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0AE-4E60-BFD1-B82D7F6FC9E3}"/>
            </c:ext>
          </c:extLst>
        </c:ser>
        <c:ser>
          <c:idx val="0"/>
          <c:order val="5"/>
          <c:tx>
            <c:strRef>
              <c:f>参考元データ総数!$P$50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参考元データ総数!$J$51:$J$55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参考元データ総数!$P$51:$P$55</c:f>
              <c:numCache>
                <c:formatCode>0.0%</c:formatCode>
                <c:ptCount val="5"/>
                <c:pt idx="0">
                  <c:v>0.17553865652724968</c:v>
                </c:pt>
                <c:pt idx="1">
                  <c:v>0.16017316017316016</c:v>
                </c:pt>
                <c:pt idx="2">
                  <c:v>0.18301158301158302</c:v>
                </c:pt>
                <c:pt idx="3">
                  <c:v>0.15428109854604199</c:v>
                </c:pt>
                <c:pt idx="4">
                  <c:v>0.18234804329725229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0AE-4E60-BFD1-B82D7F6FC9E3}"/>
            </c:ext>
          </c:extLst>
        </c:ser>
        <c:ser>
          <c:idx val="1"/>
          <c:order val="6"/>
          <c:tx>
            <c:strRef>
              <c:f>参考元データ総数!$Q$50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cat>
            <c:strRef>
              <c:f>参考元データ総数!$J$51:$J$55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参考元データ総数!$Q$51:$Q$55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AE-4E60-BFD1-B82D7F6FC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22820768"/>
        <c:axId val="722821160"/>
      </c:barChart>
      <c:catAx>
        <c:axId val="722820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722821160"/>
        <c:crosses val="autoZero"/>
        <c:auto val="1"/>
        <c:lblAlgn val="ctr"/>
        <c:lblOffset val="100"/>
        <c:noMultiLvlLbl val="0"/>
      </c:catAx>
      <c:valAx>
        <c:axId val="722821160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high"/>
        <c:txPr>
          <a:bodyPr/>
          <a:lstStyle/>
          <a:p>
            <a:pPr>
              <a:defRPr sz="1400" b="1"/>
            </a:pPr>
            <a:endParaRPr lang="ja-JP"/>
          </a:p>
        </c:txPr>
        <c:crossAx val="7228207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5119372736635779"/>
          <c:y val="8.6884863016535599E-2"/>
          <c:w val="0.13960028874411409"/>
          <c:h val="0.81307929761745878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場所別　率（男性）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486288486948557E-2"/>
          <c:y val="0.15572304363709"/>
          <c:w val="0.78970766789861735"/>
          <c:h val="0.754389404798263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'参考元データ男 '!$L$40</c:f>
              <c:strCache>
                <c:ptCount val="1"/>
                <c:pt idx="0">
                  <c:v>自宅等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'!$K$41:$K$45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'!$L$41:$L$45</c:f>
              <c:numCache>
                <c:formatCode>0.0%</c:formatCode>
                <c:ptCount val="5"/>
                <c:pt idx="0">
                  <c:v>0.55913978494623651</c:v>
                </c:pt>
                <c:pt idx="1">
                  <c:v>0.62456946039035588</c:v>
                </c:pt>
                <c:pt idx="2">
                  <c:v>0.58372093023255811</c:v>
                </c:pt>
                <c:pt idx="3">
                  <c:v>0.55896805896805901</c:v>
                </c:pt>
                <c:pt idx="4">
                  <c:v>0.56020278833967052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D-4E8D-B438-4AAC25A353AE}"/>
            </c:ext>
          </c:extLst>
        </c:ser>
        <c:ser>
          <c:idx val="1"/>
          <c:order val="1"/>
          <c:tx>
            <c:strRef>
              <c:f>'参考元データ男 '!$M$40</c:f>
              <c:strCache>
                <c:ptCount val="1"/>
                <c:pt idx="0">
                  <c:v>高層ビル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'!$K$41:$K$45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'!$M$41:$M$45</c:f>
              <c:numCache>
                <c:formatCode>0.0%</c:formatCode>
                <c:ptCount val="5"/>
                <c:pt idx="0">
                  <c:v>0.13391984359726294</c:v>
                </c:pt>
                <c:pt idx="1">
                  <c:v>0.11825487944890931</c:v>
                </c:pt>
                <c:pt idx="2">
                  <c:v>0.12674418604651164</c:v>
                </c:pt>
                <c:pt idx="3">
                  <c:v>0.171990171990172</c:v>
                </c:pt>
                <c:pt idx="4">
                  <c:v>0.14448669201520911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D-4E8D-B438-4AAC25A353AE}"/>
            </c:ext>
          </c:extLst>
        </c:ser>
        <c:ser>
          <c:idx val="2"/>
          <c:order val="2"/>
          <c:tx>
            <c:strRef>
              <c:f>'参考元データ男 '!$N$40</c:f>
              <c:strCache>
                <c:ptCount val="1"/>
                <c:pt idx="0">
                  <c:v>乗物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2760032760032762E-3"/>
                  <c:y val="-1.201201201201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9D-4E8D-B438-4AAC25A353AE}"/>
                </c:ext>
              </c:extLst>
            </c:dLbl>
            <c:dLbl>
              <c:idx val="1"/>
              <c:layout>
                <c:manualLayout>
                  <c:x val="0"/>
                  <c:y val="-2.4024024024023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9D-4E8D-B438-4AAC25A353AE}"/>
                </c:ext>
              </c:extLst>
            </c:dLbl>
            <c:dLbl>
              <c:idx val="2"/>
              <c:layout>
                <c:manualLayout>
                  <c:x val="-4.9140049140049139E-3"/>
                  <c:y val="-2.4024024024024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9D-4E8D-B438-4AAC25A353AE}"/>
                </c:ext>
              </c:extLst>
            </c:dLbl>
            <c:dLbl>
              <c:idx val="3"/>
              <c:layout>
                <c:manualLayout>
                  <c:x val="-3.2760032760032762E-3"/>
                  <c:y val="-1.6016016016016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9D-4E8D-B438-4AAC25A353AE}"/>
                </c:ext>
              </c:extLst>
            </c:dLbl>
            <c:dLbl>
              <c:idx val="4"/>
              <c:layout>
                <c:manualLayout>
                  <c:x val="-1.2011873249827217E-16"/>
                  <c:y val="-2.4024024024024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9D-4E8D-B438-4AAC25A353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'!$K$41:$K$45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'!$N$41:$N$45</c:f>
              <c:numCache>
                <c:formatCode>0.0%</c:formatCode>
                <c:ptCount val="5"/>
                <c:pt idx="0">
                  <c:v>3.9100684261974585E-2</c:v>
                </c:pt>
                <c:pt idx="1">
                  <c:v>3.9035591274397242E-2</c:v>
                </c:pt>
                <c:pt idx="2">
                  <c:v>2.6744186046511628E-2</c:v>
                </c:pt>
                <c:pt idx="3">
                  <c:v>3.562653562653563E-2</c:v>
                </c:pt>
                <c:pt idx="4">
                  <c:v>3.2953105196451206E-2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9D-4E8D-B438-4AAC25A353AE}"/>
            </c:ext>
          </c:extLst>
        </c:ser>
        <c:ser>
          <c:idx val="3"/>
          <c:order val="3"/>
          <c:tx>
            <c:strRef>
              <c:f>'参考元データ男 '!$O$40</c:f>
              <c:strCache>
                <c:ptCount val="1"/>
                <c:pt idx="0">
                  <c:v>海（湖）・河川等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3.2760032760032762E-3"/>
                  <c:y val="1.201201201201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19D-4E8D-B438-4AAC25A353AE}"/>
                </c:ext>
              </c:extLst>
            </c:dLbl>
            <c:dLbl>
              <c:idx val="1"/>
              <c:layout>
                <c:manualLayout>
                  <c:x val="1.638001638001518E-3"/>
                  <c:y val="1.2012012012012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19D-4E8D-B438-4AAC25A353AE}"/>
                </c:ext>
              </c:extLst>
            </c:dLbl>
            <c:dLbl>
              <c:idx val="2"/>
              <c:layout>
                <c:manualLayout>
                  <c:x val="3.2760032760032762E-3"/>
                  <c:y val="1.201201201201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19D-4E8D-B438-4AAC25A353AE}"/>
                </c:ext>
              </c:extLst>
            </c:dLbl>
            <c:dLbl>
              <c:idx val="3"/>
              <c:layout>
                <c:manualLayout>
                  <c:x val="1.6380016380016381E-3"/>
                  <c:y val="1.201201201201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19D-4E8D-B438-4AAC25A353AE}"/>
                </c:ext>
              </c:extLst>
            </c:dLbl>
            <c:dLbl>
              <c:idx val="4"/>
              <c:layout>
                <c:manualLayout>
                  <c:x val="0"/>
                  <c:y val="1.201201201201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19D-4E8D-B438-4AAC25A353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'!$K$41:$K$45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'!$O$41:$O$45</c:f>
              <c:numCache>
                <c:formatCode>0.0%</c:formatCode>
                <c:ptCount val="5"/>
                <c:pt idx="0">
                  <c:v>4.2033235581622676E-2</c:v>
                </c:pt>
                <c:pt idx="1">
                  <c:v>2.2962112514351322E-2</c:v>
                </c:pt>
                <c:pt idx="2">
                  <c:v>2.6744186046511628E-2</c:v>
                </c:pt>
                <c:pt idx="3">
                  <c:v>3.3169533169533166E-2</c:v>
                </c:pt>
                <c:pt idx="4">
                  <c:v>3.1685678073510776E-2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9D-4E8D-B438-4AAC25A353AE}"/>
            </c:ext>
          </c:extLst>
        </c:ser>
        <c:ser>
          <c:idx val="4"/>
          <c:order val="4"/>
          <c:tx>
            <c:strRef>
              <c:f>'参考元データ男 '!$P$40</c:f>
              <c:strCache>
                <c:ptCount val="1"/>
                <c:pt idx="0">
                  <c:v>山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9.8280098280098278E-3"/>
                  <c:y val="-7.207207207207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9D-4E8D-B438-4AAC25A353AE}"/>
                </c:ext>
              </c:extLst>
            </c:dLbl>
            <c:dLbl>
              <c:idx val="1"/>
              <c:layout>
                <c:manualLayout>
                  <c:x val="1.6380016380016381E-3"/>
                  <c:y val="-7.2072072072072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9D-4E8D-B438-4AAC25A353AE}"/>
                </c:ext>
              </c:extLst>
            </c:dLbl>
            <c:dLbl>
              <c:idx val="2"/>
              <c:layout>
                <c:manualLayout>
                  <c:x val="4.9140049140047942E-3"/>
                  <c:y val="-7.2072072072072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19D-4E8D-B438-4AAC25A353AE}"/>
                </c:ext>
              </c:extLst>
            </c:dLbl>
            <c:dLbl>
              <c:idx val="3"/>
              <c:layout>
                <c:manualLayout>
                  <c:x val="-1.2011873249827217E-16"/>
                  <c:y val="-5.605605605605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19D-4E8D-B438-4AAC25A353AE}"/>
                </c:ext>
              </c:extLst>
            </c:dLbl>
            <c:dLbl>
              <c:idx val="4"/>
              <c:layout>
                <c:manualLayout>
                  <c:x val="1.3104013104013105E-2"/>
                  <c:y val="-6.8068068068068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19D-4E8D-B438-4AAC25A353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'参考元データ男 '!$K$41:$K$45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'!$P$41:$P$45</c:f>
              <c:numCache>
                <c:formatCode>0.0%</c:formatCode>
                <c:ptCount val="5"/>
                <c:pt idx="0">
                  <c:v>2.0527859237536656E-2</c:v>
                </c:pt>
                <c:pt idx="1">
                  <c:v>9.1848450057405284E-3</c:v>
                </c:pt>
                <c:pt idx="2">
                  <c:v>1.2790697674418604E-2</c:v>
                </c:pt>
                <c:pt idx="3">
                  <c:v>1.7199017199017199E-2</c:v>
                </c:pt>
                <c:pt idx="4">
                  <c:v>1.9011406844106463E-2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19D-4E8D-B438-4AAC25A353AE}"/>
            </c:ext>
          </c:extLst>
        </c:ser>
        <c:ser>
          <c:idx val="5"/>
          <c:order val="5"/>
          <c:tx>
            <c:strRef>
              <c:f>'参考元データ男 '!$Q$40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'!$K$41:$K$45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'!$Q$41:$Q$45</c:f>
              <c:numCache>
                <c:formatCode>0.0%</c:formatCode>
                <c:ptCount val="5"/>
                <c:pt idx="0">
                  <c:v>0.20527859237536658</c:v>
                </c:pt>
                <c:pt idx="1">
                  <c:v>0.18599311136624569</c:v>
                </c:pt>
                <c:pt idx="2">
                  <c:v>0.22325581395348837</c:v>
                </c:pt>
                <c:pt idx="3">
                  <c:v>0.18304668304668303</c:v>
                </c:pt>
                <c:pt idx="4">
                  <c:v>0.21166032953105196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19D-4E8D-B438-4AAC25A353AE}"/>
            </c:ext>
          </c:extLst>
        </c:ser>
        <c:ser>
          <c:idx val="6"/>
          <c:order val="6"/>
          <c:tx>
            <c:strRef>
              <c:f>'参考元データ男 '!$R$40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cat>
            <c:strRef>
              <c:f>'参考元データ男 '!$K$41:$K$45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'!$R$41:$R$45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19D-4E8D-B438-4AAC25A35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100"/>
        <c:axId val="722821944"/>
        <c:axId val="722818808"/>
      </c:barChart>
      <c:catAx>
        <c:axId val="7228219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722818808"/>
        <c:crosses val="autoZero"/>
        <c:auto val="1"/>
        <c:lblAlgn val="ctr"/>
        <c:lblOffset val="100"/>
        <c:noMultiLvlLbl val="0"/>
      </c:catAx>
      <c:valAx>
        <c:axId val="72281880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high"/>
        <c:txPr>
          <a:bodyPr/>
          <a:lstStyle/>
          <a:p>
            <a:pPr>
              <a:defRPr sz="1400" b="1"/>
            </a:pPr>
            <a:endParaRPr lang="ja-JP"/>
          </a:p>
        </c:txPr>
        <c:crossAx val="7228219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4851436086478316"/>
          <c:y val="6.0235248647474253E-2"/>
          <c:w val="0.14694946367166375"/>
          <c:h val="0.91325753519787745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場所別　率（女性）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3677018840968621E-2"/>
          <c:y val="0.13467698639942732"/>
          <c:w val="0.79022014580319044"/>
          <c:h val="0.765166428060128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'参考元データ女 '!$M$41</c:f>
              <c:strCache>
                <c:ptCount val="1"/>
                <c:pt idx="0">
                  <c:v>自宅等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'!$L$42:$L$46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'!$M$42:$M$46</c:f>
              <c:numCache>
                <c:formatCode>0.0%</c:formatCode>
                <c:ptCount val="5"/>
                <c:pt idx="0">
                  <c:v>0.5855855855855856</c:v>
                </c:pt>
                <c:pt idx="1">
                  <c:v>0.65242718446601944</c:v>
                </c:pt>
                <c:pt idx="2">
                  <c:v>0.64827586206896548</c:v>
                </c:pt>
                <c:pt idx="3">
                  <c:v>0.59433962264150941</c:v>
                </c:pt>
                <c:pt idx="4">
                  <c:v>0.56067961165048541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B-42CE-9A96-4F161BEE864D}"/>
            </c:ext>
          </c:extLst>
        </c:ser>
        <c:ser>
          <c:idx val="1"/>
          <c:order val="1"/>
          <c:tx>
            <c:strRef>
              <c:f>'参考元データ女 '!$N$41</c:f>
              <c:strCache>
                <c:ptCount val="1"/>
                <c:pt idx="0">
                  <c:v>高層ビル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'!$L$42:$L$46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'!$N$42:$N$46</c:f>
              <c:numCache>
                <c:formatCode>0.0%</c:formatCode>
                <c:ptCount val="5"/>
                <c:pt idx="0">
                  <c:v>0.24324324324324326</c:v>
                </c:pt>
                <c:pt idx="1">
                  <c:v>0.2</c:v>
                </c:pt>
                <c:pt idx="2">
                  <c:v>0.21839080459770116</c:v>
                </c:pt>
                <c:pt idx="3">
                  <c:v>0.2617924528301887</c:v>
                </c:pt>
                <c:pt idx="4">
                  <c:v>0.27669902912621358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B-42CE-9A96-4F161BEE864D}"/>
            </c:ext>
          </c:extLst>
        </c:ser>
        <c:ser>
          <c:idx val="2"/>
          <c:order val="2"/>
          <c:tx>
            <c:strRef>
              <c:f>'参考元データ女 '!$O$41</c:f>
              <c:strCache>
                <c:ptCount val="1"/>
                <c:pt idx="0">
                  <c:v>乗物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'!$L$42:$L$46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'!$O$42:$O$46</c:f>
              <c:numCache>
                <c:formatCode>0.0%</c:formatCode>
                <c:ptCount val="5"/>
                <c:pt idx="0">
                  <c:v>3.6036036036036037E-3</c:v>
                </c:pt>
                <c:pt idx="1">
                  <c:v>7.7669902912621356E-3</c:v>
                </c:pt>
                <c:pt idx="2">
                  <c:v>4.5977011494252873E-3</c:v>
                </c:pt>
                <c:pt idx="3">
                  <c:v>4.7169811320754715E-3</c:v>
                </c:pt>
                <c:pt idx="4">
                  <c:v>9.7087378640776691E-3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B-42CE-9A96-4F161BEE864D}"/>
            </c:ext>
          </c:extLst>
        </c:ser>
        <c:ser>
          <c:idx val="3"/>
          <c:order val="3"/>
          <c:tx>
            <c:strRef>
              <c:f>'参考元データ女 '!$P$41</c:f>
              <c:strCache>
                <c:ptCount val="1"/>
                <c:pt idx="0">
                  <c:v>海（湖）・河川等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5.5972005182919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8B-42CE-9A96-4F161BEE864D}"/>
                </c:ext>
              </c:extLst>
            </c:dLbl>
            <c:dLbl>
              <c:idx val="1"/>
              <c:layout>
                <c:manualLayout>
                  <c:x val="0"/>
                  <c:y val="-7.596200703396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8B-42CE-9A96-4F161BEE864D}"/>
                </c:ext>
              </c:extLst>
            </c:dLbl>
            <c:dLbl>
              <c:idx val="2"/>
              <c:layout>
                <c:manualLayout>
                  <c:x val="0"/>
                  <c:y val="-4.7976004442502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8B-42CE-9A96-4F161BEE864D}"/>
                </c:ext>
              </c:extLst>
            </c:dLbl>
            <c:dLbl>
              <c:idx val="3"/>
              <c:layout>
                <c:manualLayout>
                  <c:x val="3.3395948545520979E-3"/>
                  <c:y val="-6.396800592333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C8B-42CE-9A96-4F161BEE864D}"/>
                </c:ext>
              </c:extLst>
            </c:dLbl>
            <c:dLbl>
              <c:idx val="4"/>
              <c:layout>
                <c:manualLayout>
                  <c:x val="1.6697974272761715E-3"/>
                  <c:y val="-7.1964006663753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8B-42CE-9A96-4F161BEE86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'!$L$42:$L$46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'!$P$42:$P$46</c:f>
              <c:numCache>
                <c:formatCode>0.0%</c:formatCode>
                <c:ptCount val="5"/>
                <c:pt idx="0">
                  <c:v>4.1441441441441441E-2</c:v>
                </c:pt>
                <c:pt idx="1">
                  <c:v>2.1359223300970873E-2</c:v>
                </c:pt>
                <c:pt idx="2">
                  <c:v>2.528735632183908E-2</c:v>
                </c:pt>
                <c:pt idx="3">
                  <c:v>3.7735849056603772E-2</c:v>
                </c:pt>
                <c:pt idx="4">
                  <c:v>2.4271844660194174E-2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8B-42CE-9A96-4F161BEE864D}"/>
            </c:ext>
          </c:extLst>
        </c:ser>
        <c:ser>
          <c:idx val="4"/>
          <c:order val="4"/>
          <c:tx>
            <c:strRef>
              <c:f>'参考元データ女 '!$Q$41</c:f>
              <c:strCache>
                <c:ptCount val="1"/>
                <c:pt idx="0">
                  <c:v>山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5.1974004812710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C8B-42CE-9A96-4F161BEE864D}"/>
                </c:ext>
              </c:extLst>
            </c:dLbl>
            <c:dLbl>
              <c:idx val="1"/>
              <c:layout>
                <c:manualLayout>
                  <c:x val="3.3395948545519756E-3"/>
                  <c:y val="6.796600629354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C8B-42CE-9A96-4F161BEE864D}"/>
                </c:ext>
              </c:extLst>
            </c:dLbl>
            <c:dLbl>
              <c:idx val="3"/>
              <c:layout>
                <c:manualLayout>
                  <c:x val="-1.2245039677614427E-16"/>
                  <c:y val="5.9970005553128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C8B-42CE-9A96-4F161BEE864D}"/>
                </c:ext>
              </c:extLst>
            </c:dLbl>
            <c:dLbl>
              <c:idx val="4"/>
              <c:layout>
                <c:manualLayout>
                  <c:x val="-1.3148011250639126E-7"/>
                  <c:y val="5.9969690749949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C8B-42CE-9A96-4F161BEE86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'参考元データ女 '!$L$42:$L$46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'!$Q$42:$Q$46</c:f>
              <c:numCache>
                <c:formatCode>0.0%</c:formatCode>
                <c:ptCount val="5"/>
                <c:pt idx="0">
                  <c:v>5.4054054054054057E-3</c:v>
                </c:pt>
                <c:pt idx="1">
                  <c:v>1.9417475728155339E-3</c:v>
                </c:pt>
                <c:pt idx="2">
                  <c:v>0</c:v>
                </c:pt>
                <c:pt idx="3">
                  <c:v>2.3584905660377358E-3</c:v>
                </c:pt>
                <c:pt idx="4">
                  <c:v>2.4271844660194173E-3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8B-42CE-9A96-4F161BEE864D}"/>
            </c:ext>
          </c:extLst>
        </c:ser>
        <c:ser>
          <c:idx val="5"/>
          <c:order val="5"/>
          <c:tx>
            <c:strRef>
              <c:f>'参考元データ女 '!$R$41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'!$L$42:$L$46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'!$R$42:$R$46</c:f>
              <c:numCache>
                <c:formatCode>0.0%</c:formatCode>
                <c:ptCount val="5"/>
                <c:pt idx="0">
                  <c:v>0.12072072072072072</c:v>
                </c:pt>
                <c:pt idx="1">
                  <c:v>0.11650485436893204</c:v>
                </c:pt>
                <c:pt idx="2">
                  <c:v>0.10344827586206896</c:v>
                </c:pt>
                <c:pt idx="3">
                  <c:v>9.9056603773584911E-2</c:v>
                </c:pt>
                <c:pt idx="4">
                  <c:v>0.12621359223300971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8B-42CE-9A96-4F161BEE864D}"/>
            </c:ext>
          </c:extLst>
        </c:ser>
        <c:ser>
          <c:idx val="6"/>
          <c:order val="6"/>
          <c:tx>
            <c:strRef>
              <c:f>'参考元データ女 '!$S$41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cat>
            <c:strRef>
              <c:f>'参考元データ女 '!$L$42:$L$46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'参考元データ女 '!$S$42:$S$46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C8B-42CE-9A96-4F161BEE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722819984"/>
        <c:axId val="722820376"/>
      </c:barChart>
      <c:catAx>
        <c:axId val="722819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722820376"/>
        <c:crosses val="autoZero"/>
        <c:auto val="1"/>
        <c:lblAlgn val="ctr"/>
        <c:lblOffset val="100"/>
        <c:noMultiLvlLbl val="0"/>
      </c:catAx>
      <c:valAx>
        <c:axId val="7228203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228199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5107769677823131"/>
          <c:y val="0.10741523163263131"/>
          <c:w val="0.14639807225283658"/>
          <c:h val="0.83921034260961291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自殺者数　手段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別（全）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参考元データ総数!$A$61</c:f>
              <c:strCache>
                <c:ptCount val="1"/>
                <c:pt idx="0">
                  <c:v>H25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参考元データ総数!$B$61:$H$61</c:f>
              <c:numCache>
                <c:formatCode>General</c:formatCode>
                <c:ptCount val="7"/>
                <c:pt idx="0">
                  <c:v>993</c:v>
                </c:pt>
                <c:pt idx="1">
                  <c:v>49</c:v>
                </c:pt>
                <c:pt idx="2">
                  <c:v>55</c:v>
                </c:pt>
                <c:pt idx="3">
                  <c:v>304</c:v>
                </c:pt>
                <c:pt idx="4">
                  <c:v>37</c:v>
                </c:pt>
                <c:pt idx="5">
                  <c:v>140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0-4AC9-BA2D-A44CF4859EE8}"/>
            </c:ext>
          </c:extLst>
        </c:ser>
        <c:ser>
          <c:idx val="1"/>
          <c:order val="1"/>
          <c:tx>
            <c:strRef>
              <c:f>参考元データ総数!$A$62</c:f>
              <c:strCache>
                <c:ptCount val="1"/>
                <c:pt idx="0">
                  <c:v>H26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参考元データ総数!$B$62:$H$62</c:f>
              <c:numCache>
                <c:formatCode>General</c:formatCode>
                <c:ptCount val="7"/>
                <c:pt idx="0">
                  <c:v>912</c:v>
                </c:pt>
                <c:pt idx="1">
                  <c:v>31</c:v>
                </c:pt>
                <c:pt idx="2">
                  <c:v>75</c:v>
                </c:pt>
                <c:pt idx="3">
                  <c:v>223</c:v>
                </c:pt>
                <c:pt idx="4">
                  <c:v>31</c:v>
                </c:pt>
                <c:pt idx="5">
                  <c:v>114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40-4AC9-BA2D-A44CF4859EE8}"/>
            </c:ext>
          </c:extLst>
        </c:ser>
        <c:ser>
          <c:idx val="2"/>
          <c:order val="2"/>
          <c:tx>
            <c:strRef>
              <c:f>参考元データ総数!$A$63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参考元データ総数!$B$63:$H$63</c:f>
              <c:numCache>
                <c:formatCode>General</c:formatCode>
                <c:ptCount val="7"/>
                <c:pt idx="0">
                  <c:v>834</c:v>
                </c:pt>
                <c:pt idx="1">
                  <c:v>36</c:v>
                </c:pt>
                <c:pt idx="2">
                  <c:v>43</c:v>
                </c:pt>
                <c:pt idx="3">
                  <c:v>218</c:v>
                </c:pt>
                <c:pt idx="4">
                  <c:v>39</c:v>
                </c:pt>
                <c:pt idx="5">
                  <c:v>124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40-4AC9-BA2D-A44CF4859EE8}"/>
            </c:ext>
          </c:extLst>
        </c:ser>
        <c:ser>
          <c:idx val="3"/>
          <c:order val="3"/>
          <c:tx>
            <c:strRef>
              <c:f>参考元データ総数!$A$64</c:f>
              <c:strCache>
                <c:ptCount val="1"/>
                <c:pt idx="0">
                  <c:v>H28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参考元データ総数!$B$64:$H$64</c:f>
              <c:numCache>
                <c:formatCode>General</c:formatCode>
                <c:ptCount val="7"/>
                <c:pt idx="0">
                  <c:v>740</c:v>
                </c:pt>
                <c:pt idx="1">
                  <c:v>33</c:v>
                </c:pt>
                <c:pt idx="2">
                  <c:v>50</c:v>
                </c:pt>
                <c:pt idx="3">
                  <c:v>265</c:v>
                </c:pt>
                <c:pt idx="4">
                  <c:v>37</c:v>
                </c:pt>
                <c:pt idx="5">
                  <c:v>112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40-4AC9-BA2D-A44CF4859EE8}"/>
            </c:ext>
          </c:extLst>
        </c:ser>
        <c:ser>
          <c:idx val="4"/>
          <c:order val="4"/>
          <c:tx>
            <c:strRef>
              <c:f>参考元データ総数!$A$65</c:f>
              <c:strCache>
                <c:ptCount val="1"/>
                <c:pt idx="0">
                  <c:v>H29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参考元データ総数!$B$65:$H$65</c:f>
              <c:numCache>
                <c:formatCode>General</c:formatCode>
                <c:ptCount val="7"/>
                <c:pt idx="0">
                  <c:v>751</c:v>
                </c:pt>
                <c:pt idx="1">
                  <c:v>17</c:v>
                </c:pt>
                <c:pt idx="2">
                  <c:v>49</c:v>
                </c:pt>
                <c:pt idx="3">
                  <c:v>239</c:v>
                </c:pt>
                <c:pt idx="4">
                  <c:v>45</c:v>
                </c:pt>
                <c:pt idx="5">
                  <c:v>100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40-4AC9-BA2D-A44CF4859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004904"/>
        <c:axId val="656000984"/>
      </c:barChart>
      <c:catAx>
        <c:axId val="656004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000984"/>
        <c:crosses val="autoZero"/>
        <c:auto val="1"/>
        <c:lblAlgn val="ctr"/>
        <c:lblOffset val="100"/>
        <c:noMultiLvlLbl val="0"/>
      </c:catAx>
      <c:valAx>
        <c:axId val="65600098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004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274668740311979"/>
          <c:y val="0.15986864926778854"/>
          <c:w val="0.10155677891473507"/>
          <c:h val="0.63561579265123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ja-JP" sz="1400" b="1" i="0" u="none" strike="noStrike" baseline="0">
                <a:effectLst/>
              </a:rPr>
              <a:t>自殺者数</a:t>
            </a:r>
            <a:r>
              <a:rPr lang="ja-JP" altLang="en-US" sz="1400" b="1" i="0" u="none" strike="noStrike" baseline="0">
                <a:effectLst/>
              </a:rPr>
              <a:t>　</a:t>
            </a: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手段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別（</a:t>
            </a: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男性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'参考元データ男 '!$A$49</c:f>
              <c:strCache>
                <c:ptCount val="1"/>
                <c:pt idx="0">
                  <c:v>H25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'!$B$48:$H$48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'!$B$49:$H$49</c:f>
              <c:numCache>
                <c:formatCode>General</c:formatCode>
                <c:ptCount val="7"/>
                <c:pt idx="0">
                  <c:v>689</c:v>
                </c:pt>
                <c:pt idx="1">
                  <c:v>18</c:v>
                </c:pt>
                <c:pt idx="2">
                  <c:v>47</c:v>
                </c:pt>
                <c:pt idx="3">
                  <c:v>159</c:v>
                </c:pt>
                <c:pt idx="4">
                  <c:v>23</c:v>
                </c:pt>
                <c:pt idx="5">
                  <c:v>87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4-4130-9999-53D1E0178851}"/>
            </c:ext>
          </c:extLst>
        </c:ser>
        <c:ser>
          <c:idx val="1"/>
          <c:order val="1"/>
          <c:tx>
            <c:strRef>
              <c:f>'参考元データ男 '!$A$50</c:f>
              <c:strCache>
                <c:ptCount val="1"/>
                <c:pt idx="0">
                  <c:v>H26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'!$B$48:$H$48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'!$B$50:$H$50</c:f>
              <c:numCache>
                <c:formatCode>General</c:formatCode>
                <c:ptCount val="7"/>
                <c:pt idx="0">
                  <c:v>604</c:v>
                </c:pt>
                <c:pt idx="1">
                  <c:v>14</c:v>
                </c:pt>
                <c:pt idx="2">
                  <c:v>60</c:v>
                </c:pt>
                <c:pt idx="3">
                  <c:v>111</c:v>
                </c:pt>
                <c:pt idx="4">
                  <c:v>16</c:v>
                </c:pt>
                <c:pt idx="5">
                  <c:v>66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4-4130-9999-53D1E0178851}"/>
            </c:ext>
          </c:extLst>
        </c:ser>
        <c:ser>
          <c:idx val="2"/>
          <c:order val="2"/>
          <c:tx>
            <c:strRef>
              <c:f>'参考元データ男 '!$A$51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'!$B$48:$H$48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'!$B$51:$H$51</c:f>
              <c:numCache>
                <c:formatCode>General</c:formatCode>
                <c:ptCount val="7"/>
                <c:pt idx="0">
                  <c:v>589</c:v>
                </c:pt>
                <c:pt idx="1">
                  <c:v>17</c:v>
                </c:pt>
                <c:pt idx="2">
                  <c:v>32</c:v>
                </c:pt>
                <c:pt idx="3">
                  <c:v>119</c:v>
                </c:pt>
                <c:pt idx="4">
                  <c:v>28</c:v>
                </c:pt>
                <c:pt idx="5">
                  <c:v>74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4-4130-9999-53D1E0178851}"/>
            </c:ext>
          </c:extLst>
        </c:ser>
        <c:ser>
          <c:idx val="3"/>
          <c:order val="3"/>
          <c:tx>
            <c:strRef>
              <c:f>'参考元データ男 '!$A$52</c:f>
              <c:strCache>
                <c:ptCount val="1"/>
                <c:pt idx="0">
                  <c:v>H28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'!$B$48:$H$48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'!$B$52:$H$52</c:f>
              <c:numCache>
                <c:formatCode>General</c:formatCode>
                <c:ptCount val="7"/>
                <c:pt idx="0">
                  <c:v>515</c:v>
                </c:pt>
                <c:pt idx="1">
                  <c:v>15</c:v>
                </c:pt>
                <c:pt idx="2">
                  <c:v>41</c:v>
                </c:pt>
                <c:pt idx="3">
                  <c:v>147</c:v>
                </c:pt>
                <c:pt idx="4">
                  <c:v>23</c:v>
                </c:pt>
                <c:pt idx="5">
                  <c:v>72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54-4130-9999-53D1E0178851}"/>
            </c:ext>
          </c:extLst>
        </c:ser>
        <c:ser>
          <c:idx val="4"/>
          <c:order val="4"/>
          <c:tx>
            <c:strRef>
              <c:f>'参考元データ男 '!$A$53</c:f>
              <c:strCache>
                <c:ptCount val="1"/>
                <c:pt idx="0">
                  <c:v>H29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'!$B$48:$H$48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'参考元データ男 '!$B$53:$H$53</c:f>
              <c:numCache>
                <c:formatCode>General</c:formatCode>
                <c:ptCount val="7"/>
                <c:pt idx="0">
                  <c:v>524</c:v>
                </c:pt>
                <c:pt idx="1">
                  <c:v>10</c:v>
                </c:pt>
                <c:pt idx="2">
                  <c:v>39</c:v>
                </c:pt>
                <c:pt idx="3">
                  <c:v>121</c:v>
                </c:pt>
                <c:pt idx="4">
                  <c:v>31</c:v>
                </c:pt>
                <c:pt idx="5">
                  <c:v>64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54-4130-9999-53D1E0178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999808"/>
        <c:axId val="655999416"/>
      </c:barChart>
      <c:catAx>
        <c:axId val="65599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5999416"/>
        <c:crosses val="autoZero"/>
        <c:auto val="1"/>
        <c:lblAlgn val="ctr"/>
        <c:lblOffset val="100"/>
        <c:noMultiLvlLbl val="0"/>
      </c:catAx>
      <c:valAx>
        <c:axId val="65599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5999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995518138357711"/>
          <c:y val="0.15173098043595615"/>
          <c:w val="8.6651961473565811E-2"/>
          <c:h val="0.65493010182237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自殺者数　手段別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</a:t>
            </a: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女性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'参考元データ女 '!$A$50</c:f>
              <c:strCache>
                <c:ptCount val="1"/>
                <c:pt idx="0">
                  <c:v>H25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'!$B$49:$H$49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'!$B$50:$H$50</c:f>
              <c:numCache>
                <c:formatCode>General</c:formatCode>
                <c:ptCount val="7"/>
                <c:pt idx="0">
                  <c:v>304</c:v>
                </c:pt>
                <c:pt idx="1">
                  <c:v>31</c:v>
                </c:pt>
                <c:pt idx="2">
                  <c:v>8</c:v>
                </c:pt>
                <c:pt idx="3">
                  <c:v>145</c:v>
                </c:pt>
                <c:pt idx="4">
                  <c:v>14</c:v>
                </c:pt>
                <c:pt idx="5">
                  <c:v>53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1-4984-A12A-D1C4F581A3B6}"/>
            </c:ext>
          </c:extLst>
        </c:ser>
        <c:ser>
          <c:idx val="1"/>
          <c:order val="1"/>
          <c:tx>
            <c:strRef>
              <c:f>'参考元データ女 '!$A$51</c:f>
              <c:strCache>
                <c:ptCount val="1"/>
                <c:pt idx="0">
                  <c:v>H26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'!$B$49:$H$49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'!$B$51:$H$51</c:f>
              <c:numCache>
                <c:formatCode>General</c:formatCode>
                <c:ptCount val="7"/>
                <c:pt idx="0">
                  <c:v>308</c:v>
                </c:pt>
                <c:pt idx="1">
                  <c:v>17</c:v>
                </c:pt>
                <c:pt idx="2">
                  <c:v>15</c:v>
                </c:pt>
                <c:pt idx="3">
                  <c:v>112</c:v>
                </c:pt>
                <c:pt idx="4">
                  <c:v>15</c:v>
                </c:pt>
                <c:pt idx="5">
                  <c:v>48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1-4984-A12A-D1C4F581A3B6}"/>
            </c:ext>
          </c:extLst>
        </c:ser>
        <c:ser>
          <c:idx val="2"/>
          <c:order val="2"/>
          <c:tx>
            <c:strRef>
              <c:f>'参考元データ女 '!$A$52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'!$B$49:$H$49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'!$B$52:$H$52</c:f>
              <c:numCache>
                <c:formatCode>General</c:formatCode>
                <c:ptCount val="7"/>
                <c:pt idx="0">
                  <c:v>245</c:v>
                </c:pt>
                <c:pt idx="1">
                  <c:v>19</c:v>
                </c:pt>
                <c:pt idx="2">
                  <c:v>11</c:v>
                </c:pt>
                <c:pt idx="3">
                  <c:v>99</c:v>
                </c:pt>
                <c:pt idx="4">
                  <c:v>11</c:v>
                </c:pt>
                <c:pt idx="5">
                  <c:v>50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C1-4984-A12A-D1C4F581A3B6}"/>
            </c:ext>
          </c:extLst>
        </c:ser>
        <c:ser>
          <c:idx val="3"/>
          <c:order val="3"/>
          <c:tx>
            <c:strRef>
              <c:f>'参考元データ女 '!$A$53</c:f>
              <c:strCache>
                <c:ptCount val="1"/>
                <c:pt idx="0">
                  <c:v>H28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'!$B$49:$H$49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'!$B$53:$H$53</c:f>
              <c:numCache>
                <c:formatCode>General</c:formatCode>
                <c:ptCount val="7"/>
                <c:pt idx="0">
                  <c:v>225</c:v>
                </c:pt>
                <c:pt idx="1">
                  <c:v>18</c:v>
                </c:pt>
                <c:pt idx="2">
                  <c:v>9</c:v>
                </c:pt>
                <c:pt idx="3">
                  <c:v>118</c:v>
                </c:pt>
                <c:pt idx="4">
                  <c:v>14</c:v>
                </c:pt>
                <c:pt idx="5">
                  <c:v>40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C1-4984-A12A-D1C4F581A3B6}"/>
            </c:ext>
          </c:extLst>
        </c:ser>
        <c:ser>
          <c:idx val="4"/>
          <c:order val="4"/>
          <c:tx>
            <c:strRef>
              <c:f>'参考元データ女 '!$A$54</c:f>
              <c:strCache>
                <c:ptCount val="1"/>
                <c:pt idx="0">
                  <c:v>H29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'!$B$49:$H$49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'参考元データ女 '!$B$54:$H$54</c:f>
              <c:numCache>
                <c:formatCode>General</c:formatCode>
                <c:ptCount val="7"/>
                <c:pt idx="0">
                  <c:v>227</c:v>
                </c:pt>
                <c:pt idx="1">
                  <c:v>7</c:v>
                </c:pt>
                <c:pt idx="2">
                  <c:v>10</c:v>
                </c:pt>
                <c:pt idx="3">
                  <c:v>118</c:v>
                </c:pt>
                <c:pt idx="4">
                  <c:v>14</c:v>
                </c:pt>
                <c:pt idx="5">
                  <c:v>36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C1-4984-A12A-D1C4F581A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004512"/>
        <c:axId val="656005688"/>
      </c:barChart>
      <c:catAx>
        <c:axId val="65600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005688"/>
        <c:crosses val="autoZero"/>
        <c:auto val="1"/>
        <c:lblAlgn val="ctr"/>
        <c:lblOffset val="100"/>
        <c:noMultiLvlLbl val="0"/>
      </c:catAx>
      <c:valAx>
        <c:axId val="65600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004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973134980911229"/>
          <c:y val="0.19425444345650036"/>
          <c:w val="8.6845829034478156E-2"/>
          <c:h val="0.64967504789491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ja-JP" sz="1400" b="1" i="0" u="none" strike="noStrike" baseline="0">
                <a:effectLst/>
              </a:rPr>
              <a:t>自殺者数</a:t>
            </a:r>
            <a:r>
              <a:rPr lang="ja-JP" altLang="en-US" sz="1400" b="1" i="0" u="none" strike="noStrike" baseline="0">
                <a:effectLst/>
              </a:rPr>
              <a:t>　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時間帯別</a:t>
            </a: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（全）</a:t>
            </a:r>
            <a:endParaRPr 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参考元データ総数!$A$71</c:f>
              <c:strCache>
                <c:ptCount val="1"/>
                <c:pt idx="0">
                  <c:v>H25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参考元データ総数!$B$71:$N$71</c:f>
              <c:numCache>
                <c:formatCode>General</c:formatCode>
                <c:ptCount val="13"/>
                <c:pt idx="0">
                  <c:v>117</c:v>
                </c:pt>
                <c:pt idx="1">
                  <c:v>90</c:v>
                </c:pt>
                <c:pt idx="2">
                  <c:v>120</c:v>
                </c:pt>
                <c:pt idx="3">
                  <c:v>146</c:v>
                </c:pt>
                <c:pt idx="4">
                  <c:v>99</c:v>
                </c:pt>
                <c:pt idx="5">
                  <c:v>137</c:v>
                </c:pt>
                <c:pt idx="6">
                  <c:v>129</c:v>
                </c:pt>
                <c:pt idx="7">
                  <c:v>149</c:v>
                </c:pt>
                <c:pt idx="8">
                  <c:v>128</c:v>
                </c:pt>
                <c:pt idx="9">
                  <c:v>105</c:v>
                </c:pt>
                <c:pt idx="10">
                  <c:v>78</c:v>
                </c:pt>
                <c:pt idx="11">
                  <c:v>75</c:v>
                </c:pt>
                <c:pt idx="1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5-4433-931B-5D650C788E1D}"/>
            </c:ext>
          </c:extLst>
        </c:ser>
        <c:ser>
          <c:idx val="1"/>
          <c:order val="1"/>
          <c:tx>
            <c:strRef>
              <c:f>参考元データ総数!$A$72</c:f>
              <c:strCache>
                <c:ptCount val="1"/>
                <c:pt idx="0">
                  <c:v>H26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参考元データ総数!$B$72:$N$72</c:f>
              <c:numCache>
                <c:formatCode>General</c:formatCode>
                <c:ptCount val="13"/>
                <c:pt idx="0">
                  <c:v>114</c:v>
                </c:pt>
                <c:pt idx="1">
                  <c:v>101</c:v>
                </c:pt>
                <c:pt idx="2">
                  <c:v>105</c:v>
                </c:pt>
                <c:pt idx="3">
                  <c:v>131</c:v>
                </c:pt>
                <c:pt idx="4">
                  <c:v>74</c:v>
                </c:pt>
                <c:pt idx="5">
                  <c:v>114</c:v>
                </c:pt>
                <c:pt idx="6">
                  <c:v>122</c:v>
                </c:pt>
                <c:pt idx="7">
                  <c:v>126</c:v>
                </c:pt>
                <c:pt idx="8">
                  <c:v>103</c:v>
                </c:pt>
                <c:pt idx="9">
                  <c:v>89</c:v>
                </c:pt>
                <c:pt idx="10">
                  <c:v>56</c:v>
                </c:pt>
                <c:pt idx="11">
                  <c:v>83</c:v>
                </c:pt>
                <c:pt idx="1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5-4433-931B-5D650C788E1D}"/>
            </c:ext>
          </c:extLst>
        </c:ser>
        <c:ser>
          <c:idx val="2"/>
          <c:order val="2"/>
          <c:tx>
            <c:strRef>
              <c:f>参考元データ総数!$A$73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参考元データ総数!$B$73:$N$73</c:f>
              <c:numCache>
                <c:formatCode>General</c:formatCode>
                <c:ptCount val="13"/>
                <c:pt idx="0">
                  <c:v>82</c:v>
                </c:pt>
                <c:pt idx="1">
                  <c:v>67</c:v>
                </c:pt>
                <c:pt idx="2">
                  <c:v>109</c:v>
                </c:pt>
                <c:pt idx="3">
                  <c:v>106</c:v>
                </c:pt>
                <c:pt idx="4">
                  <c:v>84</c:v>
                </c:pt>
                <c:pt idx="5">
                  <c:v>98</c:v>
                </c:pt>
                <c:pt idx="6">
                  <c:v>88</c:v>
                </c:pt>
                <c:pt idx="7">
                  <c:v>100</c:v>
                </c:pt>
                <c:pt idx="8">
                  <c:v>79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5-4433-931B-5D650C788E1D}"/>
            </c:ext>
          </c:extLst>
        </c:ser>
        <c:ser>
          <c:idx val="3"/>
          <c:order val="3"/>
          <c:tx>
            <c:strRef>
              <c:f>参考元データ総数!$A$74</c:f>
              <c:strCache>
                <c:ptCount val="1"/>
                <c:pt idx="0">
                  <c:v>H28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参考元データ総数!$B$74:$N$74</c:f>
              <c:numCache>
                <c:formatCode>General</c:formatCode>
                <c:ptCount val="13"/>
                <c:pt idx="0">
                  <c:v>93</c:v>
                </c:pt>
                <c:pt idx="1">
                  <c:v>74</c:v>
                </c:pt>
                <c:pt idx="2">
                  <c:v>90</c:v>
                </c:pt>
                <c:pt idx="3">
                  <c:v>97</c:v>
                </c:pt>
                <c:pt idx="4">
                  <c:v>79</c:v>
                </c:pt>
                <c:pt idx="5">
                  <c:v>97</c:v>
                </c:pt>
                <c:pt idx="6">
                  <c:v>91</c:v>
                </c:pt>
                <c:pt idx="7">
                  <c:v>110</c:v>
                </c:pt>
                <c:pt idx="8">
                  <c:v>83</c:v>
                </c:pt>
                <c:pt idx="9">
                  <c:v>82</c:v>
                </c:pt>
                <c:pt idx="10">
                  <c:v>54</c:v>
                </c:pt>
                <c:pt idx="11">
                  <c:v>46</c:v>
                </c:pt>
                <c:pt idx="1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85-4433-931B-5D650C788E1D}"/>
            </c:ext>
          </c:extLst>
        </c:ser>
        <c:ser>
          <c:idx val="4"/>
          <c:order val="4"/>
          <c:tx>
            <c:strRef>
              <c:f>参考元データ総数!$A$75</c:f>
              <c:strCache>
                <c:ptCount val="1"/>
                <c:pt idx="0">
                  <c:v>H29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参考元データ総数!$B$75:$N$75</c:f>
              <c:numCache>
                <c:formatCode>General</c:formatCode>
                <c:ptCount val="13"/>
                <c:pt idx="0">
                  <c:v>96</c:v>
                </c:pt>
                <c:pt idx="1">
                  <c:v>91</c:v>
                </c:pt>
                <c:pt idx="2">
                  <c:v>80</c:v>
                </c:pt>
                <c:pt idx="3">
                  <c:v>103</c:v>
                </c:pt>
                <c:pt idx="4">
                  <c:v>82</c:v>
                </c:pt>
                <c:pt idx="5">
                  <c:v>95</c:v>
                </c:pt>
                <c:pt idx="6">
                  <c:v>96</c:v>
                </c:pt>
                <c:pt idx="7">
                  <c:v>73</c:v>
                </c:pt>
                <c:pt idx="8">
                  <c:v>100</c:v>
                </c:pt>
                <c:pt idx="9">
                  <c:v>51</c:v>
                </c:pt>
                <c:pt idx="10">
                  <c:v>54</c:v>
                </c:pt>
                <c:pt idx="11">
                  <c:v>49</c:v>
                </c:pt>
                <c:pt idx="1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85-4433-931B-5D650C788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003336"/>
        <c:axId val="656002944"/>
      </c:barChart>
      <c:catAx>
        <c:axId val="656003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002944"/>
        <c:crosses val="autoZero"/>
        <c:auto val="1"/>
        <c:lblAlgn val="ctr"/>
        <c:lblOffset val="100"/>
        <c:noMultiLvlLbl val="0"/>
      </c:catAx>
      <c:valAx>
        <c:axId val="65600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003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2163148198129474"/>
          <c:y val="0.19327641331726289"/>
          <c:w val="7.3146437917316967E-2"/>
          <c:h val="0.68017494605108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ja-JP" sz="1400" b="1" i="0" u="none" strike="noStrike" baseline="0">
                <a:effectLst/>
              </a:rPr>
              <a:t>自殺者数</a:t>
            </a:r>
            <a:r>
              <a:rPr lang="ja-JP" altLang="en-US" sz="1400" b="1" i="0" u="none" strike="noStrike" baseline="0">
                <a:effectLst/>
              </a:rPr>
              <a:t>　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時間帯別</a:t>
            </a: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（男性）</a:t>
            </a:r>
            <a:endParaRPr 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'参考元データ男 '!$A$57</c:f>
              <c:strCache>
                <c:ptCount val="1"/>
                <c:pt idx="0">
                  <c:v>H25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'!$B$56:$N$56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'参考元データ男 '!$B$57:$N$57</c:f>
              <c:numCache>
                <c:formatCode>General</c:formatCode>
                <c:ptCount val="13"/>
                <c:pt idx="0">
                  <c:v>83</c:v>
                </c:pt>
                <c:pt idx="1">
                  <c:v>64</c:v>
                </c:pt>
                <c:pt idx="2">
                  <c:v>88</c:v>
                </c:pt>
                <c:pt idx="3">
                  <c:v>96</c:v>
                </c:pt>
                <c:pt idx="4">
                  <c:v>64</c:v>
                </c:pt>
                <c:pt idx="5">
                  <c:v>77</c:v>
                </c:pt>
                <c:pt idx="6">
                  <c:v>71</c:v>
                </c:pt>
                <c:pt idx="7">
                  <c:v>91</c:v>
                </c:pt>
                <c:pt idx="8">
                  <c:v>75</c:v>
                </c:pt>
                <c:pt idx="9">
                  <c:v>67</c:v>
                </c:pt>
                <c:pt idx="10">
                  <c:v>44</c:v>
                </c:pt>
                <c:pt idx="11">
                  <c:v>45</c:v>
                </c:pt>
                <c:pt idx="1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2-48E7-A95F-2575AADFCF7F}"/>
            </c:ext>
          </c:extLst>
        </c:ser>
        <c:ser>
          <c:idx val="1"/>
          <c:order val="1"/>
          <c:tx>
            <c:strRef>
              <c:f>'参考元データ男 '!$A$58</c:f>
              <c:strCache>
                <c:ptCount val="1"/>
                <c:pt idx="0">
                  <c:v>H26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'!$B$56:$N$56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'参考元データ男 '!$B$58:$N$58</c:f>
              <c:numCache>
                <c:formatCode>General</c:formatCode>
                <c:ptCount val="13"/>
                <c:pt idx="0">
                  <c:v>82</c:v>
                </c:pt>
                <c:pt idx="1">
                  <c:v>63</c:v>
                </c:pt>
                <c:pt idx="2">
                  <c:v>76</c:v>
                </c:pt>
                <c:pt idx="3">
                  <c:v>86</c:v>
                </c:pt>
                <c:pt idx="4">
                  <c:v>47</c:v>
                </c:pt>
                <c:pt idx="5">
                  <c:v>65</c:v>
                </c:pt>
                <c:pt idx="6">
                  <c:v>67</c:v>
                </c:pt>
                <c:pt idx="7">
                  <c:v>78</c:v>
                </c:pt>
                <c:pt idx="8">
                  <c:v>57</c:v>
                </c:pt>
                <c:pt idx="9">
                  <c:v>48</c:v>
                </c:pt>
                <c:pt idx="10">
                  <c:v>32</c:v>
                </c:pt>
                <c:pt idx="11">
                  <c:v>39</c:v>
                </c:pt>
                <c:pt idx="12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2-48E7-A95F-2575AADFCF7F}"/>
            </c:ext>
          </c:extLst>
        </c:ser>
        <c:ser>
          <c:idx val="2"/>
          <c:order val="2"/>
          <c:tx>
            <c:strRef>
              <c:f>'参考元データ男 '!$A$59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'!$B$56:$N$56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'参考元データ男 '!$B$59:$N$59</c:f>
              <c:numCache>
                <c:formatCode>General</c:formatCode>
                <c:ptCount val="13"/>
                <c:pt idx="0">
                  <c:v>50</c:v>
                </c:pt>
                <c:pt idx="1">
                  <c:v>40</c:v>
                </c:pt>
                <c:pt idx="2">
                  <c:v>73</c:v>
                </c:pt>
                <c:pt idx="3">
                  <c:v>75</c:v>
                </c:pt>
                <c:pt idx="4">
                  <c:v>55</c:v>
                </c:pt>
                <c:pt idx="5">
                  <c:v>61</c:v>
                </c:pt>
                <c:pt idx="6">
                  <c:v>62</c:v>
                </c:pt>
                <c:pt idx="7">
                  <c:v>66</c:v>
                </c:pt>
                <c:pt idx="8">
                  <c:v>44</c:v>
                </c:pt>
                <c:pt idx="9">
                  <c:v>39</c:v>
                </c:pt>
                <c:pt idx="10">
                  <c:v>35</c:v>
                </c:pt>
                <c:pt idx="11">
                  <c:v>41</c:v>
                </c:pt>
                <c:pt idx="12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2-48E7-A95F-2575AADFCF7F}"/>
            </c:ext>
          </c:extLst>
        </c:ser>
        <c:ser>
          <c:idx val="3"/>
          <c:order val="3"/>
          <c:tx>
            <c:strRef>
              <c:f>'参考元データ男 '!$A$60</c:f>
              <c:strCache>
                <c:ptCount val="1"/>
                <c:pt idx="0">
                  <c:v>H28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'!$B$56:$N$56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'参考元データ男 '!$B$60:$N$60</c:f>
              <c:numCache>
                <c:formatCode>General</c:formatCode>
                <c:ptCount val="13"/>
                <c:pt idx="0">
                  <c:v>59</c:v>
                </c:pt>
                <c:pt idx="1">
                  <c:v>58</c:v>
                </c:pt>
                <c:pt idx="2">
                  <c:v>59</c:v>
                </c:pt>
                <c:pt idx="3">
                  <c:v>58</c:v>
                </c:pt>
                <c:pt idx="4">
                  <c:v>52</c:v>
                </c:pt>
                <c:pt idx="5">
                  <c:v>54</c:v>
                </c:pt>
                <c:pt idx="6">
                  <c:v>60</c:v>
                </c:pt>
                <c:pt idx="7">
                  <c:v>65</c:v>
                </c:pt>
                <c:pt idx="8">
                  <c:v>57</c:v>
                </c:pt>
                <c:pt idx="9">
                  <c:v>47</c:v>
                </c:pt>
                <c:pt idx="10">
                  <c:v>37</c:v>
                </c:pt>
                <c:pt idx="11">
                  <c:v>31</c:v>
                </c:pt>
                <c:pt idx="12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2-48E7-A95F-2575AADFCF7F}"/>
            </c:ext>
          </c:extLst>
        </c:ser>
        <c:ser>
          <c:idx val="4"/>
          <c:order val="4"/>
          <c:tx>
            <c:strRef>
              <c:f>'参考元データ男 '!$A$61</c:f>
              <c:strCache>
                <c:ptCount val="1"/>
                <c:pt idx="0">
                  <c:v>H29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'参考元データ男 '!$B$56:$N$56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'参考元データ男 '!$B$61:$N$61</c:f>
              <c:numCache>
                <c:formatCode>General</c:formatCode>
                <c:ptCount val="13"/>
                <c:pt idx="0">
                  <c:v>67</c:v>
                </c:pt>
                <c:pt idx="1">
                  <c:v>54</c:v>
                </c:pt>
                <c:pt idx="2">
                  <c:v>54</c:v>
                </c:pt>
                <c:pt idx="3">
                  <c:v>71</c:v>
                </c:pt>
                <c:pt idx="4">
                  <c:v>47</c:v>
                </c:pt>
                <c:pt idx="5">
                  <c:v>57</c:v>
                </c:pt>
                <c:pt idx="6">
                  <c:v>62</c:v>
                </c:pt>
                <c:pt idx="7">
                  <c:v>47</c:v>
                </c:pt>
                <c:pt idx="8">
                  <c:v>64</c:v>
                </c:pt>
                <c:pt idx="9">
                  <c:v>30</c:v>
                </c:pt>
                <c:pt idx="10">
                  <c:v>30</c:v>
                </c:pt>
                <c:pt idx="11">
                  <c:v>33</c:v>
                </c:pt>
                <c:pt idx="1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2-48E7-A95F-2575AADFC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994712"/>
        <c:axId val="655998240"/>
      </c:barChart>
      <c:catAx>
        <c:axId val="655994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5998240"/>
        <c:crosses val="autoZero"/>
        <c:auto val="1"/>
        <c:lblAlgn val="ctr"/>
        <c:lblOffset val="100"/>
        <c:noMultiLvlLbl val="0"/>
      </c:catAx>
      <c:valAx>
        <c:axId val="65599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59947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2377998663640137"/>
          <c:y val="0.17817438416528208"/>
          <c:w val="6.7304707714278253E-2"/>
          <c:h val="0.68475186014592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altLang="ja-JP" sz="1400" b="1" i="0" u="none" strike="noStrike" baseline="0">
                <a:effectLst/>
              </a:rPr>
              <a:t>自殺者数</a:t>
            </a:r>
            <a:r>
              <a:rPr lang="ja-JP" altLang="en-US" sz="1400" b="1" i="0" u="none" strike="noStrike" baseline="0">
                <a:effectLst/>
              </a:rPr>
              <a:t>　</a:t>
            </a:r>
            <a:r>
              <a:rPr lang="ja-JP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時間帯別</a:t>
            </a:r>
            <a:r>
              <a:rPr lang="ja-JP" altLang="en-US" sz="14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（女性）</a:t>
            </a:r>
            <a:endParaRPr 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c:rich>
      </c:tx>
      <c:layout>
        <c:manualLayout>
          <c:xMode val="edge"/>
          <c:yMode val="edge"/>
          <c:x val="0.38326078270066988"/>
          <c:y val="2.1136165475056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'参考元データ女 '!$A$58</c:f>
              <c:strCache>
                <c:ptCount val="1"/>
                <c:pt idx="0">
                  <c:v>H25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'!$B$57:$N$57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'参考元データ女 '!$B$58:$N$58</c:f>
              <c:numCache>
                <c:formatCode>General</c:formatCode>
                <c:ptCount val="13"/>
                <c:pt idx="0">
                  <c:v>34</c:v>
                </c:pt>
                <c:pt idx="1">
                  <c:v>26</c:v>
                </c:pt>
                <c:pt idx="2">
                  <c:v>32</c:v>
                </c:pt>
                <c:pt idx="3">
                  <c:v>50</c:v>
                </c:pt>
                <c:pt idx="4">
                  <c:v>35</c:v>
                </c:pt>
                <c:pt idx="5">
                  <c:v>60</c:v>
                </c:pt>
                <c:pt idx="6">
                  <c:v>58</c:v>
                </c:pt>
                <c:pt idx="7">
                  <c:v>58</c:v>
                </c:pt>
                <c:pt idx="8">
                  <c:v>53</c:v>
                </c:pt>
                <c:pt idx="9">
                  <c:v>38</c:v>
                </c:pt>
                <c:pt idx="10">
                  <c:v>34</c:v>
                </c:pt>
                <c:pt idx="11">
                  <c:v>30</c:v>
                </c:pt>
                <c:pt idx="1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8-4627-BEF5-F17565A22712}"/>
            </c:ext>
          </c:extLst>
        </c:ser>
        <c:ser>
          <c:idx val="1"/>
          <c:order val="1"/>
          <c:tx>
            <c:strRef>
              <c:f>'参考元データ女 '!$A$59</c:f>
              <c:strCache>
                <c:ptCount val="1"/>
                <c:pt idx="0">
                  <c:v>H26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'!$B$57:$N$57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'参考元データ女 '!$B$59:$N$59</c:f>
              <c:numCache>
                <c:formatCode>General</c:formatCode>
                <c:ptCount val="13"/>
                <c:pt idx="0">
                  <c:v>32</c:v>
                </c:pt>
                <c:pt idx="1">
                  <c:v>38</c:v>
                </c:pt>
                <c:pt idx="2">
                  <c:v>29</c:v>
                </c:pt>
                <c:pt idx="3">
                  <c:v>45</c:v>
                </c:pt>
                <c:pt idx="4">
                  <c:v>27</c:v>
                </c:pt>
                <c:pt idx="5">
                  <c:v>49</c:v>
                </c:pt>
                <c:pt idx="6">
                  <c:v>55</c:v>
                </c:pt>
                <c:pt idx="7">
                  <c:v>48</c:v>
                </c:pt>
                <c:pt idx="8">
                  <c:v>46</c:v>
                </c:pt>
                <c:pt idx="9">
                  <c:v>41</c:v>
                </c:pt>
                <c:pt idx="10">
                  <c:v>24</c:v>
                </c:pt>
                <c:pt idx="11">
                  <c:v>44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8-4627-BEF5-F17565A22712}"/>
            </c:ext>
          </c:extLst>
        </c:ser>
        <c:ser>
          <c:idx val="2"/>
          <c:order val="2"/>
          <c:tx>
            <c:strRef>
              <c:f>'参考元データ女 '!$A$60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'!$B$57:$N$57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'参考元データ女 '!$B$60:$N$60</c:f>
              <c:numCache>
                <c:formatCode>General</c:formatCode>
                <c:ptCount val="13"/>
                <c:pt idx="0">
                  <c:v>32</c:v>
                </c:pt>
                <c:pt idx="1">
                  <c:v>27</c:v>
                </c:pt>
                <c:pt idx="2">
                  <c:v>36</c:v>
                </c:pt>
                <c:pt idx="3">
                  <c:v>31</c:v>
                </c:pt>
                <c:pt idx="4">
                  <c:v>29</c:v>
                </c:pt>
                <c:pt idx="5">
                  <c:v>37</c:v>
                </c:pt>
                <c:pt idx="6">
                  <c:v>26</c:v>
                </c:pt>
                <c:pt idx="7">
                  <c:v>34</c:v>
                </c:pt>
                <c:pt idx="8">
                  <c:v>35</c:v>
                </c:pt>
                <c:pt idx="9">
                  <c:v>17</c:v>
                </c:pt>
                <c:pt idx="10">
                  <c:v>22</c:v>
                </c:pt>
                <c:pt idx="11">
                  <c:v>17</c:v>
                </c:pt>
                <c:pt idx="1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38-4627-BEF5-F17565A22712}"/>
            </c:ext>
          </c:extLst>
        </c:ser>
        <c:ser>
          <c:idx val="3"/>
          <c:order val="3"/>
          <c:tx>
            <c:strRef>
              <c:f>'参考元データ女 '!$A$61</c:f>
              <c:strCache>
                <c:ptCount val="1"/>
                <c:pt idx="0">
                  <c:v>H28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'!$B$57:$N$57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'参考元データ女 '!$B$61:$N$61</c:f>
              <c:numCache>
                <c:formatCode>General</c:formatCode>
                <c:ptCount val="13"/>
                <c:pt idx="0">
                  <c:v>34</c:v>
                </c:pt>
                <c:pt idx="1">
                  <c:v>16</c:v>
                </c:pt>
                <c:pt idx="2">
                  <c:v>31</c:v>
                </c:pt>
                <c:pt idx="3">
                  <c:v>39</c:v>
                </c:pt>
                <c:pt idx="4">
                  <c:v>27</c:v>
                </c:pt>
                <c:pt idx="5">
                  <c:v>43</c:v>
                </c:pt>
                <c:pt idx="6">
                  <c:v>31</c:v>
                </c:pt>
                <c:pt idx="7">
                  <c:v>45</c:v>
                </c:pt>
                <c:pt idx="8">
                  <c:v>26</c:v>
                </c:pt>
                <c:pt idx="9">
                  <c:v>35</c:v>
                </c:pt>
                <c:pt idx="10">
                  <c:v>17</c:v>
                </c:pt>
                <c:pt idx="11">
                  <c:v>15</c:v>
                </c:pt>
                <c:pt idx="1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38-4627-BEF5-F17565A22712}"/>
            </c:ext>
          </c:extLst>
        </c:ser>
        <c:ser>
          <c:idx val="4"/>
          <c:order val="4"/>
          <c:tx>
            <c:strRef>
              <c:f>'参考元データ女 '!$A$62</c:f>
              <c:strCache>
                <c:ptCount val="1"/>
                <c:pt idx="0">
                  <c:v>H29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'参考元データ女 '!$B$57:$N$57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'参考元データ女 '!$B$62:$N$62</c:f>
              <c:numCache>
                <c:formatCode>General</c:formatCode>
                <c:ptCount val="13"/>
                <c:pt idx="0">
                  <c:v>29</c:v>
                </c:pt>
                <c:pt idx="1">
                  <c:v>37</c:v>
                </c:pt>
                <c:pt idx="2">
                  <c:v>26</c:v>
                </c:pt>
                <c:pt idx="3">
                  <c:v>32</c:v>
                </c:pt>
                <c:pt idx="4">
                  <c:v>35</c:v>
                </c:pt>
                <c:pt idx="5">
                  <c:v>38</c:v>
                </c:pt>
                <c:pt idx="6">
                  <c:v>34</c:v>
                </c:pt>
                <c:pt idx="7">
                  <c:v>26</c:v>
                </c:pt>
                <c:pt idx="8">
                  <c:v>36</c:v>
                </c:pt>
                <c:pt idx="9">
                  <c:v>21</c:v>
                </c:pt>
                <c:pt idx="10">
                  <c:v>24</c:v>
                </c:pt>
                <c:pt idx="11">
                  <c:v>16</c:v>
                </c:pt>
                <c:pt idx="1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38-4627-BEF5-F17565A22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002552"/>
        <c:axId val="656001376"/>
      </c:barChart>
      <c:catAx>
        <c:axId val="656002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001376"/>
        <c:crosses val="autoZero"/>
        <c:auto val="1"/>
        <c:lblAlgn val="ctr"/>
        <c:lblOffset val="100"/>
        <c:noMultiLvlLbl val="0"/>
      </c:catAx>
      <c:valAx>
        <c:axId val="65600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60025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448348807145385"/>
          <c:y val="0.23186548444647145"/>
          <c:w val="7.6561288047949219E-2"/>
          <c:h val="0.61872191444553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参考元データ総数!$A$51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参考元データ総数!$B$51:$H$51</c:f>
              <c:numCache>
                <c:formatCode>General</c:formatCode>
                <c:ptCount val="7"/>
                <c:pt idx="0">
                  <c:v>897</c:v>
                </c:pt>
                <c:pt idx="1">
                  <c:v>272</c:v>
                </c:pt>
                <c:pt idx="2">
                  <c:v>42</c:v>
                </c:pt>
                <c:pt idx="3">
                  <c:v>66</c:v>
                </c:pt>
                <c:pt idx="4">
                  <c:v>24</c:v>
                </c:pt>
                <c:pt idx="5">
                  <c:v>277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1-4916-93E7-15861B799994}"/>
            </c:ext>
          </c:extLst>
        </c:ser>
        <c:ser>
          <c:idx val="1"/>
          <c:order val="1"/>
          <c:tx>
            <c:strRef>
              <c:f>参考元データ総数!$A$52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参考元データ総数!$B$52:$H$52</c:f>
              <c:numCache>
                <c:formatCode>General</c:formatCode>
                <c:ptCount val="7"/>
                <c:pt idx="0">
                  <c:v>880</c:v>
                </c:pt>
                <c:pt idx="1">
                  <c:v>206</c:v>
                </c:pt>
                <c:pt idx="2">
                  <c:v>38</c:v>
                </c:pt>
                <c:pt idx="3">
                  <c:v>31</c:v>
                </c:pt>
                <c:pt idx="4">
                  <c:v>9</c:v>
                </c:pt>
                <c:pt idx="5">
                  <c:v>222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1-4916-93E7-15861B799994}"/>
            </c:ext>
          </c:extLst>
        </c:ser>
        <c:ser>
          <c:idx val="2"/>
          <c:order val="2"/>
          <c:tx>
            <c:strRef>
              <c:f>参考元データ総数!$A$53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参考元データ総数!$B$53:$H$53</c:f>
              <c:numCache>
                <c:formatCode>General</c:formatCode>
                <c:ptCount val="7"/>
                <c:pt idx="0">
                  <c:v>784</c:v>
                </c:pt>
                <c:pt idx="1">
                  <c:v>204</c:v>
                </c:pt>
                <c:pt idx="2">
                  <c:v>25</c:v>
                </c:pt>
                <c:pt idx="3">
                  <c:v>34</c:v>
                </c:pt>
                <c:pt idx="4">
                  <c:v>11</c:v>
                </c:pt>
                <c:pt idx="5">
                  <c:v>237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51-4916-93E7-15861B799994}"/>
            </c:ext>
          </c:extLst>
        </c:ser>
        <c:ser>
          <c:idx val="3"/>
          <c:order val="3"/>
          <c:tx>
            <c:strRef>
              <c:f>参考元データ総数!$A$54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参考元データ総数!$B$54:$H$54</c:f>
              <c:numCache>
                <c:formatCode>General</c:formatCode>
                <c:ptCount val="7"/>
                <c:pt idx="0">
                  <c:v>707</c:v>
                </c:pt>
                <c:pt idx="1">
                  <c:v>251</c:v>
                </c:pt>
                <c:pt idx="2">
                  <c:v>31</c:v>
                </c:pt>
                <c:pt idx="3">
                  <c:v>43</c:v>
                </c:pt>
                <c:pt idx="4">
                  <c:v>15</c:v>
                </c:pt>
                <c:pt idx="5">
                  <c:v>191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51-4916-93E7-15861B799994}"/>
            </c:ext>
          </c:extLst>
        </c:ser>
        <c:ser>
          <c:idx val="4"/>
          <c:order val="4"/>
          <c:tx>
            <c:strRef>
              <c:f>参考元データ総数!$A$55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参考元データ総数!$B$50:$H$50</c:f>
              <c:strCache>
                <c:ptCount val="7"/>
                <c:pt idx="0">
                  <c:v>自宅等</c:v>
                </c:pt>
                <c:pt idx="1">
                  <c:v>高層ビル</c:v>
                </c:pt>
                <c:pt idx="2">
                  <c:v>乗物</c:v>
                </c:pt>
                <c:pt idx="3">
                  <c:v>海（湖）・河川等</c:v>
                </c:pt>
                <c:pt idx="4">
                  <c:v>山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参考元データ総数!$B$55:$H$55</c:f>
              <c:numCache>
                <c:formatCode>General</c:formatCode>
                <c:ptCount val="7"/>
                <c:pt idx="0">
                  <c:v>673</c:v>
                </c:pt>
                <c:pt idx="1">
                  <c:v>228</c:v>
                </c:pt>
                <c:pt idx="2">
                  <c:v>30</c:v>
                </c:pt>
                <c:pt idx="3">
                  <c:v>35</c:v>
                </c:pt>
                <c:pt idx="4">
                  <c:v>16</c:v>
                </c:pt>
                <c:pt idx="5">
                  <c:v>219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51-4916-93E7-15861B799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67472"/>
        <c:axId val="871461592"/>
      </c:barChart>
      <c:catAx>
        <c:axId val="87146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461592"/>
        <c:crosses val="autoZero"/>
        <c:auto val="1"/>
        <c:lblAlgn val="ctr"/>
        <c:lblOffset val="100"/>
        <c:noMultiLvlLbl val="0"/>
      </c:catAx>
      <c:valAx>
        <c:axId val="871461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6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自殺者数　曜日別（全体）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参考元データ総数!$A$81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参考元データ総数!$B$81:$I$81</c:f>
              <c:numCache>
                <c:formatCode>General</c:formatCode>
                <c:ptCount val="8"/>
                <c:pt idx="0">
                  <c:v>184</c:v>
                </c:pt>
                <c:pt idx="1">
                  <c:v>281</c:v>
                </c:pt>
                <c:pt idx="2">
                  <c:v>259</c:v>
                </c:pt>
                <c:pt idx="3">
                  <c:v>203</c:v>
                </c:pt>
                <c:pt idx="4">
                  <c:v>219</c:v>
                </c:pt>
                <c:pt idx="5">
                  <c:v>237</c:v>
                </c:pt>
                <c:pt idx="6">
                  <c:v>174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3-4245-89E4-0921D26429F5}"/>
            </c:ext>
          </c:extLst>
        </c:ser>
        <c:ser>
          <c:idx val="1"/>
          <c:order val="1"/>
          <c:tx>
            <c:strRef>
              <c:f>参考元データ総数!$A$82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参考元データ総数!$B$82:$I$82</c:f>
              <c:numCache>
                <c:formatCode>General</c:formatCode>
                <c:ptCount val="8"/>
                <c:pt idx="0">
                  <c:v>171</c:v>
                </c:pt>
                <c:pt idx="1">
                  <c:v>228</c:v>
                </c:pt>
                <c:pt idx="2">
                  <c:v>227</c:v>
                </c:pt>
                <c:pt idx="3">
                  <c:v>189</c:v>
                </c:pt>
                <c:pt idx="4">
                  <c:v>190</c:v>
                </c:pt>
                <c:pt idx="5">
                  <c:v>183</c:v>
                </c:pt>
                <c:pt idx="6">
                  <c:v>171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3-4245-89E4-0921D26429F5}"/>
            </c:ext>
          </c:extLst>
        </c:ser>
        <c:ser>
          <c:idx val="2"/>
          <c:order val="2"/>
          <c:tx>
            <c:strRef>
              <c:f>参考元データ総数!$A$83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参考元データ総数!$B$83:$I$83</c:f>
              <c:numCache>
                <c:formatCode>General</c:formatCode>
                <c:ptCount val="8"/>
                <c:pt idx="0">
                  <c:v>140</c:v>
                </c:pt>
                <c:pt idx="1">
                  <c:v>204</c:v>
                </c:pt>
                <c:pt idx="2">
                  <c:v>202</c:v>
                </c:pt>
                <c:pt idx="3">
                  <c:v>192</c:v>
                </c:pt>
                <c:pt idx="4">
                  <c:v>191</c:v>
                </c:pt>
                <c:pt idx="5">
                  <c:v>175</c:v>
                </c:pt>
                <c:pt idx="6">
                  <c:v>157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73-4245-89E4-0921D26429F5}"/>
            </c:ext>
          </c:extLst>
        </c:ser>
        <c:ser>
          <c:idx val="3"/>
          <c:order val="3"/>
          <c:tx>
            <c:strRef>
              <c:f>参考元データ総数!$A$84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参考元データ総数!$B$84:$I$84</c:f>
              <c:numCache>
                <c:formatCode>General</c:formatCode>
                <c:ptCount val="8"/>
                <c:pt idx="0">
                  <c:v>159</c:v>
                </c:pt>
                <c:pt idx="1">
                  <c:v>207</c:v>
                </c:pt>
                <c:pt idx="2">
                  <c:v>177</c:v>
                </c:pt>
                <c:pt idx="3">
                  <c:v>171</c:v>
                </c:pt>
                <c:pt idx="4">
                  <c:v>165</c:v>
                </c:pt>
                <c:pt idx="5">
                  <c:v>159</c:v>
                </c:pt>
                <c:pt idx="6">
                  <c:v>174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73-4245-89E4-0921D26429F5}"/>
            </c:ext>
          </c:extLst>
        </c:ser>
        <c:ser>
          <c:idx val="4"/>
          <c:order val="4"/>
          <c:tx>
            <c:strRef>
              <c:f>参考元データ総数!$A$85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参考元データ総数!$B$85:$I$85</c:f>
              <c:numCache>
                <c:formatCode>General</c:formatCode>
                <c:ptCount val="8"/>
                <c:pt idx="0">
                  <c:v>161</c:v>
                </c:pt>
                <c:pt idx="1">
                  <c:v>203</c:v>
                </c:pt>
                <c:pt idx="2">
                  <c:v>186</c:v>
                </c:pt>
                <c:pt idx="3">
                  <c:v>171</c:v>
                </c:pt>
                <c:pt idx="4">
                  <c:v>146</c:v>
                </c:pt>
                <c:pt idx="5">
                  <c:v>148</c:v>
                </c:pt>
                <c:pt idx="6">
                  <c:v>151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73-4245-89E4-0921D2642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006080"/>
        <c:axId val="656002160"/>
      </c:barChart>
      <c:catAx>
        <c:axId val="65600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6002160"/>
        <c:crosses val="autoZero"/>
        <c:auto val="1"/>
        <c:lblAlgn val="ctr"/>
        <c:lblOffset val="100"/>
        <c:noMultiLvlLbl val="0"/>
      </c:catAx>
      <c:valAx>
        <c:axId val="656002160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60060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ja-JP" sz="1800" b="1" i="0" u="none" strike="noStrike" baseline="0">
                <a:effectLst/>
              </a:rPr>
              <a:t>自殺者数</a:t>
            </a:r>
            <a:r>
              <a:rPr lang="ja-JP" altLang="en-US" sz="1800" b="1" i="0" u="none" strike="noStrike" baseline="0">
                <a:effectLst/>
              </a:rPr>
              <a:t>　</a:t>
            </a: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曜日別（男性）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'参考元データ男 '!$A$65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'参考元データ男 '!$B$64:$I$64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'参考元データ男 '!$B$65:$I$65</c:f>
              <c:numCache>
                <c:formatCode>General</c:formatCode>
                <c:ptCount val="8"/>
                <c:pt idx="0">
                  <c:v>125</c:v>
                </c:pt>
                <c:pt idx="1">
                  <c:v>194</c:v>
                </c:pt>
                <c:pt idx="2">
                  <c:v>152</c:v>
                </c:pt>
                <c:pt idx="3">
                  <c:v>132</c:v>
                </c:pt>
                <c:pt idx="4">
                  <c:v>145</c:v>
                </c:pt>
                <c:pt idx="5">
                  <c:v>146</c:v>
                </c:pt>
                <c:pt idx="6">
                  <c:v>109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1-441D-9DDB-07E42723DB83}"/>
            </c:ext>
          </c:extLst>
        </c:ser>
        <c:ser>
          <c:idx val="1"/>
          <c:order val="1"/>
          <c:tx>
            <c:strRef>
              <c:f>'参考元データ男 '!$A$66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'参考元データ男 '!$B$64:$I$64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'参考元データ男 '!$B$66:$I$66</c:f>
              <c:numCache>
                <c:formatCode>General</c:formatCode>
                <c:ptCount val="8"/>
                <c:pt idx="0">
                  <c:v>109</c:v>
                </c:pt>
                <c:pt idx="1">
                  <c:v>145</c:v>
                </c:pt>
                <c:pt idx="2">
                  <c:v>137</c:v>
                </c:pt>
                <c:pt idx="3">
                  <c:v>108</c:v>
                </c:pt>
                <c:pt idx="4">
                  <c:v>128</c:v>
                </c:pt>
                <c:pt idx="5">
                  <c:v>117</c:v>
                </c:pt>
                <c:pt idx="6">
                  <c:v>106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1-441D-9DDB-07E42723DB83}"/>
            </c:ext>
          </c:extLst>
        </c:ser>
        <c:ser>
          <c:idx val="2"/>
          <c:order val="2"/>
          <c:tx>
            <c:strRef>
              <c:f>'参考元データ男 '!$A$67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'参考元データ男 '!$B$64:$I$64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'参考元データ男 '!$B$67:$I$67</c:f>
              <c:numCache>
                <c:formatCode>General</c:formatCode>
                <c:ptCount val="8"/>
                <c:pt idx="0">
                  <c:v>88</c:v>
                </c:pt>
                <c:pt idx="1">
                  <c:v>146</c:v>
                </c:pt>
                <c:pt idx="2">
                  <c:v>139</c:v>
                </c:pt>
                <c:pt idx="3">
                  <c:v>128</c:v>
                </c:pt>
                <c:pt idx="4">
                  <c:v>122</c:v>
                </c:pt>
                <c:pt idx="5">
                  <c:v>107</c:v>
                </c:pt>
                <c:pt idx="6">
                  <c:v>99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1-441D-9DDB-07E42723DB83}"/>
            </c:ext>
          </c:extLst>
        </c:ser>
        <c:ser>
          <c:idx val="3"/>
          <c:order val="3"/>
          <c:tx>
            <c:strRef>
              <c:f>'参考元データ男 '!$A$68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'参考元データ男 '!$B$64:$I$64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'参考元データ男 '!$B$68:$I$68</c:f>
              <c:numCache>
                <c:formatCode>General</c:formatCode>
                <c:ptCount val="8"/>
                <c:pt idx="0">
                  <c:v>101</c:v>
                </c:pt>
                <c:pt idx="1">
                  <c:v>137</c:v>
                </c:pt>
                <c:pt idx="2">
                  <c:v>126</c:v>
                </c:pt>
                <c:pt idx="3">
                  <c:v>118</c:v>
                </c:pt>
                <c:pt idx="4">
                  <c:v>105</c:v>
                </c:pt>
                <c:pt idx="5">
                  <c:v>98</c:v>
                </c:pt>
                <c:pt idx="6">
                  <c:v>108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1-441D-9DDB-07E42723DB83}"/>
            </c:ext>
          </c:extLst>
        </c:ser>
        <c:ser>
          <c:idx val="4"/>
          <c:order val="4"/>
          <c:tx>
            <c:strRef>
              <c:f>'参考元データ男 '!$A$69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'参考元データ男 '!$B$64:$I$64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'参考元データ男 '!$B$69:$I$69</c:f>
              <c:numCache>
                <c:formatCode>General</c:formatCode>
                <c:ptCount val="8"/>
                <c:pt idx="0">
                  <c:v>109</c:v>
                </c:pt>
                <c:pt idx="1">
                  <c:v>131</c:v>
                </c:pt>
                <c:pt idx="2">
                  <c:v>122</c:v>
                </c:pt>
                <c:pt idx="3">
                  <c:v>118</c:v>
                </c:pt>
                <c:pt idx="4">
                  <c:v>94</c:v>
                </c:pt>
                <c:pt idx="5">
                  <c:v>95</c:v>
                </c:pt>
                <c:pt idx="6">
                  <c:v>89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21-441D-9DDB-07E42723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006472"/>
        <c:axId val="655995104"/>
      </c:barChart>
      <c:catAx>
        <c:axId val="656006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5995104"/>
        <c:crosses val="autoZero"/>
        <c:auto val="1"/>
        <c:lblAlgn val="ctr"/>
        <c:lblOffset val="100"/>
        <c:noMultiLvlLbl val="0"/>
      </c:catAx>
      <c:valAx>
        <c:axId val="655995104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60064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r>
              <a:rPr lang="ja-JP" altLang="ja-JP" sz="1800" b="1" i="0" u="none" strike="noStrike" baseline="0">
                <a:effectLst/>
              </a:rPr>
              <a:t>自殺者数</a:t>
            </a:r>
            <a:r>
              <a:rPr lang="ja-JP" altLang="en-US" sz="1800" b="1" i="0" u="none" strike="noStrike" baseline="0">
                <a:effectLst/>
              </a:rPr>
              <a:t>　</a:t>
            </a:r>
            <a:r>
              <a:rPr lang="ja-JP" altLang="en-US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曜日別（女性）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'参考元データ女 '!$A$66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'参考元データ女 '!$B$65:$I$65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'参考元データ女 '!$B$66:$I$66</c:f>
              <c:numCache>
                <c:formatCode>General</c:formatCode>
                <c:ptCount val="8"/>
                <c:pt idx="0">
                  <c:v>59</c:v>
                </c:pt>
                <c:pt idx="1">
                  <c:v>87</c:v>
                </c:pt>
                <c:pt idx="2">
                  <c:v>107</c:v>
                </c:pt>
                <c:pt idx="3">
                  <c:v>71</c:v>
                </c:pt>
                <c:pt idx="4">
                  <c:v>74</c:v>
                </c:pt>
                <c:pt idx="5">
                  <c:v>91</c:v>
                </c:pt>
                <c:pt idx="6">
                  <c:v>65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4-409B-896D-04D979582A8D}"/>
            </c:ext>
          </c:extLst>
        </c:ser>
        <c:ser>
          <c:idx val="1"/>
          <c:order val="1"/>
          <c:tx>
            <c:strRef>
              <c:f>'参考元データ女 '!$A$67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'参考元データ女 '!$B$65:$I$65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'参考元データ女 '!$B$67:$I$67</c:f>
              <c:numCache>
                <c:formatCode>General</c:formatCode>
                <c:ptCount val="8"/>
                <c:pt idx="0">
                  <c:v>62</c:v>
                </c:pt>
                <c:pt idx="1">
                  <c:v>83</c:v>
                </c:pt>
                <c:pt idx="2">
                  <c:v>90</c:v>
                </c:pt>
                <c:pt idx="3">
                  <c:v>81</c:v>
                </c:pt>
                <c:pt idx="4">
                  <c:v>62</c:v>
                </c:pt>
                <c:pt idx="5">
                  <c:v>66</c:v>
                </c:pt>
                <c:pt idx="6">
                  <c:v>65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4-409B-896D-04D979582A8D}"/>
            </c:ext>
          </c:extLst>
        </c:ser>
        <c:ser>
          <c:idx val="2"/>
          <c:order val="2"/>
          <c:tx>
            <c:strRef>
              <c:f>'参考元データ女 '!$A$68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'参考元データ女 '!$B$65:$I$65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'参考元データ女 '!$B$68:$I$68</c:f>
              <c:numCache>
                <c:formatCode>General</c:formatCode>
                <c:ptCount val="8"/>
                <c:pt idx="0">
                  <c:v>52</c:v>
                </c:pt>
                <c:pt idx="1">
                  <c:v>58</c:v>
                </c:pt>
                <c:pt idx="2">
                  <c:v>63</c:v>
                </c:pt>
                <c:pt idx="3">
                  <c:v>64</c:v>
                </c:pt>
                <c:pt idx="4">
                  <c:v>69</c:v>
                </c:pt>
                <c:pt idx="5">
                  <c:v>68</c:v>
                </c:pt>
                <c:pt idx="6">
                  <c:v>58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44-409B-896D-04D979582A8D}"/>
            </c:ext>
          </c:extLst>
        </c:ser>
        <c:ser>
          <c:idx val="3"/>
          <c:order val="3"/>
          <c:tx>
            <c:strRef>
              <c:f>'参考元データ女 '!$A$69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'参考元データ女 '!$B$65:$I$65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'参考元データ女 '!$B$69:$I$69</c:f>
              <c:numCache>
                <c:formatCode>General</c:formatCode>
                <c:ptCount val="8"/>
                <c:pt idx="0">
                  <c:v>58</c:v>
                </c:pt>
                <c:pt idx="1">
                  <c:v>70</c:v>
                </c:pt>
                <c:pt idx="2">
                  <c:v>51</c:v>
                </c:pt>
                <c:pt idx="3">
                  <c:v>53</c:v>
                </c:pt>
                <c:pt idx="4">
                  <c:v>60</c:v>
                </c:pt>
                <c:pt idx="5">
                  <c:v>61</c:v>
                </c:pt>
                <c:pt idx="6">
                  <c:v>66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44-409B-896D-04D979582A8D}"/>
            </c:ext>
          </c:extLst>
        </c:ser>
        <c:ser>
          <c:idx val="4"/>
          <c:order val="4"/>
          <c:tx>
            <c:strRef>
              <c:f>'参考元データ女 '!$A$70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'参考元データ女 '!$B$65:$I$65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'参考元データ女 '!$B$70:$I$70</c:f>
              <c:numCache>
                <c:formatCode>General</c:formatCode>
                <c:ptCount val="8"/>
                <c:pt idx="0">
                  <c:v>52</c:v>
                </c:pt>
                <c:pt idx="1">
                  <c:v>72</c:v>
                </c:pt>
                <c:pt idx="2">
                  <c:v>64</c:v>
                </c:pt>
                <c:pt idx="3">
                  <c:v>53</c:v>
                </c:pt>
                <c:pt idx="4">
                  <c:v>52</c:v>
                </c:pt>
                <c:pt idx="5">
                  <c:v>53</c:v>
                </c:pt>
                <c:pt idx="6">
                  <c:v>62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44-409B-896D-04D979582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996280"/>
        <c:axId val="655996672"/>
      </c:barChart>
      <c:catAx>
        <c:axId val="655996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5996672"/>
        <c:crosses val="autoZero"/>
        <c:auto val="1"/>
        <c:lblAlgn val="ctr"/>
        <c:lblOffset val="100"/>
        <c:noMultiLvlLbl val="0"/>
      </c:catAx>
      <c:valAx>
        <c:axId val="655996672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59962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sz="1400"/>
              <a:t>自殺未遂歴（全体）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5412140575079879E-2"/>
          <c:y val="0.18498789346246974"/>
          <c:w val="0.73922185605393576"/>
          <c:h val="0.707360774818401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参考元データ総数!$B$99</c:f>
              <c:strCache>
                <c:ptCount val="1"/>
                <c:pt idx="0">
                  <c:v>あり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参考元データ総数!$A$100:$A$104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参考元データ総数!$B$100:$B$104</c:f>
              <c:numCache>
                <c:formatCode>0.0%</c:formatCode>
                <c:ptCount val="5"/>
                <c:pt idx="0">
                  <c:v>0.21356147021546262</c:v>
                </c:pt>
                <c:pt idx="1">
                  <c:v>0.21572871572871574</c:v>
                </c:pt>
                <c:pt idx="2">
                  <c:v>0.2362934362934363</c:v>
                </c:pt>
                <c:pt idx="3">
                  <c:v>0.2245557350565428</c:v>
                </c:pt>
                <c:pt idx="4">
                  <c:v>0.19400499583680267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B-4F9A-A1EE-A1BE77243D31}"/>
            </c:ext>
          </c:extLst>
        </c:ser>
        <c:ser>
          <c:idx val="1"/>
          <c:order val="1"/>
          <c:tx>
            <c:strRef>
              <c:f>参考元データ総数!$C$99</c:f>
              <c:strCache>
                <c:ptCount val="1"/>
                <c:pt idx="0">
                  <c:v>なし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参考元データ総数!$A$100:$A$104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参考元データ総数!$C$100:$C$104</c:f>
              <c:numCache>
                <c:formatCode>0.0%</c:formatCode>
                <c:ptCount val="5"/>
                <c:pt idx="0">
                  <c:v>0.64131812420785805</c:v>
                </c:pt>
                <c:pt idx="1">
                  <c:v>0.60461760461760461</c:v>
                </c:pt>
                <c:pt idx="2">
                  <c:v>0.55984555984555984</c:v>
                </c:pt>
                <c:pt idx="3">
                  <c:v>0.57512116316639739</c:v>
                </c:pt>
                <c:pt idx="4">
                  <c:v>0.60699417152373025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B-4F9A-A1EE-A1BE77243D31}"/>
            </c:ext>
          </c:extLst>
        </c:ser>
        <c:ser>
          <c:idx val="2"/>
          <c:order val="2"/>
          <c:tx>
            <c:strRef>
              <c:f>参考元データ総数!$D$99</c:f>
              <c:strCache>
                <c:ptCount val="1"/>
                <c:pt idx="0">
                  <c:v>不詳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参考元データ総数!$A$100:$A$104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参考元データ総数!$D$100:$D$104</c:f>
              <c:numCache>
                <c:formatCode>0.0%</c:formatCode>
                <c:ptCount val="5"/>
                <c:pt idx="0">
                  <c:v>0.14512040557667935</c:v>
                </c:pt>
                <c:pt idx="1">
                  <c:v>0.17965367965367965</c:v>
                </c:pt>
                <c:pt idx="2">
                  <c:v>0.20386100386100386</c:v>
                </c:pt>
                <c:pt idx="3">
                  <c:v>0.20032310177705978</c:v>
                </c:pt>
                <c:pt idx="4">
                  <c:v>0.19900083263946711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4B-4F9A-A1EE-A1BE77243D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55999024"/>
        <c:axId val="656000200"/>
      </c:barChart>
      <c:catAx>
        <c:axId val="6559990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56000200"/>
        <c:crosses val="autoZero"/>
        <c:auto val="1"/>
        <c:lblAlgn val="ctr"/>
        <c:lblOffset val="100"/>
        <c:noMultiLvlLbl val="0"/>
      </c:catAx>
      <c:valAx>
        <c:axId val="6560002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559990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24281150159744"/>
          <c:y val="0.28087167070217917"/>
          <c:w val="0.10223642172523961"/>
          <c:h val="0.40048426150121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sz="1400"/>
              <a:t>自殺未遂歴（男性）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'参考元データ男 '!$H$72</c:f>
              <c:strCache>
                <c:ptCount val="1"/>
                <c:pt idx="0">
                  <c:v>あり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'!$G$73:$G$77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'!$H$73:$H$77</c:f>
              <c:numCache>
                <c:formatCode>0.0%</c:formatCode>
                <c:ptCount val="5"/>
                <c:pt idx="0">
                  <c:v>0.15542521994134897</c:v>
                </c:pt>
                <c:pt idx="1">
                  <c:v>0.14580941446613088</c:v>
                </c:pt>
                <c:pt idx="2">
                  <c:v>0.17906976744186046</c:v>
                </c:pt>
                <c:pt idx="3">
                  <c:v>0.15233415233415235</c:v>
                </c:pt>
                <c:pt idx="4">
                  <c:v>0.14195183776932827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3-4C9B-A845-8B4C881F08E6}"/>
            </c:ext>
          </c:extLst>
        </c:ser>
        <c:ser>
          <c:idx val="1"/>
          <c:order val="1"/>
          <c:tx>
            <c:strRef>
              <c:f>'参考元データ男 '!$I$72</c:f>
              <c:strCache>
                <c:ptCount val="1"/>
                <c:pt idx="0">
                  <c:v>なし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'!$G$73:$G$77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'!$I$73:$I$77</c:f>
              <c:numCache>
                <c:formatCode>0.0%</c:formatCode>
                <c:ptCount val="5"/>
                <c:pt idx="0">
                  <c:v>0.65689149560117299</c:v>
                </c:pt>
                <c:pt idx="1">
                  <c:v>0.63260619977037891</c:v>
                </c:pt>
                <c:pt idx="2">
                  <c:v>0.5976744186046512</c:v>
                </c:pt>
                <c:pt idx="3">
                  <c:v>0.61916461916461918</c:v>
                </c:pt>
                <c:pt idx="4">
                  <c:v>0.64131812420785805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3-4C9B-A845-8B4C881F08E6}"/>
            </c:ext>
          </c:extLst>
        </c:ser>
        <c:ser>
          <c:idx val="2"/>
          <c:order val="2"/>
          <c:tx>
            <c:strRef>
              <c:f>'参考元データ男 '!$J$72</c:f>
              <c:strCache>
                <c:ptCount val="1"/>
                <c:pt idx="0">
                  <c:v>不詳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'参考元データ男 '!$G$73:$G$77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'参考元データ男 '!$J$73:$J$77</c:f>
              <c:numCache>
                <c:formatCode>0.0%</c:formatCode>
                <c:ptCount val="5"/>
                <c:pt idx="0">
                  <c:v>0.18768328445747801</c:v>
                </c:pt>
                <c:pt idx="1">
                  <c:v>0.22158438576349024</c:v>
                </c:pt>
                <c:pt idx="2">
                  <c:v>0.22325581395348837</c:v>
                </c:pt>
                <c:pt idx="3">
                  <c:v>0.2285012285012285</c:v>
                </c:pt>
                <c:pt idx="4">
                  <c:v>0.21673003802281368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3-4C9B-A845-8B4C881F08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56010392"/>
        <c:axId val="656008824"/>
      </c:barChart>
      <c:catAx>
        <c:axId val="656010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56008824"/>
        <c:crosses val="autoZero"/>
        <c:auto val="1"/>
        <c:lblAlgn val="ctr"/>
        <c:lblOffset val="100"/>
        <c:noMultiLvlLbl val="0"/>
      </c:catAx>
      <c:valAx>
        <c:axId val="656008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56010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059699153778181"/>
          <c:y val="0.26289926289926291"/>
          <c:w val="0.10447763240444087"/>
          <c:h val="0.421130221130221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r>
              <a:rPr lang="ja-JP" sz="1400"/>
              <a:t>自殺未遂歴（女性）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'参考元データ女 '!$H$73</c:f>
              <c:strCache>
                <c:ptCount val="1"/>
                <c:pt idx="0">
                  <c:v>あり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'!$G$73:$G$78</c:f>
              <c:strCache>
                <c:ptCount val="6"/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</c:strCache>
            </c:strRef>
          </c:cat>
          <c:val>
            <c:numRef>
              <c:f>'参考元データ女 '!$H$74:$H$78</c:f>
              <c:numCache>
                <c:formatCode>0.0%</c:formatCode>
                <c:ptCount val="5"/>
                <c:pt idx="0">
                  <c:v>0.32072072072072072</c:v>
                </c:pt>
                <c:pt idx="1">
                  <c:v>0.33398058252427182</c:v>
                </c:pt>
                <c:pt idx="2">
                  <c:v>0.34942528735632183</c:v>
                </c:pt>
                <c:pt idx="3">
                  <c:v>0.3632075471698113</c:v>
                </c:pt>
                <c:pt idx="4">
                  <c:v>0.2936893203883495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6-47C3-AE35-07931CB09FFA}"/>
            </c:ext>
          </c:extLst>
        </c:ser>
        <c:ser>
          <c:idx val="1"/>
          <c:order val="1"/>
          <c:tx>
            <c:strRef>
              <c:f>'参考元データ女 '!$I$73</c:f>
              <c:strCache>
                <c:ptCount val="1"/>
                <c:pt idx="0">
                  <c:v>なし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'!$G$73:$G$78</c:f>
              <c:strCache>
                <c:ptCount val="6"/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</c:strCache>
            </c:strRef>
          </c:cat>
          <c:val>
            <c:numRef>
              <c:f>'参考元データ女 '!$I$74:$I$78</c:f>
              <c:numCache>
                <c:formatCode>0.0%</c:formatCode>
                <c:ptCount val="5"/>
                <c:pt idx="0">
                  <c:v>0.61261261261261257</c:v>
                </c:pt>
                <c:pt idx="1">
                  <c:v>0.55728155339805829</c:v>
                </c:pt>
                <c:pt idx="2">
                  <c:v>0.48505747126436782</c:v>
                </c:pt>
                <c:pt idx="3">
                  <c:v>0.49056603773584906</c:v>
                </c:pt>
                <c:pt idx="4">
                  <c:v>0.54126213592233008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6-47C3-AE35-07931CB09FFA}"/>
            </c:ext>
          </c:extLst>
        </c:ser>
        <c:ser>
          <c:idx val="2"/>
          <c:order val="2"/>
          <c:tx>
            <c:strRef>
              <c:f>'参考元データ女 '!$J$73</c:f>
              <c:strCache>
                <c:ptCount val="1"/>
                <c:pt idx="0">
                  <c:v>不詳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'参考元データ女 '!$G$73:$G$78</c:f>
              <c:strCache>
                <c:ptCount val="6"/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</c:strCache>
            </c:strRef>
          </c:cat>
          <c:val>
            <c:numRef>
              <c:f>'参考元データ女 '!$J$74:$J$78</c:f>
              <c:numCache>
                <c:formatCode>0.0%</c:formatCode>
                <c:ptCount val="5"/>
                <c:pt idx="0">
                  <c:v>6.6666666666666666E-2</c:v>
                </c:pt>
                <c:pt idx="1">
                  <c:v>0.1087378640776699</c:v>
                </c:pt>
                <c:pt idx="2">
                  <c:v>0.16551724137931034</c:v>
                </c:pt>
                <c:pt idx="3">
                  <c:v>0.14622641509433962</c:v>
                </c:pt>
                <c:pt idx="4">
                  <c:v>0.1650485436893204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A6-47C3-AE35-07931CB09F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56008040"/>
        <c:axId val="656009216"/>
      </c:barChart>
      <c:catAx>
        <c:axId val="6560080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56009216"/>
        <c:crosses val="autoZero"/>
        <c:auto val="1"/>
        <c:lblAlgn val="ctr"/>
        <c:lblOffset val="100"/>
        <c:noMultiLvlLbl val="0"/>
      </c:catAx>
      <c:valAx>
        <c:axId val="65600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defRPr>
            </a:pPr>
            <a:endParaRPr lang="ja-JP"/>
          </a:p>
        </c:txPr>
        <c:crossAx val="656008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04593501494675"/>
          <c:y val="0.30757357197328161"/>
          <c:w val="0.12606572751607042"/>
          <c:h val="0.38111853287883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参考元データ総数!$A$61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参考元データ総数!$B$61:$H$61</c:f>
              <c:numCache>
                <c:formatCode>General</c:formatCode>
                <c:ptCount val="7"/>
                <c:pt idx="0">
                  <c:v>993</c:v>
                </c:pt>
                <c:pt idx="1">
                  <c:v>49</c:v>
                </c:pt>
                <c:pt idx="2">
                  <c:v>55</c:v>
                </c:pt>
                <c:pt idx="3">
                  <c:v>304</c:v>
                </c:pt>
                <c:pt idx="4">
                  <c:v>37</c:v>
                </c:pt>
                <c:pt idx="5">
                  <c:v>140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D-4DEA-983D-F8CFE12B679E}"/>
            </c:ext>
          </c:extLst>
        </c:ser>
        <c:ser>
          <c:idx val="1"/>
          <c:order val="1"/>
          <c:tx>
            <c:strRef>
              <c:f>参考元データ総数!$A$62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参考元データ総数!$B$62:$H$62</c:f>
              <c:numCache>
                <c:formatCode>General</c:formatCode>
                <c:ptCount val="7"/>
                <c:pt idx="0">
                  <c:v>912</c:v>
                </c:pt>
                <c:pt idx="1">
                  <c:v>31</c:v>
                </c:pt>
                <c:pt idx="2">
                  <c:v>75</c:v>
                </c:pt>
                <c:pt idx="3">
                  <c:v>223</c:v>
                </c:pt>
                <c:pt idx="4">
                  <c:v>31</c:v>
                </c:pt>
                <c:pt idx="5">
                  <c:v>114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D-4DEA-983D-F8CFE12B679E}"/>
            </c:ext>
          </c:extLst>
        </c:ser>
        <c:ser>
          <c:idx val="2"/>
          <c:order val="2"/>
          <c:tx>
            <c:strRef>
              <c:f>参考元データ総数!$A$63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参考元データ総数!$B$63:$H$63</c:f>
              <c:numCache>
                <c:formatCode>General</c:formatCode>
                <c:ptCount val="7"/>
                <c:pt idx="0">
                  <c:v>834</c:v>
                </c:pt>
                <c:pt idx="1">
                  <c:v>36</c:v>
                </c:pt>
                <c:pt idx="2">
                  <c:v>43</c:v>
                </c:pt>
                <c:pt idx="3">
                  <c:v>218</c:v>
                </c:pt>
                <c:pt idx="4">
                  <c:v>39</c:v>
                </c:pt>
                <c:pt idx="5">
                  <c:v>124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5D-4DEA-983D-F8CFE12B679E}"/>
            </c:ext>
          </c:extLst>
        </c:ser>
        <c:ser>
          <c:idx val="3"/>
          <c:order val="3"/>
          <c:tx>
            <c:strRef>
              <c:f>参考元データ総数!$A$64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参考元データ総数!$B$64:$H$64</c:f>
              <c:numCache>
                <c:formatCode>General</c:formatCode>
                <c:ptCount val="7"/>
                <c:pt idx="0">
                  <c:v>740</c:v>
                </c:pt>
                <c:pt idx="1">
                  <c:v>33</c:v>
                </c:pt>
                <c:pt idx="2">
                  <c:v>50</c:v>
                </c:pt>
                <c:pt idx="3">
                  <c:v>265</c:v>
                </c:pt>
                <c:pt idx="4">
                  <c:v>37</c:v>
                </c:pt>
                <c:pt idx="5">
                  <c:v>112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5D-4DEA-983D-F8CFE12B679E}"/>
            </c:ext>
          </c:extLst>
        </c:ser>
        <c:ser>
          <c:idx val="4"/>
          <c:order val="4"/>
          <c:tx>
            <c:strRef>
              <c:f>参考元データ総数!$A$65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参考元データ総数!$B$60:$H$60</c:f>
              <c:strCache>
                <c:ptCount val="7"/>
                <c:pt idx="0">
                  <c:v>首つり</c:v>
                </c:pt>
                <c:pt idx="1">
                  <c:v>服毒</c:v>
                </c:pt>
                <c:pt idx="2">
                  <c:v>練炭等</c:v>
                </c:pt>
                <c:pt idx="3">
                  <c:v>飛降り</c:v>
                </c:pt>
                <c:pt idx="4">
                  <c:v>飛込み</c:v>
                </c:pt>
                <c:pt idx="5">
                  <c:v>その他</c:v>
                </c:pt>
                <c:pt idx="6">
                  <c:v>不詳</c:v>
                </c:pt>
              </c:strCache>
            </c:strRef>
          </c:cat>
          <c:val>
            <c:numRef>
              <c:f>参考元データ総数!$B$65:$H$65</c:f>
              <c:numCache>
                <c:formatCode>General</c:formatCode>
                <c:ptCount val="7"/>
                <c:pt idx="0">
                  <c:v>751</c:v>
                </c:pt>
                <c:pt idx="1">
                  <c:v>17</c:v>
                </c:pt>
                <c:pt idx="2">
                  <c:v>49</c:v>
                </c:pt>
                <c:pt idx="3">
                  <c:v>239</c:v>
                </c:pt>
                <c:pt idx="4">
                  <c:v>45</c:v>
                </c:pt>
                <c:pt idx="5">
                  <c:v>100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5D-4DEA-983D-F8CFE12B6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64728"/>
        <c:axId val="871462376"/>
      </c:barChart>
      <c:catAx>
        <c:axId val="871464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462376"/>
        <c:crosses val="autoZero"/>
        <c:auto val="1"/>
        <c:lblAlgn val="ctr"/>
        <c:lblOffset val="100"/>
        <c:noMultiLvlLbl val="0"/>
      </c:catAx>
      <c:valAx>
        <c:axId val="871462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64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参考元データ総数!$A$71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参考元データ総数!$B$71:$N$71</c:f>
              <c:numCache>
                <c:formatCode>General</c:formatCode>
                <c:ptCount val="13"/>
                <c:pt idx="0">
                  <c:v>117</c:v>
                </c:pt>
                <c:pt idx="1">
                  <c:v>90</c:v>
                </c:pt>
                <c:pt idx="2">
                  <c:v>120</c:v>
                </c:pt>
                <c:pt idx="3">
                  <c:v>146</c:v>
                </c:pt>
                <c:pt idx="4">
                  <c:v>99</c:v>
                </c:pt>
                <c:pt idx="5">
                  <c:v>137</c:v>
                </c:pt>
                <c:pt idx="6">
                  <c:v>129</c:v>
                </c:pt>
                <c:pt idx="7">
                  <c:v>149</c:v>
                </c:pt>
                <c:pt idx="8">
                  <c:v>128</c:v>
                </c:pt>
                <c:pt idx="9">
                  <c:v>105</c:v>
                </c:pt>
                <c:pt idx="10">
                  <c:v>78</c:v>
                </c:pt>
                <c:pt idx="11">
                  <c:v>75</c:v>
                </c:pt>
                <c:pt idx="1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9-4116-93A8-D3573F418388}"/>
            </c:ext>
          </c:extLst>
        </c:ser>
        <c:ser>
          <c:idx val="1"/>
          <c:order val="1"/>
          <c:tx>
            <c:strRef>
              <c:f>参考元データ総数!$A$72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参考元データ総数!$B$72:$N$72</c:f>
              <c:numCache>
                <c:formatCode>General</c:formatCode>
                <c:ptCount val="13"/>
                <c:pt idx="0">
                  <c:v>114</c:v>
                </c:pt>
                <c:pt idx="1">
                  <c:v>101</c:v>
                </c:pt>
                <c:pt idx="2">
                  <c:v>105</c:v>
                </c:pt>
                <c:pt idx="3">
                  <c:v>131</c:v>
                </c:pt>
                <c:pt idx="4">
                  <c:v>74</c:v>
                </c:pt>
                <c:pt idx="5">
                  <c:v>114</c:v>
                </c:pt>
                <c:pt idx="6">
                  <c:v>122</c:v>
                </c:pt>
                <c:pt idx="7">
                  <c:v>126</c:v>
                </c:pt>
                <c:pt idx="8">
                  <c:v>103</c:v>
                </c:pt>
                <c:pt idx="9">
                  <c:v>89</c:v>
                </c:pt>
                <c:pt idx="10">
                  <c:v>56</c:v>
                </c:pt>
                <c:pt idx="11">
                  <c:v>83</c:v>
                </c:pt>
                <c:pt idx="1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9-4116-93A8-D3573F418388}"/>
            </c:ext>
          </c:extLst>
        </c:ser>
        <c:ser>
          <c:idx val="2"/>
          <c:order val="2"/>
          <c:tx>
            <c:strRef>
              <c:f>参考元データ総数!$A$73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参考元データ総数!$B$73:$N$73</c:f>
              <c:numCache>
                <c:formatCode>General</c:formatCode>
                <c:ptCount val="13"/>
                <c:pt idx="0">
                  <c:v>82</c:v>
                </c:pt>
                <c:pt idx="1">
                  <c:v>67</c:v>
                </c:pt>
                <c:pt idx="2">
                  <c:v>109</c:v>
                </c:pt>
                <c:pt idx="3">
                  <c:v>106</c:v>
                </c:pt>
                <c:pt idx="4">
                  <c:v>84</c:v>
                </c:pt>
                <c:pt idx="5">
                  <c:v>98</c:v>
                </c:pt>
                <c:pt idx="6">
                  <c:v>88</c:v>
                </c:pt>
                <c:pt idx="7">
                  <c:v>100</c:v>
                </c:pt>
                <c:pt idx="8">
                  <c:v>79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9-4116-93A8-D3573F418388}"/>
            </c:ext>
          </c:extLst>
        </c:ser>
        <c:ser>
          <c:idx val="3"/>
          <c:order val="3"/>
          <c:tx>
            <c:strRef>
              <c:f>参考元データ総数!$A$74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参考元データ総数!$B$74:$N$74</c:f>
              <c:numCache>
                <c:formatCode>General</c:formatCode>
                <c:ptCount val="13"/>
                <c:pt idx="0">
                  <c:v>93</c:v>
                </c:pt>
                <c:pt idx="1">
                  <c:v>74</c:v>
                </c:pt>
                <c:pt idx="2">
                  <c:v>90</c:v>
                </c:pt>
                <c:pt idx="3">
                  <c:v>97</c:v>
                </c:pt>
                <c:pt idx="4">
                  <c:v>79</c:v>
                </c:pt>
                <c:pt idx="5">
                  <c:v>97</c:v>
                </c:pt>
                <c:pt idx="6">
                  <c:v>91</c:v>
                </c:pt>
                <c:pt idx="7">
                  <c:v>110</c:v>
                </c:pt>
                <c:pt idx="8">
                  <c:v>83</c:v>
                </c:pt>
                <c:pt idx="9">
                  <c:v>82</c:v>
                </c:pt>
                <c:pt idx="10">
                  <c:v>54</c:v>
                </c:pt>
                <c:pt idx="11">
                  <c:v>46</c:v>
                </c:pt>
                <c:pt idx="1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89-4116-93A8-D3573F418388}"/>
            </c:ext>
          </c:extLst>
        </c:ser>
        <c:ser>
          <c:idx val="4"/>
          <c:order val="4"/>
          <c:tx>
            <c:strRef>
              <c:f>参考元データ総数!$A$75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参考元データ総数!$B$70:$N$70</c:f>
              <c:strCache>
                <c:ptCount val="13"/>
                <c:pt idx="0">
                  <c:v>0-2時</c:v>
                </c:pt>
                <c:pt idx="1">
                  <c:v>2-4時</c:v>
                </c:pt>
                <c:pt idx="2">
                  <c:v>4-6時</c:v>
                </c:pt>
                <c:pt idx="3">
                  <c:v>6-8時</c:v>
                </c:pt>
                <c:pt idx="4">
                  <c:v>8-10時</c:v>
                </c:pt>
                <c:pt idx="5">
                  <c:v>10-12時</c:v>
                </c:pt>
                <c:pt idx="6">
                  <c:v>12-14時</c:v>
                </c:pt>
                <c:pt idx="7">
                  <c:v>14-16時</c:v>
                </c:pt>
                <c:pt idx="8">
                  <c:v>16-18時</c:v>
                </c:pt>
                <c:pt idx="9">
                  <c:v>18-20時</c:v>
                </c:pt>
                <c:pt idx="10">
                  <c:v>20-22時</c:v>
                </c:pt>
                <c:pt idx="11">
                  <c:v>22-24時</c:v>
                </c:pt>
                <c:pt idx="12">
                  <c:v>不詳</c:v>
                </c:pt>
              </c:strCache>
            </c:strRef>
          </c:cat>
          <c:val>
            <c:numRef>
              <c:f>参考元データ総数!$B$75:$N$75</c:f>
              <c:numCache>
                <c:formatCode>General</c:formatCode>
                <c:ptCount val="13"/>
                <c:pt idx="0">
                  <c:v>96</c:v>
                </c:pt>
                <c:pt idx="1">
                  <c:v>91</c:v>
                </c:pt>
                <c:pt idx="2">
                  <c:v>80</c:v>
                </c:pt>
                <c:pt idx="3">
                  <c:v>103</c:v>
                </c:pt>
                <c:pt idx="4">
                  <c:v>82</c:v>
                </c:pt>
                <c:pt idx="5">
                  <c:v>95</c:v>
                </c:pt>
                <c:pt idx="6">
                  <c:v>96</c:v>
                </c:pt>
                <c:pt idx="7">
                  <c:v>73</c:v>
                </c:pt>
                <c:pt idx="8">
                  <c:v>100</c:v>
                </c:pt>
                <c:pt idx="9">
                  <c:v>51</c:v>
                </c:pt>
                <c:pt idx="10">
                  <c:v>54</c:v>
                </c:pt>
                <c:pt idx="11">
                  <c:v>49</c:v>
                </c:pt>
                <c:pt idx="1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89-4116-93A8-D3573F418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55712"/>
        <c:axId val="871463552"/>
      </c:barChart>
      <c:catAx>
        <c:axId val="87145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463552"/>
        <c:crosses val="autoZero"/>
        <c:auto val="1"/>
        <c:lblAlgn val="ctr"/>
        <c:lblOffset val="100"/>
        <c:noMultiLvlLbl val="0"/>
      </c:catAx>
      <c:valAx>
        <c:axId val="87146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55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参考元データ総数!$A$81</c:f>
              <c:strCache>
                <c:ptCount val="1"/>
                <c:pt idx="0">
                  <c:v>H25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参考元データ総数!$B$81:$I$81</c:f>
              <c:numCache>
                <c:formatCode>General</c:formatCode>
                <c:ptCount val="8"/>
                <c:pt idx="0">
                  <c:v>184</c:v>
                </c:pt>
                <c:pt idx="1">
                  <c:v>281</c:v>
                </c:pt>
                <c:pt idx="2">
                  <c:v>259</c:v>
                </c:pt>
                <c:pt idx="3">
                  <c:v>203</c:v>
                </c:pt>
                <c:pt idx="4">
                  <c:v>219</c:v>
                </c:pt>
                <c:pt idx="5">
                  <c:v>237</c:v>
                </c:pt>
                <c:pt idx="6">
                  <c:v>174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D-4D18-81AA-B122146D6D28}"/>
            </c:ext>
          </c:extLst>
        </c:ser>
        <c:ser>
          <c:idx val="1"/>
          <c:order val="1"/>
          <c:tx>
            <c:strRef>
              <c:f>参考元データ総数!$A$82</c:f>
              <c:strCache>
                <c:ptCount val="1"/>
                <c:pt idx="0">
                  <c:v>H26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参考元データ総数!$B$82:$I$82</c:f>
              <c:numCache>
                <c:formatCode>General</c:formatCode>
                <c:ptCount val="8"/>
                <c:pt idx="0">
                  <c:v>171</c:v>
                </c:pt>
                <c:pt idx="1">
                  <c:v>228</c:v>
                </c:pt>
                <c:pt idx="2">
                  <c:v>227</c:v>
                </c:pt>
                <c:pt idx="3">
                  <c:v>189</c:v>
                </c:pt>
                <c:pt idx="4">
                  <c:v>190</c:v>
                </c:pt>
                <c:pt idx="5">
                  <c:v>183</c:v>
                </c:pt>
                <c:pt idx="6">
                  <c:v>171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D-4D18-81AA-B122146D6D28}"/>
            </c:ext>
          </c:extLst>
        </c:ser>
        <c:ser>
          <c:idx val="2"/>
          <c:order val="2"/>
          <c:tx>
            <c:strRef>
              <c:f>参考元データ総数!$A$83</c:f>
              <c:strCache>
                <c:ptCount val="1"/>
                <c:pt idx="0">
                  <c:v>H27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参考元データ総数!$B$83:$I$83</c:f>
              <c:numCache>
                <c:formatCode>General</c:formatCode>
                <c:ptCount val="8"/>
                <c:pt idx="0">
                  <c:v>140</c:v>
                </c:pt>
                <c:pt idx="1">
                  <c:v>204</c:v>
                </c:pt>
                <c:pt idx="2">
                  <c:v>202</c:v>
                </c:pt>
                <c:pt idx="3">
                  <c:v>192</c:v>
                </c:pt>
                <c:pt idx="4">
                  <c:v>191</c:v>
                </c:pt>
                <c:pt idx="5">
                  <c:v>175</c:v>
                </c:pt>
                <c:pt idx="6">
                  <c:v>157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D-4D18-81AA-B122146D6D28}"/>
            </c:ext>
          </c:extLst>
        </c:ser>
        <c:ser>
          <c:idx val="3"/>
          <c:order val="3"/>
          <c:tx>
            <c:strRef>
              <c:f>参考元データ総数!$A$84</c:f>
              <c:strCache>
                <c:ptCount val="1"/>
                <c:pt idx="0">
                  <c:v>H28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参考元データ総数!$B$84:$I$84</c:f>
              <c:numCache>
                <c:formatCode>General</c:formatCode>
                <c:ptCount val="8"/>
                <c:pt idx="0">
                  <c:v>159</c:v>
                </c:pt>
                <c:pt idx="1">
                  <c:v>207</c:v>
                </c:pt>
                <c:pt idx="2">
                  <c:v>177</c:v>
                </c:pt>
                <c:pt idx="3">
                  <c:v>171</c:v>
                </c:pt>
                <c:pt idx="4">
                  <c:v>165</c:v>
                </c:pt>
                <c:pt idx="5">
                  <c:v>159</c:v>
                </c:pt>
                <c:pt idx="6">
                  <c:v>174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D-4D18-81AA-B122146D6D28}"/>
            </c:ext>
          </c:extLst>
        </c:ser>
        <c:ser>
          <c:idx val="4"/>
          <c:order val="4"/>
          <c:tx>
            <c:strRef>
              <c:f>参考元データ総数!$A$85</c:f>
              <c:strCache>
                <c:ptCount val="1"/>
                <c:pt idx="0">
                  <c:v>H29</c:v>
                </c:pt>
              </c:strCache>
            </c:strRef>
          </c:tx>
          <c:invertIfNegative val="0"/>
          <c:cat>
            <c:strRef>
              <c:f>参考元データ総数!$B$80:$I$80</c:f>
              <c:strCache>
                <c:ptCount val="8"/>
                <c:pt idx="0">
                  <c:v>日曜</c:v>
                </c:pt>
                <c:pt idx="1">
                  <c:v>月曜</c:v>
                </c:pt>
                <c:pt idx="2">
                  <c:v>火曜</c:v>
                </c:pt>
                <c:pt idx="3">
                  <c:v>水曜</c:v>
                </c:pt>
                <c:pt idx="4">
                  <c:v>木曜</c:v>
                </c:pt>
                <c:pt idx="5">
                  <c:v>金曜</c:v>
                </c:pt>
                <c:pt idx="6">
                  <c:v>土曜</c:v>
                </c:pt>
                <c:pt idx="7">
                  <c:v>不詳</c:v>
                </c:pt>
              </c:strCache>
            </c:strRef>
          </c:cat>
          <c:val>
            <c:numRef>
              <c:f>参考元データ総数!$B$85:$I$85</c:f>
              <c:numCache>
                <c:formatCode>General</c:formatCode>
                <c:ptCount val="8"/>
                <c:pt idx="0">
                  <c:v>161</c:v>
                </c:pt>
                <c:pt idx="1">
                  <c:v>203</c:v>
                </c:pt>
                <c:pt idx="2">
                  <c:v>186</c:v>
                </c:pt>
                <c:pt idx="3">
                  <c:v>171</c:v>
                </c:pt>
                <c:pt idx="4">
                  <c:v>146</c:v>
                </c:pt>
                <c:pt idx="5">
                  <c:v>148</c:v>
                </c:pt>
                <c:pt idx="6">
                  <c:v>151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D-4D18-81AA-B122146D6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57672"/>
        <c:axId val="871458064"/>
      </c:barChart>
      <c:catAx>
        <c:axId val="871457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458064"/>
        <c:crosses val="autoZero"/>
        <c:auto val="1"/>
        <c:lblAlgn val="ctr"/>
        <c:lblOffset val="100"/>
        <c:noMultiLvlLbl val="0"/>
      </c:catAx>
      <c:valAx>
        <c:axId val="87145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57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参考元データ総数!$B$99</c:f>
              <c:strCache>
                <c:ptCount val="1"/>
                <c:pt idx="0">
                  <c:v>あり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参考元データ総数!$A$100:$A$104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参考元データ総数!$B$100:$B$104</c:f>
              <c:numCache>
                <c:formatCode>0.0%</c:formatCode>
                <c:ptCount val="5"/>
                <c:pt idx="0">
                  <c:v>0.21356147021546262</c:v>
                </c:pt>
                <c:pt idx="1">
                  <c:v>0.21572871572871574</c:v>
                </c:pt>
                <c:pt idx="2">
                  <c:v>0.2362934362934363</c:v>
                </c:pt>
                <c:pt idx="3">
                  <c:v>0.2245557350565428</c:v>
                </c:pt>
                <c:pt idx="4">
                  <c:v>0.19400499583680267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A-46F1-AE5A-071C0A88C5E7}"/>
            </c:ext>
          </c:extLst>
        </c:ser>
        <c:ser>
          <c:idx val="1"/>
          <c:order val="1"/>
          <c:tx>
            <c:strRef>
              <c:f>参考元データ総数!$C$99</c:f>
              <c:strCache>
                <c:ptCount val="1"/>
                <c:pt idx="0">
                  <c:v>なし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参考元データ総数!$A$100:$A$104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参考元データ総数!$C$100:$C$104</c:f>
              <c:numCache>
                <c:formatCode>0.0%</c:formatCode>
                <c:ptCount val="5"/>
                <c:pt idx="0">
                  <c:v>0.64131812420785805</c:v>
                </c:pt>
                <c:pt idx="1">
                  <c:v>0.60461760461760461</c:v>
                </c:pt>
                <c:pt idx="2">
                  <c:v>0.55984555984555984</c:v>
                </c:pt>
                <c:pt idx="3">
                  <c:v>0.57512116316639739</c:v>
                </c:pt>
                <c:pt idx="4">
                  <c:v>0.60699417152373025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A-46F1-AE5A-071C0A88C5E7}"/>
            </c:ext>
          </c:extLst>
        </c:ser>
        <c:ser>
          <c:idx val="2"/>
          <c:order val="2"/>
          <c:tx>
            <c:strRef>
              <c:f>参考元データ総数!$D$99</c:f>
              <c:strCache>
                <c:ptCount val="1"/>
                <c:pt idx="0">
                  <c:v>不詳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参考元データ総数!$A$100:$A$104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参考元データ総数!$D$100:$D$104</c:f>
              <c:numCache>
                <c:formatCode>0.0%</c:formatCode>
                <c:ptCount val="5"/>
                <c:pt idx="0">
                  <c:v>0.14512040557667935</c:v>
                </c:pt>
                <c:pt idx="1">
                  <c:v>0.17965367965367965</c:v>
                </c:pt>
                <c:pt idx="2">
                  <c:v>0.20386100386100386</c:v>
                </c:pt>
                <c:pt idx="3">
                  <c:v>0.20032310177705978</c:v>
                </c:pt>
                <c:pt idx="4">
                  <c:v>0.19900083263946711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CA-46F1-AE5A-071C0A88C5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71472568"/>
        <c:axId val="871473744"/>
      </c:barChart>
      <c:catAx>
        <c:axId val="871472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1473744"/>
        <c:crosses val="autoZero"/>
        <c:auto val="1"/>
        <c:lblAlgn val="ctr"/>
        <c:lblOffset val="100"/>
        <c:noMultiLvlLbl val="0"/>
      </c:catAx>
      <c:valAx>
        <c:axId val="8714737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8714725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年齢別（総数）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参考元データ総数!$C$4</c:f>
              <c:strCache>
                <c:ptCount val="1"/>
                <c:pt idx="0">
                  <c:v>20歳未満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4.592044141476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20-4B54-9441-B95643828ED9}"/>
                </c:ext>
              </c:extLst>
            </c:dLbl>
            <c:dLbl>
              <c:idx val="1"/>
              <c:layout>
                <c:manualLayout>
                  <c:x val="-9.0826521344232521E-3"/>
                  <c:y val="-3.936037835551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20-4B54-9441-B95643828ED9}"/>
                </c:ext>
              </c:extLst>
            </c:dLbl>
            <c:dLbl>
              <c:idx val="2"/>
              <c:layout>
                <c:manualLayout>
                  <c:x val="-1.6348773841961851E-2"/>
                  <c:y val="-3.9360378355510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20-4B54-9441-B95643828ED9}"/>
                </c:ext>
              </c:extLst>
            </c:dLbl>
            <c:dLbl>
              <c:idx val="3"/>
              <c:layout>
                <c:manualLayout>
                  <c:x val="-1.6348773841961921E-2"/>
                  <c:y val="-2.6240252237007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20-4B54-9441-B95643828ED9}"/>
                </c:ext>
              </c:extLst>
            </c:dLbl>
            <c:dLbl>
              <c:idx val="4"/>
              <c:layout>
                <c:manualLayout>
                  <c:x val="-2.9064486830154404E-2"/>
                  <c:y val="-3.2800315296259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20-4B54-9441-B95643828E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参考元データ総数!$C$5:$C$9</c:f>
              <c:numCache>
                <c:formatCode>General</c:formatCode>
                <c:ptCount val="5"/>
                <c:pt idx="0">
                  <c:v>11</c:v>
                </c:pt>
                <c:pt idx="1">
                  <c:v>18</c:v>
                </c:pt>
                <c:pt idx="2">
                  <c:v>11</c:v>
                </c:pt>
                <c:pt idx="3">
                  <c:v>20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20-4B54-9441-B95643828ED9}"/>
            </c:ext>
          </c:extLst>
        </c:ser>
        <c:ser>
          <c:idx val="1"/>
          <c:order val="1"/>
          <c:tx>
            <c:strRef>
              <c:f>参考元データ総数!$D$4</c:f>
              <c:strCache>
                <c:ptCount val="1"/>
                <c:pt idx="0">
                  <c:v>20～29歳</c:v>
                </c:pt>
              </c:strCache>
            </c:strRef>
          </c:tx>
          <c:dLbls>
            <c:dLbl>
              <c:idx val="1"/>
              <c:layout>
                <c:manualLayout>
                  <c:x val="-1.8165304268846535E-2"/>
                  <c:y val="1.9680189177755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20-4B54-9441-B95643828ED9}"/>
                </c:ext>
              </c:extLst>
            </c:dLbl>
            <c:dLbl>
              <c:idx val="2"/>
              <c:layout>
                <c:manualLayout>
                  <c:x val="-2.7247956403269821E-2"/>
                  <c:y val="-3.6080346825885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20-4B54-9441-B95643828ED9}"/>
                </c:ext>
              </c:extLst>
            </c:dLbl>
            <c:dLbl>
              <c:idx val="3"/>
              <c:layout>
                <c:manualLayout>
                  <c:x val="-1.2715712988192553E-2"/>
                  <c:y val="-1.9680189177755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20-4B54-9441-B95643828E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参考元データ総数!$D$5:$D$9</c:f>
              <c:numCache>
                <c:formatCode>General</c:formatCode>
                <c:ptCount val="5"/>
                <c:pt idx="0">
                  <c:v>160</c:v>
                </c:pt>
                <c:pt idx="1">
                  <c:v>119</c:v>
                </c:pt>
                <c:pt idx="2">
                  <c:v>126</c:v>
                </c:pt>
                <c:pt idx="3">
                  <c:v>124</c:v>
                </c:pt>
                <c:pt idx="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320-4B54-9441-B95643828ED9}"/>
            </c:ext>
          </c:extLst>
        </c:ser>
        <c:ser>
          <c:idx val="2"/>
          <c:order val="2"/>
          <c:tx>
            <c:strRef>
              <c:f>参考元データ総数!$E$4</c:f>
              <c:strCache>
                <c:ptCount val="1"/>
                <c:pt idx="0">
                  <c:v>30～39歳</c:v>
                </c:pt>
              </c:strCache>
            </c:strRef>
          </c:tx>
          <c:dLbls>
            <c:dLbl>
              <c:idx val="2"/>
              <c:layout>
                <c:manualLayout>
                  <c:x val="9.0826521344231845E-3"/>
                  <c:y val="1.9680189177755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20-4B54-9441-B95643828E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参考元データ総数!$E$5:$E$9</c:f>
              <c:numCache>
                <c:formatCode>General</c:formatCode>
                <c:ptCount val="5"/>
                <c:pt idx="0">
                  <c:v>215</c:v>
                </c:pt>
                <c:pt idx="1">
                  <c:v>172</c:v>
                </c:pt>
                <c:pt idx="2">
                  <c:v>159</c:v>
                </c:pt>
                <c:pt idx="3">
                  <c:v>170</c:v>
                </c:pt>
                <c:pt idx="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320-4B54-9441-B95643828ED9}"/>
            </c:ext>
          </c:extLst>
        </c:ser>
        <c:ser>
          <c:idx val="3"/>
          <c:order val="3"/>
          <c:tx>
            <c:strRef>
              <c:f>参考元データ総数!$F$4</c:f>
              <c:strCache>
                <c:ptCount val="1"/>
                <c:pt idx="0">
                  <c:v>40～49歳</c:v>
                </c:pt>
              </c:strCache>
            </c:strRef>
          </c:tx>
          <c:dLbls>
            <c:dLbl>
              <c:idx val="0"/>
              <c:layout>
                <c:manualLayout>
                  <c:x val="-4.7229791099000905E-2"/>
                  <c:y val="2.2960220707381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20-4B54-9441-B95643828ED9}"/>
                </c:ext>
              </c:extLst>
            </c:dLbl>
            <c:dLbl>
              <c:idx val="1"/>
              <c:layout>
                <c:manualLayout>
                  <c:x val="-2.7247956403269789E-2"/>
                  <c:y val="3.9360378355510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20-4B54-9441-B95643828ED9}"/>
                </c:ext>
              </c:extLst>
            </c:dLbl>
            <c:dLbl>
              <c:idx val="2"/>
              <c:layout>
                <c:manualLayout>
                  <c:x val="-1.0899182561307902E-2"/>
                  <c:y val="-3.280031529625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20-4B54-9441-B95643828ED9}"/>
                </c:ext>
              </c:extLst>
            </c:dLbl>
            <c:dLbl>
              <c:idx val="3"/>
              <c:layout>
                <c:manualLayout>
                  <c:x val="-7.266121707538601E-3"/>
                  <c:y val="-4.59204414147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20-4B54-9441-B95643828ED9}"/>
                </c:ext>
              </c:extLst>
            </c:dLbl>
            <c:dLbl>
              <c:idx val="4"/>
              <c:layout>
                <c:manualLayout>
                  <c:x val="-5.4495912806539508E-3"/>
                  <c:y val="-3.9360378355510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20-4B54-9441-B95643828E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参考元データ総数!$F$5:$F$9</c:f>
              <c:numCache>
                <c:formatCode>General</c:formatCode>
                <c:ptCount val="5"/>
                <c:pt idx="0">
                  <c:v>280</c:v>
                </c:pt>
                <c:pt idx="1">
                  <c:v>258</c:v>
                </c:pt>
                <c:pt idx="2">
                  <c:v>254</c:v>
                </c:pt>
                <c:pt idx="3">
                  <c:v>220</c:v>
                </c:pt>
                <c:pt idx="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320-4B54-9441-B95643828ED9}"/>
            </c:ext>
          </c:extLst>
        </c:ser>
        <c:ser>
          <c:idx val="4"/>
          <c:order val="4"/>
          <c:tx>
            <c:strRef>
              <c:f>参考元データ総数!$G$4</c:f>
              <c:strCache>
                <c:ptCount val="1"/>
                <c:pt idx="0">
                  <c:v>50～59歳</c:v>
                </c:pt>
              </c:strCache>
            </c:strRef>
          </c:tx>
          <c:dLbls>
            <c:dLbl>
              <c:idx val="0"/>
              <c:layout>
                <c:manualLayout>
                  <c:x val="-4.5413260672116255E-2"/>
                  <c:y val="2.6240252237007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20-4B54-9441-B95643828ED9}"/>
                </c:ext>
              </c:extLst>
            </c:dLbl>
            <c:dLbl>
              <c:idx val="1"/>
              <c:layout>
                <c:manualLayout>
                  <c:x val="-3.2697547683923675E-2"/>
                  <c:y val="2.9520283766633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20-4B54-9441-B95643828ED9}"/>
                </c:ext>
              </c:extLst>
            </c:dLbl>
            <c:dLbl>
              <c:idx val="2"/>
              <c:layout>
                <c:manualLayout>
                  <c:x val="-1.6348773841961851E-2"/>
                  <c:y val="-2.2960220707381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20-4B54-9441-B95643828ED9}"/>
                </c:ext>
              </c:extLst>
            </c:dLbl>
            <c:dLbl>
              <c:idx val="3"/>
              <c:layout>
                <c:manualLayout>
                  <c:x val="-1.2715712988192553E-2"/>
                  <c:y val="-1.9680189177755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20-4B54-9441-B95643828ED9}"/>
                </c:ext>
              </c:extLst>
            </c:dLbl>
            <c:dLbl>
              <c:idx val="4"/>
              <c:layout>
                <c:manualLayout>
                  <c:x val="0"/>
                  <c:y val="-3.280031529625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20-4B54-9441-B95643828E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参考元データ総数!$G$5:$G$9</c:f>
              <c:numCache>
                <c:formatCode>General</c:formatCode>
                <c:ptCount val="5"/>
                <c:pt idx="0">
                  <c:v>245</c:v>
                </c:pt>
                <c:pt idx="1">
                  <c:v>216</c:v>
                </c:pt>
                <c:pt idx="2">
                  <c:v>204</c:v>
                </c:pt>
                <c:pt idx="3">
                  <c:v>186</c:v>
                </c:pt>
                <c:pt idx="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5320-4B54-9441-B95643828ED9}"/>
            </c:ext>
          </c:extLst>
        </c:ser>
        <c:ser>
          <c:idx val="5"/>
          <c:order val="5"/>
          <c:tx>
            <c:strRef>
              <c:f>参考元データ総数!$H$4</c:f>
              <c:strCache>
                <c:ptCount val="1"/>
                <c:pt idx="0">
                  <c:v>60～69歳</c:v>
                </c:pt>
              </c:strCache>
            </c:strRef>
          </c:tx>
          <c:dLbls>
            <c:dLbl>
              <c:idx val="0"/>
              <c:layout>
                <c:manualLayout>
                  <c:x val="-5.4495912806539509E-2"/>
                  <c:y val="-1.640015764812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320-4B54-9441-B95643828ED9}"/>
                </c:ext>
              </c:extLst>
            </c:dLbl>
            <c:dLbl>
              <c:idx val="1"/>
              <c:layout>
                <c:manualLayout>
                  <c:x val="0"/>
                  <c:y val="-2.9520283766633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320-4B54-9441-B95643828ED9}"/>
                </c:ext>
              </c:extLst>
            </c:dLbl>
            <c:dLbl>
              <c:idx val="2"/>
              <c:layout>
                <c:manualLayout>
                  <c:x val="-4.3596730245231606E-2"/>
                  <c:y val="3.280031529625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320-4B54-9441-B95643828ED9}"/>
                </c:ext>
              </c:extLst>
            </c:dLbl>
            <c:dLbl>
              <c:idx val="3"/>
              <c:layout>
                <c:manualLayout>
                  <c:x val="-3.4514078110808359E-2"/>
                  <c:y val="3.6080346825885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320-4B54-9441-B95643828E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参考元データ総数!$H$5:$H$9</c:f>
              <c:numCache>
                <c:formatCode>General</c:formatCode>
                <c:ptCount val="5"/>
                <c:pt idx="0">
                  <c:v>284</c:v>
                </c:pt>
                <c:pt idx="1">
                  <c:v>262</c:v>
                </c:pt>
                <c:pt idx="2">
                  <c:v>204</c:v>
                </c:pt>
                <c:pt idx="3">
                  <c:v>224</c:v>
                </c:pt>
                <c:pt idx="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320-4B54-9441-B95643828ED9}"/>
            </c:ext>
          </c:extLst>
        </c:ser>
        <c:ser>
          <c:idx val="6"/>
          <c:order val="6"/>
          <c:tx>
            <c:strRef>
              <c:f>参考元データ総数!$I$4</c:f>
              <c:strCache>
                <c:ptCount val="1"/>
                <c:pt idx="0">
                  <c:v>70～79歳</c:v>
                </c:pt>
              </c:strCache>
            </c:strRef>
          </c:tx>
          <c:dLbls>
            <c:dLbl>
              <c:idx val="1"/>
              <c:layout>
                <c:manualLayout>
                  <c:x val="-1.634877384196182E-2"/>
                  <c:y val="-1.3120126118503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320-4B54-9441-B95643828ED9}"/>
                </c:ext>
              </c:extLst>
            </c:dLbl>
            <c:dLbl>
              <c:idx val="2"/>
              <c:layout>
                <c:manualLayout>
                  <c:x val="-1.8165304268846504E-2"/>
                  <c:y val="-2.6240252237007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320-4B54-9441-B95643828ED9}"/>
                </c:ext>
              </c:extLst>
            </c:dLbl>
            <c:dLbl>
              <c:idx val="3"/>
              <c:layout>
                <c:manualLayout>
                  <c:x val="-5.99455040871934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320-4B54-9441-B95643828E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参考元データ総数!$I$5:$I$9</c:f>
              <c:numCache>
                <c:formatCode>General</c:formatCode>
                <c:ptCount val="5"/>
                <c:pt idx="0">
                  <c:v>262</c:v>
                </c:pt>
                <c:pt idx="1">
                  <c:v>219</c:v>
                </c:pt>
                <c:pt idx="2">
                  <c:v>227</c:v>
                </c:pt>
                <c:pt idx="3">
                  <c:v>181</c:v>
                </c:pt>
                <c:pt idx="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5320-4B54-9441-B95643828ED9}"/>
            </c:ext>
          </c:extLst>
        </c:ser>
        <c:ser>
          <c:idx val="7"/>
          <c:order val="7"/>
          <c:tx>
            <c:strRef>
              <c:f>参考元データ総数!$J$4</c:f>
              <c:strCache>
                <c:ptCount val="1"/>
                <c:pt idx="0">
                  <c:v>80歳以上</c:v>
                </c:pt>
              </c:strCache>
            </c:strRef>
          </c:tx>
          <c:dLbls>
            <c:dLbl>
              <c:idx val="1"/>
              <c:layout>
                <c:manualLayout>
                  <c:x val="-1.8165304268846503E-3"/>
                  <c:y val="-4.2640409885136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320-4B54-9441-B95643828ED9}"/>
                </c:ext>
              </c:extLst>
            </c:dLbl>
            <c:dLbl>
              <c:idx val="4"/>
              <c:layout>
                <c:manualLayout>
                  <c:x val="0"/>
                  <c:y val="2.6240252237007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320-4B54-9441-B95643828E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参考元データ総数!$J$5:$J$9</c:f>
              <c:numCache>
                <c:formatCode>General</c:formatCode>
                <c:ptCount val="5"/>
                <c:pt idx="0">
                  <c:v>121</c:v>
                </c:pt>
                <c:pt idx="1">
                  <c:v>122</c:v>
                </c:pt>
                <c:pt idx="2">
                  <c:v>109</c:v>
                </c:pt>
                <c:pt idx="3">
                  <c:v>113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5320-4B54-9441-B95643828ED9}"/>
            </c:ext>
          </c:extLst>
        </c:ser>
        <c:ser>
          <c:idx val="8"/>
          <c:order val="8"/>
          <c:tx>
            <c:strRef>
              <c:f>参考元データ総数!$K$4</c:f>
              <c:strCache>
                <c:ptCount val="1"/>
                <c:pt idx="0">
                  <c:v>不詳</c:v>
                </c:pt>
              </c:strCache>
            </c:strRef>
          </c:tx>
          <c:cat>
            <c:strRef>
              <c:f>参考元データ総数!$A$5:$A$9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参考元データ総数!$K$5:$K$9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5320-4B54-9441-B9564382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75312"/>
        <c:axId val="871470216"/>
      </c:lineChart>
      <c:catAx>
        <c:axId val="8714753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871470216"/>
        <c:crosses val="autoZero"/>
        <c:auto val="1"/>
        <c:lblAlgn val="ctr"/>
        <c:lblOffset val="100"/>
        <c:noMultiLvlLbl val="0"/>
      </c:catAx>
      <c:valAx>
        <c:axId val="871470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75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200024</xdr:colOff>
      <xdr:row>2</xdr:row>
      <xdr:rowOff>61911</xdr:rowOff>
    </xdr:from>
    <xdr:to>
      <xdr:col>33</xdr:col>
      <xdr:colOff>133349</xdr:colOff>
      <xdr:row>21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95249</xdr:colOff>
      <xdr:row>29</xdr:row>
      <xdr:rowOff>195262</xdr:rowOff>
    </xdr:from>
    <xdr:to>
      <xdr:col>33</xdr:col>
      <xdr:colOff>314325</xdr:colOff>
      <xdr:row>45</xdr:row>
      <xdr:rowOff>138112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34</xdr:row>
      <xdr:rowOff>82867</xdr:rowOff>
    </xdr:from>
    <xdr:to>
      <xdr:col>17</xdr:col>
      <xdr:colOff>436245</xdr:colOff>
      <xdr:row>45</xdr:row>
      <xdr:rowOff>135255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95250</xdr:colOff>
      <xdr:row>59</xdr:row>
      <xdr:rowOff>128586</xdr:rowOff>
    </xdr:from>
    <xdr:to>
      <xdr:col>23</xdr:col>
      <xdr:colOff>209550</xdr:colOff>
      <xdr:row>76</xdr:row>
      <xdr:rowOff>114299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209550</xdr:colOff>
      <xdr:row>78</xdr:row>
      <xdr:rowOff>33337</xdr:rowOff>
    </xdr:from>
    <xdr:to>
      <xdr:col>21</xdr:col>
      <xdr:colOff>666750</xdr:colOff>
      <xdr:row>94</xdr:row>
      <xdr:rowOff>33337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209550</xdr:colOff>
      <xdr:row>96</xdr:row>
      <xdr:rowOff>23811</xdr:rowOff>
    </xdr:from>
    <xdr:to>
      <xdr:col>23</xdr:col>
      <xdr:colOff>628649</xdr:colOff>
      <xdr:row>114</xdr:row>
      <xdr:rowOff>28574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285749</xdr:colOff>
      <xdr:row>89</xdr:row>
      <xdr:rowOff>109537</xdr:rowOff>
    </xdr:from>
    <xdr:to>
      <xdr:col>13</xdr:col>
      <xdr:colOff>676274</xdr:colOff>
      <xdr:row>105</xdr:row>
      <xdr:rowOff>109537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352425</xdr:colOff>
      <xdr:row>107</xdr:row>
      <xdr:rowOff>4762</xdr:rowOff>
    </xdr:from>
    <xdr:to>
      <xdr:col>13</xdr:col>
      <xdr:colOff>123825</xdr:colOff>
      <xdr:row>123</xdr:row>
      <xdr:rowOff>4762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24</xdr:row>
      <xdr:rowOff>0</xdr:rowOff>
    </xdr:from>
    <xdr:to>
      <xdr:col>33</xdr:col>
      <xdr:colOff>133350</xdr:colOff>
      <xdr:row>43</xdr:row>
      <xdr:rowOff>128589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428625</xdr:colOff>
      <xdr:row>1</xdr:row>
      <xdr:rowOff>76201</xdr:rowOff>
    </xdr:from>
    <xdr:to>
      <xdr:col>18</xdr:col>
      <xdr:colOff>266701</xdr:colOff>
      <xdr:row>11</xdr:row>
      <xdr:rowOff>95251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133350</xdr:colOff>
      <xdr:row>124</xdr:row>
      <xdr:rowOff>85725</xdr:rowOff>
    </xdr:from>
    <xdr:to>
      <xdr:col>8</xdr:col>
      <xdr:colOff>590550</xdr:colOff>
      <xdr:row>138</xdr:row>
      <xdr:rowOff>28575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257175</xdr:colOff>
      <xdr:row>136</xdr:row>
      <xdr:rowOff>57150</xdr:rowOff>
    </xdr:from>
    <xdr:to>
      <xdr:col>20</xdr:col>
      <xdr:colOff>657225</xdr:colOff>
      <xdr:row>154</xdr:row>
      <xdr:rowOff>57150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77</xdr:row>
      <xdr:rowOff>0</xdr:rowOff>
    </xdr:from>
    <xdr:to>
      <xdr:col>15</xdr:col>
      <xdr:colOff>95250</xdr:colOff>
      <xdr:row>89</xdr:row>
      <xdr:rowOff>52388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114299</xdr:colOff>
      <xdr:row>56</xdr:row>
      <xdr:rowOff>57149</xdr:rowOff>
    </xdr:from>
    <xdr:to>
      <xdr:col>26</xdr:col>
      <xdr:colOff>66674</xdr:colOff>
      <xdr:row>86</xdr:row>
      <xdr:rowOff>104774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34925</xdr:colOff>
      <xdr:row>151</xdr:row>
      <xdr:rowOff>0</xdr:rowOff>
    </xdr:from>
    <xdr:to>
      <xdr:col>7</xdr:col>
      <xdr:colOff>673100</xdr:colOff>
      <xdr:row>165</xdr:row>
      <xdr:rowOff>79375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19050</xdr:colOff>
      <xdr:row>166</xdr:row>
      <xdr:rowOff>120650</xdr:rowOff>
    </xdr:from>
    <xdr:to>
      <xdr:col>7</xdr:col>
      <xdr:colOff>673100</xdr:colOff>
      <xdr:row>181</xdr:row>
      <xdr:rowOff>28575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181</xdr:row>
      <xdr:rowOff>152400</xdr:rowOff>
    </xdr:from>
    <xdr:to>
      <xdr:col>7</xdr:col>
      <xdr:colOff>577850</xdr:colOff>
      <xdr:row>197</xdr:row>
      <xdr:rowOff>53975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9</xdr:row>
      <xdr:rowOff>1</xdr:rowOff>
    </xdr:from>
    <xdr:to>
      <xdr:col>10</xdr:col>
      <xdr:colOff>393700</xdr:colOff>
      <xdr:row>28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38</xdr:row>
      <xdr:rowOff>127000</xdr:rowOff>
    </xdr:from>
    <xdr:to>
      <xdr:col>10</xdr:col>
      <xdr:colOff>444500</xdr:colOff>
      <xdr:row>57</xdr:row>
      <xdr:rowOff>57150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72</xdr:row>
      <xdr:rowOff>0</xdr:rowOff>
    </xdr:from>
    <xdr:to>
      <xdr:col>10</xdr:col>
      <xdr:colOff>393700</xdr:colOff>
      <xdr:row>91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9</xdr:row>
      <xdr:rowOff>101601</xdr:rowOff>
    </xdr:from>
    <xdr:to>
      <xdr:col>8</xdr:col>
      <xdr:colOff>215899</xdr:colOff>
      <xdr:row>25</xdr:row>
      <xdr:rowOff>82551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34</xdr:row>
      <xdr:rowOff>25400</xdr:rowOff>
    </xdr:from>
    <xdr:to>
      <xdr:col>8</xdr:col>
      <xdr:colOff>368299</xdr:colOff>
      <xdr:row>49</xdr:row>
      <xdr:rowOff>133350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65</xdr:row>
      <xdr:rowOff>31750</xdr:rowOff>
    </xdr:from>
    <xdr:to>
      <xdr:col>8</xdr:col>
      <xdr:colOff>393700</xdr:colOff>
      <xdr:row>81</xdr:row>
      <xdr:rowOff>111125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27</xdr:row>
      <xdr:rowOff>3808</xdr:rowOff>
    </xdr:from>
    <xdr:to>
      <xdr:col>13</xdr:col>
      <xdr:colOff>22860</xdr:colOff>
      <xdr:row>46</xdr:row>
      <xdr:rowOff>95249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331470</xdr:colOff>
      <xdr:row>58</xdr:row>
      <xdr:rowOff>165100</xdr:rowOff>
    </xdr:from>
    <xdr:to>
      <xdr:col>13</xdr:col>
      <xdr:colOff>1905</xdr:colOff>
      <xdr:row>78</xdr:row>
      <xdr:rowOff>83819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239395</xdr:colOff>
      <xdr:row>89</xdr:row>
      <xdr:rowOff>144780</xdr:rowOff>
    </xdr:from>
    <xdr:to>
      <xdr:col>13</xdr:col>
      <xdr:colOff>106680</xdr:colOff>
      <xdr:row>109</xdr:row>
      <xdr:rowOff>68579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1</xdr:row>
      <xdr:rowOff>114300</xdr:rowOff>
    </xdr:from>
    <xdr:to>
      <xdr:col>11</xdr:col>
      <xdr:colOff>472440</xdr:colOff>
      <xdr:row>16</xdr:row>
      <xdr:rowOff>64770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350520</xdr:colOff>
      <xdr:row>35</xdr:row>
      <xdr:rowOff>38100</xdr:rowOff>
    </xdr:from>
    <xdr:to>
      <xdr:col>3</xdr:col>
      <xdr:colOff>342900</xdr:colOff>
      <xdr:row>36</xdr:row>
      <xdr:rowOff>99060</xdr:rowOff>
    </xdr:to>
    <xdr:sp macro="" textlink="">
      <xdr:nvSpPr>
        <xdr:cNvPr id="8" name="テキスト ボックス 1"/>
        <xdr:cNvSpPr txBox="1"/>
      </xdr:nvSpPr>
      <xdr:spPr>
        <a:xfrm>
          <a:off x="685800" y="6233160"/>
          <a:ext cx="1211580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/>
            <a:t>■</a:t>
          </a:r>
          <a:r>
            <a:rPr lang="en-US" altLang="ja-JP" sz="1100"/>
            <a:t>20</a:t>
          </a:r>
          <a:r>
            <a:rPr lang="ja-JP" altLang="en-US" sz="1100"/>
            <a:t>歳～</a:t>
          </a:r>
          <a:r>
            <a:rPr lang="en-US" altLang="ja-JP" sz="1100"/>
            <a:t>29</a:t>
          </a:r>
          <a:r>
            <a:rPr lang="ja-JP" altLang="en-US" sz="1100"/>
            <a:t>歳</a:t>
          </a:r>
        </a:p>
      </xdr:txBody>
    </xdr:sp>
    <xdr:clientData/>
  </xdr:twoCellAnchor>
  <xdr:twoCellAnchor>
    <xdr:from>
      <xdr:col>1</xdr:col>
      <xdr:colOff>419100</xdr:colOff>
      <xdr:row>28</xdr:row>
      <xdr:rowOff>144780</xdr:rowOff>
    </xdr:from>
    <xdr:to>
      <xdr:col>3</xdr:col>
      <xdr:colOff>411480</xdr:colOff>
      <xdr:row>30</xdr:row>
      <xdr:rowOff>38100</xdr:rowOff>
    </xdr:to>
    <xdr:sp macro="" textlink="">
      <xdr:nvSpPr>
        <xdr:cNvPr id="9" name="テキスト ボックス 1"/>
        <xdr:cNvSpPr txBox="1"/>
      </xdr:nvSpPr>
      <xdr:spPr>
        <a:xfrm>
          <a:off x="754380" y="5166360"/>
          <a:ext cx="1211580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/>
            <a:t>●</a:t>
          </a:r>
          <a:r>
            <a:rPr lang="en-US" altLang="ja-JP" sz="1100"/>
            <a:t>60</a:t>
          </a:r>
          <a:r>
            <a:rPr lang="ja-JP" altLang="en-US" sz="1100"/>
            <a:t>歳～</a:t>
          </a:r>
          <a:r>
            <a:rPr lang="en-US" altLang="ja-JP" sz="1100"/>
            <a:t>69</a:t>
          </a:r>
          <a:r>
            <a:rPr lang="ja-JP" altLang="en-US" sz="1100"/>
            <a:t>歳</a:t>
          </a:r>
        </a:p>
      </xdr:txBody>
    </xdr:sp>
    <xdr:clientData/>
  </xdr:twoCellAnchor>
  <xdr:twoCellAnchor>
    <xdr:from>
      <xdr:col>5</xdr:col>
      <xdr:colOff>381000</xdr:colOff>
      <xdr:row>30</xdr:row>
      <xdr:rowOff>83820</xdr:rowOff>
    </xdr:from>
    <xdr:to>
      <xdr:col>7</xdr:col>
      <xdr:colOff>373380</xdr:colOff>
      <xdr:row>31</xdr:row>
      <xdr:rowOff>144780</xdr:rowOff>
    </xdr:to>
    <xdr:sp macro="" textlink="">
      <xdr:nvSpPr>
        <xdr:cNvPr id="11" name="テキスト ボックス 1"/>
        <xdr:cNvSpPr txBox="1"/>
      </xdr:nvSpPr>
      <xdr:spPr>
        <a:xfrm>
          <a:off x="3154680" y="5440680"/>
          <a:ext cx="1211580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/>
            <a:t>×40</a:t>
          </a:r>
          <a:r>
            <a:rPr lang="ja-JP" altLang="en-US" sz="1100"/>
            <a:t>歳～</a:t>
          </a:r>
          <a:r>
            <a:rPr lang="en-US" altLang="ja-JP" sz="1100"/>
            <a:t>49</a:t>
          </a:r>
          <a:r>
            <a:rPr lang="ja-JP" altLang="en-US" sz="1100"/>
            <a:t>歳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0.09511</cdr:x>
      <cdr:y>0.7407</cdr:y>
    </cdr:from>
    <cdr:to>
      <cdr:x>0.2564</cdr:x>
      <cdr:y>0.81047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14376" y="2426972"/>
          <a:ext cx="121158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◆</a:t>
          </a:r>
          <a:r>
            <a:rPr lang="en-US" altLang="ja-JP" sz="1100"/>
            <a:t>20</a:t>
          </a:r>
          <a:r>
            <a:rPr lang="ja-JP" altLang="en-US" sz="1100"/>
            <a:t>歳未満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</xdr:colOff>
      <xdr:row>8</xdr:row>
      <xdr:rowOff>160655</xdr:rowOff>
    </xdr:from>
    <xdr:to>
      <xdr:col>11</xdr:col>
      <xdr:colOff>924560</xdr:colOff>
      <xdr:row>27</xdr:row>
      <xdr:rowOff>92710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80644</xdr:colOff>
      <xdr:row>38</xdr:row>
      <xdr:rowOff>38735</xdr:rowOff>
    </xdr:from>
    <xdr:to>
      <xdr:col>11</xdr:col>
      <xdr:colOff>858520</xdr:colOff>
      <xdr:row>55</xdr:row>
      <xdr:rowOff>124460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66040</xdr:colOff>
      <xdr:row>66</xdr:row>
      <xdr:rowOff>88264</xdr:rowOff>
    </xdr:from>
    <xdr:to>
      <xdr:col>11</xdr:col>
      <xdr:colOff>955040</xdr:colOff>
      <xdr:row>84</xdr:row>
      <xdr:rowOff>20320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9</xdr:row>
      <xdr:rowOff>19050</xdr:rowOff>
    </xdr:from>
    <xdr:to>
      <xdr:col>8</xdr:col>
      <xdr:colOff>314324</xdr:colOff>
      <xdr:row>25</xdr:row>
      <xdr:rowOff>47625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35</xdr:row>
      <xdr:rowOff>28575</xdr:rowOff>
    </xdr:from>
    <xdr:to>
      <xdr:col>8</xdr:col>
      <xdr:colOff>295275</xdr:colOff>
      <xdr:row>51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59</xdr:row>
      <xdr:rowOff>142875</xdr:rowOff>
    </xdr:from>
    <xdr:to>
      <xdr:col>8</xdr:col>
      <xdr:colOff>238125</xdr:colOff>
      <xdr:row>75</xdr:row>
      <xdr:rowOff>95250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13</xdr:row>
      <xdr:rowOff>47627</xdr:rowOff>
    </xdr:from>
    <xdr:to>
      <xdr:col>11</xdr:col>
      <xdr:colOff>685799</xdr:colOff>
      <xdr:row>36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50</xdr:row>
      <xdr:rowOff>53976</xdr:rowOff>
    </xdr:from>
    <xdr:to>
      <xdr:col>12</xdr:col>
      <xdr:colOff>9525</xdr:colOff>
      <xdr:row>73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89</xdr:row>
      <xdr:rowOff>47626</xdr:rowOff>
    </xdr:from>
    <xdr:to>
      <xdr:col>11</xdr:col>
      <xdr:colOff>647700</xdr:colOff>
      <xdr:row>112</xdr:row>
      <xdr:rowOff>34926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</xdr:colOff>
      <xdr:row>8</xdr:row>
      <xdr:rowOff>89536</xdr:rowOff>
    </xdr:from>
    <xdr:to>
      <xdr:col>12</xdr:col>
      <xdr:colOff>1249680</xdr:colOff>
      <xdr:row>29</xdr:row>
      <xdr:rowOff>45720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118111</xdr:rowOff>
    </xdr:from>
    <xdr:to>
      <xdr:col>12</xdr:col>
      <xdr:colOff>1295400</xdr:colOff>
      <xdr:row>61</xdr:row>
      <xdr:rowOff>137160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92391</xdr:colOff>
      <xdr:row>70</xdr:row>
      <xdr:rowOff>99061</xdr:rowOff>
    </xdr:from>
    <xdr:to>
      <xdr:col>12</xdr:col>
      <xdr:colOff>1234440</xdr:colOff>
      <xdr:row>90</xdr:row>
      <xdr:rowOff>26671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127001</xdr:colOff>
      <xdr:row>9</xdr:row>
      <xdr:rowOff>38099</xdr:rowOff>
    </xdr:from>
    <xdr:to>
      <xdr:col>9</xdr:col>
      <xdr:colOff>469901</xdr:colOff>
      <xdr:row>26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36</xdr:row>
      <xdr:rowOff>50800</xdr:rowOff>
    </xdr:from>
    <xdr:to>
      <xdr:col>9</xdr:col>
      <xdr:colOff>431800</xdr:colOff>
      <xdr:row>52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139700</xdr:colOff>
      <xdr:row>66</xdr:row>
      <xdr:rowOff>38100</xdr:rowOff>
    </xdr:from>
    <xdr:to>
      <xdr:col>9</xdr:col>
      <xdr:colOff>457199</xdr:colOff>
      <xdr:row>82</xdr:row>
      <xdr:rowOff>123825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8</xdr:row>
      <xdr:rowOff>136525</xdr:rowOff>
    </xdr:from>
    <xdr:to>
      <xdr:col>14</xdr:col>
      <xdr:colOff>469900</xdr:colOff>
      <xdr:row>29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39</xdr:row>
      <xdr:rowOff>149226</xdr:rowOff>
    </xdr:from>
    <xdr:to>
      <xdr:col>14</xdr:col>
      <xdr:colOff>495299</xdr:colOff>
      <xdr:row>60</xdr:row>
      <xdr:rowOff>142876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139700</xdr:colOff>
      <xdr:row>70</xdr:row>
      <xdr:rowOff>136525</xdr:rowOff>
    </xdr:from>
    <xdr:to>
      <xdr:col>14</xdr:col>
      <xdr:colOff>457200</xdr:colOff>
      <xdr:row>93</xdr:row>
      <xdr:rowOff>66675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2"/>
  <sheetViews>
    <sheetView zoomScaleNormal="100" workbookViewId="0">
      <selection activeCell="B55" sqref="B55"/>
    </sheetView>
  </sheetViews>
  <sheetFormatPr defaultColWidth="9" defaultRowHeight="15.75" x14ac:dyDescent="0.15"/>
  <cols>
    <col min="1" max="22" width="9" style="4"/>
    <col min="23" max="23" width="0.5" style="4" customWidth="1"/>
    <col min="24" max="16384" width="9" style="4"/>
  </cols>
  <sheetData>
    <row r="2" spans="1:21" x14ac:dyDescent="0.15">
      <c r="A2" s="3" t="s">
        <v>0</v>
      </c>
    </row>
    <row r="3" spans="1:21" x14ac:dyDescent="0.15">
      <c r="A3" s="65"/>
      <c r="B3" s="65" t="s">
        <v>1</v>
      </c>
      <c r="C3" s="66" t="s">
        <v>2</v>
      </c>
      <c r="D3" s="67"/>
      <c r="E3" s="67"/>
      <c r="F3" s="67"/>
      <c r="G3" s="67"/>
      <c r="H3" s="67"/>
      <c r="I3" s="67"/>
      <c r="J3" s="67"/>
      <c r="K3" s="68"/>
    </row>
    <row r="4" spans="1:21" x14ac:dyDescent="0.15">
      <c r="A4" s="65"/>
      <c r="B4" s="65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21" x14ac:dyDescent="0.15">
      <c r="A5" s="5" t="s">
        <v>12</v>
      </c>
      <c r="B5" s="5">
        <v>1578</v>
      </c>
      <c r="C5" s="5">
        <v>11</v>
      </c>
      <c r="D5" s="5">
        <v>160</v>
      </c>
      <c r="E5" s="5">
        <v>215</v>
      </c>
      <c r="F5" s="5">
        <v>280</v>
      </c>
      <c r="G5" s="5">
        <v>245</v>
      </c>
      <c r="H5" s="5">
        <v>284</v>
      </c>
      <c r="I5" s="5">
        <v>262</v>
      </c>
      <c r="J5" s="5">
        <v>121</v>
      </c>
      <c r="K5" s="5">
        <v>0</v>
      </c>
    </row>
    <row r="6" spans="1:21" x14ac:dyDescent="0.15">
      <c r="A6" s="5" t="s">
        <v>13</v>
      </c>
      <c r="B6" s="5">
        <v>1386</v>
      </c>
      <c r="C6" s="5">
        <v>18</v>
      </c>
      <c r="D6" s="5">
        <v>119</v>
      </c>
      <c r="E6" s="5">
        <v>172</v>
      </c>
      <c r="F6" s="5">
        <v>258</v>
      </c>
      <c r="G6" s="5">
        <v>216</v>
      </c>
      <c r="H6" s="5">
        <v>262</v>
      </c>
      <c r="I6" s="5">
        <v>219</v>
      </c>
      <c r="J6" s="5">
        <v>122</v>
      </c>
      <c r="K6" s="5">
        <v>0</v>
      </c>
      <c r="N6" s="5"/>
    </row>
    <row r="7" spans="1:21" x14ac:dyDescent="0.15">
      <c r="A7" s="5" t="s">
        <v>14</v>
      </c>
      <c r="B7" s="5">
        <v>1295</v>
      </c>
      <c r="C7" s="5">
        <v>11</v>
      </c>
      <c r="D7" s="5">
        <v>126</v>
      </c>
      <c r="E7" s="5">
        <v>159</v>
      </c>
      <c r="F7" s="5">
        <v>254</v>
      </c>
      <c r="G7" s="5">
        <v>204</v>
      </c>
      <c r="H7" s="5">
        <v>204</v>
      </c>
      <c r="I7" s="5">
        <v>227</v>
      </c>
      <c r="J7" s="5">
        <v>109</v>
      </c>
      <c r="K7" s="5">
        <v>1</v>
      </c>
      <c r="N7" s="5"/>
    </row>
    <row r="8" spans="1:21" x14ac:dyDescent="0.15">
      <c r="A8" s="5" t="s">
        <v>15</v>
      </c>
      <c r="B8" s="5">
        <v>1238</v>
      </c>
      <c r="C8" s="5">
        <v>20</v>
      </c>
      <c r="D8" s="5">
        <v>124</v>
      </c>
      <c r="E8" s="5">
        <v>170</v>
      </c>
      <c r="F8" s="5">
        <v>220</v>
      </c>
      <c r="G8" s="5">
        <v>186</v>
      </c>
      <c r="H8" s="5">
        <v>224</v>
      </c>
      <c r="I8" s="5">
        <v>181</v>
      </c>
      <c r="J8" s="5">
        <v>113</v>
      </c>
      <c r="K8" s="5">
        <v>0</v>
      </c>
      <c r="N8" s="5"/>
    </row>
    <row r="9" spans="1:21" x14ac:dyDescent="0.15">
      <c r="A9" s="5" t="s">
        <v>16</v>
      </c>
      <c r="B9" s="5">
        <v>1201</v>
      </c>
      <c r="C9" s="5">
        <v>22</v>
      </c>
      <c r="D9" s="5">
        <v>118</v>
      </c>
      <c r="E9" s="5">
        <v>156</v>
      </c>
      <c r="F9" s="5">
        <v>218</v>
      </c>
      <c r="G9" s="5">
        <v>197</v>
      </c>
      <c r="H9" s="5">
        <v>181</v>
      </c>
      <c r="I9" s="5">
        <v>195</v>
      </c>
      <c r="J9" s="5">
        <v>114</v>
      </c>
      <c r="K9" s="5">
        <v>0</v>
      </c>
      <c r="N9" s="5"/>
    </row>
    <row r="10" spans="1:21" x14ac:dyDescent="0.15">
      <c r="N10" s="5"/>
    </row>
    <row r="11" spans="1:21" x14ac:dyDescent="0.15">
      <c r="N11" s="5"/>
    </row>
    <row r="12" spans="1:21" x14ac:dyDescent="0.15">
      <c r="A12" s="3" t="s">
        <v>17</v>
      </c>
    </row>
    <row r="13" spans="1:21" x14ac:dyDescent="0.15">
      <c r="A13" s="5"/>
      <c r="B13" s="5" t="s">
        <v>1</v>
      </c>
      <c r="C13" s="5" t="s">
        <v>18</v>
      </c>
      <c r="D13" s="5" t="s">
        <v>19</v>
      </c>
      <c r="E13" s="5" t="s">
        <v>20</v>
      </c>
      <c r="F13" s="5" t="s">
        <v>21</v>
      </c>
      <c r="G13" s="5" t="s">
        <v>22</v>
      </c>
      <c r="H13" s="5" t="s">
        <v>23</v>
      </c>
      <c r="I13" s="5" t="s">
        <v>24</v>
      </c>
      <c r="J13" s="5" t="s">
        <v>11</v>
      </c>
      <c r="M13" s="5"/>
      <c r="N13" s="5" t="s">
        <v>18</v>
      </c>
      <c r="O13" s="5" t="s">
        <v>19</v>
      </c>
      <c r="P13" s="5" t="s">
        <v>20</v>
      </c>
      <c r="Q13" s="5" t="s">
        <v>21</v>
      </c>
      <c r="R13" s="5" t="s">
        <v>22</v>
      </c>
      <c r="S13" s="5" t="s">
        <v>23</v>
      </c>
      <c r="T13" s="5" t="s">
        <v>24</v>
      </c>
      <c r="U13" s="5" t="s">
        <v>11</v>
      </c>
    </row>
    <row r="14" spans="1:21" x14ac:dyDescent="0.15">
      <c r="A14" s="5" t="s">
        <v>12</v>
      </c>
      <c r="B14" s="5">
        <f t="shared" ref="B14:B17" si="0">SUM(C14:J14)</f>
        <v>1995</v>
      </c>
      <c r="C14" s="5">
        <v>267</v>
      </c>
      <c r="D14" s="5">
        <v>1117</v>
      </c>
      <c r="E14" s="5">
        <v>319</v>
      </c>
      <c r="F14" s="5">
        <v>131</v>
      </c>
      <c r="G14" s="5">
        <v>46</v>
      </c>
      <c r="H14" s="5">
        <v>21</v>
      </c>
      <c r="I14" s="5">
        <v>49</v>
      </c>
      <c r="J14" s="5">
        <v>45</v>
      </c>
      <c r="K14" s="4" t="s">
        <v>25</v>
      </c>
      <c r="M14" s="5" t="s">
        <v>12</v>
      </c>
      <c r="N14" s="6">
        <f t="shared" ref="N14:U14" si="1">C14/1578</f>
        <v>0.16920152091254753</v>
      </c>
      <c r="O14" s="6">
        <f t="shared" si="1"/>
        <v>0.70785804816223064</v>
      </c>
      <c r="P14" s="6">
        <f t="shared" si="1"/>
        <v>0.20215462610899873</v>
      </c>
      <c r="Q14" s="6">
        <f t="shared" si="1"/>
        <v>8.3016476552598223E-2</v>
      </c>
      <c r="R14" s="6">
        <f t="shared" si="1"/>
        <v>2.9150823827629912E-2</v>
      </c>
      <c r="S14" s="6">
        <f t="shared" si="1"/>
        <v>1.3307984790874524E-2</v>
      </c>
      <c r="T14" s="6">
        <f t="shared" si="1"/>
        <v>3.1051964512040557E-2</v>
      </c>
      <c r="U14" s="6">
        <f t="shared" si="1"/>
        <v>2.8517110266159697E-2</v>
      </c>
    </row>
    <row r="15" spans="1:21" x14ac:dyDescent="0.15">
      <c r="A15" s="5" t="s">
        <v>13</v>
      </c>
      <c r="B15" s="5">
        <f t="shared" si="0"/>
        <v>1725</v>
      </c>
      <c r="C15" s="5">
        <v>210</v>
      </c>
      <c r="D15" s="5">
        <v>989</v>
      </c>
      <c r="E15" s="5">
        <v>241</v>
      </c>
      <c r="F15" s="5">
        <v>125</v>
      </c>
      <c r="G15" s="5">
        <v>52</v>
      </c>
      <c r="H15" s="5">
        <v>20</v>
      </c>
      <c r="I15" s="5">
        <v>38</v>
      </c>
      <c r="J15" s="5">
        <v>50</v>
      </c>
      <c r="K15" s="4" t="s">
        <v>26</v>
      </c>
      <c r="M15" s="5" t="s">
        <v>13</v>
      </c>
      <c r="N15" s="6">
        <f t="shared" ref="N15:U15" si="2">C15/1386</f>
        <v>0.15151515151515152</v>
      </c>
      <c r="O15" s="6">
        <f t="shared" si="2"/>
        <v>0.71356421356421351</v>
      </c>
      <c r="P15" s="6">
        <f t="shared" si="2"/>
        <v>0.17388167388167389</v>
      </c>
      <c r="Q15" s="6">
        <f t="shared" si="2"/>
        <v>9.0187590187590191E-2</v>
      </c>
      <c r="R15" s="6">
        <f t="shared" si="2"/>
        <v>3.751803751803752E-2</v>
      </c>
      <c r="S15" s="6">
        <f t="shared" si="2"/>
        <v>1.443001443001443E-2</v>
      </c>
      <c r="T15" s="6">
        <f t="shared" si="2"/>
        <v>2.7417027417027416E-2</v>
      </c>
      <c r="U15" s="6">
        <f t="shared" si="2"/>
        <v>3.6075036075036072E-2</v>
      </c>
    </row>
    <row r="16" spans="1:21" x14ac:dyDescent="0.15">
      <c r="A16" s="5" t="s">
        <v>14</v>
      </c>
      <c r="B16" s="5">
        <f t="shared" si="0"/>
        <v>1920</v>
      </c>
      <c r="C16" s="5">
        <v>270</v>
      </c>
      <c r="D16" s="5">
        <v>993</v>
      </c>
      <c r="E16" s="5">
        <v>317</v>
      </c>
      <c r="F16" s="5">
        <v>157</v>
      </c>
      <c r="G16" s="5">
        <v>49</v>
      </c>
      <c r="H16" s="5">
        <v>16</v>
      </c>
      <c r="I16" s="5">
        <v>83</v>
      </c>
      <c r="J16" s="5">
        <v>35</v>
      </c>
      <c r="K16" s="4" t="s">
        <v>26</v>
      </c>
      <c r="M16" s="5" t="s">
        <v>14</v>
      </c>
      <c r="N16" s="6">
        <f t="shared" ref="N16:U16" si="3">C16/1295</f>
        <v>0.20849420849420849</v>
      </c>
      <c r="O16" s="6">
        <f t="shared" si="3"/>
        <v>0.76679536679536675</v>
      </c>
      <c r="P16" s="6">
        <f t="shared" si="3"/>
        <v>0.24478764478764478</v>
      </c>
      <c r="Q16" s="6">
        <f t="shared" si="3"/>
        <v>0.12123552123552124</v>
      </c>
      <c r="R16" s="6">
        <f t="shared" si="3"/>
        <v>3.783783783783784E-2</v>
      </c>
      <c r="S16" s="6">
        <f t="shared" si="3"/>
        <v>1.2355212355212355E-2</v>
      </c>
      <c r="T16" s="6">
        <f t="shared" si="3"/>
        <v>6.4092664092664092E-2</v>
      </c>
      <c r="U16" s="6">
        <f t="shared" si="3"/>
        <v>2.7027027027027029E-2</v>
      </c>
    </row>
    <row r="17" spans="1:21" x14ac:dyDescent="0.15">
      <c r="A17" s="5" t="s">
        <v>15</v>
      </c>
      <c r="B17" s="5">
        <f t="shared" si="0"/>
        <v>1799</v>
      </c>
      <c r="C17" s="5">
        <v>262</v>
      </c>
      <c r="D17" s="5">
        <v>940</v>
      </c>
      <c r="E17" s="5">
        <v>288</v>
      </c>
      <c r="F17" s="5">
        <v>115</v>
      </c>
      <c r="G17" s="5">
        <v>59</v>
      </c>
      <c r="H17" s="5">
        <v>19</v>
      </c>
      <c r="I17" s="5">
        <v>73</v>
      </c>
      <c r="J17" s="5">
        <v>43</v>
      </c>
      <c r="K17" s="4" t="s">
        <v>26</v>
      </c>
      <c r="M17" s="5" t="s">
        <v>15</v>
      </c>
      <c r="N17" s="6">
        <f t="shared" ref="N17:U17" si="4">C17/1238</f>
        <v>0.21163166397415187</v>
      </c>
      <c r="O17" s="6">
        <f t="shared" si="4"/>
        <v>0.75928917609046853</v>
      </c>
      <c r="P17" s="6">
        <f t="shared" si="4"/>
        <v>0.23263327948303716</v>
      </c>
      <c r="Q17" s="6">
        <f t="shared" si="4"/>
        <v>9.289176090468497E-2</v>
      </c>
      <c r="R17" s="6">
        <f t="shared" si="4"/>
        <v>4.7657512116316643E-2</v>
      </c>
      <c r="S17" s="6">
        <f t="shared" si="4"/>
        <v>1.5347334410339256E-2</v>
      </c>
      <c r="T17" s="6">
        <f t="shared" si="4"/>
        <v>5.8966074313408723E-2</v>
      </c>
      <c r="U17" s="6">
        <f t="shared" si="4"/>
        <v>3.4733441033925685E-2</v>
      </c>
    </row>
    <row r="18" spans="1:21" x14ac:dyDescent="0.15">
      <c r="A18" s="5" t="s">
        <v>16</v>
      </c>
      <c r="B18" s="5">
        <f>SUM(C18:J18)</f>
        <v>1716</v>
      </c>
      <c r="C18" s="5">
        <v>243</v>
      </c>
      <c r="D18" s="5">
        <v>880</v>
      </c>
      <c r="E18" s="5">
        <v>274</v>
      </c>
      <c r="F18" s="5">
        <v>109</v>
      </c>
      <c r="G18" s="5">
        <v>67</v>
      </c>
      <c r="H18" s="5">
        <v>22</v>
      </c>
      <c r="I18" s="5">
        <v>76</v>
      </c>
      <c r="J18" s="5">
        <v>45</v>
      </c>
      <c r="M18" s="5" t="s">
        <v>16</v>
      </c>
      <c r="N18" s="6">
        <f t="shared" ref="N18:U18" si="5">C18/1201</f>
        <v>0.20233139050791007</v>
      </c>
      <c r="O18" s="6">
        <f t="shared" si="5"/>
        <v>0.73272273105745211</v>
      </c>
      <c r="P18" s="6">
        <f t="shared" si="5"/>
        <v>0.22814321398834306</v>
      </c>
      <c r="Q18" s="6">
        <f t="shared" si="5"/>
        <v>9.0757701915070779E-2</v>
      </c>
      <c r="R18" s="6">
        <f t="shared" si="5"/>
        <v>5.5786844296419648E-2</v>
      </c>
      <c r="S18" s="6">
        <f t="shared" si="5"/>
        <v>1.8318068276436304E-2</v>
      </c>
      <c r="T18" s="6">
        <f t="shared" si="5"/>
        <v>6.3280599500416326E-2</v>
      </c>
      <c r="U18" s="6">
        <f t="shared" si="5"/>
        <v>3.7468776019983351E-2</v>
      </c>
    </row>
    <row r="22" spans="1:21" x14ac:dyDescent="0.15">
      <c r="I22" s="7"/>
      <c r="J22" s="7"/>
      <c r="K22" s="7"/>
    </row>
    <row r="25" spans="1:21" ht="33.75" x14ac:dyDescent="0.15">
      <c r="A25" s="8"/>
      <c r="B25" s="71" t="s">
        <v>27</v>
      </c>
      <c r="C25" s="72"/>
      <c r="D25" s="72"/>
      <c r="E25" s="72"/>
      <c r="F25" s="72"/>
      <c r="G25" s="72"/>
      <c r="H25" s="72"/>
      <c r="I25" s="72"/>
      <c r="J25" s="72"/>
      <c r="K25" s="73"/>
      <c r="M25" s="2"/>
      <c r="N25" s="22" t="s">
        <v>28</v>
      </c>
      <c r="O25" s="22" t="s">
        <v>29</v>
      </c>
      <c r="P25" s="22" t="s">
        <v>32</v>
      </c>
      <c r="Q25" s="22" t="s">
        <v>34</v>
      </c>
      <c r="R25" s="22" t="s">
        <v>35</v>
      </c>
      <c r="S25" s="22" t="s">
        <v>36</v>
      </c>
      <c r="T25" s="22" t="s">
        <v>37</v>
      </c>
      <c r="U25" s="22" t="s">
        <v>31</v>
      </c>
    </row>
    <row r="26" spans="1:21" ht="13.5" customHeight="1" x14ac:dyDescent="0.15">
      <c r="A26" s="9"/>
      <c r="B26" s="69" t="s">
        <v>28</v>
      </c>
      <c r="C26" s="69" t="s">
        <v>29</v>
      </c>
      <c r="D26" s="74" t="s">
        <v>30</v>
      </c>
      <c r="E26" s="10"/>
      <c r="F26" s="10"/>
      <c r="G26" s="10"/>
      <c r="H26" s="10"/>
      <c r="I26" s="10"/>
      <c r="J26" s="11"/>
      <c r="K26" s="69" t="s">
        <v>31</v>
      </c>
      <c r="M26" s="2" t="s">
        <v>12</v>
      </c>
      <c r="N26" s="2">
        <v>107</v>
      </c>
      <c r="O26" s="2">
        <v>381</v>
      </c>
      <c r="P26" s="2">
        <v>44</v>
      </c>
      <c r="Q26" s="2">
        <v>106</v>
      </c>
      <c r="R26" s="2">
        <v>21</v>
      </c>
      <c r="S26" s="2">
        <v>765</v>
      </c>
      <c r="T26" s="2">
        <v>154</v>
      </c>
      <c r="U26" s="2">
        <v>0</v>
      </c>
    </row>
    <row r="27" spans="1:21" x14ac:dyDescent="0.15">
      <c r="A27" s="9"/>
      <c r="B27" s="70"/>
      <c r="C27" s="70"/>
      <c r="D27" s="75"/>
      <c r="E27" s="69" t="s">
        <v>32</v>
      </c>
      <c r="F27" s="74" t="s">
        <v>33</v>
      </c>
      <c r="G27" s="12"/>
      <c r="H27" s="12"/>
      <c r="I27" s="12"/>
      <c r="J27" s="13"/>
      <c r="K27" s="70"/>
      <c r="M27" s="2" t="s">
        <v>13</v>
      </c>
      <c r="N27" s="2">
        <v>77</v>
      </c>
      <c r="O27" s="2">
        <v>369</v>
      </c>
      <c r="P27" s="2">
        <v>34</v>
      </c>
      <c r="Q27" s="2">
        <v>113</v>
      </c>
      <c r="R27" s="2">
        <v>21</v>
      </c>
      <c r="S27" s="2">
        <v>609</v>
      </c>
      <c r="T27" s="2">
        <v>160</v>
      </c>
      <c r="U27" s="2">
        <v>3</v>
      </c>
    </row>
    <row r="28" spans="1:21" ht="13.5" customHeight="1" x14ac:dyDescent="0.15">
      <c r="A28" s="9"/>
      <c r="B28" s="70"/>
      <c r="C28" s="70"/>
      <c r="D28" s="75"/>
      <c r="E28" s="70"/>
      <c r="F28" s="75"/>
      <c r="G28" s="69" t="s">
        <v>34</v>
      </c>
      <c r="H28" s="69" t="s">
        <v>35</v>
      </c>
      <c r="I28" s="69" t="s">
        <v>36</v>
      </c>
      <c r="J28" s="69" t="s">
        <v>37</v>
      </c>
      <c r="K28" s="70"/>
      <c r="M28" s="2" t="s">
        <v>14</v>
      </c>
      <c r="N28" s="2">
        <v>89</v>
      </c>
      <c r="O28" s="2">
        <v>304</v>
      </c>
      <c r="P28" s="2">
        <v>25</v>
      </c>
      <c r="Q28" s="2">
        <v>95</v>
      </c>
      <c r="R28" s="2">
        <v>62</v>
      </c>
      <c r="S28" s="2">
        <v>346</v>
      </c>
      <c r="T28" s="2">
        <v>366</v>
      </c>
      <c r="U28" s="2">
        <v>8</v>
      </c>
    </row>
    <row r="29" spans="1:21" x14ac:dyDescent="0.15">
      <c r="A29" s="14"/>
      <c r="B29" s="70"/>
      <c r="C29" s="70"/>
      <c r="D29" s="75"/>
      <c r="E29" s="70"/>
      <c r="F29" s="75"/>
      <c r="G29" s="70"/>
      <c r="H29" s="70"/>
      <c r="I29" s="70"/>
      <c r="J29" s="70"/>
      <c r="K29" s="70"/>
      <c r="M29" s="2" t="s">
        <v>15</v>
      </c>
      <c r="N29" s="2">
        <v>78</v>
      </c>
      <c r="O29" s="2">
        <v>294</v>
      </c>
      <c r="P29" s="2">
        <v>40</v>
      </c>
      <c r="Q29" s="2">
        <v>75</v>
      </c>
      <c r="R29" s="2">
        <v>43</v>
      </c>
      <c r="S29" s="2">
        <v>458</v>
      </c>
      <c r="T29" s="2">
        <v>243</v>
      </c>
      <c r="U29" s="2">
        <v>7</v>
      </c>
    </row>
    <row r="30" spans="1:21" x14ac:dyDescent="0.15">
      <c r="A30" s="5" t="s">
        <v>12</v>
      </c>
      <c r="B30" s="5">
        <v>107</v>
      </c>
      <c r="C30" s="5">
        <v>381</v>
      </c>
      <c r="D30" s="5">
        <f t="shared" ref="D30:D32" si="6">SUM(E30:F30)</f>
        <v>1090</v>
      </c>
      <c r="E30" s="5">
        <v>44</v>
      </c>
      <c r="F30" s="5">
        <f>SUM(G30:J30)</f>
        <v>1046</v>
      </c>
      <c r="G30" s="5">
        <v>106</v>
      </c>
      <c r="H30" s="5">
        <v>21</v>
      </c>
      <c r="I30" s="5">
        <v>765</v>
      </c>
      <c r="J30" s="5">
        <v>154</v>
      </c>
      <c r="K30" s="5">
        <v>0</v>
      </c>
      <c r="M30" s="2" t="s">
        <v>16</v>
      </c>
      <c r="N30" s="19">
        <v>69</v>
      </c>
      <c r="O30" s="19">
        <v>306</v>
      </c>
      <c r="P30" s="19">
        <v>40</v>
      </c>
      <c r="Q30" s="19">
        <v>48</v>
      </c>
      <c r="R30" s="19">
        <v>46</v>
      </c>
      <c r="S30" s="19">
        <v>460</v>
      </c>
      <c r="T30" s="19">
        <v>227</v>
      </c>
      <c r="U30" s="19">
        <v>5</v>
      </c>
    </row>
    <row r="31" spans="1:21" x14ac:dyDescent="0.15">
      <c r="A31" s="5" t="s">
        <v>13</v>
      </c>
      <c r="B31" s="5">
        <v>77</v>
      </c>
      <c r="C31" s="5">
        <v>369</v>
      </c>
      <c r="D31" s="5">
        <f t="shared" si="6"/>
        <v>937</v>
      </c>
      <c r="E31" s="5">
        <v>34</v>
      </c>
      <c r="F31" s="5">
        <f t="shared" ref="F31:F32" si="7">SUM(G31:J31)</f>
        <v>903</v>
      </c>
      <c r="G31" s="5">
        <v>113</v>
      </c>
      <c r="H31" s="5">
        <v>21</v>
      </c>
      <c r="I31" s="5">
        <v>609</v>
      </c>
      <c r="J31" s="5">
        <v>160</v>
      </c>
      <c r="K31" s="5">
        <v>3</v>
      </c>
    </row>
    <row r="32" spans="1:21" x14ac:dyDescent="0.15">
      <c r="A32" s="5" t="s">
        <v>14</v>
      </c>
      <c r="B32" s="5">
        <v>89</v>
      </c>
      <c r="C32" s="5">
        <v>304</v>
      </c>
      <c r="D32" s="5">
        <f t="shared" si="6"/>
        <v>894</v>
      </c>
      <c r="E32" s="5">
        <v>25</v>
      </c>
      <c r="F32" s="5">
        <f t="shared" si="7"/>
        <v>869</v>
      </c>
      <c r="G32" s="5">
        <v>95</v>
      </c>
      <c r="H32" s="5">
        <v>62</v>
      </c>
      <c r="I32" s="5">
        <v>346</v>
      </c>
      <c r="J32" s="5">
        <v>366</v>
      </c>
      <c r="K32" s="5">
        <v>8</v>
      </c>
    </row>
    <row r="33" spans="1:11" x14ac:dyDescent="0.15">
      <c r="A33" s="5" t="s">
        <v>15</v>
      </c>
      <c r="B33" s="5">
        <v>78</v>
      </c>
      <c r="C33" s="5">
        <v>294</v>
      </c>
      <c r="D33" s="5">
        <f>SUM(E33:F33)</f>
        <v>859</v>
      </c>
      <c r="E33" s="5">
        <v>40</v>
      </c>
      <c r="F33" s="5">
        <f>SUM(G33:J33)</f>
        <v>819</v>
      </c>
      <c r="G33" s="5">
        <v>75</v>
      </c>
      <c r="H33" s="5">
        <v>43</v>
      </c>
      <c r="I33" s="5">
        <v>458</v>
      </c>
      <c r="J33" s="5">
        <v>243</v>
      </c>
      <c r="K33" s="5">
        <v>7</v>
      </c>
    </row>
    <row r="34" spans="1:11" x14ac:dyDescent="0.15">
      <c r="A34" s="5" t="s">
        <v>16</v>
      </c>
      <c r="B34" s="1">
        <v>69</v>
      </c>
      <c r="C34" s="1">
        <v>306</v>
      </c>
      <c r="D34" s="5">
        <f>SUM(E34:F34)</f>
        <v>821</v>
      </c>
      <c r="E34" s="15">
        <v>40</v>
      </c>
      <c r="F34" s="5">
        <f>SUM(G34:J34)</f>
        <v>781</v>
      </c>
      <c r="G34" s="1">
        <v>48</v>
      </c>
      <c r="H34" s="1">
        <v>46</v>
      </c>
      <c r="I34" s="1">
        <v>460</v>
      </c>
      <c r="J34" s="1">
        <v>227</v>
      </c>
      <c r="K34" s="1">
        <v>5</v>
      </c>
    </row>
    <row r="39" spans="1:11" x14ac:dyDescent="0.15">
      <c r="A39" s="3" t="s">
        <v>38</v>
      </c>
    </row>
    <row r="40" spans="1:11" x14ac:dyDescent="0.15">
      <c r="A40" s="5"/>
      <c r="B40" s="5" t="s">
        <v>39</v>
      </c>
      <c r="C40" s="5" t="s">
        <v>40</v>
      </c>
      <c r="D40" s="5" t="s">
        <v>76</v>
      </c>
      <c r="G40" s="5"/>
      <c r="H40" s="5" t="s">
        <v>39</v>
      </c>
      <c r="I40" s="5" t="s">
        <v>40</v>
      </c>
      <c r="J40" s="5" t="s">
        <v>76</v>
      </c>
    </row>
    <row r="41" spans="1:11" x14ac:dyDescent="0.15">
      <c r="A41" s="5" t="s">
        <v>12</v>
      </c>
      <c r="B41" s="5">
        <v>1009</v>
      </c>
      <c r="C41" s="5">
        <v>569</v>
      </c>
      <c r="D41" s="5">
        <v>0</v>
      </c>
      <c r="E41" s="4">
        <f>SUM(B41:D41)</f>
        <v>1578</v>
      </c>
      <c r="G41" s="5" t="s">
        <v>12</v>
      </c>
      <c r="H41" s="6">
        <f>B41/1578</f>
        <v>0.63941698352344745</v>
      </c>
      <c r="I41" s="6">
        <f t="shared" ref="I41:J41" si="8">C41/1578</f>
        <v>0.36058301647655261</v>
      </c>
      <c r="J41" s="6">
        <f t="shared" si="8"/>
        <v>0</v>
      </c>
    </row>
    <row r="42" spans="1:11" x14ac:dyDescent="0.15">
      <c r="A42" s="5" t="s">
        <v>13</v>
      </c>
      <c r="B42" s="5">
        <v>910</v>
      </c>
      <c r="C42" s="5">
        <v>476</v>
      </c>
      <c r="D42" s="5">
        <v>0</v>
      </c>
      <c r="E42" s="4">
        <f t="shared" ref="E42:E45" si="9">SUM(B42:D42)</f>
        <v>1386</v>
      </c>
      <c r="G42" s="5" t="s">
        <v>13</v>
      </c>
      <c r="H42" s="6">
        <f>B42/1386</f>
        <v>0.65656565656565657</v>
      </c>
      <c r="I42" s="6">
        <f t="shared" ref="I42:J42" si="10">C42/1386</f>
        <v>0.34343434343434343</v>
      </c>
      <c r="J42" s="6">
        <f t="shared" si="10"/>
        <v>0</v>
      </c>
    </row>
    <row r="43" spans="1:11" x14ac:dyDescent="0.15">
      <c r="A43" s="5" t="s">
        <v>14</v>
      </c>
      <c r="B43" s="5">
        <v>831</v>
      </c>
      <c r="C43" s="5">
        <v>460</v>
      </c>
      <c r="D43" s="5">
        <v>4</v>
      </c>
      <c r="E43" s="4">
        <f t="shared" si="9"/>
        <v>1295</v>
      </c>
      <c r="G43" s="5" t="s">
        <v>14</v>
      </c>
      <c r="H43" s="6">
        <f>B43/1295</f>
        <v>0.64169884169884173</v>
      </c>
      <c r="I43" s="6">
        <f t="shared" ref="I43:J43" si="11">C43/1295</f>
        <v>0.35521235521235522</v>
      </c>
      <c r="J43" s="6">
        <f t="shared" si="11"/>
        <v>3.0888030888030888E-3</v>
      </c>
    </row>
    <row r="44" spans="1:11" x14ac:dyDescent="0.15">
      <c r="A44" s="5" t="s">
        <v>15</v>
      </c>
      <c r="B44" s="5">
        <v>767</v>
      </c>
      <c r="C44" s="5">
        <v>465</v>
      </c>
      <c r="D44" s="5">
        <v>6</v>
      </c>
      <c r="E44" s="4">
        <f t="shared" si="9"/>
        <v>1238</v>
      </c>
      <c r="G44" s="5" t="s">
        <v>15</v>
      </c>
      <c r="H44" s="6">
        <f>B44/1238</f>
        <v>0.61954765751211627</v>
      </c>
      <c r="I44" s="6">
        <f t="shared" ref="I44:J44" si="12">C44/1238</f>
        <v>0.3756058158319871</v>
      </c>
      <c r="J44" s="6">
        <f t="shared" si="12"/>
        <v>4.8465266558966073E-3</v>
      </c>
    </row>
    <row r="45" spans="1:11" x14ac:dyDescent="0.15">
      <c r="A45" s="5" t="s">
        <v>16</v>
      </c>
      <c r="B45" s="5">
        <v>741</v>
      </c>
      <c r="C45" s="5">
        <v>460</v>
      </c>
      <c r="D45" s="5">
        <v>0</v>
      </c>
      <c r="E45" s="4">
        <f t="shared" si="9"/>
        <v>1201</v>
      </c>
      <c r="G45" s="5" t="s">
        <v>16</v>
      </c>
      <c r="H45" s="6">
        <f>B45/1201</f>
        <v>0.61698584512905907</v>
      </c>
      <c r="I45" s="6">
        <f t="shared" ref="I45:J45" si="13">C45/1201</f>
        <v>0.38301415487094087</v>
      </c>
      <c r="J45" s="6">
        <f t="shared" si="13"/>
        <v>0</v>
      </c>
    </row>
    <row r="49" spans="1:18" x14ac:dyDescent="0.15">
      <c r="A49" s="3" t="s">
        <v>42</v>
      </c>
    </row>
    <row r="50" spans="1:18" x14ac:dyDescent="0.15">
      <c r="A50" s="5"/>
      <c r="B50" s="5" t="s">
        <v>43</v>
      </c>
      <c r="C50" s="5" t="s">
        <v>44</v>
      </c>
      <c r="D50" s="5" t="s">
        <v>45</v>
      </c>
      <c r="E50" s="5" t="s">
        <v>46</v>
      </c>
      <c r="F50" s="5" t="s">
        <v>47</v>
      </c>
      <c r="G50" s="5" t="s">
        <v>24</v>
      </c>
      <c r="H50" s="5" t="s">
        <v>41</v>
      </c>
      <c r="J50" s="5"/>
      <c r="K50" s="5" t="s">
        <v>43</v>
      </c>
      <c r="L50" s="5" t="s">
        <v>44</v>
      </c>
      <c r="M50" s="5" t="s">
        <v>45</v>
      </c>
      <c r="N50" s="5" t="s">
        <v>46</v>
      </c>
      <c r="O50" s="5" t="s">
        <v>47</v>
      </c>
      <c r="P50" s="5" t="s">
        <v>24</v>
      </c>
      <c r="Q50" s="5" t="s">
        <v>41</v>
      </c>
    </row>
    <row r="51" spans="1:18" x14ac:dyDescent="0.15">
      <c r="A51" s="5" t="s">
        <v>12</v>
      </c>
      <c r="B51" s="5">
        <v>897</v>
      </c>
      <c r="C51" s="5">
        <v>272</v>
      </c>
      <c r="D51" s="5">
        <v>42</v>
      </c>
      <c r="E51" s="5">
        <v>66</v>
      </c>
      <c r="F51" s="5">
        <v>24</v>
      </c>
      <c r="G51" s="5">
        <v>277</v>
      </c>
      <c r="H51" s="5">
        <v>0</v>
      </c>
      <c r="I51" s="4">
        <f>SUM(B51:H51)</f>
        <v>1578</v>
      </c>
      <c r="J51" s="5" t="s">
        <v>12</v>
      </c>
      <c r="K51" s="6">
        <f>B51/1578</f>
        <v>0.5684410646387833</v>
      </c>
      <c r="L51" s="6">
        <f t="shared" ref="L51:Q51" si="14">C51/1578</f>
        <v>0.17237008871989862</v>
      </c>
      <c r="M51" s="6">
        <f t="shared" si="14"/>
        <v>2.6615969581749048E-2</v>
      </c>
      <c r="N51" s="6">
        <f t="shared" si="14"/>
        <v>4.1825095057034217E-2</v>
      </c>
      <c r="O51" s="6">
        <f t="shared" si="14"/>
        <v>1.5209125475285171E-2</v>
      </c>
      <c r="P51" s="6">
        <f t="shared" si="14"/>
        <v>0.17553865652724968</v>
      </c>
      <c r="Q51" s="6">
        <f t="shared" si="14"/>
        <v>0</v>
      </c>
      <c r="R51" s="4">
        <f>SUM(K51:Q51)</f>
        <v>1</v>
      </c>
    </row>
    <row r="52" spans="1:18" x14ac:dyDescent="0.15">
      <c r="A52" s="5" t="s">
        <v>13</v>
      </c>
      <c r="B52" s="5">
        <v>880</v>
      </c>
      <c r="C52" s="5">
        <v>206</v>
      </c>
      <c r="D52" s="5">
        <v>38</v>
      </c>
      <c r="E52" s="5">
        <v>31</v>
      </c>
      <c r="F52" s="5">
        <v>9</v>
      </c>
      <c r="G52" s="5">
        <v>222</v>
      </c>
      <c r="H52" s="5">
        <v>0</v>
      </c>
      <c r="I52" s="4">
        <f t="shared" ref="I52:I55" si="15">SUM(B52:H52)</f>
        <v>1386</v>
      </c>
      <c r="J52" s="5" t="s">
        <v>13</v>
      </c>
      <c r="K52" s="6">
        <f>B52/1386</f>
        <v>0.63492063492063489</v>
      </c>
      <c r="L52" s="6">
        <f t="shared" ref="L52:Q52" si="16">C52/1386</f>
        <v>0.14862914862914864</v>
      </c>
      <c r="M52" s="6">
        <f t="shared" si="16"/>
        <v>2.7417027417027416E-2</v>
      </c>
      <c r="N52" s="6">
        <f t="shared" si="16"/>
        <v>2.2366522366522368E-2</v>
      </c>
      <c r="O52" s="6">
        <f t="shared" si="16"/>
        <v>6.4935064935064939E-3</v>
      </c>
      <c r="P52" s="6">
        <f t="shared" si="16"/>
        <v>0.16017316017316016</v>
      </c>
      <c r="Q52" s="6">
        <f t="shared" si="16"/>
        <v>0</v>
      </c>
      <c r="R52" s="4">
        <f t="shared" ref="R52:R55" si="17">SUM(K52:Q52)</f>
        <v>1</v>
      </c>
    </row>
    <row r="53" spans="1:18" x14ac:dyDescent="0.15">
      <c r="A53" s="5" t="s">
        <v>14</v>
      </c>
      <c r="B53" s="5">
        <v>784</v>
      </c>
      <c r="C53" s="5">
        <v>204</v>
      </c>
      <c r="D53" s="5">
        <v>25</v>
      </c>
      <c r="E53" s="5">
        <v>34</v>
      </c>
      <c r="F53" s="5">
        <v>11</v>
      </c>
      <c r="G53" s="5">
        <v>237</v>
      </c>
      <c r="H53" s="5">
        <v>0</v>
      </c>
      <c r="I53" s="4">
        <f t="shared" si="15"/>
        <v>1295</v>
      </c>
      <c r="J53" s="5" t="s">
        <v>14</v>
      </c>
      <c r="K53" s="6">
        <f>B53/1295</f>
        <v>0.60540540540540544</v>
      </c>
      <c r="L53" s="6">
        <f t="shared" ref="L53:Q53" si="18">C53/1295</f>
        <v>0.15752895752895754</v>
      </c>
      <c r="M53" s="6">
        <f t="shared" si="18"/>
        <v>1.9305019305019305E-2</v>
      </c>
      <c r="N53" s="6">
        <f t="shared" si="18"/>
        <v>2.6254826254826256E-2</v>
      </c>
      <c r="O53" s="6">
        <f t="shared" si="18"/>
        <v>8.4942084942084949E-3</v>
      </c>
      <c r="P53" s="6">
        <f t="shared" si="18"/>
        <v>0.18301158301158302</v>
      </c>
      <c r="Q53" s="6">
        <f t="shared" si="18"/>
        <v>0</v>
      </c>
      <c r="R53" s="4">
        <f t="shared" si="17"/>
        <v>1</v>
      </c>
    </row>
    <row r="54" spans="1:18" x14ac:dyDescent="0.15">
      <c r="A54" s="5" t="s">
        <v>15</v>
      </c>
      <c r="B54" s="5">
        <v>707</v>
      </c>
      <c r="C54" s="5">
        <v>251</v>
      </c>
      <c r="D54" s="5">
        <v>31</v>
      </c>
      <c r="E54" s="5">
        <v>43</v>
      </c>
      <c r="F54" s="5">
        <v>15</v>
      </c>
      <c r="G54" s="5">
        <v>191</v>
      </c>
      <c r="H54" s="5">
        <v>0</v>
      </c>
      <c r="I54" s="4">
        <f t="shared" si="15"/>
        <v>1238</v>
      </c>
      <c r="J54" s="5" t="s">
        <v>15</v>
      </c>
      <c r="K54" s="6">
        <f>B54/1238</f>
        <v>0.57108239095315028</v>
      </c>
      <c r="L54" s="6">
        <f t="shared" ref="L54:Q54" si="19">C54/1238</f>
        <v>0.20274636510500807</v>
      </c>
      <c r="M54" s="6">
        <f t="shared" si="19"/>
        <v>2.5040387722132473E-2</v>
      </c>
      <c r="N54" s="6">
        <f t="shared" si="19"/>
        <v>3.4733441033925685E-2</v>
      </c>
      <c r="O54" s="6">
        <f t="shared" si="19"/>
        <v>1.2116316639741519E-2</v>
      </c>
      <c r="P54" s="6">
        <f t="shared" si="19"/>
        <v>0.15428109854604199</v>
      </c>
      <c r="Q54" s="6">
        <f t="shared" si="19"/>
        <v>0</v>
      </c>
      <c r="R54" s="4">
        <f t="shared" si="17"/>
        <v>1</v>
      </c>
    </row>
    <row r="55" spans="1:18" x14ac:dyDescent="0.15">
      <c r="A55" s="5" t="s">
        <v>16</v>
      </c>
      <c r="B55" s="23">
        <v>673</v>
      </c>
      <c r="C55" s="23">
        <v>228</v>
      </c>
      <c r="D55" s="23">
        <v>30</v>
      </c>
      <c r="E55" s="23">
        <v>35</v>
      </c>
      <c r="F55" s="23">
        <v>16</v>
      </c>
      <c r="G55" s="23">
        <v>219</v>
      </c>
      <c r="H55" s="5">
        <v>0</v>
      </c>
      <c r="I55" s="4">
        <f t="shared" si="15"/>
        <v>1201</v>
      </c>
      <c r="J55" s="5" t="s">
        <v>16</v>
      </c>
      <c r="K55" s="26">
        <f>B55/1201</f>
        <v>0.56036636136552875</v>
      </c>
      <c r="L55" s="26">
        <f t="shared" ref="L55:Q55" si="20">C55/1201</f>
        <v>0.18984179850124897</v>
      </c>
      <c r="M55" s="26">
        <f t="shared" si="20"/>
        <v>2.497918401332223E-2</v>
      </c>
      <c r="N55" s="26">
        <f t="shared" si="20"/>
        <v>2.9142381348875937E-2</v>
      </c>
      <c r="O55" s="26">
        <f t="shared" si="20"/>
        <v>1.3322231473771857E-2</v>
      </c>
      <c r="P55" s="26">
        <f>G55/1201</f>
        <v>0.18234804329725229</v>
      </c>
      <c r="Q55" s="26">
        <f t="shared" si="20"/>
        <v>0</v>
      </c>
      <c r="R55" s="4">
        <f t="shared" si="17"/>
        <v>1</v>
      </c>
    </row>
    <row r="59" spans="1:18" x14ac:dyDescent="0.15">
      <c r="A59" s="3" t="s">
        <v>48</v>
      </c>
    </row>
    <row r="60" spans="1:18" x14ac:dyDescent="0.15">
      <c r="A60" s="5"/>
      <c r="B60" s="5" t="s">
        <v>49</v>
      </c>
      <c r="C60" s="5" t="s">
        <v>50</v>
      </c>
      <c r="D60" s="5" t="s">
        <v>51</v>
      </c>
      <c r="E60" s="5" t="s">
        <v>52</v>
      </c>
      <c r="F60" s="5" t="s">
        <v>53</v>
      </c>
      <c r="G60" s="5" t="s">
        <v>24</v>
      </c>
      <c r="H60" s="5" t="s">
        <v>41</v>
      </c>
    </row>
    <row r="61" spans="1:18" x14ac:dyDescent="0.15">
      <c r="A61" s="5" t="s">
        <v>12</v>
      </c>
      <c r="B61" s="5">
        <v>993</v>
      </c>
      <c r="C61" s="5">
        <v>49</v>
      </c>
      <c r="D61" s="5">
        <v>55</v>
      </c>
      <c r="E61" s="5">
        <v>304</v>
      </c>
      <c r="F61" s="5">
        <v>37</v>
      </c>
      <c r="G61" s="5">
        <v>140</v>
      </c>
      <c r="H61" s="5">
        <v>0</v>
      </c>
    </row>
    <row r="62" spans="1:18" x14ac:dyDescent="0.15">
      <c r="A62" s="5" t="s">
        <v>13</v>
      </c>
      <c r="B62" s="5">
        <v>912</v>
      </c>
      <c r="C62" s="5">
        <v>31</v>
      </c>
      <c r="D62" s="5">
        <v>75</v>
      </c>
      <c r="E62" s="5">
        <v>223</v>
      </c>
      <c r="F62" s="5">
        <v>31</v>
      </c>
      <c r="G62" s="5">
        <v>114</v>
      </c>
      <c r="H62" s="5">
        <v>0</v>
      </c>
    </row>
    <row r="63" spans="1:18" x14ac:dyDescent="0.15">
      <c r="A63" s="5" t="s">
        <v>14</v>
      </c>
      <c r="B63" s="5">
        <v>834</v>
      </c>
      <c r="C63" s="5">
        <v>36</v>
      </c>
      <c r="D63" s="5">
        <v>43</v>
      </c>
      <c r="E63" s="5">
        <v>218</v>
      </c>
      <c r="F63" s="5">
        <v>39</v>
      </c>
      <c r="G63" s="5">
        <v>124</v>
      </c>
      <c r="H63" s="5">
        <v>1</v>
      </c>
    </row>
    <row r="64" spans="1:18" x14ac:dyDescent="0.15">
      <c r="A64" s="5" t="s">
        <v>15</v>
      </c>
      <c r="B64" s="5">
        <v>740</v>
      </c>
      <c r="C64" s="5">
        <v>33</v>
      </c>
      <c r="D64" s="5">
        <v>50</v>
      </c>
      <c r="E64" s="5">
        <v>265</v>
      </c>
      <c r="F64" s="5">
        <v>37</v>
      </c>
      <c r="G64" s="5">
        <v>112</v>
      </c>
      <c r="H64" s="5">
        <v>1</v>
      </c>
    </row>
    <row r="65" spans="1:14" x14ac:dyDescent="0.15">
      <c r="A65" s="5" t="s">
        <v>16</v>
      </c>
      <c r="B65" s="1">
        <v>751</v>
      </c>
      <c r="C65" s="1">
        <v>17</v>
      </c>
      <c r="D65" s="1">
        <v>49</v>
      </c>
      <c r="E65" s="1">
        <v>239</v>
      </c>
      <c r="F65" s="1">
        <v>45</v>
      </c>
      <c r="G65" s="1">
        <v>100</v>
      </c>
      <c r="H65" s="5">
        <v>0</v>
      </c>
    </row>
    <row r="69" spans="1:14" x14ac:dyDescent="0.15">
      <c r="A69" s="3" t="s">
        <v>54</v>
      </c>
    </row>
    <row r="70" spans="1:14" x14ac:dyDescent="0.15">
      <c r="A70" s="5"/>
      <c r="B70" s="5" t="s">
        <v>55</v>
      </c>
      <c r="C70" s="5" t="s">
        <v>56</v>
      </c>
      <c r="D70" s="5" t="s">
        <v>57</v>
      </c>
      <c r="E70" s="5" t="s">
        <v>58</v>
      </c>
      <c r="F70" s="5" t="s">
        <v>59</v>
      </c>
      <c r="G70" s="5" t="s">
        <v>60</v>
      </c>
      <c r="H70" s="5" t="s">
        <v>61</v>
      </c>
      <c r="I70" s="5" t="s">
        <v>62</v>
      </c>
      <c r="J70" s="5" t="s">
        <v>63</v>
      </c>
      <c r="K70" s="5" t="s">
        <v>64</v>
      </c>
      <c r="L70" s="5" t="s">
        <v>65</v>
      </c>
      <c r="M70" s="5" t="s">
        <v>66</v>
      </c>
      <c r="N70" s="5" t="s">
        <v>41</v>
      </c>
    </row>
    <row r="71" spans="1:14" x14ac:dyDescent="0.15">
      <c r="A71" s="5" t="s">
        <v>12</v>
      </c>
      <c r="B71" s="5">
        <v>117</v>
      </c>
      <c r="C71" s="5">
        <v>90</v>
      </c>
      <c r="D71" s="5">
        <v>120</v>
      </c>
      <c r="E71" s="5">
        <v>146</v>
      </c>
      <c r="F71" s="5">
        <v>99</v>
      </c>
      <c r="G71" s="5">
        <v>137</v>
      </c>
      <c r="H71" s="5">
        <v>129</v>
      </c>
      <c r="I71" s="5">
        <v>149</v>
      </c>
      <c r="J71" s="5">
        <v>128</v>
      </c>
      <c r="K71" s="5">
        <v>105</v>
      </c>
      <c r="L71" s="5">
        <v>78</v>
      </c>
      <c r="M71" s="5">
        <v>75</v>
      </c>
      <c r="N71" s="5">
        <v>205</v>
      </c>
    </row>
    <row r="72" spans="1:14" x14ac:dyDescent="0.15">
      <c r="A72" s="5" t="s">
        <v>13</v>
      </c>
      <c r="B72" s="5">
        <v>114</v>
      </c>
      <c r="C72" s="5">
        <v>101</v>
      </c>
      <c r="D72" s="5">
        <v>105</v>
      </c>
      <c r="E72" s="5">
        <v>131</v>
      </c>
      <c r="F72" s="5">
        <v>74</v>
      </c>
      <c r="G72" s="5">
        <v>114</v>
      </c>
      <c r="H72" s="5">
        <v>122</v>
      </c>
      <c r="I72" s="5">
        <v>126</v>
      </c>
      <c r="J72" s="5">
        <v>103</v>
      </c>
      <c r="K72" s="5">
        <v>89</v>
      </c>
      <c r="L72" s="5">
        <v>56</v>
      </c>
      <c r="M72" s="5">
        <v>83</v>
      </c>
      <c r="N72" s="5">
        <v>168</v>
      </c>
    </row>
    <row r="73" spans="1:14" x14ac:dyDescent="0.15">
      <c r="A73" s="5" t="s">
        <v>14</v>
      </c>
      <c r="B73" s="5">
        <v>82</v>
      </c>
      <c r="C73" s="5">
        <v>67</v>
      </c>
      <c r="D73" s="5">
        <v>109</v>
      </c>
      <c r="E73" s="5">
        <v>106</v>
      </c>
      <c r="F73" s="5">
        <v>84</v>
      </c>
      <c r="G73" s="5">
        <v>98</v>
      </c>
      <c r="H73" s="5">
        <v>88</v>
      </c>
      <c r="I73" s="5">
        <v>100</v>
      </c>
      <c r="J73" s="5">
        <v>79</v>
      </c>
      <c r="K73" s="5">
        <v>56</v>
      </c>
      <c r="L73" s="5">
        <v>57</v>
      </c>
      <c r="M73" s="5">
        <v>58</v>
      </c>
      <c r="N73" s="5">
        <v>311</v>
      </c>
    </row>
    <row r="74" spans="1:14" x14ac:dyDescent="0.15">
      <c r="A74" s="5" t="s">
        <v>15</v>
      </c>
      <c r="B74" s="5">
        <v>93</v>
      </c>
      <c r="C74" s="5">
        <v>74</v>
      </c>
      <c r="D74" s="5">
        <v>90</v>
      </c>
      <c r="E74" s="5">
        <v>97</v>
      </c>
      <c r="F74" s="5">
        <v>79</v>
      </c>
      <c r="G74" s="5">
        <v>97</v>
      </c>
      <c r="H74" s="5">
        <v>91</v>
      </c>
      <c r="I74" s="5">
        <v>110</v>
      </c>
      <c r="J74" s="5">
        <v>83</v>
      </c>
      <c r="K74" s="5">
        <v>82</v>
      </c>
      <c r="L74" s="5">
        <v>54</v>
      </c>
      <c r="M74" s="5">
        <v>46</v>
      </c>
      <c r="N74" s="5">
        <v>242</v>
      </c>
    </row>
    <row r="75" spans="1:14" x14ac:dyDescent="0.15">
      <c r="A75" s="5" t="s">
        <v>16</v>
      </c>
      <c r="B75" s="1">
        <v>96</v>
      </c>
      <c r="C75" s="1">
        <v>91</v>
      </c>
      <c r="D75" s="1">
        <v>80</v>
      </c>
      <c r="E75" s="28">
        <v>103</v>
      </c>
      <c r="F75" s="1">
        <v>82</v>
      </c>
      <c r="G75" s="1">
        <v>95</v>
      </c>
      <c r="H75" s="1">
        <v>96</v>
      </c>
      <c r="I75" s="1">
        <v>73</v>
      </c>
      <c r="J75" s="1">
        <v>100</v>
      </c>
      <c r="K75" s="1">
        <v>51</v>
      </c>
      <c r="L75" s="1">
        <v>54</v>
      </c>
      <c r="M75" s="1">
        <v>49</v>
      </c>
      <c r="N75" s="1">
        <v>231</v>
      </c>
    </row>
    <row r="79" spans="1:14" x14ac:dyDescent="0.15">
      <c r="A79" s="3" t="s">
        <v>67</v>
      </c>
    </row>
    <row r="80" spans="1:14" x14ac:dyDescent="0.15">
      <c r="A80" s="5"/>
      <c r="B80" s="5" t="s">
        <v>68</v>
      </c>
      <c r="C80" s="5" t="s">
        <v>69</v>
      </c>
      <c r="D80" s="5" t="s">
        <v>70</v>
      </c>
      <c r="E80" s="5" t="s">
        <v>71</v>
      </c>
      <c r="F80" s="5" t="s">
        <v>72</v>
      </c>
      <c r="G80" s="5" t="s">
        <v>73</v>
      </c>
      <c r="H80" s="5" t="s">
        <v>74</v>
      </c>
      <c r="I80" s="5" t="s">
        <v>41</v>
      </c>
    </row>
    <row r="81" spans="1:9" x14ac:dyDescent="0.15">
      <c r="A81" s="5" t="s">
        <v>12</v>
      </c>
      <c r="B81" s="5">
        <v>184</v>
      </c>
      <c r="C81" s="5">
        <v>281</v>
      </c>
      <c r="D81" s="5">
        <v>259</v>
      </c>
      <c r="E81" s="5">
        <v>203</v>
      </c>
      <c r="F81" s="5">
        <v>219</v>
      </c>
      <c r="G81" s="5">
        <v>237</v>
      </c>
      <c r="H81" s="5">
        <v>174</v>
      </c>
      <c r="I81" s="5">
        <v>21</v>
      </c>
    </row>
    <row r="82" spans="1:9" x14ac:dyDescent="0.15">
      <c r="A82" s="5" t="s">
        <v>13</v>
      </c>
      <c r="B82" s="5">
        <v>171</v>
      </c>
      <c r="C82" s="5">
        <v>228</v>
      </c>
      <c r="D82" s="5">
        <v>227</v>
      </c>
      <c r="E82" s="5">
        <v>189</v>
      </c>
      <c r="F82" s="5">
        <v>190</v>
      </c>
      <c r="G82" s="5">
        <v>183</v>
      </c>
      <c r="H82" s="5">
        <v>171</v>
      </c>
      <c r="I82" s="5">
        <v>27</v>
      </c>
    </row>
    <row r="83" spans="1:9" x14ac:dyDescent="0.15">
      <c r="A83" s="5" t="s">
        <v>14</v>
      </c>
      <c r="B83" s="5">
        <v>140</v>
      </c>
      <c r="C83" s="5">
        <v>204</v>
      </c>
      <c r="D83" s="5">
        <v>202</v>
      </c>
      <c r="E83" s="5">
        <v>192</v>
      </c>
      <c r="F83" s="5">
        <v>191</v>
      </c>
      <c r="G83" s="5">
        <v>175</v>
      </c>
      <c r="H83" s="5">
        <v>157</v>
      </c>
      <c r="I83" s="5">
        <v>34</v>
      </c>
    </row>
    <row r="84" spans="1:9" x14ac:dyDescent="0.15">
      <c r="A84" s="5" t="s">
        <v>15</v>
      </c>
      <c r="B84" s="5">
        <v>159</v>
      </c>
      <c r="C84" s="5">
        <v>207</v>
      </c>
      <c r="D84" s="5">
        <v>177</v>
      </c>
      <c r="E84" s="5">
        <v>171</v>
      </c>
      <c r="F84" s="5">
        <v>165</v>
      </c>
      <c r="G84" s="5">
        <v>159</v>
      </c>
      <c r="H84" s="5">
        <v>174</v>
      </c>
      <c r="I84" s="5">
        <v>26</v>
      </c>
    </row>
    <row r="85" spans="1:9" x14ac:dyDescent="0.15">
      <c r="A85" s="5" t="s">
        <v>16</v>
      </c>
      <c r="B85" s="1">
        <v>161</v>
      </c>
      <c r="C85" s="1">
        <v>203</v>
      </c>
      <c r="D85" s="1">
        <v>186</v>
      </c>
      <c r="E85" s="1">
        <v>171</v>
      </c>
      <c r="F85" s="1">
        <v>146</v>
      </c>
      <c r="G85" s="1">
        <v>148</v>
      </c>
      <c r="H85" s="1">
        <v>151</v>
      </c>
      <c r="I85" s="1">
        <v>35</v>
      </c>
    </row>
    <row r="89" spans="1:9" x14ac:dyDescent="0.15">
      <c r="A89" s="3" t="s">
        <v>75</v>
      </c>
    </row>
    <row r="90" spans="1:9" x14ac:dyDescent="0.15">
      <c r="A90" s="5" t="s">
        <v>77</v>
      </c>
      <c r="B90" s="5" t="s">
        <v>39</v>
      </c>
      <c r="C90" s="5" t="s">
        <v>40</v>
      </c>
      <c r="D90" s="5" t="s">
        <v>41</v>
      </c>
    </row>
    <row r="91" spans="1:9" x14ac:dyDescent="0.15">
      <c r="A91" s="5" t="s">
        <v>12</v>
      </c>
      <c r="B91" s="5">
        <v>337</v>
      </c>
      <c r="C91" s="5">
        <v>1012</v>
      </c>
      <c r="D91" s="5">
        <v>229</v>
      </c>
    </row>
    <row r="92" spans="1:9" x14ac:dyDescent="0.15">
      <c r="A92" s="5" t="s">
        <v>13</v>
      </c>
      <c r="B92" s="5">
        <v>299</v>
      </c>
      <c r="C92" s="5">
        <v>838</v>
      </c>
      <c r="D92" s="5">
        <v>249</v>
      </c>
    </row>
    <row r="93" spans="1:9" x14ac:dyDescent="0.15">
      <c r="A93" s="5" t="s">
        <v>14</v>
      </c>
      <c r="B93" s="5">
        <v>306</v>
      </c>
      <c r="C93" s="5">
        <v>725</v>
      </c>
      <c r="D93" s="5">
        <v>264</v>
      </c>
    </row>
    <row r="94" spans="1:9" x14ac:dyDescent="0.15">
      <c r="A94" s="5" t="s">
        <v>15</v>
      </c>
      <c r="B94" s="5">
        <v>278</v>
      </c>
      <c r="C94" s="5">
        <v>712</v>
      </c>
      <c r="D94" s="5">
        <v>248</v>
      </c>
    </row>
    <row r="95" spans="1:9" x14ac:dyDescent="0.15">
      <c r="A95" s="5" t="s">
        <v>16</v>
      </c>
      <c r="B95" s="1">
        <v>233</v>
      </c>
      <c r="C95" s="1">
        <v>729</v>
      </c>
      <c r="D95" s="1">
        <v>239</v>
      </c>
    </row>
    <row r="99" spans="1:5" x14ac:dyDescent="0.15">
      <c r="A99" s="5" t="s">
        <v>77</v>
      </c>
      <c r="B99" s="5" t="s">
        <v>39</v>
      </c>
      <c r="C99" s="5" t="s">
        <v>40</v>
      </c>
      <c r="D99" s="5" t="s">
        <v>41</v>
      </c>
    </row>
    <row r="100" spans="1:5" x14ac:dyDescent="0.15">
      <c r="A100" s="5" t="s">
        <v>12</v>
      </c>
      <c r="B100" s="16">
        <f>B91/1578</f>
        <v>0.21356147021546262</v>
      </c>
      <c r="C100" s="16">
        <f t="shared" ref="C100:D100" si="21">C91/1578</f>
        <v>0.64131812420785805</v>
      </c>
      <c r="D100" s="16">
        <f t="shared" si="21"/>
        <v>0.14512040557667935</v>
      </c>
      <c r="E100" s="4">
        <v>1578</v>
      </c>
    </row>
    <row r="101" spans="1:5" x14ac:dyDescent="0.15">
      <c r="A101" s="5" t="s">
        <v>13</v>
      </c>
      <c r="B101" s="16">
        <f>B92/1386</f>
        <v>0.21572871572871574</v>
      </c>
      <c r="C101" s="16">
        <f t="shared" ref="C101:D101" si="22">C92/1386</f>
        <v>0.60461760461760461</v>
      </c>
      <c r="D101" s="16">
        <f t="shared" si="22"/>
        <v>0.17965367965367965</v>
      </c>
      <c r="E101" s="4">
        <v>1386</v>
      </c>
    </row>
    <row r="102" spans="1:5" x14ac:dyDescent="0.15">
      <c r="A102" s="5" t="s">
        <v>14</v>
      </c>
      <c r="B102" s="16">
        <f>B93/1295</f>
        <v>0.2362934362934363</v>
      </c>
      <c r="C102" s="16">
        <f t="shared" ref="C102:D102" si="23">C93/1295</f>
        <v>0.55984555984555984</v>
      </c>
      <c r="D102" s="16">
        <f t="shared" si="23"/>
        <v>0.20386100386100386</v>
      </c>
      <c r="E102" s="4">
        <v>1295</v>
      </c>
    </row>
    <row r="103" spans="1:5" x14ac:dyDescent="0.15">
      <c r="A103" s="5" t="s">
        <v>15</v>
      </c>
      <c r="B103" s="16">
        <f>B94/1238</f>
        <v>0.2245557350565428</v>
      </c>
      <c r="C103" s="16">
        <f t="shared" ref="C103:D103" si="24">C94/1238</f>
        <v>0.57512116316639739</v>
      </c>
      <c r="D103" s="16">
        <f t="shared" si="24"/>
        <v>0.20032310177705978</v>
      </c>
      <c r="E103" s="4">
        <v>1238</v>
      </c>
    </row>
    <row r="104" spans="1:5" x14ac:dyDescent="0.15">
      <c r="A104" s="5" t="s">
        <v>16</v>
      </c>
      <c r="B104" s="17">
        <f>B95/1201</f>
        <v>0.19400499583680267</v>
      </c>
      <c r="C104" s="17">
        <f t="shared" ref="C104:D104" si="25">C95/1201</f>
        <v>0.60699417152373025</v>
      </c>
      <c r="D104" s="17">
        <f t="shared" si="25"/>
        <v>0.19900083263946711</v>
      </c>
      <c r="E104" s="4">
        <v>1201</v>
      </c>
    </row>
    <row r="124" spans="2:22" x14ac:dyDescent="0.15">
      <c r="B124" s="18"/>
      <c r="C124" s="18" t="s">
        <v>78</v>
      </c>
      <c r="D124" s="18" t="s">
        <v>79</v>
      </c>
    </row>
    <row r="125" spans="2:22" x14ac:dyDescent="0.15">
      <c r="B125" s="18" t="s">
        <v>12</v>
      </c>
      <c r="C125" s="18">
        <v>1023</v>
      </c>
      <c r="D125" s="18">
        <v>555</v>
      </c>
    </row>
    <row r="126" spans="2:22" x14ac:dyDescent="0.15">
      <c r="B126" s="18" t="s">
        <v>13</v>
      </c>
      <c r="C126" s="18">
        <v>871</v>
      </c>
      <c r="D126" s="18">
        <v>515</v>
      </c>
      <c r="N126" s="20" t="s">
        <v>27</v>
      </c>
      <c r="O126" s="21"/>
      <c r="P126" s="21"/>
      <c r="Q126" s="20"/>
      <c r="R126" s="21"/>
      <c r="S126" s="21"/>
      <c r="T126" s="20"/>
      <c r="U126" s="20"/>
      <c r="V126" s="20"/>
    </row>
    <row r="127" spans="2:22" ht="33.75" x14ac:dyDescent="0.15">
      <c r="B127" s="18" t="s">
        <v>14</v>
      </c>
      <c r="C127" s="18">
        <v>860</v>
      </c>
      <c r="D127" s="18">
        <v>435</v>
      </c>
      <c r="N127" s="2"/>
      <c r="O127" s="22" t="s">
        <v>28</v>
      </c>
      <c r="P127" s="22" t="s">
        <v>29</v>
      </c>
      <c r="Q127" s="22" t="s">
        <v>32</v>
      </c>
      <c r="R127" s="22" t="s">
        <v>34</v>
      </c>
      <c r="S127" s="22" t="s">
        <v>35</v>
      </c>
      <c r="T127" s="22" t="s">
        <v>36</v>
      </c>
      <c r="U127" s="22" t="s">
        <v>37</v>
      </c>
      <c r="V127" s="22" t="s">
        <v>31</v>
      </c>
    </row>
    <row r="128" spans="2:22" x14ac:dyDescent="0.15">
      <c r="B128" s="18" t="s">
        <v>15</v>
      </c>
      <c r="C128" s="18">
        <v>814</v>
      </c>
      <c r="D128" s="18">
        <v>424</v>
      </c>
      <c r="N128" s="2" t="s">
        <v>12</v>
      </c>
      <c r="O128" s="2">
        <v>107</v>
      </c>
      <c r="P128" s="2">
        <v>381</v>
      </c>
      <c r="Q128" s="2">
        <v>44</v>
      </c>
      <c r="R128" s="2">
        <v>106</v>
      </c>
      <c r="S128" s="2">
        <v>21</v>
      </c>
      <c r="T128" s="2">
        <v>765</v>
      </c>
      <c r="U128" s="2">
        <v>154</v>
      </c>
      <c r="V128" s="2">
        <v>0</v>
      </c>
    </row>
    <row r="129" spans="2:22" x14ac:dyDescent="0.15">
      <c r="B129" s="18" t="s">
        <v>16</v>
      </c>
      <c r="C129" s="18">
        <v>789</v>
      </c>
      <c r="D129" s="18">
        <v>412</v>
      </c>
      <c r="N129" s="2" t="s">
        <v>13</v>
      </c>
      <c r="O129" s="2">
        <v>77</v>
      </c>
      <c r="P129" s="2">
        <v>369</v>
      </c>
      <c r="Q129" s="2">
        <v>34</v>
      </c>
      <c r="R129" s="2">
        <v>113</v>
      </c>
      <c r="S129" s="2">
        <v>21</v>
      </c>
      <c r="T129" s="2">
        <v>609</v>
      </c>
      <c r="U129" s="2">
        <v>160</v>
      </c>
      <c r="V129" s="2">
        <v>3</v>
      </c>
    </row>
    <row r="130" spans="2:22" x14ac:dyDescent="0.15">
      <c r="N130" s="2" t="s">
        <v>14</v>
      </c>
      <c r="O130" s="2">
        <v>89</v>
      </c>
      <c r="P130" s="2">
        <v>304</v>
      </c>
      <c r="Q130" s="2">
        <v>25</v>
      </c>
      <c r="R130" s="2">
        <v>95</v>
      </c>
      <c r="S130" s="2">
        <v>62</v>
      </c>
      <c r="T130" s="2">
        <v>346</v>
      </c>
      <c r="U130" s="2">
        <v>366</v>
      </c>
      <c r="V130" s="2">
        <v>8</v>
      </c>
    </row>
    <row r="131" spans="2:22" x14ac:dyDescent="0.15">
      <c r="N131" s="2" t="s">
        <v>15</v>
      </c>
      <c r="O131" s="2">
        <v>78</v>
      </c>
      <c r="P131" s="2">
        <v>294</v>
      </c>
      <c r="Q131" s="2">
        <v>40</v>
      </c>
      <c r="R131" s="2">
        <v>75</v>
      </c>
      <c r="S131" s="2">
        <v>43</v>
      </c>
      <c r="T131" s="2">
        <v>458</v>
      </c>
      <c r="U131" s="2">
        <v>243</v>
      </c>
      <c r="V131" s="2">
        <v>7</v>
      </c>
    </row>
    <row r="132" spans="2:22" x14ac:dyDescent="0.15">
      <c r="N132" s="2" t="s">
        <v>16</v>
      </c>
      <c r="O132" s="19">
        <v>69</v>
      </c>
      <c r="P132" s="19">
        <v>306</v>
      </c>
      <c r="Q132" s="19">
        <v>40</v>
      </c>
      <c r="R132" s="19">
        <v>48</v>
      </c>
      <c r="S132" s="19">
        <v>46</v>
      </c>
      <c r="T132" s="19">
        <v>460</v>
      </c>
      <c r="U132" s="19">
        <v>227</v>
      </c>
      <c r="V132" s="19">
        <v>5</v>
      </c>
    </row>
  </sheetData>
  <mergeCells count="14">
    <mergeCell ref="A3:A4"/>
    <mergeCell ref="B3:B4"/>
    <mergeCell ref="C3:K3"/>
    <mergeCell ref="J28:J29"/>
    <mergeCell ref="B25:K25"/>
    <mergeCell ref="B26:B29"/>
    <mergeCell ref="C26:C29"/>
    <mergeCell ref="D26:D29"/>
    <mergeCell ref="K26:K29"/>
    <mergeCell ref="E27:E29"/>
    <mergeCell ref="F27:F29"/>
    <mergeCell ref="G28:G29"/>
    <mergeCell ref="H28:H29"/>
    <mergeCell ref="I28:I29"/>
  </mergeCells>
  <phoneticPr fontId="4"/>
  <pageMargins left="0.7" right="0.7" top="0.75" bottom="0.75" header="0.3" footer="0.3"/>
  <pageSetup paperSize="9" scale="89" orientation="portrait" r:id="rId1"/>
  <colBreaks count="1" manualBreakCount="1">
    <brk id="1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0"/>
  <sheetViews>
    <sheetView tabSelected="1" view="pageBreakPreview" zoomScale="60" zoomScaleNormal="100" workbookViewId="0">
      <selection activeCell="O95" sqref="O95"/>
    </sheetView>
  </sheetViews>
  <sheetFormatPr defaultRowHeight="13.5" x14ac:dyDescent="0.15"/>
  <cols>
    <col min="1" max="2" width="7.5" customWidth="1"/>
  </cols>
  <sheetData>
    <row r="2" spans="1:15" ht="15.75" x14ac:dyDescent="0.15">
      <c r="A2" s="3" t="s">
        <v>134</v>
      </c>
      <c r="B2" s="3" t="s">
        <v>102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 t="s">
        <v>130</v>
      </c>
    </row>
    <row r="3" spans="1:15" ht="15.75" x14ac:dyDescent="0.15">
      <c r="B3" s="31"/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1" t="s">
        <v>60</v>
      </c>
      <c r="I3" s="31" t="s">
        <v>61</v>
      </c>
      <c r="J3" s="31" t="s">
        <v>62</v>
      </c>
      <c r="K3" s="31" t="s">
        <v>63</v>
      </c>
      <c r="L3" s="31" t="s">
        <v>64</v>
      </c>
      <c r="M3" s="31" t="s">
        <v>65</v>
      </c>
      <c r="N3" s="31" t="s">
        <v>66</v>
      </c>
      <c r="O3" s="31" t="s">
        <v>41</v>
      </c>
    </row>
    <row r="4" spans="1:15" ht="15.75" x14ac:dyDescent="0.15">
      <c r="B4" s="5" t="s">
        <v>12</v>
      </c>
      <c r="C4" s="5">
        <v>117</v>
      </c>
      <c r="D4" s="5">
        <v>90</v>
      </c>
      <c r="E4" s="5">
        <v>120</v>
      </c>
      <c r="F4" s="5">
        <v>146</v>
      </c>
      <c r="G4" s="5">
        <v>99</v>
      </c>
      <c r="H4" s="5">
        <v>137</v>
      </c>
      <c r="I4" s="5">
        <v>129</v>
      </c>
      <c r="J4" s="5">
        <v>149</v>
      </c>
      <c r="K4" s="5">
        <v>128</v>
      </c>
      <c r="L4" s="5">
        <v>105</v>
      </c>
      <c r="M4" s="5">
        <v>78</v>
      </c>
      <c r="N4" s="5">
        <v>75</v>
      </c>
      <c r="O4" s="5">
        <v>205</v>
      </c>
    </row>
    <row r="5" spans="1:15" ht="15.75" x14ac:dyDescent="0.15">
      <c r="B5" s="5" t="s">
        <v>13</v>
      </c>
      <c r="C5" s="5">
        <v>114</v>
      </c>
      <c r="D5" s="5">
        <v>101</v>
      </c>
      <c r="E5" s="5">
        <v>105</v>
      </c>
      <c r="F5" s="5">
        <v>131</v>
      </c>
      <c r="G5" s="5">
        <v>74</v>
      </c>
      <c r="H5" s="5">
        <v>114</v>
      </c>
      <c r="I5" s="5">
        <v>122</v>
      </c>
      <c r="J5" s="5">
        <v>126</v>
      </c>
      <c r="K5" s="5">
        <v>103</v>
      </c>
      <c r="L5" s="5">
        <v>89</v>
      </c>
      <c r="M5" s="5">
        <v>56</v>
      </c>
      <c r="N5" s="5">
        <v>83</v>
      </c>
      <c r="O5" s="5">
        <v>168</v>
      </c>
    </row>
    <row r="6" spans="1:15" ht="15.75" x14ac:dyDescent="0.15">
      <c r="B6" s="5" t="s">
        <v>14</v>
      </c>
      <c r="C6" s="5">
        <v>82</v>
      </c>
      <c r="D6" s="5">
        <v>67</v>
      </c>
      <c r="E6" s="5">
        <v>109</v>
      </c>
      <c r="F6" s="5">
        <v>106</v>
      </c>
      <c r="G6" s="5">
        <v>84</v>
      </c>
      <c r="H6" s="5">
        <v>98</v>
      </c>
      <c r="I6" s="5">
        <v>88</v>
      </c>
      <c r="J6" s="5">
        <v>100</v>
      </c>
      <c r="K6" s="5">
        <v>79</v>
      </c>
      <c r="L6" s="5">
        <v>56</v>
      </c>
      <c r="M6" s="5">
        <v>57</v>
      </c>
      <c r="N6" s="5">
        <v>58</v>
      </c>
      <c r="O6" s="5">
        <v>311</v>
      </c>
    </row>
    <row r="7" spans="1:15" ht="15.75" x14ac:dyDescent="0.15">
      <c r="B7" s="5" t="s">
        <v>15</v>
      </c>
      <c r="C7" s="5">
        <v>93</v>
      </c>
      <c r="D7" s="5">
        <v>74</v>
      </c>
      <c r="E7" s="5">
        <v>90</v>
      </c>
      <c r="F7" s="5">
        <v>97</v>
      </c>
      <c r="G7" s="5">
        <v>79</v>
      </c>
      <c r="H7" s="5">
        <v>97</v>
      </c>
      <c r="I7" s="5">
        <v>91</v>
      </c>
      <c r="J7" s="5">
        <v>110</v>
      </c>
      <c r="K7" s="5">
        <v>83</v>
      </c>
      <c r="L7" s="5">
        <v>82</v>
      </c>
      <c r="M7" s="5">
        <v>54</v>
      </c>
      <c r="N7" s="5">
        <v>46</v>
      </c>
      <c r="O7" s="5">
        <v>242</v>
      </c>
    </row>
    <row r="8" spans="1:15" ht="15.75" x14ac:dyDescent="0.15">
      <c r="B8" s="5" t="s">
        <v>16</v>
      </c>
      <c r="C8" s="23">
        <v>96</v>
      </c>
      <c r="D8" s="23">
        <v>91</v>
      </c>
      <c r="E8" s="23">
        <v>80</v>
      </c>
      <c r="F8" s="23">
        <v>103</v>
      </c>
      <c r="G8" s="23">
        <v>82</v>
      </c>
      <c r="H8" s="23">
        <v>95</v>
      </c>
      <c r="I8" s="23">
        <v>96</v>
      </c>
      <c r="J8" s="23">
        <v>73</v>
      </c>
      <c r="K8" s="23">
        <v>100</v>
      </c>
      <c r="L8" s="23">
        <v>51</v>
      </c>
      <c r="M8" s="23">
        <v>54</v>
      </c>
      <c r="N8" s="23">
        <v>49</v>
      </c>
      <c r="O8" s="23">
        <v>231</v>
      </c>
    </row>
    <row r="33" spans="1:15" ht="15.75" x14ac:dyDescent="0.15">
      <c r="A33" s="3" t="s">
        <v>135</v>
      </c>
      <c r="B33" s="3" t="s">
        <v>103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 t="s">
        <v>130</v>
      </c>
    </row>
    <row r="34" spans="1:15" ht="15.75" x14ac:dyDescent="0.15">
      <c r="B34" s="30"/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1" t="s">
        <v>60</v>
      </c>
      <c r="I34" s="31" t="s">
        <v>61</v>
      </c>
      <c r="J34" s="31" t="s">
        <v>62</v>
      </c>
      <c r="K34" s="31" t="s">
        <v>63</v>
      </c>
      <c r="L34" s="31" t="s">
        <v>64</v>
      </c>
      <c r="M34" s="31" t="s">
        <v>65</v>
      </c>
      <c r="N34" s="31" t="s">
        <v>66</v>
      </c>
      <c r="O34" s="31" t="s">
        <v>41</v>
      </c>
    </row>
    <row r="35" spans="1:15" ht="15.75" x14ac:dyDescent="0.15">
      <c r="B35" s="5" t="s">
        <v>12</v>
      </c>
      <c r="C35" s="5">
        <v>83</v>
      </c>
      <c r="D35" s="5">
        <v>64</v>
      </c>
      <c r="E35" s="5">
        <v>88</v>
      </c>
      <c r="F35" s="5">
        <v>96</v>
      </c>
      <c r="G35" s="5">
        <v>64</v>
      </c>
      <c r="H35" s="5">
        <v>77</v>
      </c>
      <c r="I35" s="5">
        <v>71</v>
      </c>
      <c r="J35" s="5">
        <v>91</v>
      </c>
      <c r="K35" s="5">
        <v>75</v>
      </c>
      <c r="L35" s="5">
        <v>67</v>
      </c>
      <c r="M35" s="5">
        <v>44</v>
      </c>
      <c r="N35" s="5">
        <v>45</v>
      </c>
      <c r="O35" s="5">
        <v>158</v>
      </c>
    </row>
    <row r="36" spans="1:15" ht="15.75" x14ac:dyDescent="0.15">
      <c r="B36" s="5" t="s">
        <v>13</v>
      </c>
      <c r="C36" s="5">
        <v>82</v>
      </c>
      <c r="D36" s="5">
        <v>63</v>
      </c>
      <c r="E36" s="5">
        <v>76</v>
      </c>
      <c r="F36" s="5">
        <v>86</v>
      </c>
      <c r="G36" s="5">
        <v>47</v>
      </c>
      <c r="H36" s="5">
        <v>65</v>
      </c>
      <c r="I36" s="5">
        <v>67</v>
      </c>
      <c r="J36" s="5">
        <v>78</v>
      </c>
      <c r="K36" s="5">
        <v>57</v>
      </c>
      <c r="L36" s="5">
        <v>48</v>
      </c>
      <c r="M36" s="5">
        <v>32</v>
      </c>
      <c r="N36" s="5">
        <v>39</v>
      </c>
      <c r="O36" s="5">
        <v>131</v>
      </c>
    </row>
    <row r="37" spans="1:15" ht="15.75" x14ac:dyDescent="0.15">
      <c r="B37" s="5" t="s">
        <v>14</v>
      </c>
      <c r="C37" s="5">
        <v>50</v>
      </c>
      <c r="D37" s="5">
        <v>40</v>
      </c>
      <c r="E37" s="5">
        <v>73</v>
      </c>
      <c r="F37" s="5">
        <v>75</v>
      </c>
      <c r="G37" s="5">
        <v>55</v>
      </c>
      <c r="H37" s="5">
        <v>61</v>
      </c>
      <c r="I37" s="5">
        <v>62</v>
      </c>
      <c r="J37" s="5">
        <v>66</v>
      </c>
      <c r="K37" s="5">
        <v>44</v>
      </c>
      <c r="L37" s="5">
        <v>39</v>
      </c>
      <c r="M37" s="5">
        <v>35</v>
      </c>
      <c r="N37" s="5">
        <v>41</v>
      </c>
      <c r="O37" s="5">
        <v>219</v>
      </c>
    </row>
    <row r="38" spans="1:15" ht="15.75" x14ac:dyDescent="0.15">
      <c r="B38" s="5" t="s">
        <v>15</v>
      </c>
      <c r="C38" s="5">
        <v>59</v>
      </c>
      <c r="D38" s="5">
        <v>58</v>
      </c>
      <c r="E38" s="5">
        <v>59</v>
      </c>
      <c r="F38" s="5">
        <v>58</v>
      </c>
      <c r="G38" s="5">
        <v>52</v>
      </c>
      <c r="H38" s="5">
        <v>54</v>
      </c>
      <c r="I38" s="5">
        <v>60</v>
      </c>
      <c r="J38" s="5">
        <v>65</v>
      </c>
      <c r="K38" s="5">
        <v>57</v>
      </c>
      <c r="L38" s="5">
        <v>47</v>
      </c>
      <c r="M38" s="5">
        <v>37</v>
      </c>
      <c r="N38" s="5">
        <v>31</v>
      </c>
      <c r="O38" s="5">
        <v>177</v>
      </c>
    </row>
    <row r="39" spans="1:15" ht="15.75" x14ac:dyDescent="0.15">
      <c r="B39" s="5" t="s">
        <v>16</v>
      </c>
      <c r="C39" s="23">
        <v>67</v>
      </c>
      <c r="D39" s="23">
        <v>54</v>
      </c>
      <c r="E39" s="23">
        <v>54</v>
      </c>
      <c r="F39" s="23">
        <v>71</v>
      </c>
      <c r="G39" s="23">
        <v>47</v>
      </c>
      <c r="H39" s="23">
        <v>57</v>
      </c>
      <c r="I39" s="23">
        <v>62</v>
      </c>
      <c r="J39" s="23">
        <v>47</v>
      </c>
      <c r="K39" s="23">
        <v>64</v>
      </c>
      <c r="L39" s="23">
        <v>30</v>
      </c>
      <c r="M39" s="23">
        <v>30</v>
      </c>
      <c r="N39" s="23">
        <v>33</v>
      </c>
      <c r="O39" s="23">
        <v>173</v>
      </c>
    </row>
    <row r="64" spans="1:15" ht="15.75" x14ac:dyDescent="0.15">
      <c r="A64" s="3" t="s">
        <v>136</v>
      </c>
      <c r="B64" s="3" t="s">
        <v>104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 t="s">
        <v>130</v>
      </c>
    </row>
    <row r="65" spans="2:15" ht="15.75" x14ac:dyDescent="0.15">
      <c r="B65" s="31"/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31" t="s">
        <v>60</v>
      </c>
      <c r="I65" s="31" t="s">
        <v>61</v>
      </c>
      <c r="J65" s="31" t="s">
        <v>62</v>
      </c>
      <c r="K65" s="31" t="s">
        <v>63</v>
      </c>
      <c r="L65" s="31" t="s">
        <v>64</v>
      </c>
      <c r="M65" s="31" t="s">
        <v>65</v>
      </c>
      <c r="N65" s="31" t="s">
        <v>66</v>
      </c>
      <c r="O65" s="31" t="s">
        <v>41</v>
      </c>
    </row>
    <row r="66" spans="2:15" ht="15.75" x14ac:dyDescent="0.15">
      <c r="B66" s="5" t="s">
        <v>12</v>
      </c>
      <c r="C66" s="5">
        <v>34</v>
      </c>
      <c r="D66" s="5">
        <v>26</v>
      </c>
      <c r="E66" s="5">
        <v>32</v>
      </c>
      <c r="F66" s="5">
        <v>50</v>
      </c>
      <c r="G66" s="5">
        <v>35</v>
      </c>
      <c r="H66" s="5">
        <v>60</v>
      </c>
      <c r="I66" s="5">
        <v>58</v>
      </c>
      <c r="J66" s="5">
        <v>58</v>
      </c>
      <c r="K66" s="5">
        <v>53</v>
      </c>
      <c r="L66" s="5">
        <v>38</v>
      </c>
      <c r="M66" s="5">
        <v>34</v>
      </c>
      <c r="N66" s="5">
        <v>30</v>
      </c>
      <c r="O66" s="5">
        <v>47</v>
      </c>
    </row>
    <row r="67" spans="2:15" ht="15.75" x14ac:dyDescent="0.15">
      <c r="B67" s="5" t="s">
        <v>13</v>
      </c>
      <c r="C67" s="5">
        <v>32</v>
      </c>
      <c r="D67" s="5">
        <v>38</v>
      </c>
      <c r="E67" s="5">
        <v>29</v>
      </c>
      <c r="F67" s="5">
        <v>45</v>
      </c>
      <c r="G67" s="5">
        <v>27</v>
      </c>
      <c r="H67" s="5">
        <v>49</v>
      </c>
      <c r="I67" s="5">
        <v>55</v>
      </c>
      <c r="J67" s="5">
        <v>48</v>
      </c>
      <c r="K67" s="5">
        <v>46</v>
      </c>
      <c r="L67" s="5">
        <v>41</v>
      </c>
      <c r="M67" s="5">
        <v>24</v>
      </c>
      <c r="N67" s="5">
        <v>44</v>
      </c>
      <c r="O67" s="5">
        <v>37</v>
      </c>
    </row>
    <row r="68" spans="2:15" ht="15.75" x14ac:dyDescent="0.15">
      <c r="B68" s="5" t="s">
        <v>14</v>
      </c>
      <c r="C68" s="5">
        <v>32</v>
      </c>
      <c r="D68" s="5">
        <v>27</v>
      </c>
      <c r="E68" s="5">
        <v>36</v>
      </c>
      <c r="F68" s="5">
        <v>31</v>
      </c>
      <c r="G68" s="5">
        <v>29</v>
      </c>
      <c r="H68" s="5">
        <v>37</v>
      </c>
      <c r="I68" s="5">
        <v>26</v>
      </c>
      <c r="J68" s="5">
        <v>34</v>
      </c>
      <c r="K68" s="5">
        <v>35</v>
      </c>
      <c r="L68" s="5">
        <v>17</v>
      </c>
      <c r="M68" s="5">
        <v>22</v>
      </c>
      <c r="N68" s="5">
        <v>17</v>
      </c>
      <c r="O68" s="5">
        <v>92</v>
      </c>
    </row>
    <row r="69" spans="2:15" ht="15.75" x14ac:dyDescent="0.15">
      <c r="B69" s="5" t="s">
        <v>15</v>
      </c>
      <c r="C69" s="5">
        <v>34</v>
      </c>
      <c r="D69" s="5">
        <v>16</v>
      </c>
      <c r="E69" s="5">
        <v>31</v>
      </c>
      <c r="F69" s="5">
        <v>39</v>
      </c>
      <c r="G69" s="5">
        <v>27</v>
      </c>
      <c r="H69" s="5">
        <v>43</v>
      </c>
      <c r="I69" s="5">
        <v>31</v>
      </c>
      <c r="J69" s="5">
        <v>45</v>
      </c>
      <c r="K69" s="5">
        <v>26</v>
      </c>
      <c r="L69" s="5">
        <v>35</v>
      </c>
      <c r="M69" s="5">
        <v>17</v>
      </c>
      <c r="N69" s="5">
        <v>15</v>
      </c>
      <c r="O69" s="5">
        <v>65</v>
      </c>
    </row>
    <row r="70" spans="2:15" ht="15.75" x14ac:dyDescent="0.15">
      <c r="B70" s="5" t="s">
        <v>16</v>
      </c>
      <c r="C70" s="23">
        <v>29</v>
      </c>
      <c r="D70" s="23">
        <v>37</v>
      </c>
      <c r="E70" s="23">
        <v>26</v>
      </c>
      <c r="F70" s="23">
        <v>32</v>
      </c>
      <c r="G70" s="23">
        <v>35</v>
      </c>
      <c r="H70" s="23">
        <v>38</v>
      </c>
      <c r="I70" s="23">
        <v>34</v>
      </c>
      <c r="J70" s="23">
        <v>26</v>
      </c>
      <c r="K70" s="23">
        <v>36</v>
      </c>
      <c r="L70" s="23">
        <v>21</v>
      </c>
      <c r="M70" s="23">
        <v>24</v>
      </c>
      <c r="N70" s="23">
        <v>16</v>
      </c>
      <c r="O70" s="23">
        <v>58</v>
      </c>
    </row>
  </sheetData>
  <phoneticPr fontId="4"/>
  <printOptions horizontalCentered="1"/>
  <pageMargins left="0.70866141732283472" right="0.51181102362204722" top="0.55118110236220474" bottom="0.55118110236220474" header="0.31496062992125984" footer="0.31496062992125984"/>
  <pageSetup paperSize="9" scale="63" orientation="portrait" r:id="rId1"/>
  <headerFooter>
    <oddHeader>&amp;L&amp;A&amp;R資料1-2</oddHeader>
  </headerFooter>
  <rowBreaks count="1" manualBreakCount="1">
    <brk id="6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1"/>
  <sheetViews>
    <sheetView tabSelected="1" view="pageBreakPreview" topLeftCell="A34" zoomScale="60" zoomScaleNormal="100" workbookViewId="0">
      <selection activeCell="O95" sqref="O95"/>
    </sheetView>
  </sheetViews>
  <sheetFormatPr defaultRowHeight="13.5" x14ac:dyDescent="0.15"/>
  <cols>
    <col min="1" max="1" width="7.75" customWidth="1"/>
  </cols>
  <sheetData>
    <row r="2" spans="1:10" ht="15.75" x14ac:dyDescent="0.15">
      <c r="A2" s="3" t="s">
        <v>137</v>
      </c>
      <c r="B2" s="3" t="s">
        <v>105</v>
      </c>
      <c r="C2" s="4"/>
      <c r="D2" s="4"/>
      <c r="E2" s="4"/>
      <c r="F2" s="4"/>
      <c r="G2" s="4"/>
      <c r="H2" s="4"/>
      <c r="I2" s="4"/>
      <c r="J2" s="4" t="s">
        <v>130</v>
      </c>
    </row>
    <row r="3" spans="1:10" ht="15.75" x14ac:dyDescent="0.15">
      <c r="B3" s="31"/>
      <c r="C3" s="31" t="s">
        <v>68</v>
      </c>
      <c r="D3" s="31" t="s">
        <v>69</v>
      </c>
      <c r="E3" s="31" t="s">
        <v>70</v>
      </c>
      <c r="F3" s="31" t="s">
        <v>71</v>
      </c>
      <c r="G3" s="31" t="s">
        <v>72</v>
      </c>
      <c r="H3" s="31" t="s">
        <v>73</v>
      </c>
      <c r="I3" s="31" t="s">
        <v>74</v>
      </c>
      <c r="J3" s="31" t="s">
        <v>41</v>
      </c>
    </row>
    <row r="4" spans="1:10" ht="15.75" x14ac:dyDescent="0.15">
      <c r="B4" s="5" t="s">
        <v>12</v>
      </c>
      <c r="C4" s="5">
        <v>184</v>
      </c>
      <c r="D4" s="5">
        <v>281</v>
      </c>
      <c r="E4" s="5">
        <v>259</v>
      </c>
      <c r="F4" s="5">
        <v>203</v>
      </c>
      <c r="G4" s="5">
        <v>219</v>
      </c>
      <c r="H4" s="5">
        <v>237</v>
      </c>
      <c r="I4" s="5">
        <v>174</v>
      </c>
      <c r="J4" s="5">
        <v>21</v>
      </c>
    </row>
    <row r="5" spans="1:10" ht="15.75" x14ac:dyDescent="0.15">
      <c r="B5" s="5" t="s">
        <v>13</v>
      </c>
      <c r="C5" s="5">
        <v>171</v>
      </c>
      <c r="D5" s="5">
        <v>228</v>
      </c>
      <c r="E5" s="5">
        <v>227</v>
      </c>
      <c r="F5" s="5">
        <v>189</v>
      </c>
      <c r="G5" s="5">
        <v>190</v>
      </c>
      <c r="H5" s="5">
        <v>183</v>
      </c>
      <c r="I5" s="5">
        <v>171</v>
      </c>
      <c r="J5" s="5">
        <v>27</v>
      </c>
    </row>
    <row r="6" spans="1:10" ht="15.75" x14ac:dyDescent="0.15">
      <c r="B6" s="5" t="s">
        <v>14</v>
      </c>
      <c r="C6" s="5">
        <v>140</v>
      </c>
      <c r="D6" s="5">
        <v>204</v>
      </c>
      <c r="E6" s="5">
        <v>202</v>
      </c>
      <c r="F6" s="5">
        <v>192</v>
      </c>
      <c r="G6" s="5">
        <v>191</v>
      </c>
      <c r="H6" s="5">
        <v>175</v>
      </c>
      <c r="I6" s="5">
        <v>157</v>
      </c>
      <c r="J6" s="5">
        <v>34</v>
      </c>
    </row>
    <row r="7" spans="1:10" ht="15.75" x14ac:dyDescent="0.15">
      <c r="B7" s="5" t="s">
        <v>15</v>
      </c>
      <c r="C7" s="5">
        <v>159</v>
      </c>
      <c r="D7" s="5">
        <v>207</v>
      </c>
      <c r="E7" s="5">
        <v>177</v>
      </c>
      <c r="F7" s="5">
        <v>171</v>
      </c>
      <c r="G7" s="5">
        <v>165</v>
      </c>
      <c r="H7" s="5">
        <v>159</v>
      </c>
      <c r="I7" s="5">
        <v>174</v>
      </c>
      <c r="J7" s="5">
        <v>26</v>
      </c>
    </row>
    <row r="8" spans="1:10" ht="15.75" x14ac:dyDescent="0.15">
      <c r="B8" s="5" t="s">
        <v>16</v>
      </c>
      <c r="C8" s="23">
        <v>161</v>
      </c>
      <c r="D8" s="23">
        <v>203</v>
      </c>
      <c r="E8" s="23">
        <v>186</v>
      </c>
      <c r="F8" s="23">
        <v>171</v>
      </c>
      <c r="G8" s="23">
        <v>146</v>
      </c>
      <c r="H8" s="23">
        <v>148</v>
      </c>
      <c r="I8" s="23">
        <v>151</v>
      </c>
      <c r="J8" s="23">
        <v>35</v>
      </c>
    </row>
    <row r="32" spans="1:10" ht="15.75" x14ac:dyDescent="0.15">
      <c r="A32" s="3" t="s">
        <v>138</v>
      </c>
      <c r="B32" s="3" t="s">
        <v>106</v>
      </c>
      <c r="C32" s="4"/>
      <c r="D32" s="4"/>
      <c r="E32" s="4"/>
      <c r="F32" s="4"/>
      <c r="G32" s="4"/>
      <c r="H32" s="4"/>
      <c r="I32" s="4"/>
      <c r="J32" s="4" t="s">
        <v>130</v>
      </c>
    </row>
    <row r="33" spans="2:10" ht="15.75" x14ac:dyDescent="0.15">
      <c r="B33" s="31"/>
      <c r="C33" s="31" t="s">
        <v>68</v>
      </c>
      <c r="D33" s="31" t="s">
        <v>69</v>
      </c>
      <c r="E33" s="31" t="s">
        <v>70</v>
      </c>
      <c r="F33" s="31" t="s">
        <v>71</v>
      </c>
      <c r="G33" s="31" t="s">
        <v>72</v>
      </c>
      <c r="H33" s="31" t="s">
        <v>73</v>
      </c>
      <c r="I33" s="31" t="s">
        <v>74</v>
      </c>
      <c r="J33" s="31" t="s">
        <v>41</v>
      </c>
    </row>
    <row r="34" spans="2:10" ht="15.75" x14ac:dyDescent="0.15">
      <c r="B34" s="5" t="s">
        <v>12</v>
      </c>
      <c r="C34" s="5">
        <v>125</v>
      </c>
      <c r="D34" s="5">
        <v>194</v>
      </c>
      <c r="E34" s="5">
        <v>152</v>
      </c>
      <c r="F34" s="5">
        <v>132</v>
      </c>
      <c r="G34" s="5">
        <v>145</v>
      </c>
      <c r="H34" s="5">
        <v>146</v>
      </c>
      <c r="I34" s="5">
        <v>109</v>
      </c>
      <c r="J34" s="5">
        <v>20</v>
      </c>
    </row>
    <row r="35" spans="2:10" ht="15.75" x14ac:dyDescent="0.15">
      <c r="B35" s="5" t="s">
        <v>13</v>
      </c>
      <c r="C35" s="5">
        <v>109</v>
      </c>
      <c r="D35" s="5">
        <v>145</v>
      </c>
      <c r="E35" s="5">
        <v>137</v>
      </c>
      <c r="F35" s="5">
        <v>108</v>
      </c>
      <c r="G35" s="5">
        <v>128</v>
      </c>
      <c r="H35" s="5">
        <v>117</v>
      </c>
      <c r="I35" s="5">
        <v>106</v>
      </c>
      <c r="J35" s="5">
        <v>21</v>
      </c>
    </row>
    <row r="36" spans="2:10" ht="15.75" x14ac:dyDescent="0.15">
      <c r="B36" s="5" t="s">
        <v>14</v>
      </c>
      <c r="C36" s="5">
        <v>88</v>
      </c>
      <c r="D36" s="5">
        <v>146</v>
      </c>
      <c r="E36" s="5">
        <v>139</v>
      </c>
      <c r="F36" s="5">
        <v>128</v>
      </c>
      <c r="G36" s="5">
        <v>122</v>
      </c>
      <c r="H36" s="5">
        <v>107</v>
      </c>
      <c r="I36" s="5">
        <v>99</v>
      </c>
      <c r="J36" s="5">
        <v>31</v>
      </c>
    </row>
    <row r="37" spans="2:10" ht="15.75" x14ac:dyDescent="0.15">
      <c r="B37" s="5" t="s">
        <v>15</v>
      </c>
      <c r="C37" s="5">
        <v>101</v>
      </c>
      <c r="D37" s="5">
        <v>137</v>
      </c>
      <c r="E37" s="5">
        <v>126</v>
      </c>
      <c r="F37" s="5">
        <v>118</v>
      </c>
      <c r="G37" s="5">
        <v>105</v>
      </c>
      <c r="H37" s="5">
        <v>98</v>
      </c>
      <c r="I37" s="5">
        <v>108</v>
      </c>
      <c r="J37" s="5">
        <v>21</v>
      </c>
    </row>
    <row r="38" spans="2:10" ht="15.75" x14ac:dyDescent="0.15">
      <c r="B38" s="5" t="s">
        <v>16</v>
      </c>
      <c r="C38" s="23">
        <v>109</v>
      </c>
      <c r="D38" s="23">
        <v>131</v>
      </c>
      <c r="E38" s="23">
        <v>122</v>
      </c>
      <c r="F38" s="23">
        <v>118</v>
      </c>
      <c r="G38" s="23">
        <v>94</v>
      </c>
      <c r="H38" s="23">
        <v>95</v>
      </c>
      <c r="I38" s="23">
        <v>89</v>
      </c>
      <c r="J38" s="23">
        <v>31</v>
      </c>
    </row>
    <row r="60" hidden="1" x14ac:dyDescent="0.15"/>
    <row r="61" hidden="1" x14ac:dyDescent="0.15"/>
    <row r="62" hidden="1" x14ac:dyDescent="0.15"/>
    <row r="63" hidden="1" x14ac:dyDescent="0.15"/>
    <row r="65" spans="1:10" ht="15.75" x14ac:dyDescent="0.15">
      <c r="A65" s="3" t="s">
        <v>139</v>
      </c>
      <c r="B65" s="3" t="s">
        <v>107</v>
      </c>
      <c r="C65" s="4"/>
      <c r="D65" s="4"/>
      <c r="E65" s="4"/>
      <c r="F65" s="4"/>
      <c r="G65" s="4"/>
      <c r="H65" s="4"/>
      <c r="I65" s="4"/>
      <c r="J65" s="4" t="s">
        <v>130</v>
      </c>
    </row>
    <row r="66" spans="1:10" ht="15.75" x14ac:dyDescent="0.15">
      <c r="B66" s="31"/>
      <c r="C66" s="31" t="s">
        <v>68</v>
      </c>
      <c r="D66" s="31" t="s">
        <v>69</v>
      </c>
      <c r="E66" s="31" t="s">
        <v>70</v>
      </c>
      <c r="F66" s="31" t="s">
        <v>71</v>
      </c>
      <c r="G66" s="31" t="s">
        <v>72</v>
      </c>
      <c r="H66" s="31" t="s">
        <v>73</v>
      </c>
      <c r="I66" s="31" t="s">
        <v>74</v>
      </c>
      <c r="J66" s="31" t="s">
        <v>41</v>
      </c>
    </row>
    <row r="67" spans="1:10" ht="15.75" x14ac:dyDescent="0.15">
      <c r="B67" s="5" t="s">
        <v>12</v>
      </c>
      <c r="C67" s="5">
        <v>59</v>
      </c>
      <c r="D67" s="5">
        <v>87</v>
      </c>
      <c r="E67" s="5">
        <v>107</v>
      </c>
      <c r="F67" s="5">
        <v>71</v>
      </c>
      <c r="G67" s="5">
        <v>74</v>
      </c>
      <c r="H67" s="5">
        <v>91</v>
      </c>
      <c r="I67" s="5">
        <v>65</v>
      </c>
      <c r="J67" s="5">
        <v>1</v>
      </c>
    </row>
    <row r="68" spans="1:10" ht="15.75" x14ac:dyDescent="0.15">
      <c r="B68" s="5" t="s">
        <v>13</v>
      </c>
      <c r="C68" s="5">
        <v>62</v>
      </c>
      <c r="D68" s="5">
        <v>83</v>
      </c>
      <c r="E68" s="5">
        <v>90</v>
      </c>
      <c r="F68" s="5">
        <v>81</v>
      </c>
      <c r="G68" s="5">
        <v>62</v>
      </c>
      <c r="H68" s="5">
        <v>66</v>
      </c>
      <c r="I68" s="5">
        <v>65</v>
      </c>
      <c r="J68" s="5">
        <v>6</v>
      </c>
    </row>
    <row r="69" spans="1:10" ht="15.75" x14ac:dyDescent="0.15">
      <c r="B69" s="5" t="s">
        <v>14</v>
      </c>
      <c r="C69" s="5">
        <v>52</v>
      </c>
      <c r="D69" s="5">
        <v>58</v>
      </c>
      <c r="E69" s="5">
        <v>63</v>
      </c>
      <c r="F69" s="5">
        <v>64</v>
      </c>
      <c r="G69" s="5">
        <v>69</v>
      </c>
      <c r="H69" s="5">
        <v>68</v>
      </c>
      <c r="I69" s="5">
        <v>58</v>
      </c>
      <c r="J69" s="5">
        <v>3</v>
      </c>
    </row>
    <row r="70" spans="1:10" ht="15.75" x14ac:dyDescent="0.15">
      <c r="B70" s="5" t="s">
        <v>15</v>
      </c>
      <c r="C70" s="5">
        <v>58</v>
      </c>
      <c r="D70" s="5">
        <v>70</v>
      </c>
      <c r="E70" s="5">
        <v>51</v>
      </c>
      <c r="F70" s="5">
        <v>53</v>
      </c>
      <c r="G70" s="5">
        <v>60</v>
      </c>
      <c r="H70" s="5">
        <v>61</v>
      </c>
      <c r="I70" s="5">
        <v>66</v>
      </c>
      <c r="J70" s="5">
        <v>5</v>
      </c>
    </row>
    <row r="71" spans="1:10" ht="15.75" x14ac:dyDescent="0.15">
      <c r="B71" s="5" t="s">
        <v>16</v>
      </c>
      <c r="C71" s="23">
        <v>52</v>
      </c>
      <c r="D71" s="23">
        <v>72</v>
      </c>
      <c r="E71" s="23">
        <v>64</v>
      </c>
      <c r="F71" s="23">
        <v>53</v>
      </c>
      <c r="G71" s="23">
        <v>52</v>
      </c>
      <c r="H71" s="23">
        <v>53</v>
      </c>
      <c r="I71" s="23">
        <v>62</v>
      </c>
      <c r="J71" s="23">
        <v>4</v>
      </c>
    </row>
  </sheetData>
  <phoneticPr fontId="4"/>
  <printOptions horizontalCentered="1"/>
  <pageMargins left="0.70866141732283472" right="0.51181102362204722" top="0.55118110236220474" bottom="0.55118110236220474" header="0.31496062992125984" footer="0.31496062992125984"/>
  <pageSetup paperSize="9" scale="67" orientation="portrait" r:id="rId1"/>
  <headerFooter>
    <oddHeader>&amp;L&amp;A&amp;R資料1-2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view="pageBreakPreview" zoomScale="60" zoomScaleNormal="75" workbookViewId="0">
      <selection activeCell="O95" sqref="O95"/>
    </sheetView>
  </sheetViews>
  <sheetFormatPr defaultRowHeight="13.5" x14ac:dyDescent="0.15"/>
  <sheetData>
    <row r="1" spans="1:6" ht="15.75" x14ac:dyDescent="0.15">
      <c r="A1" s="3" t="s">
        <v>140</v>
      </c>
      <c r="B1" s="3" t="s">
        <v>108</v>
      </c>
      <c r="C1" s="4"/>
      <c r="D1" s="4"/>
      <c r="E1" s="57" t="s">
        <v>130</v>
      </c>
    </row>
    <row r="2" spans="1:6" ht="15.75" x14ac:dyDescent="0.15">
      <c r="B2" s="31"/>
      <c r="C2" s="31" t="s">
        <v>39</v>
      </c>
      <c r="D2" s="31" t="s">
        <v>40</v>
      </c>
      <c r="E2" s="31" t="s">
        <v>41</v>
      </c>
    </row>
    <row r="3" spans="1:6" ht="15.75" x14ac:dyDescent="0.15">
      <c r="B3" s="5" t="s">
        <v>12</v>
      </c>
      <c r="C3" s="5">
        <v>337</v>
      </c>
      <c r="D3" s="5">
        <v>1012</v>
      </c>
      <c r="E3" s="5">
        <v>229</v>
      </c>
    </row>
    <row r="4" spans="1:6" ht="15.75" x14ac:dyDescent="0.15">
      <c r="B4" s="5" t="s">
        <v>13</v>
      </c>
      <c r="C4" s="5">
        <v>299</v>
      </c>
      <c r="D4" s="5">
        <v>838</v>
      </c>
      <c r="E4" s="5">
        <v>249</v>
      </c>
    </row>
    <row r="5" spans="1:6" ht="15.75" x14ac:dyDescent="0.15">
      <c r="B5" s="5" t="s">
        <v>14</v>
      </c>
      <c r="C5" s="5">
        <v>306</v>
      </c>
      <c r="D5" s="5">
        <v>725</v>
      </c>
      <c r="E5" s="5">
        <v>264</v>
      </c>
    </row>
    <row r="6" spans="1:6" ht="15.75" x14ac:dyDescent="0.15">
      <c r="B6" s="5" t="s">
        <v>15</v>
      </c>
      <c r="C6" s="5">
        <v>278</v>
      </c>
      <c r="D6" s="5">
        <v>712</v>
      </c>
      <c r="E6" s="5">
        <v>248</v>
      </c>
    </row>
    <row r="7" spans="1:6" ht="16.5" thickBot="1" x14ac:dyDescent="0.2">
      <c r="B7" s="8" t="s">
        <v>16</v>
      </c>
      <c r="C7" s="58">
        <v>233</v>
      </c>
      <c r="D7" s="58">
        <v>729</v>
      </c>
      <c r="E7" s="58">
        <v>239</v>
      </c>
    </row>
    <row r="8" spans="1:6" ht="16.5" hidden="1" thickBot="1" x14ac:dyDescent="0.2">
      <c r="B8" s="61" t="s">
        <v>143</v>
      </c>
      <c r="C8" s="59">
        <f>SUM(C3:C7)</f>
        <v>1453</v>
      </c>
      <c r="D8" s="59">
        <f>SUM(D3:D7)</f>
        <v>4016</v>
      </c>
      <c r="E8" s="60">
        <f>SUM(E3:E7)</f>
        <v>1229</v>
      </c>
      <c r="F8" s="63">
        <f>SUM(C8:E8)</f>
        <v>6698</v>
      </c>
    </row>
    <row r="9" spans="1:6" ht="14.25" thickBot="1" x14ac:dyDescent="0.2">
      <c r="B9" s="62" t="s">
        <v>144</v>
      </c>
      <c r="C9" s="64">
        <f>C8/$F$8</f>
        <v>0.21693042699313228</v>
      </c>
      <c r="D9" s="64">
        <f>D8/$F$8</f>
        <v>0.59958196476560166</v>
      </c>
      <c r="E9" s="64">
        <f>E8/$F$8</f>
        <v>0.18348760824126606</v>
      </c>
      <c r="F9" s="49"/>
    </row>
    <row r="27" spans="1:5" ht="15.75" x14ac:dyDescent="0.15">
      <c r="A27" s="3" t="s">
        <v>141</v>
      </c>
      <c r="B27" s="3" t="s">
        <v>109</v>
      </c>
      <c r="C27" s="4"/>
      <c r="D27" s="4"/>
      <c r="E27" s="57" t="s">
        <v>130</v>
      </c>
    </row>
    <row r="28" spans="1:5" ht="15.75" x14ac:dyDescent="0.15">
      <c r="B28" s="31"/>
      <c r="C28" s="31" t="s">
        <v>39</v>
      </c>
      <c r="D28" s="31" t="s">
        <v>40</v>
      </c>
      <c r="E28" s="31" t="s">
        <v>41</v>
      </c>
    </row>
    <row r="29" spans="1:5" ht="15.75" x14ac:dyDescent="0.15">
      <c r="B29" s="5" t="s">
        <v>12</v>
      </c>
      <c r="C29" s="5">
        <v>159</v>
      </c>
      <c r="D29" s="5">
        <v>672</v>
      </c>
      <c r="E29" s="5">
        <v>192</v>
      </c>
    </row>
    <row r="30" spans="1:5" ht="15.75" x14ac:dyDescent="0.15">
      <c r="B30" s="5" t="s">
        <v>13</v>
      </c>
      <c r="C30" s="5">
        <v>127</v>
      </c>
      <c r="D30" s="5">
        <v>551</v>
      </c>
      <c r="E30" s="5">
        <v>193</v>
      </c>
    </row>
    <row r="31" spans="1:5" ht="15.75" x14ac:dyDescent="0.15">
      <c r="B31" s="5" t="s">
        <v>14</v>
      </c>
      <c r="C31" s="5">
        <v>154</v>
      </c>
      <c r="D31" s="5">
        <v>514</v>
      </c>
      <c r="E31" s="5">
        <v>192</v>
      </c>
    </row>
    <row r="32" spans="1:5" ht="15.75" x14ac:dyDescent="0.15">
      <c r="B32" s="5" t="s">
        <v>15</v>
      </c>
      <c r="C32" s="5">
        <v>124</v>
      </c>
      <c r="D32" s="5">
        <v>504</v>
      </c>
      <c r="E32" s="5">
        <v>186</v>
      </c>
    </row>
    <row r="33" spans="2:5" ht="15.75" x14ac:dyDescent="0.15">
      <c r="B33" s="5" t="s">
        <v>16</v>
      </c>
      <c r="C33" s="23">
        <v>112</v>
      </c>
      <c r="D33" s="23">
        <v>506</v>
      </c>
      <c r="E33" s="23">
        <v>171</v>
      </c>
    </row>
    <row r="52" spans="1:5" hidden="1" x14ac:dyDescent="0.15"/>
    <row r="53" spans="1:5" hidden="1" x14ac:dyDescent="0.15"/>
    <row r="54" spans="1:5" hidden="1" x14ac:dyDescent="0.15"/>
    <row r="55" spans="1:5" hidden="1" x14ac:dyDescent="0.15"/>
    <row r="56" spans="1:5" hidden="1" x14ac:dyDescent="0.15"/>
    <row r="58" spans="1:5" ht="15.75" x14ac:dyDescent="0.15">
      <c r="A58" s="3" t="s">
        <v>142</v>
      </c>
      <c r="B58" s="3" t="s">
        <v>110</v>
      </c>
      <c r="C58" s="4"/>
      <c r="D58" s="4"/>
      <c r="E58" s="57" t="s">
        <v>130</v>
      </c>
    </row>
    <row r="59" spans="1:5" ht="15.75" x14ac:dyDescent="0.15">
      <c r="B59" s="31"/>
      <c r="C59" s="31" t="s">
        <v>39</v>
      </c>
      <c r="D59" s="31" t="s">
        <v>40</v>
      </c>
      <c r="E59" s="31" t="s">
        <v>41</v>
      </c>
    </row>
    <row r="60" spans="1:5" ht="15.75" x14ac:dyDescent="0.15">
      <c r="B60" s="5" t="s">
        <v>12</v>
      </c>
      <c r="C60" s="5">
        <v>178</v>
      </c>
      <c r="D60" s="5">
        <v>340</v>
      </c>
      <c r="E60" s="5">
        <v>37</v>
      </c>
    </row>
    <row r="61" spans="1:5" ht="15.75" x14ac:dyDescent="0.15">
      <c r="B61" s="5" t="s">
        <v>13</v>
      </c>
      <c r="C61" s="5">
        <v>172</v>
      </c>
      <c r="D61" s="5">
        <v>287</v>
      </c>
      <c r="E61" s="5">
        <v>56</v>
      </c>
    </row>
    <row r="62" spans="1:5" ht="15.75" x14ac:dyDescent="0.15">
      <c r="B62" s="5" t="s">
        <v>14</v>
      </c>
      <c r="C62" s="5">
        <v>152</v>
      </c>
      <c r="D62" s="5">
        <v>211</v>
      </c>
      <c r="E62" s="5">
        <v>72</v>
      </c>
    </row>
    <row r="63" spans="1:5" ht="15.75" x14ac:dyDescent="0.15">
      <c r="B63" s="5" t="s">
        <v>15</v>
      </c>
      <c r="C63" s="5">
        <v>154</v>
      </c>
      <c r="D63" s="5">
        <v>208</v>
      </c>
      <c r="E63" s="5">
        <v>62</v>
      </c>
    </row>
    <row r="64" spans="1:5" ht="15.75" x14ac:dyDescent="0.15">
      <c r="B64" s="5" t="s">
        <v>16</v>
      </c>
      <c r="C64" s="23">
        <v>121</v>
      </c>
      <c r="D64" s="23">
        <v>223</v>
      </c>
      <c r="E64" s="23">
        <v>68</v>
      </c>
    </row>
  </sheetData>
  <phoneticPr fontId="4"/>
  <printOptions horizontalCentered="1"/>
  <pageMargins left="0.70866141732283472" right="0.51181102362204722" top="0.55118110236220474" bottom="0.55118110236220474" header="0.31496062992125984" footer="0.31496062992125984"/>
  <pageSetup paperSize="9" scale="76" orientation="portrait" r:id="rId1"/>
  <headerFooter>
    <oddHeader>&amp;L&amp;A&amp;R資料1-2</oddHeader>
  </headerFooter>
  <rowBreaks count="1" manualBreakCount="1">
    <brk id="5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view="pageBreakPreview" zoomScale="60" zoomScaleNormal="100" workbookViewId="0">
      <selection activeCell="B5" sqref="B5:B9"/>
    </sheetView>
  </sheetViews>
  <sheetFormatPr defaultColWidth="9" defaultRowHeight="15.75" x14ac:dyDescent="0.15"/>
  <cols>
    <col min="1" max="16384" width="9" style="4"/>
  </cols>
  <sheetData>
    <row r="1" spans="1:12" x14ac:dyDescent="0.15">
      <c r="A1" s="4" t="s">
        <v>80</v>
      </c>
      <c r="E1" s="4" t="s">
        <v>81</v>
      </c>
    </row>
    <row r="2" spans="1:12" x14ac:dyDescent="0.15">
      <c r="A2" s="3" t="s">
        <v>0</v>
      </c>
    </row>
    <row r="3" spans="1:12" x14ac:dyDescent="0.15">
      <c r="A3" s="65"/>
      <c r="B3" s="65" t="s">
        <v>1</v>
      </c>
      <c r="C3" s="66" t="s">
        <v>2</v>
      </c>
      <c r="D3" s="67"/>
      <c r="E3" s="67"/>
      <c r="F3" s="67"/>
      <c r="G3" s="67"/>
      <c r="H3" s="67"/>
      <c r="I3" s="67"/>
      <c r="J3" s="67"/>
      <c r="K3" s="68"/>
    </row>
    <row r="4" spans="1:12" x14ac:dyDescent="0.15">
      <c r="A4" s="65"/>
      <c r="B4" s="65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2" x14ac:dyDescent="0.15">
      <c r="A5" s="5" t="s">
        <v>12</v>
      </c>
      <c r="B5" s="5">
        <v>1023</v>
      </c>
      <c r="C5" s="5">
        <v>6</v>
      </c>
      <c r="D5" s="5">
        <v>102</v>
      </c>
      <c r="E5" s="5">
        <v>133</v>
      </c>
      <c r="F5" s="5">
        <v>192</v>
      </c>
      <c r="G5" s="5">
        <v>162</v>
      </c>
      <c r="H5" s="5">
        <v>192</v>
      </c>
      <c r="I5" s="5">
        <v>174</v>
      </c>
      <c r="J5" s="5">
        <v>62</v>
      </c>
      <c r="K5" s="5">
        <v>0</v>
      </c>
      <c r="L5" s="4">
        <f>SUM(C5:K5)</f>
        <v>1023</v>
      </c>
    </row>
    <row r="6" spans="1:12" x14ac:dyDescent="0.15">
      <c r="A6" s="5" t="s">
        <v>13</v>
      </c>
      <c r="B6" s="5">
        <v>871</v>
      </c>
      <c r="C6" s="5">
        <v>9</v>
      </c>
      <c r="D6" s="5">
        <v>73</v>
      </c>
      <c r="E6" s="5">
        <v>101</v>
      </c>
      <c r="F6" s="5">
        <v>167</v>
      </c>
      <c r="G6" s="5">
        <v>146</v>
      </c>
      <c r="H6" s="5">
        <v>173</v>
      </c>
      <c r="I6" s="5">
        <v>126</v>
      </c>
      <c r="J6" s="5">
        <v>76</v>
      </c>
      <c r="K6" s="5">
        <v>0</v>
      </c>
    </row>
    <row r="7" spans="1:12" x14ac:dyDescent="0.15">
      <c r="A7" s="5" t="s">
        <v>14</v>
      </c>
      <c r="B7" s="5">
        <v>860</v>
      </c>
      <c r="C7" s="5">
        <v>5</v>
      </c>
      <c r="D7" s="5">
        <v>83</v>
      </c>
      <c r="E7" s="5">
        <v>111</v>
      </c>
      <c r="F7" s="5">
        <v>179</v>
      </c>
      <c r="G7" s="5">
        <v>153</v>
      </c>
      <c r="H7" s="5">
        <v>127</v>
      </c>
      <c r="I7" s="5">
        <v>145</v>
      </c>
      <c r="J7" s="5">
        <v>57</v>
      </c>
      <c r="K7" s="5">
        <v>0</v>
      </c>
    </row>
    <row r="8" spans="1:12" x14ac:dyDescent="0.15">
      <c r="A8" s="5" t="s">
        <v>15</v>
      </c>
      <c r="B8" s="5">
        <v>814</v>
      </c>
      <c r="C8" s="5">
        <v>15</v>
      </c>
      <c r="D8" s="5">
        <v>81</v>
      </c>
      <c r="E8" s="5">
        <v>111</v>
      </c>
      <c r="F8" s="5">
        <v>149</v>
      </c>
      <c r="G8" s="5">
        <v>124</v>
      </c>
      <c r="H8" s="5">
        <v>153</v>
      </c>
      <c r="I8" s="5">
        <v>113</v>
      </c>
      <c r="J8" s="5">
        <v>68</v>
      </c>
      <c r="K8" s="5">
        <v>0</v>
      </c>
    </row>
    <row r="9" spans="1:12" x14ac:dyDescent="0.15">
      <c r="A9" s="5" t="s">
        <v>16</v>
      </c>
      <c r="B9" s="5">
        <v>789</v>
      </c>
      <c r="C9" s="23">
        <v>17</v>
      </c>
      <c r="D9" s="23">
        <v>79</v>
      </c>
      <c r="E9" s="23">
        <v>107</v>
      </c>
      <c r="F9" s="23">
        <v>141</v>
      </c>
      <c r="G9" s="23">
        <v>125</v>
      </c>
      <c r="H9" s="23">
        <v>128</v>
      </c>
      <c r="I9" s="23">
        <v>121</v>
      </c>
      <c r="J9" s="23">
        <v>71</v>
      </c>
      <c r="K9" s="5">
        <v>0</v>
      </c>
    </row>
    <row r="11" spans="1:12" x14ac:dyDescent="0.15">
      <c r="A11" s="3" t="s">
        <v>17</v>
      </c>
    </row>
    <row r="12" spans="1:12" ht="28.5" x14ac:dyDescent="0.15">
      <c r="A12" s="5"/>
      <c r="B12" s="24" t="s">
        <v>1</v>
      </c>
      <c r="C12" s="24" t="s">
        <v>18</v>
      </c>
      <c r="D12" s="24" t="s">
        <v>19</v>
      </c>
      <c r="E12" s="24" t="s">
        <v>20</v>
      </c>
      <c r="F12" s="24" t="s">
        <v>21</v>
      </c>
      <c r="G12" s="24" t="s">
        <v>22</v>
      </c>
      <c r="H12" s="24" t="s">
        <v>23</v>
      </c>
      <c r="I12" s="24" t="s">
        <v>24</v>
      </c>
      <c r="J12" s="24" t="s">
        <v>11</v>
      </c>
    </row>
    <row r="13" spans="1:12" x14ac:dyDescent="0.15">
      <c r="A13" s="5" t="s">
        <v>12</v>
      </c>
      <c r="B13" s="5">
        <v>1298</v>
      </c>
      <c r="C13" s="5">
        <v>160</v>
      </c>
      <c r="D13" s="5">
        <v>633</v>
      </c>
      <c r="E13" s="5">
        <v>284</v>
      </c>
      <c r="F13" s="5">
        <v>115</v>
      </c>
      <c r="G13" s="5">
        <v>20</v>
      </c>
      <c r="H13" s="5">
        <v>16</v>
      </c>
      <c r="I13" s="5">
        <v>31</v>
      </c>
      <c r="J13" s="5">
        <v>39</v>
      </c>
    </row>
    <row r="14" spans="1:12" x14ac:dyDescent="0.15">
      <c r="A14" s="5" t="s">
        <v>13</v>
      </c>
      <c r="B14" s="5">
        <v>1091</v>
      </c>
      <c r="C14" s="5">
        <v>111</v>
      </c>
      <c r="D14" s="5">
        <v>533</v>
      </c>
      <c r="E14" s="5">
        <v>224</v>
      </c>
      <c r="F14" s="5">
        <v>103</v>
      </c>
      <c r="G14" s="5">
        <v>37</v>
      </c>
      <c r="H14" s="5">
        <v>17</v>
      </c>
      <c r="I14" s="5">
        <v>24</v>
      </c>
      <c r="J14" s="5">
        <v>42</v>
      </c>
    </row>
    <row r="15" spans="1:12" x14ac:dyDescent="0.15">
      <c r="A15" s="5" t="s">
        <v>14</v>
      </c>
      <c r="B15" s="5">
        <v>1271</v>
      </c>
      <c r="C15" s="5">
        <v>156</v>
      </c>
      <c r="D15" s="5">
        <v>581</v>
      </c>
      <c r="E15" s="5">
        <v>282</v>
      </c>
      <c r="F15" s="5">
        <v>138</v>
      </c>
      <c r="G15" s="5">
        <v>25</v>
      </c>
      <c r="H15" s="5">
        <v>11</v>
      </c>
      <c r="I15" s="5">
        <v>47</v>
      </c>
      <c r="J15" s="5">
        <v>31</v>
      </c>
    </row>
    <row r="16" spans="1:12" x14ac:dyDescent="0.15">
      <c r="A16" s="5" t="s">
        <v>15</v>
      </c>
      <c r="B16" s="5">
        <v>1184</v>
      </c>
      <c r="C16" s="5">
        <v>148</v>
      </c>
      <c r="D16" s="5">
        <v>537</v>
      </c>
      <c r="E16" s="5">
        <v>253</v>
      </c>
      <c r="F16" s="5">
        <v>98</v>
      </c>
      <c r="G16" s="5">
        <v>43</v>
      </c>
      <c r="H16" s="5">
        <v>16</v>
      </c>
      <c r="I16" s="5">
        <v>51</v>
      </c>
      <c r="J16" s="5">
        <v>38</v>
      </c>
    </row>
    <row r="17" spans="1:23" x14ac:dyDescent="0.15">
      <c r="A17" s="5" t="s">
        <v>16</v>
      </c>
      <c r="B17" s="5">
        <v>1134</v>
      </c>
      <c r="C17" s="1">
        <v>142</v>
      </c>
      <c r="D17" s="1">
        <v>508</v>
      </c>
      <c r="E17" s="1">
        <v>234</v>
      </c>
      <c r="F17" s="1">
        <v>98</v>
      </c>
      <c r="G17" s="1">
        <v>40</v>
      </c>
      <c r="H17" s="1">
        <v>15</v>
      </c>
      <c r="I17" s="1">
        <v>58</v>
      </c>
      <c r="J17" s="1">
        <v>39</v>
      </c>
    </row>
    <row r="19" spans="1:23" x14ac:dyDescent="0.15">
      <c r="A19" s="3" t="s">
        <v>27</v>
      </c>
    </row>
    <row r="20" spans="1:23" ht="33.75" x14ac:dyDescent="0.15">
      <c r="A20" s="8"/>
      <c r="B20" s="71" t="s">
        <v>27</v>
      </c>
      <c r="C20" s="72"/>
      <c r="D20" s="72"/>
      <c r="E20" s="72"/>
      <c r="F20" s="72"/>
      <c r="G20" s="72"/>
      <c r="H20" s="72"/>
      <c r="I20" s="72"/>
      <c r="J20" s="72"/>
      <c r="K20" s="73"/>
      <c r="O20" s="2"/>
      <c r="P20" s="22" t="s">
        <v>28</v>
      </c>
      <c r="Q20" s="22" t="s">
        <v>29</v>
      </c>
      <c r="R20" s="22" t="s">
        <v>32</v>
      </c>
      <c r="S20" s="22" t="s">
        <v>34</v>
      </c>
      <c r="T20" s="22" t="s">
        <v>35</v>
      </c>
      <c r="U20" s="22" t="s">
        <v>36</v>
      </c>
      <c r="V20" s="22" t="s">
        <v>37</v>
      </c>
      <c r="W20" s="22" t="s">
        <v>31</v>
      </c>
    </row>
    <row r="21" spans="1:23" ht="13.5" customHeight="1" x14ac:dyDescent="0.15">
      <c r="A21" s="9"/>
      <c r="B21" s="69" t="s">
        <v>28</v>
      </c>
      <c r="C21" s="69" t="s">
        <v>29</v>
      </c>
      <c r="D21" s="74" t="s">
        <v>30</v>
      </c>
      <c r="E21" s="10"/>
      <c r="F21" s="10"/>
      <c r="G21" s="10"/>
      <c r="H21" s="10"/>
      <c r="I21" s="10"/>
      <c r="J21" s="11"/>
      <c r="K21" s="69" t="s">
        <v>31</v>
      </c>
      <c r="O21" s="2" t="s">
        <v>12</v>
      </c>
      <c r="P21" s="5">
        <v>102</v>
      </c>
      <c r="Q21" s="5">
        <v>299</v>
      </c>
      <c r="R21" s="5">
        <v>27</v>
      </c>
      <c r="S21" s="5">
        <v>0</v>
      </c>
      <c r="T21" s="5">
        <v>21</v>
      </c>
      <c r="U21" s="5">
        <v>479</v>
      </c>
      <c r="V21" s="5">
        <v>95</v>
      </c>
      <c r="W21" s="5">
        <v>0</v>
      </c>
    </row>
    <row r="22" spans="1:23" x14ac:dyDescent="0.15">
      <c r="A22" s="9"/>
      <c r="B22" s="70"/>
      <c r="C22" s="70"/>
      <c r="D22" s="75"/>
      <c r="E22" s="69" t="s">
        <v>32</v>
      </c>
      <c r="F22" s="74" t="s">
        <v>33</v>
      </c>
      <c r="G22" s="12"/>
      <c r="H22" s="12"/>
      <c r="I22" s="12"/>
      <c r="J22" s="13"/>
      <c r="K22" s="70"/>
      <c r="O22" s="2" t="s">
        <v>13</v>
      </c>
      <c r="P22" s="5">
        <v>69</v>
      </c>
      <c r="Q22" s="5">
        <v>290</v>
      </c>
      <c r="R22" s="5">
        <v>23</v>
      </c>
      <c r="S22" s="5">
        <v>0</v>
      </c>
      <c r="T22" s="5">
        <v>21</v>
      </c>
      <c r="U22" s="5">
        <v>609</v>
      </c>
      <c r="V22" s="5">
        <v>160</v>
      </c>
      <c r="W22" s="5">
        <v>3</v>
      </c>
    </row>
    <row r="23" spans="1:23" ht="13.5" customHeight="1" x14ac:dyDescent="0.15">
      <c r="A23" s="9"/>
      <c r="B23" s="70"/>
      <c r="C23" s="70"/>
      <c r="D23" s="75"/>
      <c r="E23" s="70"/>
      <c r="F23" s="75"/>
      <c r="G23" s="69" t="s">
        <v>34</v>
      </c>
      <c r="H23" s="69" t="s">
        <v>35</v>
      </c>
      <c r="I23" s="69" t="s">
        <v>36</v>
      </c>
      <c r="J23" s="69" t="s">
        <v>37</v>
      </c>
      <c r="K23" s="70"/>
      <c r="O23" s="2" t="s">
        <v>14</v>
      </c>
      <c r="P23" s="5">
        <v>80</v>
      </c>
      <c r="Q23" s="5">
        <v>243</v>
      </c>
      <c r="R23" s="5">
        <v>13</v>
      </c>
      <c r="S23" s="5">
        <v>0</v>
      </c>
      <c r="T23" s="5">
        <v>57</v>
      </c>
      <c r="U23" s="5">
        <v>215</v>
      </c>
      <c r="V23" s="5">
        <v>244</v>
      </c>
      <c r="W23" s="5">
        <v>8</v>
      </c>
    </row>
    <row r="24" spans="1:23" x14ac:dyDescent="0.15">
      <c r="A24" s="14"/>
      <c r="B24" s="70"/>
      <c r="C24" s="70"/>
      <c r="D24" s="75"/>
      <c r="E24" s="70"/>
      <c r="F24" s="75"/>
      <c r="G24" s="70"/>
      <c r="H24" s="70"/>
      <c r="I24" s="70"/>
      <c r="J24" s="70"/>
      <c r="K24" s="76"/>
      <c r="O24" s="2" t="s">
        <v>15</v>
      </c>
      <c r="P24" s="5">
        <v>66</v>
      </c>
      <c r="Q24" s="5">
        <v>226</v>
      </c>
      <c r="R24" s="5">
        <v>30</v>
      </c>
      <c r="S24" s="5">
        <v>0</v>
      </c>
      <c r="T24" s="5">
        <v>38</v>
      </c>
      <c r="U24" s="5">
        <v>291</v>
      </c>
      <c r="V24" s="5">
        <v>157</v>
      </c>
      <c r="W24" s="5">
        <v>6</v>
      </c>
    </row>
    <row r="25" spans="1:23" x14ac:dyDescent="0.15">
      <c r="A25" s="5" t="s">
        <v>12</v>
      </c>
      <c r="B25" s="5">
        <v>102</v>
      </c>
      <c r="C25" s="5">
        <v>299</v>
      </c>
      <c r="D25" s="5">
        <v>622</v>
      </c>
      <c r="E25" s="5">
        <v>27</v>
      </c>
      <c r="F25" s="5">
        <v>595</v>
      </c>
      <c r="G25" s="5">
        <v>0</v>
      </c>
      <c r="H25" s="5">
        <v>21</v>
      </c>
      <c r="I25" s="5">
        <v>479</v>
      </c>
      <c r="J25" s="5">
        <v>95</v>
      </c>
      <c r="K25" s="5">
        <v>0</v>
      </c>
      <c r="O25" s="2" t="s">
        <v>16</v>
      </c>
      <c r="P25" s="1">
        <v>55</v>
      </c>
      <c r="Q25" s="1">
        <v>238</v>
      </c>
      <c r="R25" s="1">
        <v>29</v>
      </c>
      <c r="S25" s="1">
        <v>0</v>
      </c>
      <c r="T25" s="1">
        <v>39</v>
      </c>
      <c r="U25" s="1">
        <v>287</v>
      </c>
      <c r="V25" s="1">
        <v>136</v>
      </c>
      <c r="W25" s="1">
        <v>5</v>
      </c>
    </row>
    <row r="26" spans="1:23" x14ac:dyDescent="0.15">
      <c r="A26" s="5" t="s">
        <v>13</v>
      </c>
      <c r="B26" s="5">
        <v>69</v>
      </c>
      <c r="C26" s="5">
        <v>290</v>
      </c>
      <c r="D26" s="5">
        <v>813</v>
      </c>
      <c r="E26" s="5">
        <v>23</v>
      </c>
      <c r="F26" s="5">
        <v>790</v>
      </c>
      <c r="G26" s="5">
        <v>0</v>
      </c>
      <c r="H26" s="5">
        <v>21</v>
      </c>
      <c r="I26" s="5">
        <v>609</v>
      </c>
      <c r="J26" s="5">
        <v>160</v>
      </c>
      <c r="K26" s="5">
        <v>3</v>
      </c>
    </row>
    <row r="27" spans="1:23" x14ac:dyDescent="0.15">
      <c r="A27" s="5" t="s">
        <v>14</v>
      </c>
      <c r="B27" s="5">
        <v>80</v>
      </c>
      <c r="C27" s="5">
        <v>243</v>
      </c>
      <c r="D27" s="5">
        <v>529</v>
      </c>
      <c r="E27" s="5">
        <v>13</v>
      </c>
      <c r="F27" s="5">
        <v>516</v>
      </c>
      <c r="G27" s="5">
        <v>0</v>
      </c>
      <c r="H27" s="5">
        <v>57</v>
      </c>
      <c r="I27" s="5">
        <v>215</v>
      </c>
      <c r="J27" s="5">
        <v>244</v>
      </c>
      <c r="K27" s="5">
        <v>8</v>
      </c>
    </row>
    <row r="28" spans="1:23" x14ac:dyDescent="0.15">
      <c r="A28" s="5" t="s">
        <v>15</v>
      </c>
      <c r="B28" s="5">
        <v>66</v>
      </c>
      <c r="C28" s="5">
        <v>226</v>
      </c>
      <c r="D28" s="5">
        <v>516</v>
      </c>
      <c r="E28" s="5">
        <v>30</v>
      </c>
      <c r="F28" s="5">
        <v>486</v>
      </c>
      <c r="G28" s="5">
        <v>0</v>
      </c>
      <c r="H28" s="5">
        <v>38</v>
      </c>
      <c r="I28" s="5">
        <v>291</v>
      </c>
      <c r="J28" s="5">
        <v>157</v>
      </c>
      <c r="K28" s="5">
        <v>6</v>
      </c>
    </row>
    <row r="29" spans="1:23" x14ac:dyDescent="0.15">
      <c r="A29" s="5" t="s">
        <v>16</v>
      </c>
      <c r="B29" s="1">
        <v>55</v>
      </c>
      <c r="C29" s="1">
        <v>238</v>
      </c>
      <c r="D29" s="5">
        <v>491</v>
      </c>
      <c r="E29" s="1">
        <v>29</v>
      </c>
      <c r="F29" s="5">
        <v>462</v>
      </c>
      <c r="G29" s="1">
        <v>0</v>
      </c>
      <c r="H29" s="1">
        <v>39</v>
      </c>
      <c r="I29" s="1">
        <v>287</v>
      </c>
      <c r="J29" s="1">
        <v>136</v>
      </c>
      <c r="K29" s="1">
        <v>5</v>
      </c>
    </row>
    <row r="31" spans="1:23" x14ac:dyDescent="0.15">
      <c r="A31" s="3" t="s">
        <v>38</v>
      </c>
      <c r="F31" s="3" t="s">
        <v>38</v>
      </c>
      <c r="K31" s="7"/>
      <c r="L31" s="7"/>
      <c r="M31" s="7"/>
    </row>
    <row r="32" spans="1:23" x14ac:dyDescent="0.15">
      <c r="A32" s="5"/>
      <c r="B32" s="18" t="s">
        <v>39</v>
      </c>
      <c r="C32" s="18" t="s">
        <v>40</v>
      </c>
      <c r="D32" s="18" t="s">
        <v>41</v>
      </c>
      <c r="F32" s="5"/>
      <c r="G32" s="18" t="s">
        <v>39</v>
      </c>
      <c r="H32" s="18" t="s">
        <v>40</v>
      </c>
      <c r="I32" s="18" t="s">
        <v>41</v>
      </c>
      <c r="K32" s="7"/>
      <c r="L32" s="7"/>
      <c r="M32" s="7"/>
    </row>
    <row r="33" spans="1:18" x14ac:dyDescent="0.15">
      <c r="A33" s="5" t="s">
        <v>12</v>
      </c>
      <c r="B33" s="5">
        <v>609</v>
      </c>
      <c r="C33" s="5">
        <v>414</v>
      </c>
      <c r="D33" s="5">
        <v>0</v>
      </c>
      <c r="E33" s="4">
        <f t="shared" ref="E33:E37" si="0">SUM(B33:D33)</f>
        <v>1023</v>
      </c>
      <c r="F33" s="5" t="s">
        <v>12</v>
      </c>
      <c r="G33" s="6">
        <f>B33/1023</f>
        <v>0.59530791788856308</v>
      </c>
      <c r="H33" s="6">
        <f t="shared" ref="H33:I33" si="1">C33/1023</f>
        <v>0.40469208211143692</v>
      </c>
      <c r="I33" s="6">
        <f t="shared" si="1"/>
        <v>0</v>
      </c>
      <c r="K33" s="7"/>
      <c r="L33" s="7"/>
      <c r="M33" s="7"/>
    </row>
    <row r="34" spans="1:18" x14ac:dyDescent="0.15">
      <c r="A34" s="5" t="s">
        <v>13</v>
      </c>
      <c r="B34" s="5">
        <v>548</v>
      </c>
      <c r="C34" s="5">
        <v>323</v>
      </c>
      <c r="D34" s="5">
        <v>0</v>
      </c>
      <c r="E34" s="4">
        <f t="shared" si="0"/>
        <v>871</v>
      </c>
      <c r="F34" s="5" t="s">
        <v>13</v>
      </c>
      <c r="G34" s="6">
        <f>B34/871</f>
        <v>0.62916188289322617</v>
      </c>
      <c r="H34" s="6">
        <f t="shared" ref="H34:I34" si="2">C34/871</f>
        <v>0.37083811710677383</v>
      </c>
      <c r="I34" s="6">
        <f t="shared" si="2"/>
        <v>0</v>
      </c>
      <c r="K34" s="7"/>
      <c r="L34" s="7"/>
      <c r="M34" s="7"/>
    </row>
    <row r="35" spans="1:18" x14ac:dyDescent="0.15">
      <c r="A35" s="5" t="s">
        <v>14</v>
      </c>
      <c r="B35" s="5">
        <v>523</v>
      </c>
      <c r="C35" s="5">
        <v>333</v>
      </c>
      <c r="D35" s="5">
        <v>4</v>
      </c>
      <c r="E35" s="4">
        <f t="shared" si="0"/>
        <v>860</v>
      </c>
      <c r="F35" s="5" t="s">
        <v>14</v>
      </c>
      <c r="G35" s="6">
        <f>B35/860</f>
        <v>0.60813953488372097</v>
      </c>
      <c r="H35" s="6">
        <f t="shared" ref="H35:I35" si="3">C35/860</f>
        <v>0.38720930232558137</v>
      </c>
      <c r="I35" s="6">
        <f t="shared" si="3"/>
        <v>4.6511627906976744E-3</v>
      </c>
      <c r="K35" s="7"/>
      <c r="L35" s="7"/>
      <c r="M35" s="7"/>
    </row>
    <row r="36" spans="1:18" x14ac:dyDescent="0.15">
      <c r="A36" s="5" t="s">
        <v>15</v>
      </c>
      <c r="B36" s="5">
        <v>467</v>
      </c>
      <c r="C36" s="5">
        <v>341</v>
      </c>
      <c r="D36" s="5">
        <v>6</v>
      </c>
      <c r="E36" s="4">
        <f t="shared" si="0"/>
        <v>814</v>
      </c>
      <c r="F36" s="5" t="s">
        <v>15</v>
      </c>
      <c r="G36" s="6">
        <f>B36/814</f>
        <v>0.57371007371007376</v>
      </c>
      <c r="H36" s="6">
        <f t="shared" ref="H36:I36" si="4">C36/814</f>
        <v>0.41891891891891891</v>
      </c>
      <c r="I36" s="6">
        <f t="shared" si="4"/>
        <v>7.3710073710073713E-3</v>
      </c>
      <c r="K36" s="7"/>
      <c r="L36" s="7"/>
      <c r="M36" s="7"/>
    </row>
    <row r="37" spans="1:18" x14ac:dyDescent="0.15">
      <c r="A37" s="5" t="s">
        <v>16</v>
      </c>
      <c r="B37" s="5">
        <v>459</v>
      </c>
      <c r="C37" s="5">
        <v>330</v>
      </c>
      <c r="D37" s="5">
        <v>0</v>
      </c>
      <c r="E37" s="4">
        <f t="shared" si="0"/>
        <v>789</v>
      </c>
      <c r="F37" s="5" t="s">
        <v>16</v>
      </c>
      <c r="G37" s="6">
        <f>B37/789</f>
        <v>0.58174904942965777</v>
      </c>
      <c r="H37" s="6">
        <f t="shared" ref="H37:I37" si="5">C37/789</f>
        <v>0.41825095057034223</v>
      </c>
      <c r="I37" s="6">
        <f t="shared" si="5"/>
        <v>0</v>
      </c>
      <c r="K37" s="7"/>
      <c r="L37" s="7"/>
      <c r="M37" s="7"/>
    </row>
    <row r="38" spans="1:18" x14ac:dyDescent="0.15">
      <c r="K38" s="7"/>
      <c r="L38" s="7"/>
      <c r="M38" s="7"/>
    </row>
    <row r="39" spans="1:18" x14ac:dyDescent="0.15">
      <c r="A39" s="3" t="s">
        <v>42</v>
      </c>
      <c r="K39" s="7"/>
      <c r="L39" s="7"/>
      <c r="M39" s="7"/>
    </row>
    <row r="40" spans="1:18" x14ac:dyDescent="0.15">
      <c r="A40" s="5"/>
      <c r="B40" s="5" t="s">
        <v>43</v>
      </c>
      <c r="C40" s="5" t="s">
        <v>44</v>
      </c>
      <c r="D40" s="5" t="s">
        <v>45</v>
      </c>
      <c r="E40" s="5" t="s">
        <v>46</v>
      </c>
      <c r="F40" s="5" t="s">
        <v>47</v>
      </c>
      <c r="G40" s="5" t="s">
        <v>24</v>
      </c>
      <c r="H40" s="5" t="s">
        <v>41</v>
      </c>
      <c r="K40" s="5"/>
      <c r="L40" s="5" t="s">
        <v>43</v>
      </c>
      <c r="M40" s="5" t="s">
        <v>44</v>
      </c>
      <c r="N40" s="5" t="s">
        <v>45</v>
      </c>
      <c r="O40" s="5" t="s">
        <v>46</v>
      </c>
      <c r="P40" s="5" t="s">
        <v>47</v>
      </c>
      <c r="Q40" s="5" t="s">
        <v>24</v>
      </c>
      <c r="R40" s="5" t="s">
        <v>41</v>
      </c>
    </row>
    <row r="41" spans="1:18" x14ac:dyDescent="0.15">
      <c r="A41" s="5" t="s">
        <v>12</v>
      </c>
      <c r="B41" s="5">
        <v>572</v>
      </c>
      <c r="C41" s="5">
        <v>137</v>
      </c>
      <c r="D41" s="5">
        <v>40</v>
      </c>
      <c r="E41" s="5">
        <v>43</v>
      </c>
      <c r="F41" s="5">
        <v>21</v>
      </c>
      <c r="G41" s="5">
        <v>210</v>
      </c>
      <c r="H41" s="5">
        <v>0</v>
      </c>
      <c r="I41" s="4">
        <f>SUM(B41:H41)</f>
        <v>1023</v>
      </c>
      <c r="K41" s="5" t="s">
        <v>12</v>
      </c>
      <c r="L41" s="6">
        <f>B41/1023</f>
        <v>0.55913978494623651</v>
      </c>
      <c r="M41" s="6">
        <f t="shared" ref="M41:R41" si="6">C41/1023</f>
        <v>0.13391984359726294</v>
      </c>
      <c r="N41" s="6">
        <f t="shared" si="6"/>
        <v>3.9100684261974585E-2</v>
      </c>
      <c r="O41" s="6">
        <f t="shared" si="6"/>
        <v>4.2033235581622676E-2</v>
      </c>
      <c r="P41" s="6">
        <f t="shared" si="6"/>
        <v>2.0527859237536656E-2</v>
      </c>
      <c r="Q41" s="6">
        <f t="shared" si="6"/>
        <v>0.20527859237536658</v>
      </c>
      <c r="R41" s="6">
        <f t="shared" si="6"/>
        <v>0</v>
      </c>
    </row>
    <row r="42" spans="1:18" x14ac:dyDescent="0.15">
      <c r="A42" s="5" t="s">
        <v>13</v>
      </c>
      <c r="B42" s="5">
        <v>544</v>
      </c>
      <c r="C42" s="5">
        <v>103</v>
      </c>
      <c r="D42" s="5">
        <v>34</v>
      </c>
      <c r="E42" s="5">
        <v>20</v>
      </c>
      <c r="F42" s="5">
        <v>8</v>
      </c>
      <c r="G42" s="5">
        <v>162</v>
      </c>
      <c r="H42" s="5">
        <v>0</v>
      </c>
      <c r="I42" s="4">
        <f t="shared" ref="I42:I45" si="7">SUM(B42:H42)</f>
        <v>871</v>
      </c>
      <c r="K42" s="5" t="s">
        <v>13</v>
      </c>
      <c r="L42" s="6">
        <f>B42/871</f>
        <v>0.62456946039035588</v>
      </c>
      <c r="M42" s="6">
        <f t="shared" ref="M42:R42" si="8">C42/871</f>
        <v>0.11825487944890931</v>
      </c>
      <c r="N42" s="6">
        <f t="shared" si="8"/>
        <v>3.9035591274397242E-2</v>
      </c>
      <c r="O42" s="6">
        <f t="shared" si="8"/>
        <v>2.2962112514351322E-2</v>
      </c>
      <c r="P42" s="6">
        <f t="shared" si="8"/>
        <v>9.1848450057405284E-3</v>
      </c>
      <c r="Q42" s="6">
        <f t="shared" si="8"/>
        <v>0.18599311136624569</v>
      </c>
      <c r="R42" s="6">
        <f t="shared" si="8"/>
        <v>0</v>
      </c>
    </row>
    <row r="43" spans="1:18" x14ac:dyDescent="0.15">
      <c r="A43" s="5" t="s">
        <v>14</v>
      </c>
      <c r="B43" s="5">
        <v>502</v>
      </c>
      <c r="C43" s="5">
        <v>109</v>
      </c>
      <c r="D43" s="5">
        <v>23</v>
      </c>
      <c r="E43" s="5">
        <v>23</v>
      </c>
      <c r="F43" s="5">
        <v>11</v>
      </c>
      <c r="G43" s="5">
        <v>192</v>
      </c>
      <c r="H43" s="5">
        <v>0</v>
      </c>
      <c r="I43" s="4">
        <f t="shared" si="7"/>
        <v>860</v>
      </c>
      <c r="K43" s="5" t="s">
        <v>14</v>
      </c>
      <c r="L43" s="6">
        <f>B43/860</f>
        <v>0.58372093023255811</v>
      </c>
      <c r="M43" s="6">
        <f t="shared" ref="M43:R43" si="9">C43/860</f>
        <v>0.12674418604651164</v>
      </c>
      <c r="N43" s="6">
        <f t="shared" si="9"/>
        <v>2.6744186046511628E-2</v>
      </c>
      <c r="O43" s="6">
        <f t="shared" si="9"/>
        <v>2.6744186046511628E-2</v>
      </c>
      <c r="P43" s="6">
        <f t="shared" si="9"/>
        <v>1.2790697674418604E-2</v>
      </c>
      <c r="Q43" s="6">
        <f t="shared" si="9"/>
        <v>0.22325581395348837</v>
      </c>
      <c r="R43" s="6">
        <f t="shared" si="9"/>
        <v>0</v>
      </c>
    </row>
    <row r="44" spans="1:18" x14ac:dyDescent="0.15">
      <c r="A44" s="5" t="s">
        <v>15</v>
      </c>
      <c r="B44" s="5">
        <v>455</v>
      </c>
      <c r="C44" s="5">
        <v>140</v>
      </c>
      <c r="D44" s="5">
        <v>29</v>
      </c>
      <c r="E44" s="5">
        <v>27</v>
      </c>
      <c r="F44" s="5">
        <v>14</v>
      </c>
      <c r="G44" s="5">
        <v>149</v>
      </c>
      <c r="H44" s="5">
        <v>0</v>
      </c>
      <c r="I44" s="4">
        <f t="shared" si="7"/>
        <v>814</v>
      </c>
      <c r="K44" s="5" t="s">
        <v>15</v>
      </c>
      <c r="L44" s="6">
        <f>B44/814</f>
        <v>0.55896805896805901</v>
      </c>
      <c r="M44" s="6">
        <f t="shared" ref="M44:R44" si="10">C44/814</f>
        <v>0.171990171990172</v>
      </c>
      <c r="N44" s="6">
        <f t="shared" si="10"/>
        <v>3.562653562653563E-2</v>
      </c>
      <c r="O44" s="6">
        <f t="shared" si="10"/>
        <v>3.3169533169533166E-2</v>
      </c>
      <c r="P44" s="6">
        <f t="shared" si="10"/>
        <v>1.7199017199017199E-2</v>
      </c>
      <c r="Q44" s="6">
        <f t="shared" si="10"/>
        <v>0.18304668304668303</v>
      </c>
      <c r="R44" s="6">
        <f t="shared" si="10"/>
        <v>0</v>
      </c>
    </row>
    <row r="45" spans="1:18" x14ac:dyDescent="0.15">
      <c r="A45" s="5" t="s">
        <v>16</v>
      </c>
      <c r="B45" s="23">
        <v>442</v>
      </c>
      <c r="C45" s="23">
        <v>114</v>
      </c>
      <c r="D45" s="23">
        <v>26</v>
      </c>
      <c r="E45" s="23">
        <v>25</v>
      </c>
      <c r="F45" s="23">
        <v>15</v>
      </c>
      <c r="G45" s="23">
        <v>167</v>
      </c>
      <c r="H45" s="5">
        <v>0</v>
      </c>
      <c r="I45" s="4">
        <f t="shared" si="7"/>
        <v>789</v>
      </c>
      <c r="K45" s="5" t="s">
        <v>16</v>
      </c>
      <c r="L45" s="26">
        <f>B45/789</f>
        <v>0.56020278833967052</v>
      </c>
      <c r="M45" s="26">
        <f t="shared" ref="M45:R45" si="11">C45/789</f>
        <v>0.14448669201520911</v>
      </c>
      <c r="N45" s="26">
        <f t="shared" si="11"/>
        <v>3.2953105196451206E-2</v>
      </c>
      <c r="O45" s="26">
        <f t="shared" si="11"/>
        <v>3.1685678073510776E-2</v>
      </c>
      <c r="P45" s="26">
        <f t="shared" si="11"/>
        <v>1.9011406844106463E-2</v>
      </c>
      <c r="Q45" s="26">
        <f t="shared" si="11"/>
        <v>0.21166032953105196</v>
      </c>
      <c r="R45" s="26">
        <f t="shared" si="11"/>
        <v>0</v>
      </c>
    </row>
    <row r="47" spans="1:18" x14ac:dyDescent="0.15">
      <c r="A47" s="3" t="s">
        <v>48</v>
      </c>
    </row>
    <row r="48" spans="1:18" x14ac:dyDescent="0.15">
      <c r="A48" s="5"/>
      <c r="B48" s="18" t="s">
        <v>49</v>
      </c>
      <c r="C48" s="18" t="s">
        <v>50</v>
      </c>
      <c r="D48" s="18" t="s">
        <v>51</v>
      </c>
      <c r="E48" s="18" t="s">
        <v>52</v>
      </c>
      <c r="F48" s="18" t="s">
        <v>53</v>
      </c>
      <c r="G48" s="18" t="s">
        <v>24</v>
      </c>
      <c r="H48" s="18" t="s">
        <v>41</v>
      </c>
    </row>
    <row r="49" spans="1:14" x14ac:dyDescent="0.15">
      <c r="A49" s="5" t="s">
        <v>12</v>
      </c>
      <c r="B49" s="5">
        <v>689</v>
      </c>
      <c r="C49" s="5">
        <v>18</v>
      </c>
      <c r="D49" s="5">
        <v>47</v>
      </c>
      <c r="E49" s="5">
        <v>159</v>
      </c>
      <c r="F49" s="5">
        <v>23</v>
      </c>
      <c r="G49" s="5">
        <v>87</v>
      </c>
      <c r="H49" s="5">
        <v>0</v>
      </c>
    </row>
    <row r="50" spans="1:14" x14ac:dyDescent="0.15">
      <c r="A50" s="5" t="s">
        <v>13</v>
      </c>
      <c r="B50" s="5">
        <v>604</v>
      </c>
      <c r="C50" s="5">
        <v>14</v>
      </c>
      <c r="D50" s="5">
        <v>60</v>
      </c>
      <c r="E50" s="5">
        <v>111</v>
      </c>
      <c r="F50" s="5">
        <v>16</v>
      </c>
      <c r="G50" s="5">
        <v>66</v>
      </c>
      <c r="H50" s="5">
        <v>0</v>
      </c>
    </row>
    <row r="51" spans="1:14" x14ac:dyDescent="0.15">
      <c r="A51" s="5" t="s">
        <v>14</v>
      </c>
      <c r="B51" s="5">
        <v>589</v>
      </c>
      <c r="C51" s="5">
        <v>17</v>
      </c>
      <c r="D51" s="5">
        <v>32</v>
      </c>
      <c r="E51" s="5">
        <v>119</v>
      </c>
      <c r="F51" s="5">
        <v>28</v>
      </c>
      <c r="G51" s="5">
        <v>74</v>
      </c>
      <c r="H51" s="5">
        <v>1</v>
      </c>
    </row>
    <row r="52" spans="1:14" x14ac:dyDescent="0.15">
      <c r="A52" s="5" t="s">
        <v>15</v>
      </c>
      <c r="B52" s="5">
        <v>515</v>
      </c>
      <c r="C52" s="5">
        <v>15</v>
      </c>
      <c r="D52" s="5">
        <v>41</v>
      </c>
      <c r="E52" s="5">
        <v>147</v>
      </c>
      <c r="F52" s="5">
        <v>23</v>
      </c>
      <c r="G52" s="5">
        <v>72</v>
      </c>
      <c r="H52" s="5">
        <v>1</v>
      </c>
    </row>
    <row r="53" spans="1:14" x14ac:dyDescent="0.15">
      <c r="A53" s="5" t="s">
        <v>16</v>
      </c>
      <c r="B53" s="23">
        <v>524</v>
      </c>
      <c r="C53" s="23">
        <v>10</v>
      </c>
      <c r="D53" s="23">
        <v>39</v>
      </c>
      <c r="E53" s="23">
        <v>121</v>
      </c>
      <c r="F53" s="23">
        <v>31</v>
      </c>
      <c r="G53" s="23">
        <v>64</v>
      </c>
      <c r="H53" s="5">
        <v>0</v>
      </c>
    </row>
    <row r="55" spans="1:14" x14ac:dyDescent="0.15">
      <c r="A55" s="3" t="s">
        <v>54</v>
      </c>
    </row>
    <row r="56" spans="1:14" x14ac:dyDescent="0.15">
      <c r="A56" s="5"/>
      <c r="B56" s="18" t="s">
        <v>55</v>
      </c>
      <c r="C56" s="18" t="s">
        <v>56</v>
      </c>
      <c r="D56" s="18" t="s">
        <v>57</v>
      </c>
      <c r="E56" s="18" t="s">
        <v>58</v>
      </c>
      <c r="F56" s="18" t="s">
        <v>59</v>
      </c>
      <c r="G56" s="18" t="s">
        <v>60</v>
      </c>
      <c r="H56" s="18" t="s">
        <v>61</v>
      </c>
      <c r="I56" s="18" t="s">
        <v>62</v>
      </c>
      <c r="J56" s="18" t="s">
        <v>63</v>
      </c>
      <c r="K56" s="18" t="s">
        <v>64</v>
      </c>
      <c r="L56" s="18" t="s">
        <v>65</v>
      </c>
      <c r="M56" s="18" t="s">
        <v>66</v>
      </c>
      <c r="N56" s="18" t="s">
        <v>41</v>
      </c>
    </row>
    <row r="57" spans="1:14" x14ac:dyDescent="0.15">
      <c r="A57" s="5" t="s">
        <v>12</v>
      </c>
      <c r="B57" s="5">
        <v>83</v>
      </c>
      <c r="C57" s="5">
        <v>64</v>
      </c>
      <c r="D57" s="5">
        <v>88</v>
      </c>
      <c r="E57" s="5">
        <v>96</v>
      </c>
      <c r="F57" s="5">
        <v>64</v>
      </c>
      <c r="G57" s="5">
        <v>77</v>
      </c>
      <c r="H57" s="5">
        <v>71</v>
      </c>
      <c r="I57" s="5">
        <v>91</v>
      </c>
      <c r="J57" s="5">
        <v>75</v>
      </c>
      <c r="K57" s="5">
        <v>67</v>
      </c>
      <c r="L57" s="5">
        <v>44</v>
      </c>
      <c r="M57" s="5">
        <v>45</v>
      </c>
      <c r="N57" s="5">
        <v>158</v>
      </c>
    </row>
    <row r="58" spans="1:14" x14ac:dyDescent="0.15">
      <c r="A58" s="5" t="s">
        <v>13</v>
      </c>
      <c r="B58" s="5">
        <v>82</v>
      </c>
      <c r="C58" s="5">
        <v>63</v>
      </c>
      <c r="D58" s="5">
        <v>76</v>
      </c>
      <c r="E58" s="5">
        <v>86</v>
      </c>
      <c r="F58" s="5">
        <v>47</v>
      </c>
      <c r="G58" s="5">
        <v>65</v>
      </c>
      <c r="H58" s="5">
        <v>67</v>
      </c>
      <c r="I58" s="5">
        <v>78</v>
      </c>
      <c r="J58" s="5">
        <v>57</v>
      </c>
      <c r="K58" s="5">
        <v>48</v>
      </c>
      <c r="L58" s="5">
        <v>32</v>
      </c>
      <c r="M58" s="5">
        <v>39</v>
      </c>
      <c r="N58" s="5">
        <v>131</v>
      </c>
    </row>
    <row r="59" spans="1:14" x14ac:dyDescent="0.15">
      <c r="A59" s="5" t="s">
        <v>14</v>
      </c>
      <c r="B59" s="5">
        <v>50</v>
      </c>
      <c r="C59" s="5">
        <v>40</v>
      </c>
      <c r="D59" s="5">
        <v>73</v>
      </c>
      <c r="E59" s="5">
        <v>75</v>
      </c>
      <c r="F59" s="5">
        <v>55</v>
      </c>
      <c r="G59" s="5">
        <v>61</v>
      </c>
      <c r="H59" s="5">
        <v>62</v>
      </c>
      <c r="I59" s="5">
        <v>66</v>
      </c>
      <c r="J59" s="5">
        <v>44</v>
      </c>
      <c r="K59" s="5">
        <v>39</v>
      </c>
      <c r="L59" s="5">
        <v>35</v>
      </c>
      <c r="M59" s="5">
        <v>41</v>
      </c>
      <c r="N59" s="5">
        <v>219</v>
      </c>
    </row>
    <row r="60" spans="1:14" x14ac:dyDescent="0.15">
      <c r="A60" s="5" t="s">
        <v>15</v>
      </c>
      <c r="B60" s="5">
        <v>59</v>
      </c>
      <c r="C60" s="5">
        <v>58</v>
      </c>
      <c r="D60" s="5">
        <v>59</v>
      </c>
      <c r="E60" s="5">
        <v>58</v>
      </c>
      <c r="F60" s="5">
        <v>52</v>
      </c>
      <c r="G60" s="5">
        <v>54</v>
      </c>
      <c r="H60" s="5">
        <v>60</v>
      </c>
      <c r="I60" s="5">
        <v>65</v>
      </c>
      <c r="J60" s="5">
        <v>57</v>
      </c>
      <c r="K60" s="5">
        <v>47</v>
      </c>
      <c r="L60" s="5">
        <v>37</v>
      </c>
      <c r="M60" s="5">
        <v>31</v>
      </c>
      <c r="N60" s="5">
        <v>177</v>
      </c>
    </row>
    <row r="61" spans="1:14" x14ac:dyDescent="0.15">
      <c r="A61" s="5" t="s">
        <v>16</v>
      </c>
      <c r="B61" s="23">
        <v>67</v>
      </c>
      <c r="C61" s="23">
        <v>54</v>
      </c>
      <c r="D61" s="23">
        <v>54</v>
      </c>
      <c r="E61" s="27">
        <v>71</v>
      </c>
      <c r="F61" s="23">
        <v>47</v>
      </c>
      <c r="G61" s="23">
        <v>57</v>
      </c>
      <c r="H61" s="23">
        <v>62</v>
      </c>
      <c r="I61" s="23">
        <v>47</v>
      </c>
      <c r="J61" s="23">
        <v>64</v>
      </c>
      <c r="K61" s="23">
        <v>30</v>
      </c>
      <c r="L61" s="23">
        <v>30</v>
      </c>
      <c r="M61" s="23">
        <v>33</v>
      </c>
      <c r="N61" s="23">
        <v>173</v>
      </c>
    </row>
    <row r="63" spans="1:14" x14ac:dyDescent="0.15">
      <c r="A63" s="3" t="s">
        <v>67</v>
      </c>
    </row>
    <row r="64" spans="1:14" x14ac:dyDescent="0.15">
      <c r="A64" s="5"/>
      <c r="B64" s="5" t="s">
        <v>68</v>
      </c>
      <c r="C64" s="5" t="s">
        <v>69</v>
      </c>
      <c r="D64" s="5" t="s">
        <v>70</v>
      </c>
      <c r="E64" s="5" t="s">
        <v>71</v>
      </c>
      <c r="F64" s="5" t="s">
        <v>72</v>
      </c>
      <c r="G64" s="5" t="s">
        <v>73</v>
      </c>
      <c r="H64" s="5" t="s">
        <v>74</v>
      </c>
      <c r="I64" s="5" t="s">
        <v>41</v>
      </c>
    </row>
    <row r="65" spans="1:10" x14ac:dyDescent="0.15">
      <c r="A65" s="5" t="s">
        <v>12</v>
      </c>
      <c r="B65" s="5">
        <v>125</v>
      </c>
      <c r="C65" s="5">
        <v>194</v>
      </c>
      <c r="D65" s="5">
        <v>152</v>
      </c>
      <c r="E65" s="5">
        <v>132</v>
      </c>
      <c r="F65" s="5">
        <v>145</v>
      </c>
      <c r="G65" s="5">
        <v>146</v>
      </c>
      <c r="H65" s="5">
        <v>109</v>
      </c>
      <c r="I65" s="5">
        <v>20</v>
      </c>
    </row>
    <row r="66" spans="1:10" x14ac:dyDescent="0.15">
      <c r="A66" s="5" t="s">
        <v>13</v>
      </c>
      <c r="B66" s="5">
        <v>109</v>
      </c>
      <c r="C66" s="5">
        <v>145</v>
      </c>
      <c r="D66" s="5">
        <v>137</v>
      </c>
      <c r="E66" s="5">
        <v>108</v>
      </c>
      <c r="F66" s="5">
        <v>128</v>
      </c>
      <c r="G66" s="5">
        <v>117</v>
      </c>
      <c r="H66" s="5">
        <v>106</v>
      </c>
      <c r="I66" s="5">
        <v>21</v>
      </c>
    </row>
    <row r="67" spans="1:10" x14ac:dyDescent="0.15">
      <c r="A67" s="5" t="s">
        <v>14</v>
      </c>
      <c r="B67" s="5">
        <v>88</v>
      </c>
      <c r="C67" s="5">
        <v>146</v>
      </c>
      <c r="D67" s="5">
        <v>139</v>
      </c>
      <c r="E67" s="5">
        <v>128</v>
      </c>
      <c r="F67" s="5">
        <v>122</v>
      </c>
      <c r="G67" s="5">
        <v>107</v>
      </c>
      <c r="H67" s="5">
        <v>99</v>
      </c>
      <c r="I67" s="5">
        <v>31</v>
      </c>
    </row>
    <row r="68" spans="1:10" x14ac:dyDescent="0.15">
      <c r="A68" s="5" t="s">
        <v>15</v>
      </c>
      <c r="B68" s="5">
        <v>101</v>
      </c>
      <c r="C68" s="5">
        <v>137</v>
      </c>
      <c r="D68" s="5">
        <v>126</v>
      </c>
      <c r="E68" s="5">
        <v>118</v>
      </c>
      <c r="F68" s="5">
        <v>105</v>
      </c>
      <c r="G68" s="5">
        <v>98</v>
      </c>
      <c r="H68" s="5">
        <v>108</v>
      </c>
      <c r="I68" s="5">
        <v>21</v>
      </c>
    </row>
    <row r="69" spans="1:10" x14ac:dyDescent="0.15">
      <c r="A69" s="5" t="s">
        <v>16</v>
      </c>
      <c r="B69" s="23">
        <v>109</v>
      </c>
      <c r="C69" s="23">
        <v>131</v>
      </c>
      <c r="D69" s="23">
        <v>122</v>
      </c>
      <c r="E69" s="23">
        <v>118</v>
      </c>
      <c r="F69" s="23">
        <v>94</v>
      </c>
      <c r="G69" s="23">
        <v>95</v>
      </c>
      <c r="H69" s="23">
        <v>89</v>
      </c>
      <c r="I69" s="23">
        <v>31</v>
      </c>
    </row>
    <row r="71" spans="1:10" x14ac:dyDescent="0.15">
      <c r="A71" s="3" t="s">
        <v>75</v>
      </c>
      <c r="G71" s="3" t="s">
        <v>75</v>
      </c>
    </row>
    <row r="72" spans="1:10" x14ac:dyDescent="0.15">
      <c r="A72" s="5"/>
      <c r="B72" s="5" t="s">
        <v>39</v>
      </c>
      <c r="C72" s="5" t="s">
        <v>40</v>
      </c>
      <c r="D72" s="5" t="s">
        <v>41</v>
      </c>
      <c r="G72" s="5"/>
      <c r="H72" s="5" t="s">
        <v>39</v>
      </c>
      <c r="I72" s="5" t="s">
        <v>40</v>
      </c>
      <c r="J72" s="5" t="s">
        <v>41</v>
      </c>
    </row>
    <row r="73" spans="1:10" x14ac:dyDescent="0.15">
      <c r="A73" s="5" t="s">
        <v>12</v>
      </c>
      <c r="B73" s="5">
        <v>159</v>
      </c>
      <c r="C73" s="5">
        <v>672</v>
      </c>
      <c r="D73" s="5">
        <v>192</v>
      </c>
      <c r="E73" s="4">
        <f>SUM(B73:D73)</f>
        <v>1023</v>
      </c>
      <c r="G73" s="5" t="s">
        <v>12</v>
      </c>
      <c r="H73" s="6">
        <f>B73/1023</f>
        <v>0.15542521994134897</v>
      </c>
      <c r="I73" s="6">
        <f t="shared" ref="I73:J73" si="12">C73/1023</f>
        <v>0.65689149560117299</v>
      </c>
      <c r="J73" s="6">
        <f t="shared" si="12"/>
        <v>0.18768328445747801</v>
      </c>
    </row>
    <row r="74" spans="1:10" x14ac:dyDescent="0.15">
      <c r="A74" s="5" t="s">
        <v>13</v>
      </c>
      <c r="B74" s="5">
        <v>127</v>
      </c>
      <c r="C74" s="5">
        <v>551</v>
      </c>
      <c r="D74" s="5">
        <v>193</v>
      </c>
      <c r="E74" s="4">
        <f t="shared" ref="E74:E77" si="13">SUM(B74:D74)</f>
        <v>871</v>
      </c>
      <c r="G74" s="5" t="s">
        <v>13</v>
      </c>
      <c r="H74" s="6">
        <f>B74/871</f>
        <v>0.14580941446613088</v>
      </c>
      <c r="I74" s="6">
        <f t="shared" ref="I74:J74" si="14">C74/871</f>
        <v>0.63260619977037891</v>
      </c>
      <c r="J74" s="6">
        <f t="shared" si="14"/>
        <v>0.22158438576349024</v>
      </c>
    </row>
    <row r="75" spans="1:10" x14ac:dyDescent="0.15">
      <c r="A75" s="5" t="s">
        <v>14</v>
      </c>
      <c r="B75" s="5">
        <v>154</v>
      </c>
      <c r="C75" s="5">
        <v>514</v>
      </c>
      <c r="D75" s="5">
        <v>192</v>
      </c>
      <c r="E75" s="4">
        <f t="shared" si="13"/>
        <v>860</v>
      </c>
      <c r="G75" s="5" t="s">
        <v>14</v>
      </c>
      <c r="H75" s="6">
        <f>B75/860</f>
        <v>0.17906976744186046</v>
      </c>
      <c r="I75" s="6">
        <f t="shared" ref="I75:J75" si="15">C75/860</f>
        <v>0.5976744186046512</v>
      </c>
      <c r="J75" s="6">
        <f t="shared" si="15"/>
        <v>0.22325581395348837</v>
      </c>
    </row>
    <row r="76" spans="1:10" x14ac:dyDescent="0.15">
      <c r="A76" s="5" t="s">
        <v>15</v>
      </c>
      <c r="B76" s="5">
        <v>124</v>
      </c>
      <c r="C76" s="5">
        <v>504</v>
      </c>
      <c r="D76" s="5">
        <v>186</v>
      </c>
      <c r="E76" s="4">
        <f t="shared" si="13"/>
        <v>814</v>
      </c>
      <c r="G76" s="5" t="s">
        <v>15</v>
      </c>
      <c r="H76" s="6">
        <f>B76/814</f>
        <v>0.15233415233415235</v>
      </c>
      <c r="I76" s="6">
        <f t="shared" ref="I76:J76" si="16">C76/814</f>
        <v>0.61916461916461918</v>
      </c>
      <c r="J76" s="6">
        <f t="shared" si="16"/>
        <v>0.2285012285012285</v>
      </c>
    </row>
    <row r="77" spans="1:10" x14ac:dyDescent="0.15">
      <c r="A77" s="5" t="s">
        <v>16</v>
      </c>
      <c r="B77" s="1">
        <v>112</v>
      </c>
      <c r="C77" s="1">
        <v>506</v>
      </c>
      <c r="D77" s="1">
        <v>171</v>
      </c>
      <c r="E77" s="4">
        <f t="shared" si="13"/>
        <v>789</v>
      </c>
      <c r="G77" s="5" t="s">
        <v>16</v>
      </c>
      <c r="H77" s="25">
        <f>B77/789</f>
        <v>0.14195183776932827</v>
      </c>
      <c r="I77" s="25">
        <f t="shared" ref="I77:J77" si="17">C77/789</f>
        <v>0.64131812420785805</v>
      </c>
      <c r="J77" s="25">
        <f t="shared" si="17"/>
        <v>0.21673003802281368</v>
      </c>
    </row>
  </sheetData>
  <mergeCells count="14">
    <mergeCell ref="G23:G24"/>
    <mergeCell ref="H23:H24"/>
    <mergeCell ref="I23:I24"/>
    <mergeCell ref="J23:J24"/>
    <mergeCell ref="A3:A4"/>
    <mergeCell ref="B3:B4"/>
    <mergeCell ref="C3:K3"/>
    <mergeCell ref="B20:K20"/>
    <mergeCell ref="B21:B24"/>
    <mergeCell ref="C21:C24"/>
    <mergeCell ref="D21:D24"/>
    <mergeCell ref="K21:K24"/>
    <mergeCell ref="E22:E24"/>
    <mergeCell ref="F22:F24"/>
  </mergeCells>
  <phoneticPr fontId="4"/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view="pageBreakPreview" zoomScale="60" zoomScaleNormal="100" workbookViewId="0">
      <selection activeCell="B5" sqref="B5:B9"/>
    </sheetView>
  </sheetViews>
  <sheetFormatPr defaultColWidth="9" defaultRowHeight="15.75" x14ac:dyDescent="0.15"/>
  <cols>
    <col min="1" max="16384" width="9" style="4"/>
  </cols>
  <sheetData>
    <row r="1" spans="1:24" x14ac:dyDescent="0.15">
      <c r="A1" s="4" t="s">
        <v>80</v>
      </c>
      <c r="E1" s="4" t="s">
        <v>82</v>
      </c>
    </row>
    <row r="2" spans="1:24" x14ac:dyDescent="0.15">
      <c r="A2" s="3" t="s">
        <v>0</v>
      </c>
    </row>
    <row r="3" spans="1:24" x14ac:dyDescent="0.15">
      <c r="A3" s="65"/>
      <c r="B3" s="65" t="s">
        <v>1</v>
      </c>
      <c r="C3" s="66" t="s">
        <v>2</v>
      </c>
      <c r="D3" s="67"/>
      <c r="E3" s="67"/>
      <c r="F3" s="67"/>
      <c r="G3" s="67"/>
      <c r="H3" s="67"/>
      <c r="I3" s="67"/>
      <c r="J3" s="67"/>
      <c r="K3" s="68"/>
    </row>
    <row r="4" spans="1:24" x14ac:dyDescent="0.15">
      <c r="A4" s="65"/>
      <c r="B4" s="65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24" x14ac:dyDescent="0.15">
      <c r="A5" s="5" t="s">
        <v>12</v>
      </c>
      <c r="B5" s="5">
        <v>555</v>
      </c>
      <c r="C5" s="5">
        <v>5</v>
      </c>
      <c r="D5" s="5">
        <v>58</v>
      </c>
      <c r="E5" s="5">
        <v>82</v>
      </c>
      <c r="F5" s="5">
        <v>88</v>
      </c>
      <c r="G5" s="5">
        <v>83</v>
      </c>
      <c r="H5" s="5">
        <v>92</v>
      </c>
      <c r="I5" s="5">
        <v>88</v>
      </c>
      <c r="J5" s="5">
        <v>59</v>
      </c>
      <c r="K5" s="5">
        <v>0</v>
      </c>
    </row>
    <row r="6" spans="1:24" x14ac:dyDescent="0.15">
      <c r="A6" s="5" t="s">
        <v>13</v>
      </c>
      <c r="B6" s="5">
        <v>515</v>
      </c>
      <c r="C6" s="5">
        <v>9</v>
      </c>
      <c r="D6" s="5">
        <v>46</v>
      </c>
      <c r="E6" s="5">
        <v>71</v>
      </c>
      <c r="F6" s="5">
        <v>91</v>
      </c>
      <c r="G6" s="5">
        <v>70</v>
      </c>
      <c r="H6" s="5">
        <v>89</v>
      </c>
      <c r="I6" s="5">
        <v>93</v>
      </c>
      <c r="J6" s="5">
        <v>46</v>
      </c>
      <c r="K6" s="5">
        <v>0</v>
      </c>
    </row>
    <row r="7" spans="1:24" x14ac:dyDescent="0.15">
      <c r="A7" s="5" t="s">
        <v>14</v>
      </c>
      <c r="B7" s="5">
        <v>435</v>
      </c>
      <c r="C7" s="5">
        <v>6</v>
      </c>
      <c r="D7" s="5">
        <v>43</v>
      </c>
      <c r="E7" s="5">
        <v>48</v>
      </c>
      <c r="F7" s="5">
        <v>75</v>
      </c>
      <c r="G7" s="5">
        <v>51</v>
      </c>
      <c r="H7" s="5">
        <v>77</v>
      </c>
      <c r="I7" s="5">
        <v>82</v>
      </c>
      <c r="J7" s="5">
        <v>52</v>
      </c>
      <c r="K7" s="5">
        <v>1</v>
      </c>
    </row>
    <row r="8" spans="1:24" x14ac:dyDescent="0.15">
      <c r="A8" s="5" t="s">
        <v>15</v>
      </c>
      <c r="B8" s="5">
        <v>424</v>
      </c>
      <c r="C8" s="5">
        <v>5</v>
      </c>
      <c r="D8" s="5">
        <v>43</v>
      </c>
      <c r="E8" s="5">
        <v>59</v>
      </c>
      <c r="F8" s="5">
        <v>71</v>
      </c>
      <c r="G8" s="5">
        <v>62</v>
      </c>
      <c r="H8" s="5">
        <v>71</v>
      </c>
      <c r="I8" s="5">
        <v>68</v>
      </c>
      <c r="J8" s="5">
        <v>45</v>
      </c>
      <c r="K8" s="5">
        <v>0</v>
      </c>
    </row>
    <row r="9" spans="1:24" x14ac:dyDescent="0.15">
      <c r="A9" s="5" t="s">
        <v>16</v>
      </c>
      <c r="B9" s="5">
        <v>412</v>
      </c>
      <c r="C9" s="5">
        <v>5</v>
      </c>
      <c r="D9" s="5">
        <v>39</v>
      </c>
      <c r="E9" s="5">
        <v>49</v>
      </c>
      <c r="F9" s="5">
        <v>77</v>
      </c>
      <c r="G9" s="5">
        <v>72</v>
      </c>
      <c r="H9" s="5">
        <v>53</v>
      </c>
      <c r="I9" s="5">
        <v>74</v>
      </c>
      <c r="J9" s="5">
        <v>43</v>
      </c>
      <c r="K9" s="5">
        <v>0</v>
      </c>
    </row>
    <row r="12" spans="1:24" x14ac:dyDescent="0.15">
      <c r="A12" s="3" t="s">
        <v>17</v>
      </c>
    </row>
    <row r="13" spans="1:24" x14ac:dyDescent="0.15">
      <c r="A13" s="5"/>
      <c r="B13" s="5" t="s">
        <v>1</v>
      </c>
      <c r="C13" s="5" t="s">
        <v>18</v>
      </c>
      <c r="D13" s="5" t="s">
        <v>19</v>
      </c>
      <c r="E13" s="5" t="s">
        <v>20</v>
      </c>
      <c r="F13" s="5" t="s">
        <v>21</v>
      </c>
      <c r="G13" s="5" t="s">
        <v>22</v>
      </c>
      <c r="H13" s="5" t="s">
        <v>23</v>
      </c>
      <c r="I13" s="5" t="s">
        <v>24</v>
      </c>
      <c r="J13" s="5" t="s">
        <v>11</v>
      </c>
      <c r="P13" s="5"/>
      <c r="Q13" s="5" t="s">
        <v>18</v>
      </c>
      <c r="R13" s="5" t="s">
        <v>19</v>
      </c>
      <c r="S13" s="5" t="s">
        <v>20</v>
      </c>
      <c r="T13" s="5" t="s">
        <v>21</v>
      </c>
      <c r="U13" s="5" t="s">
        <v>22</v>
      </c>
      <c r="V13" s="5" t="s">
        <v>23</v>
      </c>
      <c r="W13" s="5" t="s">
        <v>24</v>
      </c>
      <c r="X13" s="5" t="s">
        <v>11</v>
      </c>
    </row>
    <row r="14" spans="1:24" x14ac:dyDescent="0.15">
      <c r="A14" s="5" t="s">
        <v>12</v>
      </c>
      <c r="B14" s="5">
        <v>697</v>
      </c>
      <c r="C14" s="5">
        <v>107</v>
      </c>
      <c r="D14" s="5">
        <v>484</v>
      </c>
      <c r="E14" s="5">
        <v>35</v>
      </c>
      <c r="F14" s="5">
        <v>16</v>
      </c>
      <c r="G14" s="5">
        <v>26</v>
      </c>
      <c r="H14" s="5">
        <v>5</v>
      </c>
      <c r="I14" s="5">
        <v>18</v>
      </c>
      <c r="J14" s="5">
        <v>6</v>
      </c>
      <c r="P14" s="5" t="s">
        <v>12</v>
      </c>
      <c r="Q14" s="5">
        <v>107</v>
      </c>
      <c r="R14" s="5">
        <v>484</v>
      </c>
      <c r="S14" s="5">
        <v>35</v>
      </c>
      <c r="T14" s="5">
        <v>16</v>
      </c>
      <c r="U14" s="5">
        <v>26</v>
      </c>
      <c r="V14" s="5">
        <v>5</v>
      </c>
      <c r="W14" s="5">
        <v>18</v>
      </c>
      <c r="X14" s="5">
        <v>6</v>
      </c>
    </row>
    <row r="15" spans="1:24" x14ac:dyDescent="0.15">
      <c r="A15" s="5" t="s">
        <v>13</v>
      </c>
      <c r="B15" s="5">
        <v>634</v>
      </c>
      <c r="C15" s="5">
        <v>99</v>
      </c>
      <c r="D15" s="5">
        <v>456</v>
      </c>
      <c r="E15" s="5">
        <v>17</v>
      </c>
      <c r="F15" s="5">
        <v>22</v>
      </c>
      <c r="G15" s="5">
        <v>15</v>
      </c>
      <c r="H15" s="5">
        <v>3</v>
      </c>
      <c r="I15" s="5">
        <v>14</v>
      </c>
      <c r="J15" s="5">
        <v>8</v>
      </c>
      <c r="P15" s="5" t="s">
        <v>13</v>
      </c>
      <c r="Q15" s="5">
        <v>99</v>
      </c>
      <c r="R15" s="5">
        <v>456</v>
      </c>
      <c r="S15" s="5">
        <v>17</v>
      </c>
      <c r="T15" s="5">
        <v>22</v>
      </c>
      <c r="U15" s="5">
        <v>15</v>
      </c>
      <c r="V15" s="5">
        <v>3</v>
      </c>
      <c r="W15" s="5">
        <v>14</v>
      </c>
      <c r="X15" s="5">
        <v>8</v>
      </c>
    </row>
    <row r="16" spans="1:24" x14ac:dyDescent="0.15">
      <c r="A16" s="5" t="s">
        <v>14</v>
      </c>
      <c r="B16" s="5">
        <v>649</v>
      </c>
      <c r="C16" s="5">
        <v>114</v>
      </c>
      <c r="D16" s="5">
        <v>412</v>
      </c>
      <c r="E16" s="5">
        <v>35</v>
      </c>
      <c r="F16" s="5">
        <v>19</v>
      </c>
      <c r="G16" s="5">
        <v>24</v>
      </c>
      <c r="H16" s="5">
        <v>5</v>
      </c>
      <c r="I16" s="5">
        <v>36</v>
      </c>
      <c r="J16" s="5">
        <v>4</v>
      </c>
      <c r="P16" s="5" t="s">
        <v>14</v>
      </c>
      <c r="Q16" s="5">
        <v>114</v>
      </c>
      <c r="R16" s="5">
        <v>412</v>
      </c>
      <c r="S16" s="5">
        <v>35</v>
      </c>
      <c r="T16" s="5">
        <v>19</v>
      </c>
      <c r="U16" s="5">
        <v>24</v>
      </c>
      <c r="V16" s="5">
        <v>5</v>
      </c>
      <c r="W16" s="5">
        <v>36</v>
      </c>
      <c r="X16" s="5">
        <v>4</v>
      </c>
    </row>
    <row r="17" spans="1:24" x14ac:dyDescent="0.15">
      <c r="A17" s="5" t="s">
        <v>15</v>
      </c>
      <c r="B17" s="5">
        <v>615</v>
      </c>
      <c r="C17" s="5">
        <v>114</v>
      </c>
      <c r="D17" s="5">
        <v>403</v>
      </c>
      <c r="E17" s="5">
        <v>35</v>
      </c>
      <c r="F17" s="5">
        <v>17</v>
      </c>
      <c r="G17" s="5">
        <v>16</v>
      </c>
      <c r="H17" s="5">
        <v>3</v>
      </c>
      <c r="I17" s="5">
        <v>22</v>
      </c>
      <c r="J17" s="5">
        <v>5</v>
      </c>
      <c r="P17" s="5" t="s">
        <v>15</v>
      </c>
      <c r="Q17" s="5">
        <v>114</v>
      </c>
      <c r="R17" s="5">
        <v>403</v>
      </c>
      <c r="S17" s="5">
        <v>35</v>
      </c>
      <c r="T17" s="5">
        <v>17</v>
      </c>
      <c r="U17" s="5">
        <v>16</v>
      </c>
      <c r="V17" s="5">
        <v>3</v>
      </c>
      <c r="W17" s="5">
        <v>22</v>
      </c>
      <c r="X17" s="5">
        <v>5</v>
      </c>
    </row>
    <row r="18" spans="1:24" x14ac:dyDescent="0.15">
      <c r="A18" s="5" t="s">
        <v>16</v>
      </c>
      <c r="B18" s="5">
        <v>582</v>
      </c>
      <c r="C18" s="23">
        <v>101</v>
      </c>
      <c r="D18" s="23">
        <v>372</v>
      </c>
      <c r="E18" s="23">
        <v>40</v>
      </c>
      <c r="F18" s="23">
        <v>11</v>
      </c>
      <c r="G18" s="23">
        <v>27</v>
      </c>
      <c r="H18" s="23">
        <v>7</v>
      </c>
      <c r="I18" s="23">
        <v>18</v>
      </c>
      <c r="J18" s="23">
        <v>6</v>
      </c>
      <c r="P18" s="5" t="s">
        <v>16</v>
      </c>
      <c r="Q18" s="23">
        <v>101</v>
      </c>
      <c r="R18" s="23">
        <v>372</v>
      </c>
      <c r="S18" s="23">
        <v>40</v>
      </c>
      <c r="T18" s="23">
        <v>11</v>
      </c>
      <c r="U18" s="23">
        <v>27</v>
      </c>
      <c r="V18" s="23">
        <v>7</v>
      </c>
      <c r="W18" s="23">
        <v>18</v>
      </c>
      <c r="X18" s="23">
        <v>6</v>
      </c>
    </row>
    <row r="20" spans="1:24" x14ac:dyDescent="0.15">
      <c r="A20" s="3" t="s">
        <v>27</v>
      </c>
    </row>
    <row r="21" spans="1:24" ht="33.75" x14ac:dyDescent="0.15">
      <c r="A21" s="8"/>
      <c r="B21" s="71" t="s">
        <v>27</v>
      </c>
      <c r="C21" s="72"/>
      <c r="D21" s="72"/>
      <c r="E21" s="72"/>
      <c r="F21" s="72"/>
      <c r="G21" s="72"/>
      <c r="H21" s="72"/>
      <c r="I21" s="72"/>
      <c r="J21" s="72"/>
      <c r="K21" s="73"/>
      <c r="P21" s="2"/>
      <c r="Q21" s="22" t="s">
        <v>28</v>
      </c>
      <c r="R21" s="22" t="s">
        <v>29</v>
      </c>
      <c r="S21" s="22" t="s">
        <v>32</v>
      </c>
      <c r="T21" s="22" t="s">
        <v>34</v>
      </c>
      <c r="U21" s="22" t="s">
        <v>35</v>
      </c>
      <c r="V21" s="22" t="s">
        <v>36</v>
      </c>
      <c r="W21" s="22" t="s">
        <v>37</v>
      </c>
      <c r="X21" s="22" t="s">
        <v>31</v>
      </c>
    </row>
    <row r="22" spans="1:24" x14ac:dyDescent="0.15">
      <c r="A22" s="9"/>
      <c r="B22" s="69" t="s">
        <v>28</v>
      </c>
      <c r="C22" s="69" t="s">
        <v>29</v>
      </c>
      <c r="D22" s="74" t="s">
        <v>30</v>
      </c>
      <c r="E22" s="10"/>
      <c r="F22" s="10"/>
      <c r="G22" s="10"/>
      <c r="H22" s="10"/>
      <c r="I22" s="10"/>
      <c r="J22" s="11"/>
      <c r="K22" s="69" t="s">
        <v>31</v>
      </c>
      <c r="P22" s="2" t="s">
        <v>12</v>
      </c>
      <c r="Q22" s="5">
        <v>5</v>
      </c>
      <c r="R22" s="5">
        <v>82</v>
      </c>
      <c r="S22" s="5">
        <v>17</v>
      </c>
      <c r="T22" s="5">
        <v>106</v>
      </c>
      <c r="U22" s="5">
        <v>0</v>
      </c>
      <c r="V22" s="5">
        <v>286</v>
      </c>
      <c r="W22" s="5">
        <v>59</v>
      </c>
      <c r="X22" s="5">
        <v>0</v>
      </c>
    </row>
    <row r="23" spans="1:24" x14ac:dyDescent="0.15">
      <c r="A23" s="9"/>
      <c r="B23" s="70"/>
      <c r="C23" s="70"/>
      <c r="D23" s="75"/>
      <c r="E23" s="69" t="s">
        <v>32</v>
      </c>
      <c r="F23" s="74" t="s">
        <v>33</v>
      </c>
      <c r="G23" s="12"/>
      <c r="H23" s="12"/>
      <c r="I23" s="12"/>
      <c r="J23" s="13"/>
      <c r="K23" s="70"/>
      <c r="P23" s="2" t="s">
        <v>13</v>
      </c>
      <c r="Q23" s="5">
        <v>8</v>
      </c>
      <c r="R23" s="5">
        <v>79</v>
      </c>
      <c r="S23" s="5">
        <v>11</v>
      </c>
      <c r="T23" s="5">
        <v>113</v>
      </c>
      <c r="U23" s="5">
        <v>4</v>
      </c>
      <c r="V23" s="5">
        <v>230</v>
      </c>
      <c r="W23" s="5">
        <v>69</v>
      </c>
      <c r="X23" s="5">
        <v>1</v>
      </c>
    </row>
    <row r="24" spans="1:24" x14ac:dyDescent="0.15">
      <c r="A24" s="9"/>
      <c r="B24" s="70"/>
      <c r="C24" s="70"/>
      <c r="D24" s="75"/>
      <c r="E24" s="70"/>
      <c r="F24" s="75"/>
      <c r="G24" s="69" t="s">
        <v>34</v>
      </c>
      <c r="H24" s="69" t="s">
        <v>35</v>
      </c>
      <c r="I24" s="69" t="s">
        <v>36</v>
      </c>
      <c r="J24" s="69" t="s">
        <v>37</v>
      </c>
      <c r="K24" s="70"/>
      <c r="P24" s="2" t="s">
        <v>14</v>
      </c>
      <c r="Q24" s="5">
        <v>9</v>
      </c>
      <c r="R24" s="5">
        <v>61</v>
      </c>
      <c r="S24" s="5">
        <v>12</v>
      </c>
      <c r="T24" s="5">
        <v>95</v>
      </c>
      <c r="U24" s="5">
        <v>5</v>
      </c>
      <c r="V24" s="5">
        <v>131</v>
      </c>
      <c r="W24" s="5">
        <v>122</v>
      </c>
      <c r="X24" s="5">
        <v>0</v>
      </c>
    </row>
    <row r="25" spans="1:24" x14ac:dyDescent="0.15">
      <c r="A25" s="14"/>
      <c r="B25" s="70"/>
      <c r="C25" s="70"/>
      <c r="D25" s="75"/>
      <c r="E25" s="70"/>
      <c r="F25" s="75"/>
      <c r="G25" s="70"/>
      <c r="H25" s="70"/>
      <c r="I25" s="70"/>
      <c r="J25" s="70"/>
      <c r="K25" s="76"/>
      <c r="P25" s="2" t="s">
        <v>15</v>
      </c>
      <c r="Q25" s="5">
        <v>12</v>
      </c>
      <c r="R25" s="5">
        <v>68</v>
      </c>
      <c r="S25" s="5">
        <v>10</v>
      </c>
      <c r="T25" s="5">
        <v>75</v>
      </c>
      <c r="U25" s="5">
        <v>5</v>
      </c>
      <c r="V25" s="5">
        <v>167</v>
      </c>
      <c r="W25" s="5">
        <v>86</v>
      </c>
      <c r="X25" s="5">
        <v>1</v>
      </c>
    </row>
    <row r="26" spans="1:24" x14ac:dyDescent="0.15">
      <c r="A26" s="5" t="s">
        <v>12</v>
      </c>
      <c r="B26" s="5">
        <v>5</v>
      </c>
      <c r="C26" s="5">
        <v>82</v>
      </c>
      <c r="D26" s="5">
        <v>468</v>
      </c>
      <c r="E26" s="5">
        <v>17</v>
      </c>
      <c r="F26" s="5">
        <v>451</v>
      </c>
      <c r="G26" s="5">
        <v>106</v>
      </c>
      <c r="H26" s="5">
        <v>0</v>
      </c>
      <c r="I26" s="5">
        <v>286</v>
      </c>
      <c r="J26" s="5">
        <v>59</v>
      </c>
      <c r="K26" s="5">
        <v>0</v>
      </c>
      <c r="P26" s="2" t="s">
        <v>16</v>
      </c>
      <c r="Q26" s="23">
        <v>14</v>
      </c>
      <c r="R26" s="23">
        <v>68</v>
      </c>
      <c r="S26" s="23">
        <v>11</v>
      </c>
      <c r="T26" s="23">
        <v>48</v>
      </c>
      <c r="U26" s="23">
        <v>7</v>
      </c>
      <c r="V26" s="23">
        <v>173</v>
      </c>
      <c r="W26" s="23">
        <v>91</v>
      </c>
      <c r="X26" s="23">
        <v>0</v>
      </c>
    </row>
    <row r="27" spans="1:24" x14ac:dyDescent="0.15">
      <c r="A27" s="5" t="s">
        <v>13</v>
      </c>
      <c r="B27" s="5">
        <v>8</v>
      </c>
      <c r="C27" s="5">
        <v>79</v>
      </c>
      <c r="D27" s="5">
        <v>427</v>
      </c>
      <c r="E27" s="5">
        <v>11</v>
      </c>
      <c r="F27" s="5">
        <v>416</v>
      </c>
      <c r="G27" s="5">
        <v>113</v>
      </c>
      <c r="H27" s="5">
        <v>4</v>
      </c>
      <c r="I27" s="5">
        <v>230</v>
      </c>
      <c r="J27" s="5">
        <v>69</v>
      </c>
      <c r="K27" s="5">
        <v>1</v>
      </c>
    </row>
    <row r="28" spans="1:24" x14ac:dyDescent="0.15">
      <c r="A28" s="5" t="s">
        <v>14</v>
      </c>
      <c r="B28" s="5">
        <v>9</v>
      </c>
      <c r="C28" s="5">
        <v>61</v>
      </c>
      <c r="D28" s="5">
        <v>365</v>
      </c>
      <c r="E28" s="5">
        <v>12</v>
      </c>
      <c r="F28" s="5">
        <v>353</v>
      </c>
      <c r="G28" s="5">
        <v>95</v>
      </c>
      <c r="H28" s="5">
        <v>5</v>
      </c>
      <c r="I28" s="5">
        <v>131</v>
      </c>
      <c r="J28" s="5">
        <v>122</v>
      </c>
      <c r="K28" s="5">
        <v>0</v>
      </c>
    </row>
    <row r="29" spans="1:24" x14ac:dyDescent="0.15">
      <c r="A29" s="5" t="s">
        <v>15</v>
      </c>
      <c r="B29" s="5">
        <v>12</v>
      </c>
      <c r="C29" s="5">
        <v>68</v>
      </c>
      <c r="D29" s="5">
        <v>343</v>
      </c>
      <c r="E29" s="5">
        <v>10</v>
      </c>
      <c r="F29" s="5">
        <v>333</v>
      </c>
      <c r="G29" s="5">
        <v>75</v>
      </c>
      <c r="H29" s="5">
        <v>5</v>
      </c>
      <c r="I29" s="5">
        <v>167</v>
      </c>
      <c r="J29" s="5">
        <v>86</v>
      </c>
      <c r="K29" s="5">
        <v>1</v>
      </c>
    </row>
    <row r="30" spans="1:24" x14ac:dyDescent="0.15">
      <c r="A30" s="5" t="s">
        <v>16</v>
      </c>
      <c r="B30" s="23">
        <v>14</v>
      </c>
      <c r="C30" s="23">
        <v>68</v>
      </c>
      <c r="D30" s="5">
        <v>330</v>
      </c>
      <c r="E30" s="23">
        <v>11</v>
      </c>
      <c r="F30" s="5">
        <v>319</v>
      </c>
      <c r="G30" s="23">
        <v>48</v>
      </c>
      <c r="H30" s="23">
        <v>7</v>
      </c>
      <c r="I30" s="23">
        <v>173</v>
      </c>
      <c r="J30" s="23">
        <v>91</v>
      </c>
      <c r="K30" s="23">
        <v>0</v>
      </c>
    </row>
    <row r="32" spans="1:24" x14ac:dyDescent="0.15">
      <c r="A32" s="3" t="s">
        <v>38</v>
      </c>
      <c r="G32" s="3" t="s">
        <v>38</v>
      </c>
    </row>
    <row r="33" spans="1:19" x14ac:dyDescent="0.15">
      <c r="A33" s="5"/>
      <c r="B33" s="5" t="s">
        <v>39</v>
      </c>
      <c r="C33" s="5" t="s">
        <v>40</v>
      </c>
      <c r="D33" s="5" t="s">
        <v>41</v>
      </c>
      <c r="G33" s="5"/>
      <c r="H33" s="5" t="s">
        <v>39</v>
      </c>
      <c r="I33" s="5" t="s">
        <v>40</v>
      </c>
      <c r="J33" s="5" t="s">
        <v>41</v>
      </c>
    </row>
    <row r="34" spans="1:19" x14ac:dyDescent="0.15">
      <c r="A34" s="5" t="s">
        <v>12</v>
      </c>
      <c r="B34" s="5">
        <v>400</v>
      </c>
      <c r="C34" s="5">
        <v>155</v>
      </c>
      <c r="D34" s="5">
        <v>0</v>
      </c>
      <c r="E34" s="4">
        <f>SUM(B34:D34)</f>
        <v>555</v>
      </c>
      <c r="G34" s="5" t="s">
        <v>12</v>
      </c>
      <c r="H34" s="6">
        <f>B34/555</f>
        <v>0.72072072072072069</v>
      </c>
      <c r="I34" s="6">
        <f t="shared" ref="I34:J34" si="0">C34/555</f>
        <v>0.27927927927927926</v>
      </c>
      <c r="J34" s="6">
        <f t="shared" si="0"/>
        <v>0</v>
      </c>
    </row>
    <row r="35" spans="1:19" x14ac:dyDescent="0.15">
      <c r="A35" s="5" t="s">
        <v>13</v>
      </c>
      <c r="B35" s="5">
        <v>362</v>
      </c>
      <c r="C35" s="5">
        <v>153</v>
      </c>
      <c r="D35" s="5">
        <v>0</v>
      </c>
      <c r="E35" s="4">
        <f t="shared" ref="E35:E38" si="1">SUM(B35:D35)</f>
        <v>515</v>
      </c>
      <c r="G35" s="5" t="s">
        <v>13</v>
      </c>
      <c r="H35" s="6">
        <f>B35/515</f>
        <v>0.70291262135922328</v>
      </c>
      <c r="I35" s="6">
        <f t="shared" ref="I35:J35" si="2">C35/515</f>
        <v>0.29708737864077672</v>
      </c>
      <c r="J35" s="6">
        <f t="shared" si="2"/>
        <v>0</v>
      </c>
    </row>
    <row r="36" spans="1:19" x14ac:dyDescent="0.15">
      <c r="A36" s="5" t="s">
        <v>14</v>
      </c>
      <c r="B36" s="5">
        <v>308</v>
      </c>
      <c r="C36" s="5">
        <v>127</v>
      </c>
      <c r="D36" s="5">
        <v>0</v>
      </c>
      <c r="E36" s="4">
        <f t="shared" si="1"/>
        <v>435</v>
      </c>
      <c r="G36" s="5" t="s">
        <v>14</v>
      </c>
      <c r="H36" s="6">
        <f>B36/435</f>
        <v>0.7080459770114943</v>
      </c>
      <c r="I36" s="6">
        <f t="shared" ref="I36:J36" si="3">C36/435</f>
        <v>0.29195402298850576</v>
      </c>
      <c r="J36" s="6">
        <f t="shared" si="3"/>
        <v>0</v>
      </c>
    </row>
    <row r="37" spans="1:19" x14ac:dyDescent="0.15">
      <c r="A37" s="5" t="s">
        <v>15</v>
      </c>
      <c r="B37" s="5">
        <v>300</v>
      </c>
      <c r="C37" s="5">
        <v>124</v>
      </c>
      <c r="D37" s="5">
        <v>0</v>
      </c>
      <c r="E37" s="4">
        <f t="shared" si="1"/>
        <v>424</v>
      </c>
      <c r="G37" s="5" t="s">
        <v>15</v>
      </c>
      <c r="H37" s="6">
        <f>B37/424</f>
        <v>0.70754716981132071</v>
      </c>
      <c r="I37" s="6">
        <f t="shared" ref="I37:J37" si="4">C37/424</f>
        <v>0.29245283018867924</v>
      </c>
      <c r="J37" s="6">
        <f t="shared" si="4"/>
        <v>0</v>
      </c>
    </row>
    <row r="38" spans="1:19" x14ac:dyDescent="0.15">
      <c r="A38" s="5" t="s">
        <v>16</v>
      </c>
      <c r="B38" s="5">
        <v>282</v>
      </c>
      <c r="C38" s="5">
        <v>130</v>
      </c>
      <c r="D38" s="5">
        <v>0</v>
      </c>
      <c r="E38" s="4">
        <f t="shared" si="1"/>
        <v>412</v>
      </c>
      <c r="G38" s="5" t="s">
        <v>16</v>
      </c>
      <c r="H38" s="6">
        <f>B38/412</f>
        <v>0.68446601941747576</v>
      </c>
      <c r="I38" s="6">
        <f t="shared" ref="I38:J38" si="5">C38/412</f>
        <v>0.3155339805825243</v>
      </c>
      <c r="J38" s="6">
        <f t="shared" si="5"/>
        <v>0</v>
      </c>
    </row>
    <row r="40" spans="1:19" x14ac:dyDescent="0.15">
      <c r="A40" s="3" t="s">
        <v>42</v>
      </c>
    </row>
    <row r="41" spans="1:19" x14ac:dyDescent="0.15">
      <c r="A41" s="5"/>
      <c r="B41" s="5" t="s">
        <v>43</v>
      </c>
      <c r="C41" s="5" t="s">
        <v>44</v>
      </c>
      <c r="D41" s="5" t="s">
        <v>45</v>
      </c>
      <c r="E41" s="5" t="s">
        <v>46</v>
      </c>
      <c r="F41" s="5" t="s">
        <v>47</v>
      </c>
      <c r="G41" s="5" t="s">
        <v>24</v>
      </c>
      <c r="H41" s="5" t="s">
        <v>41</v>
      </c>
      <c r="L41" s="5"/>
      <c r="M41" s="5" t="s">
        <v>43</v>
      </c>
      <c r="N41" s="5" t="s">
        <v>44</v>
      </c>
      <c r="O41" s="5" t="s">
        <v>45</v>
      </c>
      <c r="P41" s="5" t="s">
        <v>46</v>
      </c>
      <c r="Q41" s="5" t="s">
        <v>47</v>
      </c>
      <c r="R41" s="5" t="s">
        <v>24</v>
      </c>
      <c r="S41" s="5" t="s">
        <v>41</v>
      </c>
    </row>
    <row r="42" spans="1:19" x14ac:dyDescent="0.15">
      <c r="A42" s="5" t="s">
        <v>12</v>
      </c>
      <c r="B42" s="5">
        <v>325</v>
      </c>
      <c r="C42" s="5">
        <v>135</v>
      </c>
      <c r="D42" s="5">
        <v>2</v>
      </c>
      <c r="E42" s="5">
        <v>23</v>
      </c>
      <c r="F42" s="5">
        <v>3</v>
      </c>
      <c r="G42" s="5">
        <v>67</v>
      </c>
      <c r="H42" s="5">
        <v>0</v>
      </c>
      <c r="I42" s="4">
        <f>SUM(B42:H42)</f>
        <v>555</v>
      </c>
      <c r="L42" s="5" t="s">
        <v>12</v>
      </c>
      <c r="M42" s="6">
        <f>B42/555</f>
        <v>0.5855855855855856</v>
      </c>
      <c r="N42" s="6">
        <f t="shared" ref="N42:S42" si="6">C42/555</f>
        <v>0.24324324324324326</v>
      </c>
      <c r="O42" s="6">
        <f t="shared" si="6"/>
        <v>3.6036036036036037E-3</v>
      </c>
      <c r="P42" s="6">
        <f t="shared" si="6"/>
        <v>4.1441441441441441E-2</v>
      </c>
      <c r="Q42" s="6">
        <f t="shared" si="6"/>
        <v>5.4054054054054057E-3</v>
      </c>
      <c r="R42" s="6">
        <f t="shared" si="6"/>
        <v>0.12072072072072072</v>
      </c>
      <c r="S42" s="5">
        <f t="shared" si="6"/>
        <v>0</v>
      </c>
    </row>
    <row r="43" spans="1:19" x14ac:dyDescent="0.15">
      <c r="A43" s="5" t="s">
        <v>13</v>
      </c>
      <c r="B43" s="5">
        <v>336</v>
      </c>
      <c r="C43" s="5">
        <v>103</v>
      </c>
      <c r="D43" s="5">
        <v>4</v>
      </c>
      <c r="E43" s="5">
        <v>11</v>
      </c>
      <c r="F43" s="5">
        <v>1</v>
      </c>
      <c r="G43" s="5">
        <v>60</v>
      </c>
      <c r="H43" s="5">
        <v>0</v>
      </c>
      <c r="I43" s="4">
        <f t="shared" ref="I43:I46" si="7">SUM(B43:H43)</f>
        <v>515</v>
      </c>
      <c r="L43" s="5" t="s">
        <v>13</v>
      </c>
      <c r="M43" s="6">
        <f>B43/515</f>
        <v>0.65242718446601944</v>
      </c>
      <c r="N43" s="6">
        <f t="shared" ref="N43:S43" si="8">C43/515</f>
        <v>0.2</v>
      </c>
      <c r="O43" s="6">
        <f t="shared" si="8"/>
        <v>7.7669902912621356E-3</v>
      </c>
      <c r="P43" s="6">
        <f t="shared" si="8"/>
        <v>2.1359223300970873E-2</v>
      </c>
      <c r="Q43" s="6">
        <f t="shared" si="8"/>
        <v>1.9417475728155339E-3</v>
      </c>
      <c r="R43" s="6">
        <f t="shared" si="8"/>
        <v>0.11650485436893204</v>
      </c>
      <c r="S43" s="5">
        <f t="shared" si="8"/>
        <v>0</v>
      </c>
    </row>
    <row r="44" spans="1:19" x14ac:dyDescent="0.15">
      <c r="A44" s="5" t="s">
        <v>14</v>
      </c>
      <c r="B44" s="5">
        <v>282</v>
      </c>
      <c r="C44" s="5">
        <v>95</v>
      </c>
      <c r="D44" s="5">
        <v>2</v>
      </c>
      <c r="E44" s="5">
        <v>11</v>
      </c>
      <c r="F44" s="5">
        <v>0</v>
      </c>
      <c r="G44" s="5">
        <v>45</v>
      </c>
      <c r="H44" s="5">
        <v>0</v>
      </c>
      <c r="I44" s="4">
        <f t="shared" si="7"/>
        <v>435</v>
      </c>
      <c r="L44" s="5" t="s">
        <v>14</v>
      </c>
      <c r="M44" s="6">
        <f>B44/435</f>
        <v>0.64827586206896548</v>
      </c>
      <c r="N44" s="6">
        <f t="shared" ref="N44:S44" si="9">C44/435</f>
        <v>0.21839080459770116</v>
      </c>
      <c r="O44" s="6">
        <f t="shared" si="9"/>
        <v>4.5977011494252873E-3</v>
      </c>
      <c r="P44" s="6">
        <f t="shared" si="9"/>
        <v>2.528735632183908E-2</v>
      </c>
      <c r="Q44" s="6">
        <f t="shared" si="9"/>
        <v>0</v>
      </c>
      <c r="R44" s="6">
        <f t="shared" si="9"/>
        <v>0.10344827586206896</v>
      </c>
      <c r="S44" s="5">
        <f t="shared" si="9"/>
        <v>0</v>
      </c>
    </row>
    <row r="45" spans="1:19" x14ac:dyDescent="0.15">
      <c r="A45" s="5" t="s">
        <v>15</v>
      </c>
      <c r="B45" s="5">
        <v>252</v>
      </c>
      <c r="C45" s="5">
        <v>111</v>
      </c>
      <c r="D45" s="5">
        <v>2</v>
      </c>
      <c r="E45" s="5">
        <v>16</v>
      </c>
      <c r="F45" s="5">
        <v>1</v>
      </c>
      <c r="G45" s="5">
        <v>42</v>
      </c>
      <c r="H45" s="5">
        <v>0</v>
      </c>
      <c r="I45" s="4">
        <f t="shared" si="7"/>
        <v>424</v>
      </c>
      <c r="L45" s="5" t="s">
        <v>15</v>
      </c>
      <c r="M45" s="6">
        <f>B45/424</f>
        <v>0.59433962264150941</v>
      </c>
      <c r="N45" s="6">
        <f t="shared" ref="N45:S45" si="10">C45/424</f>
        <v>0.2617924528301887</v>
      </c>
      <c r="O45" s="6">
        <f t="shared" si="10"/>
        <v>4.7169811320754715E-3</v>
      </c>
      <c r="P45" s="6">
        <f t="shared" si="10"/>
        <v>3.7735849056603772E-2</v>
      </c>
      <c r="Q45" s="6">
        <f t="shared" si="10"/>
        <v>2.3584905660377358E-3</v>
      </c>
      <c r="R45" s="6">
        <f t="shared" si="10"/>
        <v>9.9056603773584911E-2</v>
      </c>
      <c r="S45" s="6">
        <f t="shared" si="10"/>
        <v>0</v>
      </c>
    </row>
    <row r="46" spans="1:19" x14ac:dyDescent="0.15">
      <c r="A46" s="5" t="s">
        <v>16</v>
      </c>
      <c r="B46" s="23">
        <v>231</v>
      </c>
      <c r="C46" s="23">
        <v>114</v>
      </c>
      <c r="D46" s="23">
        <v>4</v>
      </c>
      <c r="E46" s="23">
        <v>10</v>
      </c>
      <c r="F46" s="23">
        <v>1</v>
      </c>
      <c r="G46" s="23">
        <v>52</v>
      </c>
      <c r="H46" s="5">
        <v>0</v>
      </c>
      <c r="I46" s="4">
        <f t="shared" si="7"/>
        <v>412</v>
      </c>
      <c r="L46" s="5" t="s">
        <v>16</v>
      </c>
      <c r="M46" s="26">
        <f>B46/412</f>
        <v>0.56067961165048541</v>
      </c>
      <c r="N46" s="26">
        <f t="shared" ref="N46:R46" si="11">C46/412</f>
        <v>0.27669902912621358</v>
      </c>
      <c r="O46" s="26">
        <f t="shared" si="11"/>
        <v>9.7087378640776691E-3</v>
      </c>
      <c r="P46" s="26">
        <f t="shared" si="11"/>
        <v>2.4271844660194174E-2</v>
      </c>
      <c r="Q46" s="26">
        <f t="shared" si="11"/>
        <v>2.4271844660194173E-3</v>
      </c>
      <c r="R46" s="26">
        <f t="shared" si="11"/>
        <v>0.12621359223300971</v>
      </c>
      <c r="S46" s="5"/>
    </row>
    <row r="48" spans="1:19" x14ac:dyDescent="0.15">
      <c r="A48" s="3" t="s">
        <v>48</v>
      </c>
    </row>
    <row r="49" spans="1:14" x14ac:dyDescent="0.15">
      <c r="A49" s="5"/>
      <c r="B49" s="5" t="s">
        <v>49</v>
      </c>
      <c r="C49" s="5" t="s">
        <v>50</v>
      </c>
      <c r="D49" s="5" t="s">
        <v>51</v>
      </c>
      <c r="E49" s="5" t="s">
        <v>52</v>
      </c>
      <c r="F49" s="5" t="s">
        <v>53</v>
      </c>
      <c r="G49" s="5" t="s">
        <v>24</v>
      </c>
      <c r="H49" s="5" t="s">
        <v>41</v>
      </c>
    </row>
    <row r="50" spans="1:14" x14ac:dyDescent="0.15">
      <c r="A50" s="5" t="s">
        <v>12</v>
      </c>
      <c r="B50" s="5">
        <v>304</v>
      </c>
      <c r="C50" s="5">
        <v>31</v>
      </c>
      <c r="D50" s="5">
        <v>8</v>
      </c>
      <c r="E50" s="5">
        <v>145</v>
      </c>
      <c r="F50" s="5">
        <v>14</v>
      </c>
      <c r="G50" s="5">
        <v>53</v>
      </c>
      <c r="H50" s="5">
        <v>0</v>
      </c>
    </row>
    <row r="51" spans="1:14" x14ac:dyDescent="0.15">
      <c r="A51" s="5" t="s">
        <v>13</v>
      </c>
      <c r="B51" s="5">
        <v>308</v>
      </c>
      <c r="C51" s="5">
        <v>17</v>
      </c>
      <c r="D51" s="5">
        <v>15</v>
      </c>
      <c r="E51" s="5">
        <v>112</v>
      </c>
      <c r="F51" s="5">
        <v>15</v>
      </c>
      <c r="G51" s="5">
        <v>48</v>
      </c>
      <c r="H51" s="5">
        <v>0</v>
      </c>
    </row>
    <row r="52" spans="1:14" x14ac:dyDescent="0.15">
      <c r="A52" s="5" t="s">
        <v>14</v>
      </c>
      <c r="B52" s="5">
        <v>245</v>
      </c>
      <c r="C52" s="5">
        <v>19</v>
      </c>
      <c r="D52" s="5">
        <v>11</v>
      </c>
      <c r="E52" s="5">
        <v>99</v>
      </c>
      <c r="F52" s="5">
        <v>11</v>
      </c>
      <c r="G52" s="5">
        <v>50</v>
      </c>
      <c r="H52" s="5">
        <v>0</v>
      </c>
    </row>
    <row r="53" spans="1:14" x14ac:dyDescent="0.15">
      <c r="A53" s="5" t="s">
        <v>15</v>
      </c>
      <c r="B53" s="5">
        <v>225</v>
      </c>
      <c r="C53" s="5">
        <v>18</v>
      </c>
      <c r="D53" s="5">
        <v>9</v>
      </c>
      <c r="E53" s="5">
        <v>118</v>
      </c>
      <c r="F53" s="5">
        <v>14</v>
      </c>
      <c r="G53" s="5">
        <v>40</v>
      </c>
      <c r="H53" s="5">
        <v>0</v>
      </c>
    </row>
    <row r="54" spans="1:14" x14ac:dyDescent="0.15">
      <c r="A54" s="5" t="s">
        <v>16</v>
      </c>
      <c r="B54" s="23">
        <v>227</v>
      </c>
      <c r="C54" s="23">
        <v>7</v>
      </c>
      <c r="D54" s="23">
        <v>10</v>
      </c>
      <c r="E54" s="23">
        <v>118</v>
      </c>
      <c r="F54" s="23">
        <v>14</v>
      </c>
      <c r="G54" s="23">
        <v>36</v>
      </c>
      <c r="H54" s="5">
        <v>0</v>
      </c>
    </row>
    <row r="56" spans="1:14" x14ac:dyDescent="0.15">
      <c r="A56" s="3" t="s">
        <v>54</v>
      </c>
    </row>
    <row r="57" spans="1:14" x14ac:dyDescent="0.15">
      <c r="A57" s="5"/>
      <c r="B57" s="5" t="s">
        <v>55</v>
      </c>
      <c r="C57" s="5" t="s">
        <v>56</v>
      </c>
      <c r="D57" s="5" t="s">
        <v>57</v>
      </c>
      <c r="E57" s="5" t="s">
        <v>58</v>
      </c>
      <c r="F57" s="5" t="s">
        <v>59</v>
      </c>
      <c r="G57" s="5" t="s">
        <v>60</v>
      </c>
      <c r="H57" s="5" t="s">
        <v>61</v>
      </c>
      <c r="I57" s="5" t="s">
        <v>62</v>
      </c>
      <c r="J57" s="5" t="s">
        <v>63</v>
      </c>
      <c r="K57" s="5" t="s">
        <v>64</v>
      </c>
      <c r="L57" s="5" t="s">
        <v>65</v>
      </c>
      <c r="M57" s="5" t="s">
        <v>66</v>
      </c>
      <c r="N57" s="5" t="s">
        <v>41</v>
      </c>
    </row>
    <row r="58" spans="1:14" x14ac:dyDescent="0.15">
      <c r="A58" s="5" t="s">
        <v>12</v>
      </c>
      <c r="B58" s="5">
        <v>34</v>
      </c>
      <c r="C58" s="5">
        <v>26</v>
      </c>
      <c r="D58" s="5">
        <v>32</v>
      </c>
      <c r="E58" s="5">
        <v>50</v>
      </c>
      <c r="F58" s="5">
        <v>35</v>
      </c>
      <c r="G58" s="5">
        <v>60</v>
      </c>
      <c r="H58" s="5">
        <v>58</v>
      </c>
      <c r="I58" s="5">
        <v>58</v>
      </c>
      <c r="J58" s="5">
        <v>53</v>
      </c>
      <c r="K58" s="5">
        <v>38</v>
      </c>
      <c r="L58" s="5">
        <v>34</v>
      </c>
      <c r="M58" s="5">
        <v>30</v>
      </c>
      <c r="N58" s="5">
        <v>47</v>
      </c>
    </row>
    <row r="59" spans="1:14" x14ac:dyDescent="0.15">
      <c r="A59" s="5" t="s">
        <v>13</v>
      </c>
      <c r="B59" s="5">
        <v>32</v>
      </c>
      <c r="C59" s="5">
        <v>38</v>
      </c>
      <c r="D59" s="5">
        <v>29</v>
      </c>
      <c r="E59" s="5">
        <v>45</v>
      </c>
      <c r="F59" s="5">
        <v>27</v>
      </c>
      <c r="G59" s="5">
        <v>49</v>
      </c>
      <c r="H59" s="5">
        <v>55</v>
      </c>
      <c r="I59" s="5">
        <v>48</v>
      </c>
      <c r="J59" s="5">
        <v>46</v>
      </c>
      <c r="K59" s="5">
        <v>41</v>
      </c>
      <c r="L59" s="5">
        <v>24</v>
      </c>
      <c r="M59" s="5">
        <v>44</v>
      </c>
      <c r="N59" s="5">
        <v>37</v>
      </c>
    </row>
    <row r="60" spans="1:14" x14ac:dyDescent="0.15">
      <c r="A60" s="5" t="s">
        <v>14</v>
      </c>
      <c r="B60" s="5">
        <v>32</v>
      </c>
      <c r="C60" s="5">
        <v>27</v>
      </c>
      <c r="D60" s="5">
        <v>36</v>
      </c>
      <c r="E60" s="5">
        <v>31</v>
      </c>
      <c r="F60" s="5">
        <v>29</v>
      </c>
      <c r="G60" s="5">
        <v>37</v>
      </c>
      <c r="H60" s="5">
        <v>26</v>
      </c>
      <c r="I60" s="5">
        <v>34</v>
      </c>
      <c r="J60" s="5">
        <v>35</v>
      </c>
      <c r="K60" s="5">
        <v>17</v>
      </c>
      <c r="L60" s="5">
        <v>22</v>
      </c>
      <c r="M60" s="5">
        <v>17</v>
      </c>
      <c r="N60" s="5">
        <v>92</v>
      </c>
    </row>
    <row r="61" spans="1:14" x14ac:dyDescent="0.15">
      <c r="A61" s="5" t="s">
        <v>15</v>
      </c>
      <c r="B61" s="5">
        <v>34</v>
      </c>
      <c r="C61" s="5">
        <v>16</v>
      </c>
      <c r="D61" s="5">
        <v>31</v>
      </c>
      <c r="E61" s="5">
        <v>39</v>
      </c>
      <c r="F61" s="5">
        <v>27</v>
      </c>
      <c r="G61" s="5">
        <v>43</v>
      </c>
      <c r="H61" s="5">
        <v>31</v>
      </c>
      <c r="I61" s="5">
        <v>45</v>
      </c>
      <c r="J61" s="5">
        <v>26</v>
      </c>
      <c r="K61" s="5">
        <v>35</v>
      </c>
      <c r="L61" s="5">
        <v>17</v>
      </c>
      <c r="M61" s="5">
        <v>15</v>
      </c>
      <c r="N61" s="5">
        <v>65</v>
      </c>
    </row>
    <row r="62" spans="1:14" x14ac:dyDescent="0.15">
      <c r="A62" s="5" t="s">
        <v>16</v>
      </c>
      <c r="B62" s="23">
        <v>29</v>
      </c>
      <c r="C62" s="27">
        <v>37</v>
      </c>
      <c r="D62" s="23">
        <v>26</v>
      </c>
      <c r="E62" s="23">
        <v>32</v>
      </c>
      <c r="F62" s="23">
        <v>35</v>
      </c>
      <c r="G62" s="27">
        <v>38</v>
      </c>
      <c r="H62" s="23">
        <v>34</v>
      </c>
      <c r="I62" s="23">
        <v>26</v>
      </c>
      <c r="J62" s="23">
        <v>36</v>
      </c>
      <c r="K62" s="23">
        <v>21</v>
      </c>
      <c r="L62" s="23">
        <v>24</v>
      </c>
      <c r="M62" s="23">
        <v>16</v>
      </c>
      <c r="N62" s="23">
        <v>58</v>
      </c>
    </row>
    <row r="64" spans="1:14" x14ac:dyDescent="0.15">
      <c r="A64" s="3" t="s">
        <v>67</v>
      </c>
    </row>
    <row r="65" spans="1:10" x14ac:dyDescent="0.15">
      <c r="A65" s="5"/>
      <c r="B65" s="5" t="s">
        <v>68</v>
      </c>
      <c r="C65" s="5" t="s">
        <v>69</v>
      </c>
      <c r="D65" s="5" t="s">
        <v>70</v>
      </c>
      <c r="E65" s="5" t="s">
        <v>71</v>
      </c>
      <c r="F65" s="5" t="s">
        <v>72</v>
      </c>
      <c r="G65" s="5" t="s">
        <v>73</v>
      </c>
      <c r="H65" s="5" t="s">
        <v>74</v>
      </c>
      <c r="I65" s="5" t="s">
        <v>41</v>
      </c>
    </row>
    <row r="66" spans="1:10" x14ac:dyDescent="0.15">
      <c r="A66" s="5" t="s">
        <v>12</v>
      </c>
      <c r="B66" s="5">
        <v>59</v>
      </c>
      <c r="C66" s="5">
        <v>87</v>
      </c>
      <c r="D66" s="5">
        <v>107</v>
      </c>
      <c r="E66" s="5">
        <v>71</v>
      </c>
      <c r="F66" s="5">
        <v>74</v>
      </c>
      <c r="G66" s="5">
        <v>91</v>
      </c>
      <c r="H66" s="5">
        <v>65</v>
      </c>
      <c r="I66" s="5">
        <v>1</v>
      </c>
    </row>
    <row r="67" spans="1:10" x14ac:dyDescent="0.15">
      <c r="A67" s="5" t="s">
        <v>13</v>
      </c>
      <c r="B67" s="5">
        <v>62</v>
      </c>
      <c r="C67" s="5">
        <v>83</v>
      </c>
      <c r="D67" s="5">
        <v>90</v>
      </c>
      <c r="E67" s="5">
        <v>81</v>
      </c>
      <c r="F67" s="5">
        <v>62</v>
      </c>
      <c r="G67" s="5">
        <v>66</v>
      </c>
      <c r="H67" s="5">
        <v>65</v>
      </c>
      <c r="I67" s="5">
        <v>6</v>
      </c>
    </row>
    <row r="68" spans="1:10" x14ac:dyDescent="0.15">
      <c r="A68" s="5" t="s">
        <v>14</v>
      </c>
      <c r="B68" s="5">
        <v>52</v>
      </c>
      <c r="C68" s="5">
        <v>58</v>
      </c>
      <c r="D68" s="5">
        <v>63</v>
      </c>
      <c r="E68" s="5">
        <v>64</v>
      </c>
      <c r="F68" s="5">
        <v>69</v>
      </c>
      <c r="G68" s="5">
        <v>68</v>
      </c>
      <c r="H68" s="5">
        <v>58</v>
      </c>
      <c r="I68" s="5">
        <v>3</v>
      </c>
    </row>
    <row r="69" spans="1:10" x14ac:dyDescent="0.15">
      <c r="A69" s="5" t="s">
        <v>15</v>
      </c>
      <c r="B69" s="5">
        <v>58</v>
      </c>
      <c r="C69" s="5">
        <v>70</v>
      </c>
      <c r="D69" s="5">
        <v>51</v>
      </c>
      <c r="E69" s="5">
        <v>53</v>
      </c>
      <c r="F69" s="5">
        <v>60</v>
      </c>
      <c r="G69" s="5">
        <v>61</v>
      </c>
      <c r="H69" s="5">
        <v>66</v>
      </c>
      <c r="I69" s="5">
        <v>5</v>
      </c>
    </row>
    <row r="70" spans="1:10" x14ac:dyDescent="0.15">
      <c r="A70" s="5" t="s">
        <v>16</v>
      </c>
      <c r="B70" s="23">
        <v>52</v>
      </c>
      <c r="C70" s="23">
        <v>72</v>
      </c>
      <c r="D70" s="23">
        <v>64</v>
      </c>
      <c r="E70" s="23">
        <v>53</v>
      </c>
      <c r="F70" s="23">
        <v>52</v>
      </c>
      <c r="G70" s="23">
        <v>53</v>
      </c>
      <c r="H70" s="23">
        <v>62</v>
      </c>
      <c r="I70" s="23">
        <v>4</v>
      </c>
    </row>
    <row r="72" spans="1:10" x14ac:dyDescent="0.15">
      <c r="A72" s="3" t="s">
        <v>75</v>
      </c>
    </row>
    <row r="73" spans="1:10" x14ac:dyDescent="0.15">
      <c r="A73" s="5"/>
      <c r="B73" s="5" t="s">
        <v>39</v>
      </c>
      <c r="C73" s="5" t="s">
        <v>40</v>
      </c>
      <c r="D73" s="5" t="s">
        <v>41</v>
      </c>
      <c r="G73" s="5"/>
      <c r="H73" s="5" t="s">
        <v>39</v>
      </c>
      <c r="I73" s="5" t="s">
        <v>40</v>
      </c>
      <c r="J73" s="5" t="s">
        <v>41</v>
      </c>
    </row>
    <row r="74" spans="1:10" x14ac:dyDescent="0.15">
      <c r="A74" s="5" t="s">
        <v>12</v>
      </c>
      <c r="B74" s="5">
        <v>178</v>
      </c>
      <c r="C74" s="5">
        <v>340</v>
      </c>
      <c r="D74" s="5">
        <v>37</v>
      </c>
      <c r="E74" s="4">
        <f>SUM(B74:D74)</f>
        <v>555</v>
      </c>
      <c r="G74" s="5" t="s">
        <v>12</v>
      </c>
      <c r="H74" s="6">
        <f>B74/555</f>
        <v>0.32072072072072072</v>
      </c>
      <c r="I74" s="6">
        <f t="shared" ref="I74:J74" si="12">C74/555</f>
        <v>0.61261261261261257</v>
      </c>
      <c r="J74" s="6">
        <f t="shared" si="12"/>
        <v>6.6666666666666666E-2</v>
      </c>
    </row>
    <row r="75" spans="1:10" x14ac:dyDescent="0.15">
      <c r="A75" s="5" t="s">
        <v>13</v>
      </c>
      <c r="B75" s="5">
        <v>172</v>
      </c>
      <c r="C75" s="5">
        <v>287</v>
      </c>
      <c r="D75" s="5">
        <v>56</v>
      </c>
      <c r="E75" s="4">
        <f t="shared" ref="E75:E78" si="13">SUM(B75:D75)</f>
        <v>515</v>
      </c>
      <c r="G75" s="5" t="s">
        <v>13</v>
      </c>
      <c r="H75" s="6">
        <f>B75/515</f>
        <v>0.33398058252427182</v>
      </c>
      <c r="I75" s="6">
        <f t="shared" ref="I75:J75" si="14">C75/515</f>
        <v>0.55728155339805829</v>
      </c>
      <c r="J75" s="6">
        <f t="shared" si="14"/>
        <v>0.1087378640776699</v>
      </c>
    </row>
    <row r="76" spans="1:10" x14ac:dyDescent="0.15">
      <c r="A76" s="5" t="s">
        <v>14</v>
      </c>
      <c r="B76" s="5">
        <v>152</v>
      </c>
      <c r="C76" s="5">
        <v>211</v>
      </c>
      <c r="D76" s="5">
        <v>72</v>
      </c>
      <c r="E76" s="4">
        <f t="shared" si="13"/>
        <v>435</v>
      </c>
      <c r="G76" s="5" t="s">
        <v>14</v>
      </c>
      <c r="H76" s="6">
        <f>B76/435</f>
        <v>0.34942528735632183</v>
      </c>
      <c r="I76" s="6">
        <f t="shared" ref="I76:J76" si="15">C76/435</f>
        <v>0.48505747126436782</v>
      </c>
      <c r="J76" s="6">
        <f t="shared" si="15"/>
        <v>0.16551724137931034</v>
      </c>
    </row>
    <row r="77" spans="1:10" x14ac:dyDescent="0.15">
      <c r="A77" s="5" t="s">
        <v>15</v>
      </c>
      <c r="B77" s="5">
        <v>154</v>
      </c>
      <c r="C77" s="5">
        <v>208</v>
      </c>
      <c r="D77" s="5">
        <v>62</v>
      </c>
      <c r="E77" s="4">
        <f t="shared" si="13"/>
        <v>424</v>
      </c>
      <c r="G77" s="5" t="s">
        <v>15</v>
      </c>
      <c r="H77" s="6">
        <f>B77/424</f>
        <v>0.3632075471698113</v>
      </c>
      <c r="I77" s="6">
        <f t="shared" ref="I77:J77" si="16">C77/424</f>
        <v>0.49056603773584906</v>
      </c>
      <c r="J77" s="6">
        <f t="shared" si="16"/>
        <v>0.14622641509433962</v>
      </c>
    </row>
    <row r="78" spans="1:10" x14ac:dyDescent="0.15">
      <c r="A78" s="5" t="s">
        <v>16</v>
      </c>
      <c r="B78" s="23">
        <v>121</v>
      </c>
      <c r="C78" s="23">
        <v>223</v>
      </c>
      <c r="D78" s="23">
        <v>68</v>
      </c>
      <c r="E78" s="4">
        <f t="shared" si="13"/>
        <v>412</v>
      </c>
      <c r="G78" s="5" t="s">
        <v>16</v>
      </c>
      <c r="H78" s="26">
        <f>B78/412</f>
        <v>0.2936893203883495</v>
      </c>
      <c r="I78" s="26">
        <f t="shared" ref="I78:J78" si="17">C78/412</f>
        <v>0.54126213592233008</v>
      </c>
      <c r="J78" s="26">
        <f t="shared" si="17"/>
        <v>0.1650485436893204</v>
      </c>
    </row>
  </sheetData>
  <mergeCells count="14">
    <mergeCell ref="G24:G25"/>
    <mergeCell ref="H24:H25"/>
    <mergeCell ref="I24:I25"/>
    <mergeCell ref="J24:J25"/>
    <mergeCell ref="A3:A4"/>
    <mergeCell ref="B3:B4"/>
    <mergeCell ref="C3:K3"/>
    <mergeCell ref="B21:K21"/>
    <mergeCell ref="B22:B25"/>
    <mergeCell ref="C22:C25"/>
    <mergeCell ref="D22:D25"/>
    <mergeCell ref="K22:K25"/>
    <mergeCell ref="E23:E25"/>
    <mergeCell ref="F23:F25"/>
  </mergeCells>
  <phoneticPr fontId="4"/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8"/>
  <sheetViews>
    <sheetView tabSelected="1" view="pageBreakPreview" topLeftCell="A88" zoomScaleNormal="100" zoomScaleSheetLayoutView="100" workbookViewId="0">
      <selection activeCell="O95" sqref="O95"/>
    </sheetView>
  </sheetViews>
  <sheetFormatPr defaultRowHeight="13.5" x14ac:dyDescent="0.15"/>
  <cols>
    <col min="1" max="1" width="6.125" customWidth="1"/>
    <col min="14" max="14" width="6.25" customWidth="1"/>
    <col min="28" max="28" width="2.125" customWidth="1"/>
  </cols>
  <sheetData>
    <row r="1" spans="1:19" ht="15.75" x14ac:dyDescent="0.15">
      <c r="A1" s="55" t="s">
        <v>114</v>
      </c>
      <c r="B1" s="56" t="s">
        <v>113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9" ht="15.75" x14ac:dyDescent="0.15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P2" s="45"/>
      <c r="Q2" s="45" t="s">
        <v>1</v>
      </c>
      <c r="R2" s="46" t="s">
        <v>111</v>
      </c>
      <c r="S2" s="46" t="s">
        <v>112</v>
      </c>
    </row>
    <row r="3" spans="1:19" ht="15.75" x14ac:dyDescent="0.1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  <c r="P3" s="5" t="s">
        <v>12</v>
      </c>
      <c r="Q3" s="29">
        <v>1578</v>
      </c>
      <c r="R3" s="5">
        <v>1023</v>
      </c>
      <c r="S3" s="5">
        <v>555</v>
      </c>
    </row>
    <row r="4" spans="1:19" ht="15.75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  <c r="P4" s="5" t="s">
        <v>13</v>
      </c>
      <c r="Q4" s="29">
        <v>1386</v>
      </c>
      <c r="R4" s="5">
        <v>871</v>
      </c>
      <c r="S4" s="5">
        <v>515</v>
      </c>
    </row>
    <row r="5" spans="1:19" ht="15.75" x14ac:dyDescent="0.1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  <c r="P5" s="5" t="s">
        <v>14</v>
      </c>
      <c r="Q5" s="29">
        <v>1295</v>
      </c>
      <c r="R5" s="5">
        <v>860</v>
      </c>
      <c r="S5" s="5">
        <v>435</v>
      </c>
    </row>
    <row r="6" spans="1:19" ht="15.75" x14ac:dyDescent="0.15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  <c r="P6" s="5" t="s">
        <v>15</v>
      </c>
      <c r="Q6" s="29">
        <v>1238</v>
      </c>
      <c r="R6" s="5">
        <v>814</v>
      </c>
      <c r="S6" s="5">
        <v>424</v>
      </c>
    </row>
    <row r="7" spans="1:19" ht="15.75" x14ac:dyDescent="0.1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  <c r="P7" s="5" t="s">
        <v>16</v>
      </c>
      <c r="Q7" s="29">
        <v>1201</v>
      </c>
      <c r="R7" s="5">
        <v>789</v>
      </c>
      <c r="S7" s="5">
        <v>412</v>
      </c>
    </row>
    <row r="8" spans="1:19" ht="13.5" customHeight="1" x14ac:dyDescent="0.1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</row>
    <row r="9" spans="1:19" ht="13.5" customHeight="1" x14ac:dyDescent="0.15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9" x14ac:dyDescent="0.15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</row>
    <row r="11" spans="1:19" x14ac:dyDescent="0.1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9" x14ac:dyDescent="0.1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</row>
    <row r="13" spans="1:19" x14ac:dyDescent="0.1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1"/>
    </row>
    <row r="14" spans="1:19" x14ac:dyDescent="0.1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1"/>
    </row>
    <row r="15" spans="1:19" x14ac:dyDescent="0.15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</row>
    <row r="16" spans="1:19" x14ac:dyDescent="0.1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</row>
    <row r="17" spans="1:14" ht="14.25" thickBot="1" x14ac:dyDescent="0.2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4"/>
    </row>
    <row r="19" spans="1:14" ht="15.75" x14ac:dyDescent="0.15">
      <c r="A19" s="3" t="s">
        <v>115</v>
      </c>
      <c r="B19" s="3" t="s">
        <v>83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4" ht="15.75" x14ac:dyDescent="0.15">
      <c r="B20" s="77"/>
      <c r="C20" s="77" t="s">
        <v>1</v>
      </c>
      <c r="D20" s="78" t="s">
        <v>2</v>
      </c>
      <c r="E20" s="79"/>
      <c r="F20" s="79"/>
      <c r="G20" s="79"/>
      <c r="H20" s="79"/>
      <c r="I20" s="79"/>
      <c r="J20" s="79"/>
      <c r="K20" s="79"/>
      <c r="L20" s="80"/>
    </row>
    <row r="21" spans="1:14" ht="15.75" x14ac:dyDescent="0.15">
      <c r="B21" s="77"/>
      <c r="C21" s="77"/>
      <c r="D21" s="30" t="s">
        <v>3</v>
      </c>
      <c r="E21" s="30" t="s">
        <v>4</v>
      </c>
      <c r="F21" s="30" t="s">
        <v>5</v>
      </c>
      <c r="G21" s="30" t="s">
        <v>6</v>
      </c>
      <c r="H21" s="30" t="s">
        <v>7</v>
      </c>
      <c r="I21" s="30" t="s">
        <v>8</v>
      </c>
      <c r="J21" s="30" t="s">
        <v>9</v>
      </c>
      <c r="K21" s="30" t="s">
        <v>10</v>
      </c>
      <c r="L21" s="30" t="s">
        <v>11</v>
      </c>
    </row>
    <row r="22" spans="1:14" ht="15.75" x14ac:dyDescent="0.15">
      <c r="B22" s="5" t="s">
        <v>12</v>
      </c>
      <c r="C22" s="29">
        <v>1578</v>
      </c>
      <c r="D22" s="5">
        <v>11</v>
      </c>
      <c r="E22" s="5">
        <v>160</v>
      </c>
      <c r="F22" s="5">
        <v>215</v>
      </c>
      <c r="G22" s="5">
        <v>280</v>
      </c>
      <c r="H22" s="5">
        <v>245</v>
      </c>
      <c r="I22" s="5">
        <v>284</v>
      </c>
      <c r="J22" s="5">
        <v>262</v>
      </c>
      <c r="K22" s="5">
        <v>121</v>
      </c>
      <c r="L22" s="5">
        <v>0</v>
      </c>
    </row>
    <row r="23" spans="1:14" ht="15.75" x14ac:dyDescent="0.15">
      <c r="B23" s="5" t="s">
        <v>13</v>
      </c>
      <c r="C23" s="29">
        <v>1386</v>
      </c>
      <c r="D23" s="5">
        <v>18</v>
      </c>
      <c r="E23" s="5">
        <v>119</v>
      </c>
      <c r="F23" s="5">
        <v>172</v>
      </c>
      <c r="G23" s="5">
        <v>258</v>
      </c>
      <c r="H23" s="5">
        <v>216</v>
      </c>
      <c r="I23" s="5">
        <v>262</v>
      </c>
      <c r="J23" s="5">
        <v>219</v>
      </c>
      <c r="K23" s="5">
        <v>122</v>
      </c>
      <c r="L23" s="5">
        <v>0</v>
      </c>
    </row>
    <row r="24" spans="1:14" ht="15.75" x14ac:dyDescent="0.15">
      <c r="B24" s="5" t="s">
        <v>14</v>
      </c>
      <c r="C24" s="29">
        <v>1295</v>
      </c>
      <c r="D24" s="5">
        <v>11</v>
      </c>
      <c r="E24" s="5">
        <v>126</v>
      </c>
      <c r="F24" s="5">
        <v>159</v>
      </c>
      <c r="G24" s="5">
        <v>254</v>
      </c>
      <c r="H24" s="5">
        <v>204</v>
      </c>
      <c r="I24" s="5">
        <v>204</v>
      </c>
      <c r="J24" s="5">
        <v>227</v>
      </c>
      <c r="K24" s="5">
        <v>109</v>
      </c>
      <c r="L24" s="5">
        <v>1</v>
      </c>
    </row>
    <row r="25" spans="1:14" ht="15.75" x14ac:dyDescent="0.15">
      <c r="B25" s="5" t="s">
        <v>15</v>
      </c>
      <c r="C25" s="29">
        <v>1238</v>
      </c>
      <c r="D25" s="5">
        <v>20</v>
      </c>
      <c r="E25" s="5">
        <v>124</v>
      </c>
      <c r="F25" s="5">
        <v>170</v>
      </c>
      <c r="G25" s="5">
        <v>220</v>
      </c>
      <c r="H25" s="5">
        <v>186</v>
      </c>
      <c r="I25" s="5">
        <v>224</v>
      </c>
      <c r="J25" s="5">
        <v>181</v>
      </c>
      <c r="K25" s="5">
        <v>113</v>
      </c>
      <c r="L25" s="5">
        <v>0</v>
      </c>
    </row>
    <row r="26" spans="1:14" ht="15.75" x14ac:dyDescent="0.15">
      <c r="B26" s="5" t="s">
        <v>16</v>
      </c>
      <c r="C26" s="29">
        <v>1201</v>
      </c>
      <c r="D26" s="5">
        <v>22</v>
      </c>
      <c r="E26" s="5">
        <v>118</v>
      </c>
      <c r="F26" s="5">
        <v>156</v>
      </c>
      <c r="G26" s="5">
        <v>218</v>
      </c>
      <c r="H26" s="5">
        <v>197</v>
      </c>
      <c r="I26" s="5">
        <v>181</v>
      </c>
      <c r="J26" s="5">
        <v>195</v>
      </c>
      <c r="K26" s="5">
        <v>114</v>
      </c>
      <c r="L26" s="5">
        <v>0</v>
      </c>
    </row>
    <row r="51" spans="1:12" ht="15.75" x14ac:dyDescent="0.15">
      <c r="A51" s="3" t="s">
        <v>116</v>
      </c>
      <c r="B51" s="3" t="s">
        <v>84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x14ac:dyDescent="0.15">
      <c r="B52" s="77"/>
      <c r="C52" s="77" t="s">
        <v>1</v>
      </c>
      <c r="D52" s="78" t="s">
        <v>2</v>
      </c>
      <c r="E52" s="79"/>
      <c r="F52" s="79"/>
      <c r="G52" s="79"/>
      <c r="H52" s="79"/>
      <c r="I52" s="79"/>
      <c r="J52" s="79"/>
      <c r="K52" s="79"/>
      <c r="L52" s="80"/>
    </row>
    <row r="53" spans="1:12" ht="15.75" x14ac:dyDescent="0.15">
      <c r="B53" s="77"/>
      <c r="C53" s="77"/>
      <c r="D53" s="30" t="s">
        <v>3</v>
      </c>
      <c r="E53" s="30" t="s">
        <v>4</v>
      </c>
      <c r="F53" s="30" t="s">
        <v>5</v>
      </c>
      <c r="G53" s="30" t="s">
        <v>6</v>
      </c>
      <c r="H53" s="30" t="s">
        <v>7</v>
      </c>
      <c r="I53" s="30" t="s">
        <v>8</v>
      </c>
      <c r="J53" s="30" t="s">
        <v>9</v>
      </c>
      <c r="K53" s="30" t="s">
        <v>10</v>
      </c>
      <c r="L53" s="30" t="s">
        <v>11</v>
      </c>
    </row>
    <row r="54" spans="1:12" ht="15.75" x14ac:dyDescent="0.15">
      <c r="B54" s="5" t="s">
        <v>12</v>
      </c>
      <c r="C54" s="29">
        <v>1023</v>
      </c>
      <c r="D54" s="5">
        <v>6</v>
      </c>
      <c r="E54" s="5">
        <v>102</v>
      </c>
      <c r="F54" s="5">
        <v>133</v>
      </c>
      <c r="G54" s="5">
        <v>192</v>
      </c>
      <c r="H54" s="5">
        <v>162</v>
      </c>
      <c r="I54" s="5">
        <v>192</v>
      </c>
      <c r="J54" s="5">
        <v>174</v>
      </c>
      <c r="K54" s="5">
        <v>62</v>
      </c>
      <c r="L54" s="5">
        <v>0</v>
      </c>
    </row>
    <row r="55" spans="1:12" ht="15.75" x14ac:dyDescent="0.15">
      <c r="B55" s="5" t="s">
        <v>13</v>
      </c>
      <c r="C55" s="5">
        <v>871</v>
      </c>
      <c r="D55" s="5">
        <v>9</v>
      </c>
      <c r="E55" s="5">
        <v>73</v>
      </c>
      <c r="F55" s="5">
        <v>101</v>
      </c>
      <c r="G55" s="5">
        <v>167</v>
      </c>
      <c r="H55" s="5">
        <v>146</v>
      </c>
      <c r="I55" s="5">
        <v>173</v>
      </c>
      <c r="J55" s="5">
        <v>126</v>
      </c>
      <c r="K55" s="5">
        <v>76</v>
      </c>
      <c r="L55" s="5">
        <v>0</v>
      </c>
    </row>
    <row r="56" spans="1:12" ht="15.75" x14ac:dyDescent="0.15">
      <c r="B56" s="5" t="s">
        <v>14</v>
      </c>
      <c r="C56" s="5">
        <v>860</v>
      </c>
      <c r="D56" s="5">
        <v>5</v>
      </c>
      <c r="E56" s="5">
        <v>83</v>
      </c>
      <c r="F56" s="5">
        <v>111</v>
      </c>
      <c r="G56" s="5">
        <v>179</v>
      </c>
      <c r="H56" s="5">
        <v>153</v>
      </c>
      <c r="I56" s="5">
        <v>127</v>
      </c>
      <c r="J56" s="5">
        <v>145</v>
      </c>
      <c r="K56" s="5">
        <v>57</v>
      </c>
      <c r="L56" s="5">
        <v>0</v>
      </c>
    </row>
    <row r="57" spans="1:12" ht="15.75" x14ac:dyDescent="0.15">
      <c r="B57" s="5" t="s">
        <v>15</v>
      </c>
      <c r="C57" s="5">
        <v>814</v>
      </c>
      <c r="D57" s="5">
        <v>15</v>
      </c>
      <c r="E57" s="5">
        <v>81</v>
      </c>
      <c r="F57" s="5">
        <v>111</v>
      </c>
      <c r="G57" s="5">
        <v>149</v>
      </c>
      <c r="H57" s="5">
        <v>124</v>
      </c>
      <c r="I57" s="5">
        <v>153</v>
      </c>
      <c r="J57" s="5">
        <v>113</v>
      </c>
      <c r="K57" s="5">
        <v>68</v>
      </c>
      <c r="L57" s="5">
        <v>0</v>
      </c>
    </row>
    <row r="58" spans="1:12" ht="15.75" x14ac:dyDescent="0.15">
      <c r="B58" s="5" t="s">
        <v>16</v>
      </c>
      <c r="C58" s="5">
        <v>789</v>
      </c>
      <c r="D58" s="23">
        <v>17</v>
      </c>
      <c r="E58" s="23">
        <v>79</v>
      </c>
      <c r="F58" s="23">
        <v>107</v>
      </c>
      <c r="G58" s="23">
        <v>141</v>
      </c>
      <c r="H58" s="23">
        <v>125</v>
      </c>
      <c r="I58" s="23">
        <v>128</v>
      </c>
      <c r="J58" s="23">
        <v>121</v>
      </c>
      <c r="K58" s="23">
        <v>71</v>
      </c>
      <c r="L58" s="5">
        <v>0</v>
      </c>
    </row>
    <row r="81" spans="1:12" ht="15.75" x14ac:dyDescent="0.15">
      <c r="A81" s="3" t="s">
        <v>117</v>
      </c>
      <c r="B81" s="3" t="s">
        <v>85</v>
      </c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.75" x14ac:dyDescent="0.15">
      <c r="B82" s="77"/>
      <c r="C82" s="77" t="s">
        <v>1</v>
      </c>
      <c r="D82" s="78" t="s">
        <v>2</v>
      </c>
      <c r="E82" s="79"/>
      <c r="F82" s="79"/>
      <c r="G82" s="79"/>
      <c r="H82" s="79"/>
      <c r="I82" s="79"/>
      <c r="J82" s="79"/>
      <c r="K82" s="79"/>
      <c r="L82" s="80"/>
    </row>
    <row r="83" spans="1:12" ht="15.75" x14ac:dyDescent="0.15">
      <c r="B83" s="77"/>
      <c r="C83" s="77"/>
      <c r="D83" s="30" t="s">
        <v>3</v>
      </c>
      <c r="E83" s="30" t="s">
        <v>4</v>
      </c>
      <c r="F83" s="30" t="s">
        <v>5</v>
      </c>
      <c r="G83" s="30" t="s">
        <v>6</v>
      </c>
      <c r="H83" s="30" t="s">
        <v>7</v>
      </c>
      <c r="I83" s="30" t="s">
        <v>8</v>
      </c>
      <c r="J83" s="30" t="s">
        <v>9</v>
      </c>
      <c r="K83" s="30" t="s">
        <v>10</v>
      </c>
      <c r="L83" s="30" t="s">
        <v>11</v>
      </c>
    </row>
    <row r="84" spans="1:12" ht="15.75" x14ac:dyDescent="0.15">
      <c r="B84" s="5" t="s">
        <v>12</v>
      </c>
      <c r="C84" s="5">
        <v>555</v>
      </c>
      <c r="D84" s="5">
        <v>5</v>
      </c>
      <c r="E84" s="5">
        <v>58</v>
      </c>
      <c r="F84" s="5">
        <v>82</v>
      </c>
      <c r="G84" s="5">
        <v>88</v>
      </c>
      <c r="H84" s="5">
        <v>83</v>
      </c>
      <c r="I84" s="5">
        <v>92</v>
      </c>
      <c r="J84" s="5">
        <v>88</v>
      </c>
      <c r="K84" s="5">
        <v>59</v>
      </c>
      <c r="L84" s="5">
        <v>0</v>
      </c>
    </row>
    <row r="85" spans="1:12" ht="15.75" x14ac:dyDescent="0.15">
      <c r="B85" s="5" t="s">
        <v>13</v>
      </c>
      <c r="C85" s="5">
        <v>515</v>
      </c>
      <c r="D85" s="5">
        <v>9</v>
      </c>
      <c r="E85" s="5">
        <v>46</v>
      </c>
      <c r="F85" s="5">
        <v>71</v>
      </c>
      <c r="G85" s="5">
        <v>91</v>
      </c>
      <c r="H85" s="5">
        <v>70</v>
      </c>
      <c r="I85" s="5">
        <v>89</v>
      </c>
      <c r="J85" s="5">
        <v>93</v>
      </c>
      <c r="K85" s="5">
        <v>46</v>
      </c>
      <c r="L85" s="5">
        <v>0</v>
      </c>
    </row>
    <row r="86" spans="1:12" ht="15.75" x14ac:dyDescent="0.15">
      <c r="B86" s="5" t="s">
        <v>14</v>
      </c>
      <c r="C86" s="5">
        <v>435</v>
      </c>
      <c r="D86" s="5">
        <v>6</v>
      </c>
      <c r="E86" s="5">
        <v>43</v>
      </c>
      <c r="F86" s="5">
        <v>48</v>
      </c>
      <c r="G86" s="5">
        <v>75</v>
      </c>
      <c r="H86" s="5">
        <v>51</v>
      </c>
      <c r="I86" s="5">
        <v>77</v>
      </c>
      <c r="J86" s="5">
        <v>82</v>
      </c>
      <c r="K86" s="5">
        <v>52</v>
      </c>
      <c r="L86" s="5">
        <v>1</v>
      </c>
    </row>
    <row r="87" spans="1:12" ht="15.75" x14ac:dyDescent="0.15">
      <c r="B87" s="5" t="s">
        <v>15</v>
      </c>
      <c r="C87" s="5">
        <v>424</v>
      </c>
      <c r="D87" s="5">
        <v>5</v>
      </c>
      <c r="E87" s="5">
        <v>43</v>
      </c>
      <c r="F87" s="5">
        <v>59</v>
      </c>
      <c r="G87" s="5">
        <v>71</v>
      </c>
      <c r="H87" s="5">
        <v>62</v>
      </c>
      <c r="I87" s="5">
        <v>71</v>
      </c>
      <c r="J87" s="5">
        <v>68</v>
      </c>
      <c r="K87" s="5">
        <v>45</v>
      </c>
      <c r="L87" s="5">
        <v>0</v>
      </c>
    </row>
    <row r="88" spans="1:12" ht="15.75" x14ac:dyDescent="0.15">
      <c r="B88" s="5" t="s">
        <v>16</v>
      </c>
      <c r="C88" s="5">
        <v>412</v>
      </c>
      <c r="D88" s="5">
        <v>5</v>
      </c>
      <c r="E88" s="5">
        <v>39</v>
      </c>
      <c r="F88" s="5">
        <v>49</v>
      </c>
      <c r="G88" s="5">
        <v>77</v>
      </c>
      <c r="H88" s="5">
        <v>72</v>
      </c>
      <c r="I88" s="5">
        <v>53</v>
      </c>
      <c r="J88" s="5">
        <v>74</v>
      </c>
      <c r="K88" s="5">
        <v>43</v>
      </c>
      <c r="L88" s="5">
        <v>0</v>
      </c>
    </row>
  </sheetData>
  <mergeCells count="9">
    <mergeCell ref="B82:B83"/>
    <mergeCell ref="C82:C83"/>
    <mergeCell ref="D82:L82"/>
    <mergeCell ref="B20:B21"/>
    <mergeCell ref="C20:C21"/>
    <mergeCell ref="D20:L20"/>
    <mergeCell ref="B52:B53"/>
    <mergeCell ref="C52:C53"/>
    <mergeCell ref="D52:L52"/>
  </mergeCells>
  <phoneticPr fontId="2"/>
  <printOptions horizontalCentered="1"/>
  <pageMargins left="0.70866141732283472" right="0.51181102362204722" top="0.55118110236220474" bottom="0.55118110236220474" header="0.31496062992125984" footer="0.31496062992125984"/>
  <pageSetup paperSize="9" scale="52" orientation="portrait" r:id="rId1"/>
  <headerFooter>
    <oddHeader>&amp;L&amp;A&amp;R資料1-2</oddHeader>
  </headerFooter>
  <rowBreaks count="1" manualBreakCount="1">
    <brk id="73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6"/>
  <sheetViews>
    <sheetView tabSelected="1" view="pageBreakPreview" topLeftCell="A49" zoomScale="75" zoomScaleNormal="100" zoomScaleSheetLayoutView="75" workbookViewId="0">
      <selection activeCell="O95" sqref="O95"/>
    </sheetView>
  </sheetViews>
  <sheetFormatPr defaultRowHeight="13.5" x14ac:dyDescent="0.15"/>
  <cols>
    <col min="12" max="12" width="19" customWidth="1"/>
  </cols>
  <sheetData>
    <row r="2" spans="1:11" ht="15.75" x14ac:dyDescent="0.15">
      <c r="A2" s="3" t="s">
        <v>118</v>
      </c>
      <c r="B2" s="3" t="s">
        <v>86</v>
      </c>
      <c r="C2" s="4"/>
      <c r="D2" s="4"/>
      <c r="E2" s="4"/>
      <c r="F2" s="4"/>
      <c r="G2" s="4"/>
      <c r="H2" s="4"/>
      <c r="I2" s="4"/>
      <c r="J2" s="4"/>
      <c r="K2" s="4" t="s">
        <v>121</v>
      </c>
    </row>
    <row r="3" spans="1:11" ht="31.5" x14ac:dyDescent="0.15">
      <c r="B3" s="32"/>
      <c r="C3" s="32" t="s">
        <v>1</v>
      </c>
      <c r="D3" s="32" t="s">
        <v>18</v>
      </c>
      <c r="E3" s="32" t="s">
        <v>19</v>
      </c>
      <c r="F3" s="32" t="s">
        <v>20</v>
      </c>
      <c r="G3" s="32" t="s">
        <v>21</v>
      </c>
      <c r="H3" s="32" t="s">
        <v>22</v>
      </c>
      <c r="I3" s="32" t="s">
        <v>23</v>
      </c>
      <c r="J3" s="32" t="s">
        <v>24</v>
      </c>
      <c r="K3" s="32" t="s">
        <v>11</v>
      </c>
    </row>
    <row r="4" spans="1:11" ht="15.75" x14ac:dyDescent="0.15">
      <c r="B4" s="5" t="s">
        <v>12</v>
      </c>
      <c r="C4" s="29">
        <v>1995</v>
      </c>
      <c r="D4" s="5">
        <v>267</v>
      </c>
      <c r="E4" s="5">
        <v>1117</v>
      </c>
      <c r="F4" s="5">
        <v>319</v>
      </c>
      <c r="G4" s="5">
        <v>131</v>
      </c>
      <c r="H4" s="5">
        <v>46</v>
      </c>
      <c r="I4" s="5">
        <v>21</v>
      </c>
      <c r="J4" s="5">
        <v>49</v>
      </c>
      <c r="K4" s="5">
        <v>45</v>
      </c>
    </row>
    <row r="5" spans="1:11" ht="15.75" x14ac:dyDescent="0.15">
      <c r="B5" s="5" t="s">
        <v>13</v>
      </c>
      <c r="C5" s="29">
        <v>1725</v>
      </c>
      <c r="D5" s="5">
        <v>210</v>
      </c>
      <c r="E5" s="5">
        <v>989</v>
      </c>
      <c r="F5" s="5">
        <v>241</v>
      </c>
      <c r="G5" s="5">
        <v>125</v>
      </c>
      <c r="H5" s="5">
        <v>52</v>
      </c>
      <c r="I5" s="5">
        <v>20</v>
      </c>
      <c r="J5" s="5">
        <v>38</v>
      </c>
      <c r="K5" s="5">
        <v>50</v>
      </c>
    </row>
    <row r="6" spans="1:11" ht="15.75" x14ac:dyDescent="0.15">
      <c r="B6" s="5" t="s">
        <v>14</v>
      </c>
      <c r="C6" s="29">
        <v>1920</v>
      </c>
      <c r="D6" s="5">
        <v>270</v>
      </c>
      <c r="E6" s="5">
        <v>993</v>
      </c>
      <c r="F6" s="5">
        <v>317</v>
      </c>
      <c r="G6" s="5">
        <v>157</v>
      </c>
      <c r="H6" s="5">
        <v>49</v>
      </c>
      <c r="I6" s="5">
        <v>16</v>
      </c>
      <c r="J6" s="5">
        <v>83</v>
      </c>
      <c r="K6" s="5">
        <v>35</v>
      </c>
    </row>
    <row r="7" spans="1:11" ht="15.75" x14ac:dyDescent="0.15">
      <c r="B7" s="5" t="s">
        <v>15</v>
      </c>
      <c r="C7" s="29">
        <v>1799</v>
      </c>
      <c r="D7" s="5">
        <v>262</v>
      </c>
      <c r="E7" s="5">
        <v>940</v>
      </c>
      <c r="F7" s="5">
        <v>288</v>
      </c>
      <c r="G7" s="5">
        <v>115</v>
      </c>
      <c r="H7" s="5">
        <v>59</v>
      </c>
      <c r="I7" s="5">
        <v>19</v>
      </c>
      <c r="J7" s="5">
        <v>73</v>
      </c>
      <c r="K7" s="5">
        <v>43</v>
      </c>
    </row>
    <row r="8" spans="1:11" ht="15.75" x14ac:dyDescent="0.15">
      <c r="B8" s="5" t="s">
        <v>16</v>
      </c>
      <c r="C8" s="29">
        <v>1716</v>
      </c>
      <c r="D8" s="5">
        <v>243</v>
      </c>
      <c r="E8" s="5">
        <v>880</v>
      </c>
      <c r="F8" s="5">
        <v>274</v>
      </c>
      <c r="G8" s="5">
        <v>109</v>
      </c>
      <c r="H8" s="5">
        <v>67</v>
      </c>
      <c r="I8" s="5">
        <v>22</v>
      </c>
      <c r="J8" s="5">
        <v>76</v>
      </c>
      <c r="K8" s="5">
        <v>45</v>
      </c>
    </row>
    <row r="32" spans="1:11" ht="15.75" x14ac:dyDescent="0.15">
      <c r="A32" s="3" t="s">
        <v>119</v>
      </c>
      <c r="B32" s="3" t="s">
        <v>87</v>
      </c>
      <c r="C32" s="4"/>
      <c r="D32" s="4"/>
      <c r="E32" s="4"/>
      <c r="F32" s="4"/>
      <c r="G32" s="4"/>
      <c r="H32" s="4"/>
      <c r="I32" s="4"/>
      <c r="J32" s="4"/>
      <c r="K32" s="4" t="s">
        <v>121</v>
      </c>
    </row>
    <row r="33" spans="2:11" ht="31.5" x14ac:dyDescent="0.15">
      <c r="B33" s="30"/>
      <c r="C33" s="32" t="s">
        <v>1</v>
      </c>
      <c r="D33" s="32" t="s">
        <v>18</v>
      </c>
      <c r="E33" s="32" t="s">
        <v>19</v>
      </c>
      <c r="F33" s="32" t="s">
        <v>20</v>
      </c>
      <c r="G33" s="32" t="s">
        <v>21</v>
      </c>
      <c r="H33" s="32" t="s">
        <v>22</v>
      </c>
      <c r="I33" s="32" t="s">
        <v>23</v>
      </c>
      <c r="J33" s="32" t="s">
        <v>24</v>
      </c>
      <c r="K33" s="32" t="s">
        <v>11</v>
      </c>
    </row>
    <row r="34" spans="2:11" ht="15.75" x14ac:dyDescent="0.15">
      <c r="B34" s="5" t="s">
        <v>12</v>
      </c>
      <c r="C34" s="29">
        <v>1298</v>
      </c>
      <c r="D34" s="5">
        <v>160</v>
      </c>
      <c r="E34" s="5">
        <v>633</v>
      </c>
      <c r="F34" s="5">
        <v>284</v>
      </c>
      <c r="G34" s="5">
        <v>115</v>
      </c>
      <c r="H34" s="5">
        <v>20</v>
      </c>
      <c r="I34" s="5">
        <v>16</v>
      </c>
      <c r="J34" s="5">
        <v>31</v>
      </c>
      <c r="K34" s="5">
        <v>39</v>
      </c>
    </row>
    <row r="35" spans="2:11" ht="15.75" x14ac:dyDescent="0.15">
      <c r="B35" s="5" t="s">
        <v>13</v>
      </c>
      <c r="C35" s="29">
        <v>1091</v>
      </c>
      <c r="D35" s="5">
        <v>111</v>
      </c>
      <c r="E35" s="5">
        <v>533</v>
      </c>
      <c r="F35" s="5">
        <v>224</v>
      </c>
      <c r="G35" s="5">
        <v>103</v>
      </c>
      <c r="H35" s="5">
        <v>37</v>
      </c>
      <c r="I35" s="5">
        <v>17</v>
      </c>
      <c r="J35" s="5">
        <v>24</v>
      </c>
      <c r="K35" s="5">
        <v>42</v>
      </c>
    </row>
    <row r="36" spans="2:11" ht="15.75" x14ac:dyDescent="0.15">
      <c r="B36" s="5" t="s">
        <v>14</v>
      </c>
      <c r="C36" s="29">
        <v>1271</v>
      </c>
      <c r="D36" s="5">
        <v>156</v>
      </c>
      <c r="E36" s="5">
        <v>581</v>
      </c>
      <c r="F36" s="5">
        <v>282</v>
      </c>
      <c r="G36" s="5">
        <v>138</v>
      </c>
      <c r="H36" s="5">
        <v>25</v>
      </c>
      <c r="I36" s="5">
        <v>11</v>
      </c>
      <c r="J36" s="5">
        <v>47</v>
      </c>
      <c r="K36" s="5">
        <v>31</v>
      </c>
    </row>
    <row r="37" spans="2:11" ht="15.75" x14ac:dyDescent="0.15">
      <c r="B37" s="5" t="s">
        <v>15</v>
      </c>
      <c r="C37" s="29">
        <v>1184</v>
      </c>
      <c r="D37" s="5">
        <v>148</v>
      </c>
      <c r="E37" s="5">
        <v>537</v>
      </c>
      <c r="F37" s="5">
        <v>253</v>
      </c>
      <c r="G37" s="5">
        <v>98</v>
      </c>
      <c r="H37" s="5">
        <v>43</v>
      </c>
      <c r="I37" s="5">
        <v>16</v>
      </c>
      <c r="J37" s="5">
        <v>51</v>
      </c>
      <c r="K37" s="5">
        <v>38</v>
      </c>
    </row>
    <row r="38" spans="2:11" ht="15.75" x14ac:dyDescent="0.15">
      <c r="B38" s="5" t="s">
        <v>16</v>
      </c>
      <c r="C38" s="29">
        <v>1134</v>
      </c>
      <c r="D38" s="1">
        <v>142</v>
      </c>
      <c r="E38" s="23">
        <v>508</v>
      </c>
      <c r="F38" s="23">
        <v>234</v>
      </c>
      <c r="G38" s="23">
        <v>98</v>
      </c>
      <c r="H38" s="23">
        <v>40</v>
      </c>
      <c r="I38" s="23">
        <v>15</v>
      </c>
      <c r="J38" s="23">
        <v>58</v>
      </c>
      <c r="K38" s="23">
        <v>39</v>
      </c>
    </row>
    <row r="60" spans="1:11" ht="15.75" x14ac:dyDescent="0.15">
      <c r="A60" s="3" t="s">
        <v>120</v>
      </c>
      <c r="B60" s="3" t="s">
        <v>88</v>
      </c>
      <c r="C60" s="4"/>
      <c r="D60" s="4"/>
      <c r="E60" s="4"/>
      <c r="F60" s="4"/>
      <c r="G60" s="4"/>
      <c r="H60" s="4"/>
      <c r="I60" s="4"/>
      <c r="J60" s="4"/>
      <c r="K60" s="4" t="s">
        <v>121</v>
      </c>
    </row>
    <row r="61" spans="1:11" ht="31.5" x14ac:dyDescent="0.15">
      <c r="B61" s="32"/>
      <c r="C61" s="32" t="s">
        <v>1</v>
      </c>
      <c r="D61" s="32" t="s">
        <v>18</v>
      </c>
      <c r="E61" s="32" t="s">
        <v>19</v>
      </c>
      <c r="F61" s="32" t="s">
        <v>20</v>
      </c>
      <c r="G61" s="32" t="s">
        <v>21</v>
      </c>
      <c r="H61" s="32" t="s">
        <v>22</v>
      </c>
      <c r="I61" s="32" t="s">
        <v>23</v>
      </c>
      <c r="J61" s="32" t="s">
        <v>24</v>
      </c>
      <c r="K61" s="32" t="s">
        <v>11</v>
      </c>
    </row>
    <row r="62" spans="1:11" ht="15.75" x14ac:dyDescent="0.15">
      <c r="B62" s="5" t="s">
        <v>12</v>
      </c>
      <c r="C62" s="5">
        <v>697</v>
      </c>
      <c r="D62" s="5">
        <v>107</v>
      </c>
      <c r="E62" s="5">
        <v>484</v>
      </c>
      <c r="F62" s="5">
        <v>35</v>
      </c>
      <c r="G62" s="5">
        <v>16</v>
      </c>
      <c r="H62" s="5">
        <v>26</v>
      </c>
      <c r="I62" s="5">
        <v>5</v>
      </c>
      <c r="J62" s="5">
        <v>18</v>
      </c>
      <c r="K62" s="5">
        <v>6</v>
      </c>
    </row>
    <row r="63" spans="1:11" ht="15.75" x14ac:dyDescent="0.15">
      <c r="B63" s="5" t="s">
        <v>13</v>
      </c>
      <c r="C63" s="5">
        <v>634</v>
      </c>
      <c r="D63" s="5">
        <v>99</v>
      </c>
      <c r="E63" s="5">
        <v>456</v>
      </c>
      <c r="F63" s="5">
        <v>17</v>
      </c>
      <c r="G63" s="5">
        <v>22</v>
      </c>
      <c r="H63" s="5">
        <v>15</v>
      </c>
      <c r="I63" s="5">
        <v>3</v>
      </c>
      <c r="J63" s="5">
        <v>14</v>
      </c>
      <c r="K63" s="5">
        <v>8</v>
      </c>
    </row>
    <row r="64" spans="1:11" ht="15.75" x14ac:dyDescent="0.15">
      <c r="B64" s="5" t="s">
        <v>14</v>
      </c>
      <c r="C64" s="5">
        <v>649</v>
      </c>
      <c r="D64" s="5">
        <v>114</v>
      </c>
      <c r="E64" s="5">
        <v>412</v>
      </c>
      <c r="F64" s="5">
        <v>35</v>
      </c>
      <c r="G64" s="5">
        <v>19</v>
      </c>
      <c r="H64" s="5">
        <v>24</v>
      </c>
      <c r="I64" s="5">
        <v>5</v>
      </c>
      <c r="J64" s="5">
        <v>36</v>
      </c>
      <c r="K64" s="5">
        <v>4</v>
      </c>
    </row>
    <row r="65" spans="2:11" ht="15.75" x14ac:dyDescent="0.15">
      <c r="B65" s="5" t="s">
        <v>15</v>
      </c>
      <c r="C65" s="5">
        <v>615</v>
      </c>
      <c r="D65" s="5">
        <v>114</v>
      </c>
      <c r="E65" s="5">
        <v>403</v>
      </c>
      <c r="F65" s="5">
        <v>35</v>
      </c>
      <c r="G65" s="5">
        <v>17</v>
      </c>
      <c r="H65" s="5">
        <v>16</v>
      </c>
      <c r="I65" s="5">
        <v>3</v>
      </c>
      <c r="J65" s="5">
        <v>22</v>
      </c>
      <c r="K65" s="5">
        <v>5</v>
      </c>
    </row>
    <row r="66" spans="2:11" ht="15.75" x14ac:dyDescent="0.15">
      <c r="B66" s="5" t="s">
        <v>16</v>
      </c>
      <c r="C66" s="5">
        <v>582</v>
      </c>
      <c r="D66" s="23">
        <v>101</v>
      </c>
      <c r="E66" s="23">
        <v>372</v>
      </c>
      <c r="F66" s="23">
        <v>40</v>
      </c>
      <c r="G66" s="23">
        <v>11</v>
      </c>
      <c r="H66" s="23">
        <v>27</v>
      </c>
      <c r="I66" s="23">
        <v>7</v>
      </c>
      <c r="J66" s="23">
        <v>18</v>
      </c>
      <c r="K66" s="23">
        <v>6</v>
      </c>
    </row>
  </sheetData>
  <phoneticPr fontId="4"/>
  <printOptions horizontalCentered="1"/>
  <pageMargins left="0.70866141732283472" right="0.51181102362204722" top="0.55118110236220474" bottom="0.55118110236220474" header="0.31496062992125984" footer="0.31496062992125984"/>
  <pageSetup paperSize="9" scale="68" orientation="portrait" r:id="rId1"/>
  <headerFooter>
    <oddHeader>&amp;L&amp;A&amp;R資料1-2</oddHeader>
  </headerFooter>
  <rowBreaks count="1" manualBreakCount="1">
    <brk id="58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9"/>
  <sheetViews>
    <sheetView tabSelected="1" view="pageBreakPreview" zoomScale="60" zoomScaleNormal="100" workbookViewId="0">
      <selection activeCell="O95" sqref="O95"/>
    </sheetView>
  </sheetViews>
  <sheetFormatPr defaultRowHeight="13.5" x14ac:dyDescent="0.15"/>
  <sheetData>
    <row r="2" spans="1:5" ht="15.75" x14ac:dyDescent="0.15">
      <c r="A2" s="3" t="s">
        <v>122</v>
      </c>
      <c r="B2" s="3" t="s">
        <v>89</v>
      </c>
      <c r="C2" s="4"/>
      <c r="D2" s="4"/>
      <c r="E2" s="57" t="s">
        <v>128</v>
      </c>
    </row>
    <row r="3" spans="1:5" ht="15.75" x14ac:dyDescent="0.15">
      <c r="B3" s="31"/>
      <c r="C3" s="31" t="s">
        <v>39</v>
      </c>
      <c r="D3" s="31" t="s">
        <v>40</v>
      </c>
      <c r="E3" s="31" t="s">
        <v>90</v>
      </c>
    </row>
    <row r="4" spans="1:5" ht="15.75" x14ac:dyDescent="0.15">
      <c r="B4" s="5" t="s">
        <v>12</v>
      </c>
      <c r="C4" s="29">
        <v>1009</v>
      </c>
      <c r="D4" s="5">
        <v>569</v>
      </c>
      <c r="E4" s="5">
        <v>0</v>
      </c>
    </row>
    <row r="5" spans="1:5" ht="15.75" x14ac:dyDescent="0.15">
      <c r="B5" s="5" t="s">
        <v>13</v>
      </c>
      <c r="C5" s="5">
        <v>910</v>
      </c>
      <c r="D5" s="5">
        <v>476</v>
      </c>
      <c r="E5" s="5">
        <v>0</v>
      </c>
    </row>
    <row r="6" spans="1:5" ht="15.75" x14ac:dyDescent="0.15">
      <c r="B6" s="5" t="s">
        <v>14</v>
      </c>
      <c r="C6" s="5">
        <v>831</v>
      </c>
      <c r="D6" s="5">
        <v>460</v>
      </c>
      <c r="E6" s="5">
        <v>4</v>
      </c>
    </row>
    <row r="7" spans="1:5" ht="15.75" x14ac:dyDescent="0.15">
      <c r="B7" s="5" t="s">
        <v>15</v>
      </c>
      <c r="C7" s="5">
        <v>767</v>
      </c>
      <c r="D7" s="5">
        <v>465</v>
      </c>
      <c r="E7" s="5">
        <v>6</v>
      </c>
    </row>
    <row r="8" spans="1:5" ht="15.75" x14ac:dyDescent="0.15">
      <c r="B8" s="5" t="s">
        <v>16</v>
      </c>
      <c r="C8" s="5">
        <v>741</v>
      </c>
      <c r="D8" s="5">
        <v>460</v>
      </c>
      <c r="E8" s="5">
        <v>0</v>
      </c>
    </row>
    <row r="28" spans="1:5" ht="15.75" x14ac:dyDescent="0.15">
      <c r="A28" s="3" t="s">
        <v>123</v>
      </c>
      <c r="B28" s="3" t="s">
        <v>91</v>
      </c>
      <c r="C28" s="4"/>
      <c r="D28" s="4"/>
      <c r="E28" s="57" t="s">
        <v>128</v>
      </c>
    </row>
    <row r="29" spans="1:5" ht="15.75" x14ac:dyDescent="0.15">
      <c r="B29" s="30"/>
      <c r="C29" s="31" t="s">
        <v>39</v>
      </c>
      <c r="D29" s="31" t="s">
        <v>40</v>
      </c>
      <c r="E29" s="31" t="s">
        <v>41</v>
      </c>
    </row>
    <row r="30" spans="1:5" ht="15.75" x14ac:dyDescent="0.15">
      <c r="B30" s="5" t="s">
        <v>12</v>
      </c>
      <c r="C30" s="5">
        <v>609</v>
      </c>
      <c r="D30" s="5">
        <v>414</v>
      </c>
      <c r="E30" s="5">
        <v>0</v>
      </c>
    </row>
    <row r="31" spans="1:5" ht="15.75" x14ac:dyDescent="0.15">
      <c r="B31" s="5" t="s">
        <v>13</v>
      </c>
      <c r="C31" s="5">
        <v>548</v>
      </c>
      <c r="D31" s="5">
        <v>323</v>
      </c>
      <c r="E31" s="5">
        <v>0</v>
      </c>
    </row>
    <row r="32" spans="1:5" ht="15.75" x14ac:dyDescent="0.15">
      <c r="B32" s="5" t="s">
        <v>14</v>
      </c>
      <c r="C32" s="5">
        <v>523</v>
      </c>
      <c r="D32" s="5">
        <v>333</v>
      </c>
      <c r="E32" s="5">
        <v>4</v>
      </c>
    </row>
    <row r="33" spans="2:5" ht="15.75" x14ac:dyDescent="0.15">
      <c r="B33" s="5" t="s">
        <v>15</v>
      </c>
      <c r="C33" s="5">
        <v>467</v>
      </c>
      <c r="D33" s="5">
        <v>341</v>
      </c>
      <c r="E33" s="5">
        <v>6</v>
      </c>
    </row>
    <row r="34" spans="2:5" ht="15.75" x14ac:dyDescent="0.15">
      <c r="B34" s="5" t="s">
        <v>16</v>
      </c>
      <c r="C34" s="5">
        <v>459</v>
      </c>
      <c r="D34" s="5">
        <v>330</v>
      </c>
      <c r="E34" s="5">
        <v>0</v>
      </c>
    </row>
    <row r="53" spans="1:5" ht="15.75" x14ac:dyDescent="0.15">
      <c r="A53" s="3" t="s">
        <v>124</v>
      </c>
      <c r="B53" s="3" t="s">
        <v>92</v>
      </c>
      <c r="C53" s="4"/>
      <c r="D53" s="4"/>
      <c r="E53" s="57" t="s">
        <v>128</v>
      </c>
    </row>
    <row r="54" spans="1:5" ht="15.75" x14ac:dyDescent="0.15">
      <c r="B54" s="31"/>
      <c r="C54" s="31" t="s">
        <v>39</v>
      </c>
      <c r="D54" s="31" t="s">
        <v>40</v>
      </c>
      <c r="E54" s="31" t="s">
        <v>41</v>
      </c>
    </row>
    <row r="55" spans="1:5" ht="15.75" x14ac:dyDescent="0.15">
      <c r="B55" s="5" t="s">
        <v>12</v>
      </c>
      <c r="C55" s="5">
        <v>400</v>
      </c>
      <c r="D55" s="5">
        <v>155</v>
      </c>
      <c r="E55" s="5">
        <v>0</v>
      </c>
    </row>
    <row r="56" spans="1:5" ht="15.75" x14ac:dyDescent="0.15">
      <c r="B56" s="5" t="s">
        <v>13</v>
      </c>
      <c r="C56" s="5">
        <v>362</v>
      </c>
      <c r="D56" s="5">
        <v>153</v>
      </c>
      <c r="E56" s="5">
        <v>0</v>
      </c>
    </row>
    <row r="57" spans="1:5" ht="15.75" x14ac:dyDescent="0.15">
      <c r="B57" s="5" t="s">
        <v>14</v>
      </c>
      <c r="C57" s="5">
        <v>308</v>
      </c>
      <c r="D57" s="5">
        <v>127</v>
      </c>
      <c r="E57" s="5">
        <v>0</v>
      </c>
    </row>
    <row r="58" spans="1:5" ht="15.75" x14ac:dyDescent="0.15">
      <c r="B58" s="5" t="s">
        <v>15</v>
      </c>
      <c r="C58" s="5">
        <v>300</v>
      </c>
      <c r="D58" s="5">
        <v>124</v>
      </c>
      <c r="E58" s="5">
        <v>0</v>
      </c>
    </row>
    <row r="59" spans="1:5" ht="15.75" x14ac:dyDescent="0.15">
      <c r="B59" s="5" t="s">
        <v>16</v>
      </c>
      <c r="C59" s="5">
        <v>282</v>
      </c>
      <c r="D59" s="5">
        <v>130</v>
      </c>
      <c r="E59" s="5">
        <v>0</v>
      </c>
    </row>
  </sheetData>
  <phoneticPr fontId="4"/>
  <printOptions horizontalCentered="1"/>
  <pageMargins left="0.70866141732283472" right="0.51181102362204722" top="0.55118110236220474" bottom="0.55118110236220474" header="0.31496062992125984" footer="0.31496062992125984"/>
  <pageSetup paperSize="9" scale="77" orientation="portrait" r:id="rId1"/>
  <headerFooter>
    <oddHeader>&amp;L&amp;A&amp;R資料1-2</oddHeader>
  </headerFooter>
  <rowBreaks count="1" manualBreakCount="1">
    <brk id="5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8"/>
  <sheetViews>
    <sheetView tabSelected="1" view="pageBreakPreview" topLeftCell="A55" zoomScale="60" zoomScaleNormal="75" workbookViewId="0">
      <selection activeCell="O95" sqref="O95"/>
    </sheetView>
  </sheetViews>
  <sheetFormatPr defaultRowHeight="13.5" x14ac:dyDescent="0.15"/>
  <cols>
    <col min="1" max="1" width="7.625" customWidth="1"/>
    <col min="10" max="10" width="10.5" customWidth="1"/>
    <col min="13" max="13" width="3.875" customWidth="1"/>
  </cols>
  <sheetData>
    <row r="2" spans="1:12" ht="15.75" x14ac:dyDescent="0.15">
      <c r="A2" s="3" t="s">
        <v>125</v>
      </c>
      <c r="B2" s="33" t="s">
        <v>93</v>
      </c>
      <c r="L2" s="4" t="s">
        <v>128</v>
      </c>
    </row>
    <row r="3" spans="1:12" ht="15.75" x14ac:dyDescent="0.15">
      <c r="B3" s="34"/>
      <c r="C3" s="83" t="s">
        <v>27</v>
      </c>
      <c r="D3" s="84"/>
      <c r="E3" s="84"/>
      <c r="F3" s="84"/>
      <c r="G3" s="84"/>
      <c r="H3" s="84"/>
      <c r="I3" s="84"/>
      <c r="J3" s="84"/>
      <c r="K3" s="84"/>
      <c r="L3" s="85"/>
    </row>
    <row r="4" spans="1:12" ht="15.75" customHeight="1" x14ac:dyDescent="0.15">
      <c r="B4" s="35"/>
      <c r="C4" s="81" t="s">
        <v>28</v>
      </c>
      <c r="D4" s="81" t="s">
        <v>29</v>
      </c>
      <c r="E4" s="86" t="s">
        <v>30</v>
      </c>
      <c r="F4" s="36"/>
      <c r="G4" s="36"/>
      <c r="H4" s="36"/>
      <c r="I4" s="36"/>
      <c r="J4" s="36"/>
      <c r="K4" s="37"/>
      <c r="L4" s="81" t="s">
        <v>31</v>
      </c>
    </row>
    <row r="5" spans="1:12" ht="15.75" x14ac:dyDescent="0.15">
      <c r="B5" s="35"/>
      <c r="C5" s="82"/>
      <c r="D5" s="82"/>
      <c r="E5" s="87"/>
      <c r="F5" s="81" t="s">
        <v>32</v>
      </c>
      <c r="G5" s="86" t="s">
        <v>33</v>
      </c>
      <c r="H5" s="38"/>
      <c r="I5" s="38"/>
      <c r="J5" s="38"/>
      <c r="K5" s="39"/>
      <c r="L5" s="82"/>
    </row>
    <row r="6" spans="1:12" ht="15.75" customHeight="1" x14ac:dyDescent="0.15">
      <c r="B6" s="35"/>
      <c r="C6" s="82"/>
      <c r="D6" s="82"/>
      <c r="E6" s="87"/>
      <c r="F6" s="82"/>
      <c r="G6" s="87"/>
      <c r="H6" s="81" t="s">
        <v>34</v>
      </c>
      <c r="I6" s="81" t="s">
        <v>35</v>
      </c>
      <c r="J6" s="81" t="s">
        <v>36</v>
      </c>
      <c r="K6" s="81" t="s">
        <v>37</v>
      </c>
      <c r="L6" s="82"/>
    </row>
    <row r="7" spans="1:12" ht="15.75" x14ac:dyDescent="0.15">
      <c r="B7" s="40"/>
      <c r="C7" s="82"/>
      <c r="D7" s="82"/>
      <c r="E7" s="87"/>
      <c r="F7" s="82"/>
      <c r="G7" s="87"/>
      <c r="H7" s="82"/>
      <c r="I7" s="82"/>
      <c r="J7" s="82"/>
      <c r="K7" s="82"/>
      <c r="L7" s="82"/>
    </row>
    <row r="8" spans="1:12" ht="15.75" x14ac:dyDescent="0.15">
      <c r="B8" s="5" t="s">
        <v>12</v>
      </c>
      <c r="C8" s="5">
        <v>107</v>
      </c>
      <c r="D8" s="5">
        <v>381</v>
      </c>
      <c r="E8" s="29">
        <v>1090</v>
      </c>
      <c r="F8" s="5">
        <v>44</v>
      </c>
      <c r="G8" s="29">
        <v>1046</v>
      </c>
      <c r="H8" s="5">
        <v>106</v>
      </c>
      <c r="I8" s="5">
        <v>21</v>
      </c>
      <c r="J8" s="5">
        <v>765</v>
      </c>
      <c r="K8" s="5">
        <v>154</v>
      </c>
      <c r="L8" s="5">
        <v>0</v>
      </c>
    </row>
    <row r="9" spans="1:12" ht="15.75" x14ac:dyDescent="0.15">
      <c r="B9" s="5" t="s">
        <v>13</v>
      </c>
      <c r="C9" s="5">
        <v>77</v>
      </c>
      <c r="D9" s="5">
        <v>369</v>
      </c>
      <c r="E9" s="5">
        <v>937</v>
      </c>
      <c r="F9" s="5">
        <v>34</v>
      </c>
      <c r="G9" s="5">
        <v>903</v>
      </c>
      <c r="H9" s="5">
        <v>113</v>
      </c>
      <c r="I9" s="5">
        <v>21</v>
      </c>
      <c r="J9" s="5">
        <v>609</v>
      </c>
      <c r="K9" s="5">
        <v>160</v>
      </c>
      <c r="L9" s="5">
        <v>3</v>
      </c>
    </row>
    <row r="10" spans="1:12" ht="15.75" x14ac:dyDescent="0.15">
      <c r="B10" s="5" t="s">
        <v>14</v>
      </c>
      <c r="C10" s="5">
        <v>89</v>
      </c>
      <c r="D10" s="5">
        <v>304</v>
      </c>
      <c r="E10" s="5">
        <v>894</v>
      </c>
      <c r="F10" s="5">
        <v>25</v>
      </c>
      <c r="G10" s="5">
        <v>869</v>
      </c>
      <c r="H10" s="5">
        <v>95</v>
      </c>
      <c r="I10" s="5">
        <v>62</v>
      </c>
      <c r="J10" s="5">
        <v>346</v>
      </c>
      <c r="K10" s="5">
        <v>366</v>
      </c>
      <c r="L10" s="5">
        <v>8</v>
      </c>
    </row>
    <row r="11" spans="1:12" ht="15.75" x14ac:dyDescent="0.15">
      <c r="B11" s="5" t="s">
        <v>15</v>
      </c>
      <c r="C11" s="5">
        <v>78</v>
      </c>
      <c r="D11" s="5">
        <v>294</v>
      </c>
      <c r="E11" s="5">
        <v>859</v>
      </c>
      <c r="F11" s="5">
        <v>40</v>
      </c>
      <c r="G11" s="5">
        <v>819</v>
      </c>
      <c r="H11" s="5">
        <v>75</v>
      </c>
      <c r="I11" s="5">
        <v>43</v>
      </c>
      <c r="J11" s="5">
        <v>458</v>
      </c>
      <c r="K11" s="5">
        <v>243</v>
      </c>
      <c r="L11" s="5">
        <v>7</v>
      </c>
    </row>
    <row r="12" spans="1:12" ht="15.75" x14ac:dyDescent="0.15">
      <c r="B12" s="5" t="s">
        <v>16</v>
      </c>
      <c r="C12" s="23">
        <v>69</v>
      </c>
      <c r="D12" s="23">
        <v>306</v>
      </c>
      <c r="E12" s="5">
        <v>821</v>
      </c>
      <c r="F12" s="41">
        <v>40</v>
      </c>
      <c r="G12" s="5">
        <v>781</v>
      </c>
      <c r="H12" s="23">
        <v>48</v>
      </c>
      <c r="I12" s="23">
        <v>46</v>
      </c>
      <c r="J12" s="23">
        <v>460</v>
      </c>
      <c r="K12" s="23">
        <v>227</v>
      </c>
      <c r="L12" s="23">
        <v>5</v>
      </c>
    </row>
    <row r="39" spans="1:12" ht="15.75" x14ac:dyDescent="0.15">
      <c r="A39" s="3" t="s">
        <v>126</v>
      </c>
      <c r="B39" s="3" t="s">
        <v>94</v>
      </c>
      <c r="C39" s="4"/>
      <c r="D39" s="4"/>
      <c r="E39" s="4"/>
      <c r="F39" s="4"/>
      <c r="G39" s="4"/>
      <c r="H39" s="4"/>
      <c r="I39" s="4"/>
      <c r="J39" s="4"/>
      <c r="K39" s="4"/>
      <c r="L39" s="4" t="s">
        <v>128</v>
      </c>
    </row>
    <row r="40" spans="1:12" ht="15.75" x14ac:dyDescent="0.15">
      <c r="B40" s="34"/>
      <c r="C40" s="83" t="s">
        <v>27</v>
      </c>
      <c r="D40" s="84"/>
      <c r="E40" s="84"/>
      <c r="F40" s="84"/>
      <c r="G40" s="84"/>
      <c r="H40" s="84"/>
      <c r="I40" s="84"/>
      <c r="J40" s="84"/>
      <c r="K40" s="84"/>
      <c r="L40" s="85"/>
    </row>
    <row r="41" spans="1:12" ht="15.75" x14ac:dyDescent="0.15">
      <c r="B41" s="35"/>
      <c r="C41" s="81" t="s">
        <v>28</v>
      </c>
      <c r="D41" s="81" t="s">
        <v>29</v>
      </c>
      <c r="E41" s="86" t="s">
        <v>30</v>
      </c>
      <c r="F41" s="36"/>
      <c r="G41" s="36"/>
      <c r="H41" s="36"/>
      <c r="I41" s="36"/>
      <c r="J41" s="36"/>
      <c r="K41" s="37"/>
      <c r="L41" s="81" t="s">
        <v>31</v>
      </c>
    </row>
    <row r="42" spans="1:12" ht="15.75" x14ac:dyDescent="0.15">
      <c r="B42" s="35"/>
      <c r="C42" s="82"/>
      <c r="D42" s="82"/>
      <c r="E42" s="87"/>
      <c r="F42" s="81" t="s">
        <v>32</v>
      </c>
      <c r="G42" s="86" t="s">
        <v>33</v>
      </c>
      <c r="H42" s="38"/>
      <c r="I42" s="38"/>
      <c r="J42" s="38"/>
      <c r="K42" s="39"/>
      <c r="L42" s="82"/>
    </row>
    <row r="43" spans="1:12" ht="15.75" x14ac:dyDescent="0.15">
      <c r="B43" s="35"/>
      <c r="C43" s="82"/>
      <c r="D43" s="82"/>
      <c r="E43" s="87"/>
      <c r="F43" s="82"/>
      <c r="G43" s="87"/>
      <c r="H43" s="81" t="s">
        <v>34</v>
      </c>
      <c r="I43" s="81" t="s">
        <v>35</v>
      </c>
      <c r="J43" s="81" t="s">
        <v>36</v>
      </c>
      <c r="K43" s="81" t="s">
        <v>37</v>
      </c>
      <c r="L43" s="82"/>
    </row>
    <row r="44" spans="1:12" ht="15.75" x14ac:dyDescent="0.15">
      <c r="B44" s="40"/>
      <c r="C44" s="82"/>
      <c r="D44" s="82"/>
      <c r="E44" s="87"/>
      <c r="F44" s="82"/>
      <c r="G44" s="87"/>
      <c r="H44" s="82"/>
      <c r="I44" s="82"/>
      <c r="J44" s="82"/>
      <c r="K44" s="82"/>
      <c r="L44" s="88"/>
    </row>
    <row r="45" spans="1:12" ht="15.75" x14ac:dyDescent="0.15">
      <c r="B45" s="5" t="s">
        <v>12</v>
      </c>
      <c r="C45" s="5">
        <v>102</v>
      </c>
      <c r="D45" s="5">
        <v>299</v>
      </c>
      <c r="E45" s="5">
        <v>622</v>
      </c>
      <c r="F45" s="5">
        <v>27</v>
      </c>
      <c r="G45" s="5">
        <v>595</v>
      </c>
      <c r="H45" s="5">
        <v>0</v>
      </c>
      <c r="I45" s="5">
        <v>21</v>
      </c>
      <c r="J45" s="5">
        <v>479</v>
      </c>
      <c r="K45" s="5">
        <v>95</v>
      </c>
      <c r="L45" s="5">
        <v>0</v>
      </c>
    </row>
    <row r="46" spans="1:12" ht="15.75" x14ac:dyDescent="0.15">
      <c r="B46" s="5" t="s">
        <v>13</v>
      </c>
      <c r="C46" s="5">
        <v>69</v>
      </c>
      <c r="D46" s="5">
        <v>290</v>
      </c>
      <c r="E46" s="5">
        <v>813</v>
      </c>
      <c r="F46" s="5">
        <v>23</v>
      </c>
      <c r="G46" s="5">
        <v>790</v>
      </c>
      <c r="H46" s="5">
        <v>0</v>
      </c>
      <c r="I46" s="5">
        <v>21</v>
      </c>
      <c r="J46" s="5">
        <v>609</v>
      </c>
      <c r="K46" s="5">
        <v>160</v>
      </c>
      <c r="L46" s="5">
        <v>3</v>
      </c>
    </row>
    <row r="47" spans="1:12" ht="15.75" x14ac:dyDescent="0.15">
      <c r="B47" s="5" t="s">
        <v>14</v>
      </c>
      <c r="C47" s="5">
        <v>80</v>
      </c>
      <c r="D47" s="5">
        <v>243</v>
      </c>
      <c r="E47" s="5">
        <v>529</v>
      </c>
      <c r="F47" s="5">
        <v>13</v>
      </c>
      <c r="G47" s="5">
        <v>516</v>
      </c>
      <c r="H47" s="5">
        <v>0</v>
      </c>
      <c r="I47" s="5">
        <v>57</v>
      </c>
      <c r="J47" s="5">
        <v>215</v>
      </c>
      <c r="K47" s="5">
        <v>244</v>
      </c>
      <c r="L47" s="5">
        <v>8</v>
      </c>
    </row>
    <row r="48" spans="1:12" ht="15.75" x14ac:dyDescent="0.15">
      <c r="B48" s="5" t="s">
        <v>15</v>
      </c>
      <c r="C48" s="5">
        <v>66</v>
      </c>
      <c r="D48" s="5">
        <v>226</v>
      </c>
      <c r="E48" s="5">
        <v>516</v>
      </c>
      <c r="F48" s="5">
        <v>30</v>
      </c>
      <c r="G48" s="5">
        <v>486</v>
      </c>
      <c r="H48" s="5">
        <v>0</v>
      </c>
      <c r="I48" s="5">
        <v>38</v>
      </c>
      <c r="J48" s="5">
        <v>291</v>
      </c>
      <c r="K48" s="5">
        <v>157</v>
      </c>
      <c r="L48" s="5">
        <v>6</v>
      </c>
    </row>
    <row r="49" spans="2:12" ht="15.75" x14ac:dyDescent="0.15">
      <c r="B49" s="5" t="s">
        <v>16</v>
      </c>
      <c r="C49" s="23">
        <v>55</v>
      </c>
      <c r="D49" s="23">
        <v>238</v>
      </c>
      <c r="E49" s="5">
        <v>491</v>
      </c>
      <c r="F49" s="23">
        <v>29</v>
      </c>
      <c r="G49" s="5">
        <v>462</v>
      </c>
      <c r="H49" s="23">
        <v>0</v>
      </c>
      <c r="I49" s="23">
        <v>39</v>
      </c>
      <c r="J49" s="23">
        <v>287</v>
      </c>
      <c r="K49" s="23">
        <v>136</v>
      </c>
      <c r="L49" s="23">
        <v>5</v>
      </c>
    </row>
    <row r="75" spans="1:12" hidden="1" x14ac:dyDescent="0.15"/>
    <row r="76" spans="1:12" hidden="1" x14ac:dyDescent="0.15"/>
    <row r="78" spans="1:12" ht="15.75" x14ac:dyDescent="0.15">
      <c r="A78" s="3" t="s">
        <v>127</v>
      </c>
      <c r="B78" s="3" t="s">
        <v>95</v>
      </c>
      <c r="C78" s="4"/>
      <c r="D78" s="4"/>
      <c r="E78" s="4"/>
      <c r="F78" s="4"/>
      <c r="G78" s="4"/>
      <c r="H78" s="4"/>
      <c r="I78" s="4"/>
      <c r="J78" s="4"/>
      <c r="K78" s="4"/>
      <c r="L78" s="4" t="s">
        <v>128</v>
      </c>
    </row>
    <row r="79" spans="1:12" ht="15.75" x14ac:dyDescent="0.15">
      <c r="B79" s="34"/>
      <c r="C79" s="83" t="s">
        <v>27</v>
      </c>
      <c r="D79" s="84"/>
      <c r="E79" s="84"/>
      <c r="F79" s="84"/>
      <c r="G79" s="84"/>
      <c r="H79" s="84"/>
      <c r="I79" s="84"/>
      <c r="J79" s="84"/>
      <c r="K79" s="84"/>
      <c r="L79" s="85"/>
    </row>
    <row r="80" spans="1:12" ht="15.75" x14ac:dyDescent="0.15">
      <c r="B80" s="35"/>
      <c r="C80" s="81" t="s">
        <v>28</v>
      </c>
      <c r="D80" s="81" t="s">
        <v>29</v>
      </c>
      <c r="E80" s="86" t="s">
        <v>30</v>
      </c>
      <c r="F80" s="36"/>
      <c r="G80" s="36"/>
      <c r="H80" s="36"/>
      <c r="I80" s="36"/>
      <c r="J80" s="36"/>
      <c r="K80" s="37"/>
      <c r="L80" s="81" t="s">
        <v>31</v>
      </c>
    </row>
    <row r="81" spans="2:12" ht="15.75" x14ac:dyDescent="0.15">
      <c r="B81" s="35"/>
      <c r="C81" s="82"/>
      <c r="D81" s="82"/>
      <c r="E81" s="87"/>
      <c r="F81" s="81" t="s">
        <v>32</v>
      </c>
      <c r="G81" s="86" t="s">
        <v>33</v>
      </c>
      <c r="H81" s="38"/>
      <c r="I81" s="38"/>
      <c r="J81" s="38"/>
      <c r="K81" s="39"/>
      <c r="L81" s="82"/>
    </row>
    <row r="82" spans="2:12" ht="15.75" x14ac:dyDescent="0.15">
      <c r="B82" s="35"/>
      <c r="C82" s="82"/>
      <c r="D82" s="82"/>
      <c r="E82" s="87"/>
      <c r="F82" s="82"/>
      <c r="G82" s="87"/>
      <c r="H82" s="81" t="s">
        <v>34</v>
      </c>
      <c r="I82" s="81" t="s">
        <v>35</v>
      </c>
      <c r="J82" s="81" t="s">
        <v>36</v>
      </c>
      <c r="K82" s="81" t="s">
        <v>37</v>
      </c>
      <c r="L82" s="82"/>
    </row>
    <row r="83" spans="2:12" ht="15.75" x14ac:dyDescent="0.15">
      <c r="B83" s="40"/>
      <c r="C83" s="82"/>
      <c r="D83" s="82"/>
      <c r="E83" s="87"/>
      <c r="F83" s="82"/>
      <c r="G83" s="87"/>
      <c r="H83" s="82"/>
      <c r="I83" s="82"/>
      <c r="J83" s="82"/>
      <c r="K83" s="82"/>
      <c r="L83" s="88"/>
    </row>
    <row r="84" spans="2:12" ht="15.75" x14ac:dyDescent="0.15">
      <c r="B84" s="5" t="s">
        <v>12</v>
      </c>
      <c r="C84" s="5">
        <v>5</v>
      </c>
      <c r="D84" s="5">
        <v>82</v>
      </c>
      <c r="E84" s="5">
        <v>468</v>
      </c>
      <c r="F84" s="5">
        <v>17</v>
      </c>
      <c r="G84" s="5">
        <v>451</v>
      </c>
      <c r="H84" s="5">
        <v>106</v>
      </c>
      <c r="I84" s="5">
        <v>0</v>
      </c>
      <c r="J84" s="5">
        <v>286</v>
      </c>
      <c r="K84" s="5">
        <v>59</v>
      </c>
      <c r="L84" s="5">
        <v>0</v>
      </c>
    </row>
    <row r="85" spans="2:12" ht="15.75" x14ac:dyDescent="0.15">
      <c r="B85" s="5" t="s">
        <v>13</v>
      </c>
      <c r="C85" s="5">
        <v>8</v>
      </c>
      <c r="D85" s="5">
        <v>79</v>
      </c>
      <c r="E85" s="5">
        <v>427</v>
      </c>
      <c r="F85" s="5">
        <v>11</v>
      </c>
      <c r="G85" s="5">
        <v>416</v>
      </c>
      <c r="H85" s="5">
        <v>113</v>
      </c>
      <c r="I85" s="5">
        <v>4</v>
      </c>
      <c r="J85" s="5">
        <v>230</v>
      </c>
      <c r="K85" s="5">
        <v>69</v>
      </c>
      <c r="L85" s="5">
        <v>1</v>
      </c>
    </row>
    <row r="86" spans="2:12" ht="15.75" x14ac:dyDescent="0.15">
      <c r="B86" s="5" t="s">
        <v>14</v>
      </c>
      <c r="C86" s="5">
        <v>9</v>
      </c>
      <c r="D86" s="5">
        <v>61</v>
      </c>
      <c r="E86" s="5">
        <v>365</v>
      </c>
      <c r="F86" s="5">
        <v>12</v>
      </c>
      <c r="G86" s="5">
        <v>353</v>
      </c>
      <c r="H86" s="5">
        <v>95</v>
      </c>
      <c r="I86" s="5">
        <v>5</v>
      </c>
      <c r="J86" s="5">
        <v>131</v>
      </c>
      <c r="K86" s="5">
        <v>122</v>
      </c>
      <c r="L86" s="5">
        <v>0</v>
      </c>
    </row>
    <row r="87" spans="2:12" ht="15.75" x14ac:dyDescent="0.15">
      <c r="B87" s="5" t="s">
        <v>15</v>
      </c>
      <c r="C87" s="5">
        <v>12</v>
      </c>
      <c r="D87" s="5">
        <v>68</v>
      </c>
      <c r="E87" s="5">
        <v>343</v>
      </c>
      <c r="F87" s="5">
        <v>10</v>
      </c>
      <c r="G87" s="5">
        <v>333</v>
      </c>
      <c r="H87" s="5">
        <v>75</v>
      </c>
      <c r="I87" s="5">
        <v>5</v>
      </c>
      <c r="J87" s="5">
        <v>167</v>
      </c>
      <c r="K87" s="5">
        <v>86</v>
      </c>
      <c r="L87" s="5">
        <v>1</v>
      </c>
    </row>
    <row r="88" spans="2:12" ht="15.75" x14ac:dyDescent="0.15">
      <c r="B88" s="5" t="s">
        <v>16</v>
      </c>
      <c r="C88" s="23">
        <v>14</v>
      </c>
      <c r="D88" s="23">
        <v>68</v>
      </c>
      <c r="E88" s="5">
        <v>330</v>
      </c>
      <c r="F88" s="23">
        <v>11</v>
      </c>
      <c r="G88" s="5">
        <v>319</v>
      </c>
      <c r="H88" s="23">
        <v>48</v>
      </c>
      <c r="I88" s="23">
        <v>7</v>
      </c>
      <c r="J88" s="23">
        <v>173</v>
      </c>
      <c r="K88" s="23">
        <v>91</v>
      </c>
      <c r="L88" s="23">
        <v>0</v>
      </c>
    </row>
  </sheetData>
  <mergeCells count="33">
    <mergeCell ref="C3:L3"/>
    <mergeCell ref="C4:C7"/>
    <mergeCell ref="L4:L7"/>
    <mergeCell ref="F5:F7"/>
    <mergeCell ref="H6:H7"/>
    <mergeCell ref="D4:D7"/>
    <mergeCell ref="E4:E7"/>
    <mergeCell ref="G5:G7"/>
    <mergeCell ref="I6:I7"/>
    <mergeCell ref="J6:J7"/>
    <mergeCell ref="K6:K7"/>
    <mergeCell ref="C40:L40"/>
    <mergeCell ref="C41:C44"/>
    <mergeCell ref="D41:D44"/>
    <mergeCell ref="E41:E44"/>
    <mergeCell ref="L41:L44"/>
    <mergeCell ref="F42:F44"/>
    <mergeCell ref="G42:G44"/>
    <mergeCell ref="H43:H44"/>
    <mergeCell ref="I43:I44"/>
    <mergeCell ref="J43:J44"/>
    <mergeCell ref="J82:J83"/>
    <mergeCell ref="K82:K83"/>
    <mergeCell ref="K43:K44"/>
    <mergeCell ref="C79:L79"/>
    <mergeCell ref="C80:C83"/>
    <mergeCell ref="D80:D83"/>
    <mergeCell ref="E80:E83"/>
    <mergeCell ref="L80:L83"/>
    <mergeCell ref="F81:F83"/>
    <mergeCell ref="G81:G83"/>
    <mergeCell ref="H82:H83"/>
    <mergeCell ref="I82:I83"/>
  </mergeCells>
  <phoneticPr fontId="4"/>
  <printOptions horizontalCentered="1"/>
  <pageMargins left="0.70866141732283472" right="0.51181102362204722" top="0.55118110236220474" bottom="0.55118110236220474" header="0.31496062992125984" footer="0.31496062992125984"/>
  <pageSetup paperSize="9" scale="52" orientation="portrait" r:id="rId1"/>
  <headerFooter>
    <oddHeader>&amp;L&amp;A&amp;R資料1-2</oddHeader>
  </headerFooter>
  <rowBreaks count="1" manualBreakCount="1">
    <brk id="76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0"/>
  <sheetViews>
    <sheetView tabSelected="1" view="pageBreakPreview" topLeftCell="A7" zoomScale="50" zoomScaleNormal="100" zoomScaleSheetLayoutView="50" workbookViewId="0">
      <selection activeCell="O95" sqref="O95"/>
    </sheetView>
  </sheetViews>
  <sheetFormatPr defaultRowHeight="13.5" x14ac:dyDescent="0.15"/>
  <cols>
    <col min="13" max="13" width="19.5" customWidth="1"/>
  </cols>
  <sheetData>
    <row r="2" spans="1:9" ht="15.75" x14ac:dyDescent="0.15">
      <c r="A2" s="3" t="s">
        <v>129</v>
      </c>
      <c r="B2" s="3" t="s">
        <v>96</v>
      </c>
      <c r="C2" s="4"/>
      <c r="D2" s="4"/>
      <c r="E2" s="4"/>
      <c r="F2" s="4"/>
      <c r="G2" s="4"/>
      <c r="H2" s="4"/>
      <c r="I2" s="4" t="s">
        <v>130</v>
      </c>
    </row>
    <row r="3" spans="1:9" ht="28.5" x14ac:dyDescent="0.15">
      <c r="B3" s="32"/>
      <c r="C3" s="32" t="s">
        <v>43</v>
      </c>
      <c r="D3" s="32" t="s">
        <v>44</v>
      </c>
      <c r="E3" s="32" t="s">
        <v>45</v>
      </c>
      <c r="F3" s="42" t="s">
        <v>46</v>
      </c>
      <c r="G3" s="32" t="s">
        <v>47</v>
      </c>
      <c r="H3" s="32" t="s">
        <v>24</v>
      </c>
      <c r="I3" s="32" t="s">
        <v>41</v>
      </c>
    </row>
    <row r="4" spans="1:9" ht="15.75" x14ac:dyDescent="0.15">
      <c r="B4" s="5" t="s">
        <v>12</v>
      </c>
      <c r="C4" s="5">
        <v>897</v>
      </c>
      <c r="D4" s="5">
        <v>272</v>
      </c>
      <c r="E4" s="5">
        <v>42</v>
      </c>
      <c r="F4" s="5">
        <v>66</v>
      </c>
      <c r="G4" s="5">
        <v>24</v>
      </c>
      <c r="H4" s="5">
        <v>277</v>
      </c>
      <c r="I4" s="5">
        <v>0</v>
      </c>
    </row>
    <row r="5" spans="1:9" ht="15.75" x14ac:dyDescent="0.15">
      <c r="B5" s="5" t="s">
        <v>13</v>
      </c>
      <c r="C5" s="5">
        <v>880</v>
      </c>
      <c r="D5" s="5">
        <v>206</v>
      </c>
      <c r="E5" s="5">
        <v>38</v>
      </c>
      <c r="F5" s="5">
        <v>31</v>
      </c>
      <c r="G5" s="5">
        <v>9</v>
      </c>
      <c r="H5" s="5">
        <v>222</v>
      </c>
      <c r="I5" s="5">
        <v>0</v>
      </c>
    </row>
    <row r="6" spans="1:9" ht="15.75" x14ac:dyDescent="0.15">
      <c r="B6" s="5" t="s">
        <v>14</v>
      </c>
      <c r="C6" s="5">
        <v>784</v>
      </c>
      <c r="D6" s="5">
        <v>204</v>
      </c>
      <c r="E6" s="5">
        <v>25</v>
      </c>
      <c r="F6" s="5">
        <v>34</v>
      </c>
      <c r="G6" s="5">
        <v>11</v>
      </c>
      <c r="H6" s="5">
        <v>237</v>
      </c>
      <c r="I6" s="5">
        <v>0</v>
      </c>
    </row>
    <row r="7" spans="1:9" ht="15.75" x14ac:dyDescent="0.15">
      <c r="B7" s="5" t="s">
        <v>15</v>
      </c>
      <c r="C7" s="5">
        <v>707</v>
      </c>
      <c r="D7" s="5">
        <v>251</v>
      </c>
      <c r="E7" s="5">
        <v>31</v>
      </c>
      <c r="F7" s="5">
        <v>43</v>
      </c>
      <c r="G7" s="5">
        <v>15</v>
      </c>
      <c r="H7" s="5">
        <v>191</v>
      </c>
      <c r="I7" s="5">
        <v>0</v>
      </c>
    </row>
    <row r="8" spans="1:9" ht="15.75" x14ac:dyDescent="0.15">
      <c r="B8" s="5" t="s">
        <v>16</v>
      </c>
      <c r="C8" s="23">
        <v>673</v>
      </c>
      <c r="D8" s="23">
        <v>228</v>
      </c>
      <c r="E8" s="23">
        <v>30</v>
      </c>
      <c r="F8" s="23">
        <v>35</v>
      </c>
      <c r="G8" s="23">
        <v>16</v>
      </c>
      <c r="H8" s="23">
        <v>219</v>
      </c>
      <c r="I8" s="5">
        <v>0</v>
      </c>
    </row>
    <row r="33" spans="1:9" ht="15.75" x14ac:dyDescent="0.15">
      <c r="A33" s="3" t="s">
        <v>129</v>
      </c>
      <c r="B33" s="3" t="s">
        <v>97</v>
      </c>
      <c r="C33" s="4"/>
      <c r="D33" s="4"/>
      <c r="E33" s="4"/>
      <c r="F33" s="4"/>
      <c r="G33" s="4"/>
      <c r="H33" s="4"/>
      <c r="I33" s="4" t="s">
        <v>130</v>
      </c>
    </row>
    <row r="34" spans="1:9" ht="28.5" x14ac:dyDescent="0.15">
      <c r="B34" s="43"/>
      <c r="C34" s="43" t="s">
        <v>43</v>
      </c>
      <c r="D34" s="43" t="s">
        <v>44</v>
      </c>
      <c r="E34" s="43" t="s">
        <v>45</v>
      </c>
      <c r="F34" s="44" t="s">
        <v>46</v>
      </c>
      <c r="G34" s="43" t="s">
        <v>47</v>
      </c>
      <c r="H34" s="43" t="s">
        <v>24</v>
      </c>
      <c r="I34" s="43" t="s">
        <v>41</v>
      </c>
    </row>
    <row r="35" spans="1:9" ht="15.75" x14ac:dyDescent="0.15">
      <c r="B35" s="5" t="s">
        <v>12</v>
      </c>
      <c r="C35" s="5">
        <v>572</v>
      </c>
      <c r="D35" s="5">
        <v>137</v>
      </c>
      <c r="E35" s="5">
        <v>40</v>
      </c>
      <c r="F35" s="5">
        <v>43</v>
      </c>
      <c r="G35" s="5">
        <v>21</v>
      </c>
      <c r="H35" s="5">
        <v>210</v>
      </c>
      <c r="I35" s="5">
        <v>0</v>
      </c>
    </row>
    <row r="36" spans="1:9" ht="15.75" x14ac:dyDescent="0.15">
      <c r="B36" s="5" t="s">
        <v>13</v>
      </c>
      <c r="C36" s="5">
        <v>544</v>
      </c>
      <c r="D36" s="5">
        <v>103</v>
      </c>
      <c r="E36" s="5">
        <v>34</v>
      </c>
      <c r="F36" s="5">
        <v>20</v>
      </c>
      <c r="G36" s="5">
        <v>8</v>
      </c>
      <c r="H36" s="5">
        <v>162</v>
      </c>
      <c r="I36" s="5">
        <v>0</v>
      </c>
    </row>
    <row r="37" spans="1:9" ht="15.75" x14ac:dyDescent="0.15">
      <c r="B37" s="5" t="s">
        <v>14</v>
      </c>
      <c r="C37" s="5">
        <v>502</v>
      </c>
      <c r="D37" s="5">
        <v>109</v>
      </c>
      <c r="E37" s="5">
        <v>23</v>
      </c>
      <c r="F37" s="5">
        <v>23</v>
      </c>
      <c r="G37" s="5">
        <v>11</v>
      </c>
      <c r="H37" s="5">
        <v>192</v>
      </c>
      <c r="I37" s="5">
        <v>0</v>
      </c>
    </row>
    <row r="38" spans="1:9" ht="15.75" x14ac:dyDescent="0.15">
      <c r="B38" s="5" t="s">
        <v>15</v>
      </c>
      <c r="C38" s="5">
        <v>455</v>
      </c>
      <c r="D38" s="5">
        <v>140</v>
      </c>
      <c r="E38" s="5">
        <v>29</v>
      </c>
      <c r="F38" s="5">
        <v>27</v>
      </c>
      <c r="G38" s="5">
        <v>14</v>
      </c>
      <c r="H38" s="5">
        <v>149</v>
      </c>
      <c r="I38" s="5">
        <v>0</v>
      </c>
    </row>
    <row r="39" spans="1:9" ht="15.75" x14ac:dyDescent="0.15">
      <c r="B39" s="5" t="s">
        <v>16</v>
      </c>
      <c r="C39" s="23">
        <v>442</v>
      </c>
      <c r="D39" s="23">
        <v>114</v>
      </c>
      <c r="E39" s="23">
        <v>26</v>
      </c>
      <c r="F39" s="23">
        <v>25</v>
      </c>
      <c r="G39" s="23">
        <v>15</v>
      </c>
      <c r="H39" s="23">
        <v>167</v>
      </c>
      <c r="I39" s="5">
        <v>0</v>
      </c>
    </row>
    <row r="64" spans="1:9" ht="15.75" x14ac:dyDescent="0.15">
      <c r="A64" s="3" t="s">
        <v>129</v>
      </c>
      <c r="B64" s="3" t="s">
        <v>98</v>
      </c>
      <c r="C64" s="4"/>
      <c r="D64" s="4"/>
      <c r="E64" s="4"/>
      <c r="F64" s="4"/>
      <c r="G64" s="4"/>
      <c r="H64" s="4"/>
      <c r="I64" s="4" t="s">
        <v>130</v>
      </c>
    </row>
    <row r="65" spans="2:9" ht="28.5" x14ac:dyDescent="0.15">
      <c r="B65" s="30"/>
      <c r="C65" s="30" t="s">
        <v>43</v>
      </c>
      <c r="D65" s="30" t="s">
        <v>44</v>
      </c>
      <c r="E65" s="30" t="s">
        <v>45</v>
      </c>
      <c r="F65" s="44" t="s">
        <v>46</v>
      </c>
      <c r="G65" s="30" t="s">
        <v>47</v>
      </c>
      <c r="H65" s="30" t="s">
        <v>24</v>
      </c>
      <c r="I65" s="30" t="s">
        <v>41</v>
      </c>
    </row>
    <row r="66" spans="2:9" ht="15.75" x14ac:dyDescent="0.15">
      <c r="B66" s="5" t="s">
        <v>12</v>
      </c>
      <c r="C66" s="5">
        <v>325</v>
      </c>
      <c r="D66" s="5">
        <v>135</v>
      </c>
      <c r="E66" s="5">
        <v>2</v>
      </c>
      <c r="F66" s="5">
        <v>23</v>
      </c>
      <c r="G66" s="5">
        <v>3</v>
      </c>
      <c r="H66" s="5">
        <v>67</v>
      </c>
      <c r="I66" s="5">
        <v>0</v>
      </c>
    </row>
    <row r="67" spans="2:9" ht="15.75" x14ac:dyDescent="0.15">
      <c r="B67" s="5" t="s">
        <v>13</v>
      </c>
      <c r="C67" s="5">
        <v>336</v>
      </c>
      <c r="D67" s="5">
        <v>103</v>
      </c>
      <c r="E67" s="5">
        <v>4</v>
      </c>
      <c r="F67" s="5">
        <v>11</v>
      </c>
      <c r="G67" s="5">
        <v>1</v>
      </c>
      <c r="H67" s="5">
        <v>60</v>
      </c>
      <c r="I67" s="5">
        <v>0</v>
      </c>
    </row>
    <row r="68" spans="2:9" ht="15.75" x14ac:dyDescent="0.15">
      <c r="B68" s="5" t="s">
        <v>14</v>
      </c>
      <c r="C68" s="5">
        <v>282</v>
      </c>
      <c r="D68" s="5">
        <v>95</v>
      </c>
      <c r="E68" s="5">
        <v>2</v>
      </c>
      <c r="F68" s="5">
        <v>11</v>
      </c>
      <c r="G68" s="5">
        <v>0</v>
      </c>
      <c r="H68" s="5">
        <v>45</v>
      </c>
      <c r="I68" s="5">
        <v>0</v>
      </c>
    </row>
    <row r="69" spans="2:9" ht="15.75" x14ac:dyDescent="0.15">
      <c r="B69" s="5" t="s">
        <v>15</v>
      </c>
      <c r="C69" s="5">
        <v>252</v>
      </c>
      <c r="D69" s="5">
        <v>111</v>
      </c>
      <c r="E69" s="5">
        <v>2</v>
      </c>
      <c r="F69" s="5">
        <v>16</v>
      </c>
      <c r="G69" s="5">
        <v>1</v>
      </c>
      <c r="H69" s="5">
        <v>42</v>
      </c>
      <c r="I69" s="5">
        <v>0</v>
      </c>
    </row>
    <row r="70" spans="2:9" ht="15.75" x14ac:dyDescent="0.15">
      <c r="B70" s="5" t="s">
        <v>16</v>
      </c>
      <c r="C70" s="23">
        <v>231</v>
      </c>
      <c r="D70" s="23">
        <v>114</v>
      </c>
      <c r="E70" s="23">
        <v>4</v>
      </c>
      <c r="F70" s="23">
        <v>10</v>
      </c>
      <c r="G70" s="23">
        <v>1</v>
      </c>
      <c r="H70" s="23">
        <v>52</v>
      </c>
      <c r="I70" s="5">
        <v>0</v>
      </c>
    </row>
  </sheetData>
  <phoneticPr fontId="4"/>
  <printOptions horizontalCentered="1"/>
  <pageMargins left="0.70866141732283472" right="0.51181102362204722" top="0.55118110236220474" bottom="0.55118110236220474" header="0.31496062992125984" footer="0.31496062992125984"/>
  <pageSetup paperSize="9" scale="62" orientation="portrait" r:id="rId1"/>
  <headerFooter>
    <oddHeader>&amp;L&amp;A&amp;R資料1-2</oddHeader>
  </headerFooter>
  <rowBreaks count="1" manualBreakCount="1">
    <brk id="6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5"/>
  <sheetViews>
    <sheetView tabSelected="1" view="pageBreakPreview" zoomScale="60" zoomScaleNormal="100" workbookViewId="0">
      <selection activeCell="O95" sqref="O95"/>
    </sheetView>
  </sheetViews>
  <sheetFormatPr defaultRowHeight="13.5" x14ac:dyDescent="0.15"/>
  <cols>
    <col min="1" max="1" width="7.125" customWidth="1"/>
  </cols>
  <sheetData>
    <row r="2" spans="1:9" ht="15.75" x14ac:dyDescent="0.15">
      <c r="A2" s="3" t="s">
        <v>131</v>
      </c>
      <c r="B2" s="3" t="s">
        <v>99</v>
      </c>
      <c r="C2" s="4"/>
      <c r="D2" s="4"/>
      <c r="E2" s="4"/>
      <c r="F2" s="4"/>
      <c r="G2" s="4"/>
      <c r="H2" s="4"/>
      <c r="I2" s="4" t="s">
        <v>130</v>
      </c>
    </row>
    <row r="3" spans="1:9" ht="15.75" x14ac:dyDescent="0.15">
      <c r="B3" s="30"/>
      <c r="C3" s="31" t="s">
        <v>49</v>
      </c>
      <c r="D3" s="31" t="s">
        <v>50</v>
      </c>
      <c r="E3" s="31" t="s">
        <v>51</v>
      </c>
      <c r="F3" s="31" t="s">
        <v>52</v>
      </c>
      <c r="G3" s="31" t="s">
        <v>53</v>
      </c>
      <c r="H3" s="31" t="s">
        <v>24</v>
      </c>
      <c r="I3" s="31" t="s">
        <v>41</v>
      </c>
    </row>
    <row r="4" spans="1:9" ht="15.75" x14ac:dyDescent="0.15">
      <c r="B4" s="5" t="s">
        <v>12</v>
      </c>
      <c r="C4" s="5">
        <v>993</v>
      </c>
      <c r="D4" s="5">
        <v>49</v>
      </c>
      <c r="E4" s="5">
        <v>55</v>
      </c>
      <c r="F4" s="5">
        <v>304</v>
      </c>
      <c r="G4" s="5">
        <v>37</v>
      </c>
      <c r="H4" s="5">
        <v>140</v>
      </c>
      <c r="I4" s="5">
        <v>0</v>
      </c>
    </row>
    <row r="5" spans="1:9" ht="15.75" x14ac:dyDescent="0.15">
      <c r="B5" s="5" t="s">
        <v>13</v>
      </c>
      <c r="C5" s="5">
        <v>912</v>
      </c>
      <c r="D5" s="5">
        <v>31</v>
      </c>
      <c r="E5" s="5">
        <v>75</v>
      </c>
      <c r="F5" s="5">
        <v>223</v>
      </c>
      <c r="G5" s="5">
        <v>31</v>
      </c>
      <c r="H5" s="5">
        <v>114</v>
      </c>
      <c r="I5" s="5">
        <v>0</v>
      </c>
    </row>
    <row r="6" spans="1:9" ht="15.75" x14ac:dyDescent="0.15">
      <c r="B6" s="5" t="s">
        <v>14</v>
      </c>
      <c r="C6" s="5">
        <v>834</v>
      </c>
      <c r="D6" s="5">
        <v>36</v>
      </c>
      <c r="E6" s="5">
        <v>43</v>
      </c>
      <c r="F6" s="5">
        <v>218</v>
      </c>
      <c r="G6" s="5">
        <v>39</v>
      </c>
      <c r="H6" s="5">
        <v>124</v>
      </c>
      <c r="I6" s="5">
        <v>1</v>
      </c>
    </row>
    <row r="7" spans="1:9" ht="15.75" x14ac:dyDescent="0.15">
      <c r="B7" s="5" t="s">
        <v>15</v>
      </c>
      <c r="C7" s="5">
        <v>740</v>
      </c>
      <c r="D7" s="5">
        <v>33</v>
      </c>
      <c r="E7" s="5">
        <v>50</v>
      </c>
      <c r="F7" s="5">
        <v>265</v>
      </c>
      <c r="G7" s="5">
        <v>37</v>
      </c>
      <c r="H7" s="5">
        <v>112</v>
      </c>
      <c r="I7" s="5">
        <v>1</v>
      </c>
    </row>
    <row r="8" spans="1:9" ht="15.75" x14ac:dyDescent="0.15">
      <c r="B8" s="5" t="s">
        <v>16</v>
      </c>
      <c r="C8" s="23">
        <v>751</v>
      </c>
      <c r="D8" s="23">
        <v>17</v>
      </c>
      <c r="E8" s="23">
        <v>49</v>
      </c>
      <c r="F8" s="23">
        <v>239</v>
      </c>
      <c r="G8" s="23">
        <v>45</v>
      </c>
      <c r="H8" s="23">
        <v>100</v>
      </c>
      <c r="I8" s="5">
        <v>0</v>
      </c>
    </row>
    <row r="29" spans="1:9" ht="15.75" x14ac:dyDescent="0.15">
      <c r="A29" s="3" t="s">
        <v>132</v>
      </c>
      <c r="B29" s="3" t="s">
        <v>100</v>
      </c>
      <c r="C29" s="4"/>
      <c r="D29" s="4"/>
      <c r="E29" s="4"/>
      <c r="F29" s="4"/>
      <c r="G29" s="4"/>
      <c r="H29" s="4"/>
      <c r="I29" s="4" t="s">
        <v>130</v>
      </c>
    </row>
    <row r="30" spans="1:9" ht="15.75" x14ac:dyDescent="0.15">
      <c r="B30" s="30"/>
      <c r="C30" s="31" t="s">
        <v>49</v>
      </c>
      <c r="D30" s="31" t="s">
        <v>50</v>
      </c>
      <c r="E30" s="31" t="s">
        <v>51</v>
      </c>
      <c r="F30" s="31" t="s">
        <v>52</v>
      </c>
      <c r="G30" s="31" t="s">
        <v>53</v>
      </c>
      <c r="H30" s="31" t="s">
        <v>24</v>
      </c>
      <c r="I30" s="31" t="s">
        <v>41</v>
      </c>
    </row>
    <row r="31" spans="1:9" ht="15.75" x14ac:dyDescent="0.15">
      <c r="B31" s="5" t="s">
        <v>12</v>
      </c>
      <c r="C31" s="5">
        <v>689</v>
      </c>
      <c r="D31" s="5">
        <v>18</v>
      </c>
      <c r="E31" s="5">
        <v>47</v>
      </c>
      <c r="F31" s="5">
        <v>159</v>
      </c>
      <c r="G31" s="5">
        <v>23</v>
      </c>
      <c r="H31" s="5">
        <v>87</v>
      </c>
      <c r="I31" s="5">
        <v>0</v>
      </c>
    </row>
    <row r="32" spans="1:9" ht="15.75" x14ac:dyDescent="0.15">
      <c r="B32" s="5" t="s">
        <v>13</v>
      </c>
      <c r="C32" s="5">
        <v>604</v>
      </c>
      <c r="D32" s="5">
        <v>14</v>
      </c>
      <c r="E32" s="5">
        <v>60</v>
      </c>
      <c r="F32" s="5">
        <v>111</v>
      </c>
      <c r="G32" s="5">
        <v>16</v>
      </c>
      <c r="H32" s="5">
        <v>66</v>
      </c>
      <c r="I32" s="5">
        <v>0</v>
      </c>
    </row>
    <row r="33" spans="2:9" ht="15.75" x14ac:dyDescent="0.15">
      <c r="B33" s="5" t="s">
        <v>14</v>
      </c>
      <c r="C33" s="5">
        <v>589</v>
      </c>
      <c r="D33" s="5">
        <v>17</v>
      </c>
      <c r="E33" s="5">
        <v>32</v>
      </c>
      <c r="F33" s="5">
        <v>119</v>
      </c>
      <c r="G33" s="5">
        <v>28</v>
      </c>
      <c r="H33" s="5">
        <v>74</v>
      </c>
      <c r="I33" s="5">
        <v>1</v>
      </c>
    </row>
    <row r="34" spans="2:9" ht="15.75" x14ac:dyDescent="0.15">
      <c r="B34" s="5" t="s">
        <v>15</v>
      </c>
      <c r="C34" s="5">
        <v>515</v>
      </c>
      <c r="D34" s="5">
        <v>15</v>
      </c>
      <c r="E34" s="5">
        <v>41</v>
      </c>
      <c r="F34" s="5">
        <v>147</v>
      </c>
      <c r="G34" s="5">
        <v>23</v>
      </c>
      <c r="H34" s="5">
        <v>72</v>
      </c>
      <c r="I34" s="5">
        <v>1</v>
      </c>
    </row>
    <row r="35" spans="2:9" ht="15.75" x14ac:dyDescent="0.15">
      <c r="B35" s="5" t="s">
        <v>16</v>
      </c>
      <c r="C35" s="23">
        <v>524</v>
      </c>
      <c r="D35" s="23">
        <v>10</v>
      </c>
      <c r="E35" s="23">
        <v>39</v>
      </c>
      <c r="F35" s="23">
        <v>121</v>
      </c>
      <c r="G35" s="23">
        <v>31</v>
      </c>
      <c r="H35" s="23">
        <v>64</v>
      </c>
      <c r="I35" s="5">
        <v>0</v>
      </c>
    </row>
    <row r="59" spans="1:9" ht="15.75" x14ac:dyDescent="0.15">
      <c r="A59" s="3" t="s">
        <v>133</v>
      </c>
      <c r="B59" s="3" t="s">
        <v>101</v>
      </c>
      <c r="C59" s="4"/>
      <c r="D59" s="4"/>
      <c r="E59" s="4"/>
      <c r="F59" s="4"/>
      <c r="G59" s="4"/>
      <c r="H59" s="4"/>
      <c r="I59" s="4" t="s">
        <v>130</v>
      </c>
    </row>
    <row r="60" spans="1:9" ht="15.75" x14ac:dyDescent="0.15">
      <c r="B60" s="31"/>
      <c r="C60" s="31" t="s">
        <v>49</v>
      </c>
      <c r="D60" s="31" t="s">
        <v>50</v>
      </c>
      <c r="E60" s="31" t="s">
        <v>51</v>
      </c>
      <c r="F60" s="31" t="s">
        <v>52</v>
      </c>
      <c r="G60" s="31" t="s">
        <v>53</v>
      </c>
      <c r="H60" s="31" t="s">
        <v>24</v>
      </c>
      <c r="I60" s="31" t="s">
        <v>41</v>
      </c>
    </row>
    <row r="61" spans="1:9" ht="15.75" x14ac:dyDescent="0.15">
      <c r="B61" s="5" t="s">
        <v>12</v>
      </c>
      <c r="C61" s="5">
        <v>304</v>
      </c>
      <c r="D61" s="5">
        <v>31</v>
      </c>
      <c r="E61" s="5">
        <v>8</v>
      </c>
      <c r="F61" s="5">
        <v>145</v>
      </c>
      <c r="G61" s="5">
        <v>14</v>
      </c>
      <c r="H61" s="5">
        <v>53</v>
      </c>
      <c r="I61" s="5">
        <v>0</v>
      </c>
    </row>
    <row r="62" spans="1:9" ht="15.75" x14ac:dyDescent="0.15">
      <c r="B62" s="5" t="s">
        <v>13</v>
      </c>
      <c r="C62" s="5">
        <v>308</v>
      </c>
      <c r="D62" s="5">
        <v>17</v>
      </c>
      <c r="E62" s="5">
        <v>15</v>
      </c>
      <c r="F62" s="5">
        <v>112</v>
      </c>
      <c r="G62" s="5">
        <v>15</v>
      </c>
      <c r="H62" s="5">
        <v>48</v>
      </c>
      <c r="I62" s="5">
        <v>0</v>
      </c>
    </row>
    <row r="63" spans="1:9" ht="15.75" x14ac:dyDescent="0.15">
      <c r="B63" s="5" t="s">
        <v>14</v>
      </c>
      <c r="C63" s="5">
        <v>245</v>
      </c>
      <c r="D63" s="5">
        <v>19</v>
      </c>
      <c r="E63" s="5">
        <v>11</v>
      </c>
      <c r="F63" s="5">
        <v>99</v>
      </c>
      <c r="G63" s="5">
        <v>11</v>
      </c>
      <c r="H63" s="5">
        <v>50</v>
      </c>
      <c r="I63" s="5">
        <v>0</v>
      </c>
    </row>
    <row r="64" spans="1:9" ht="15.75" x14ac:dyDescent="0.15">
      <c r="B64" s="5" t="s">
        <v>15</v>
      </c>
      <c r="C64" s="5">
        <v>225</v>
      </c>
      <c r="D64" s="5">
        <v>18</v>
      </c>
      <c r="E64" s="5">
        <v>9</v>
      </c>
      <c r="F64" s="5">
        <v>118</v>
      </c>
      <c r="G64" s="5">
        <v>14</v>
      </c>
      <c r="H64" s="5">
        <v>40</v>
      </c>
      <c r="I64" s="5">
        <v>0</v>
      </c>
    </row>
    <row r="65" spans="2:9" ht="15.75" x14ac:dyDescent="0.15">
      <c r="B65" s="5" t="s">
        <v>16</v>
      </c>
      <c r="C65" s="23">
        <v>227</v>
      </c>
      <c r="D65" s="23">
        <v>7</v>
      </c>
      <c r="E65" s="23">
        <v>10</v>
      </c>
      <c r="F65" s="23">
        <v>118</v>
      </c>
      <c r="G65" s="23">
        <v>14</v>
      </c>
      <c r="H65" s="23">
        <v>36</v>
      </c>
      <c r="I65" s="5">
        <v>0</v>
      </c>
    </row>
  </sheetData>
  <phoneticPr fontId="4"/>
  <printOptions horizontalCentered="1"/>
  <pageMargins left="0.70866141732283472" right="0.51181102362204722" top="0.55118110236220474" bottom="0.55118110236220474" header="0.31496062992125984" footer="0.31496062992125984"/>
  <pageSetup paperSize="9" scale="71" orientation="portrait" r:id="rId1"/>
  <headerFooter>
    <oddHeader>&amp;L&amp;A&amp;R資料1-2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参考元データ総数</vt:lpstr>
      <vt:lpstr>参考元データ男 </vt:lpstr>
      <vt:lpstr>参考元データ女 </vt:lpstr>
      <vt:lpstr>図１自殺者数・図２年齢別）</vt:lpstr>
      <vt:lpstr>図3原因動機別</vt:lpstr>
      <vt:lpstr>図４同居人</vt:lpstr>
      <vt:lpstr>図5職業別</vt:lpstr>
      <vt:lpstr>図6場所別</vt:lpstr>
      <vt:lpstr>図7手段別</vt:lpstr>
      <vt:lpstr>図8　時間帯別</vt:lpstr>
      <vt:lpstr>図9　曜日別</vt:lpstr>
      <vt:lpstr>図10　未遂歴</vt:lpstr>
      <vt:lpstr>'参考元データ男 '!Print_Area</vt:lpstr>
      <vt:lpstr>'図10　未遂歴'!Print_Area</vt:lpstr>
      <vt:lpstr>'図１自殺者数・図２年齢別）'!Print_Area</vt:lpstr>
      <vt:lpstr>図3原因動機別!Print_Area</vt:lpstr>
      <vt:lpstr>図5職業別!Print_Area</vt:lpstr>
      <vt:lpstr>図6場所別!Print_Area</vt:lpstr>
      <vt:lpstr>'図9　曜日別'!Print_Area</vt:lpstr>
    </vt:vector>
  </TitlesOfParts>
  <Company>総務部IT推進課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職員端末機30年度3月調達</cp:lastModifiedBy>
  <cp:lastPrinted>2019-02-25T00:39:32Z</cp:lastPrinted>
  <dcterms:created xsi:type="dcterms:W3CDTF">2019-01-22T02:45:12Z</dcterms:created>
  <dcterms:modified xsi:type="dcterms:W3CDTF">2019-02-25T00:47:18Z</dcterms:modified>
</cp:coreProperties>
</file>