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8D11A0A-C52B-4F0D-A7E0-B2DB4A42AD40}" xr6:coauthVersionLast="47" xr6:coauthVersionMax="47" xr10:uidLastSave="{00000000-0000-0000-0000-000000000000}"/>
  <bookViews>
    <workbookView xWindow="-108" yWindow="-108" windowWidth="23256" windowHeight="14160" xr2:uid="{C41744DF-F13A-46CF-A232-1225E3D20767}"/>
  </bookViews>
  <sheets>
    <sheet name="集計結果" sheetId="2" r:id="rId1"/>
  </sheets>
  <definedNames>
    <definedName name="_xlnm.Print_Area" localSheetId="0">集計結果!$F$1:$L$110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9" i="2" l="1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C67" i="2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B68" i="2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D67" i="2" l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F95" i="2" l="1"/>
  <c r="F98" i="2" l="1"/>
  <c r="F107" i="2"/>
  <c r="F105" i="2"/>
  <c r="F103" i="2"/>
  <c r="F94" i="2"/>
  <c r="F101" i="2"/>
  <c r="F99" i="2"/>
  <c r="F106" i="2"/>
  <c r="F97" i="2"/>
  <c r="F108" i="2"/>
  <c r="F102" i="2"/>
  <c r="F109" i="2"/>
  <c r="F93" i="2"/>
  <c r="K99" i="2"/>
  <c r="F104" i="2"/>
  <c r="F100" i="2"/>
  <c r="K94" i="2"/>
  <c r="F96" i="2"/>
  <c r="K104" i="2"/>
  <c r="K105" i="2"/>
  <c r="K100" i="2"/>
  <c r="K95" i="2"/>
  <c r="K106" i="2"/>
  <c r="K101" i="2"/>
  <c r="K96" i="2"/>
  <c r="K107" i="2"/>
  <c r="K102" i="2"/>
  <c r="K97" i="2"/>
  <c r="K108" i="2"/>
  <c r="K103" i="2"/>
  <c r="K98" i="2"/>
  <c r="K109" i="2"/>
  <c r="K93" i="2"/>
  <c r="H85" i="2" l="1"/>
  <c r="H81" i="2"/>
  <c r="F83" i="2"/>
  <c r="F86" i="2"/>
  <c r="J83" i="2"/>
  <c r="J80" i="2"/>
  <c r="H80" i="2"/>
  <c r="F84" i="2"/>
  <c r="H78" i="2"/>
  <c r="F76" i="2"/>
  <c r="F79" i="2"/>
  <c r="H86" i="2"/>
  <c r="H79" i="2"/>
  <c r="F81" i="2"/>
  <c r="J75" i="2"/>
  <c r="J81" i="2"/>
  <c r="F82" i="2"/>
  <c r="J82" i="2"/>
  <c r="H76" i="2"/>
  <c r="H75" i="2"/>
  <c r="J85" i="2"/>
  <c r="J86" i="2"/>
  <c r="F78" i="2"/>
  <c r="J84" i="2"/>
  <c r="H82" i="2"/>
  <c r="F85" i="2"/>
  <c r="J78" i="2"/>
  <c r="H77" i="2"/>
  <c r="F80" i="2"/>
  <c r="H83" i="2"/>
  <c r="F75" i="2"/>
  <c r="J77" i="2"/>
  <c r="H84" i="2"/>
  <c r="J76" i="2"/>
  <c r="F77" i="2"/>
  <c r="J79" i="2"/>
</calcChain>
</file>

<file path=xl/sharedStrings.xml><?xml version="1.0" encoding="utf-8"?>
<sst xmlns="http://schemas.openxmlformats.org/spreadsheetml/2006/main" count="95" uniqueCount="88">
  <si>
    <t>定期に利用している</t>
    <rPh sb="0" eb="2">
      <t>テイキ</t>
    </rPh>
    <rPh sb="3" eb="5">
      <t>リヨウ</t>
    </rPh>
    <phoneticPr fontId="1"/>
  </si>
  <si>
    <t>過去に利用したことがある</t>
    <rPh sb="0" eb="2">
      <t>カコ</t>
    </rPh>
    <rPh sb="3" eb="5">
      <t>リヨウ</t>
    </rPh>
    <phoneticPr fontId="1"/>
  </si>
  <si>
    <t>知人からの紹介</t>
    <rPh sb="0" eb="2">
      <t>チジン</t>
    </rPh>
    <rPh sb="5" eb="7">
      <t>ショウカイ</t>
    </rPh>
    <phoneticPr fontId="1"/>
  </si>
  <si>
    <t>ネットなどのクチコミ</t>
    <phoneticPr fontId="1"/>
  </si>
  <si>
    <t>ドーンセンターHP</t>
    <phoneticPr fontId="1"/>
  </si>
  <si>
    <t>ドーン財団HP</t>
    <rPh sb="3" eb="5">
      <t>ザイダン</t>
    </rPh>
    <phoneticPr fontId="1"/>
  </si>
  <si>
    <t>大阪府HP</t>
    <rPh sb="0" eb="3">
      <t>オオサカフ</t>
    </rPh>
    <phoneticPr fontId="1"/>
  </si>
  <si>
    <t>青少年活動財団HP</t>
    <rPh sb="0" eb="3">
      <t>セイショウネン</t>
    </rPh>
    <rPh sb="3" eb="5">
      <t>カツドウ</t>
    </rPh>
    <rPh sb="5" eb="7">
      <t>ザイダン</t>
    </rPh>
    <phoneticPr fontId="1"/>
  </si>
  <si>
    <t>新聞広告など</t>
    <rPh sb="0" eb="2">
      <t>シンブン</t>
    </rPh>
    <rPh sb="2" eb="4">
      <t>コウコク</t>
    </rPh>
    <phoneticPr fontId="1"/>
  </si>
  <si>
    <t>情報ライブラリー</t>
    <rPh sb="0" eb="2">
      <t>ジョウホウ</t>
    </rPh>
    <phoneticPr fontId="1"/>
  </si>
  <si>
    <t>満足</t>
  </si>
  <si>
    <t>DawnCenter</t>
    <phoneticPr fontId="1"/>
  </si>
  <si>
    <t>アンケート集計</t>
    <rPh sb="5" eb="7">
      <t>シュウケイ</t>
    </rPh>
    <phoneticPr fontId="1"/>
  </si>
  <si>
    <t>前期</t>
  </si>
  <si>
    <t>ご利用者アンケート集計結果について</t>
    <rPh sb="1" eb="3">
      <t>リヨウ</t>
    </rPh>
    <rPh sb="3" eb="4">
      <t>シャ</t>
    </rPh>
    <rPh sb="9" eb="11">
      <t>シュウケイ</t>
    </rPh>
    <rPh sb="11" eb="13">
      <t>ケッカ</t>
    </rPh>
    <phoneticPr fontId="1"/>
  </si>
  <si>
    <t>☆アンケート回収期間</t>
    <rPh sb="6" eb="8">
      <t>カイシュウ</t>
    </rPh>
    <rPh sb="8" eb="10">
      <t>キカン</t>
    </rPh>
    <phoneticPr fontId="1"/>
  </si>
  <si>
    <t>～</t>
    <phoneticPr fontId="1"/>
  </si>
  <si>
    <t>休憩/自習</t>
    <rPh sb="0" eb="2">
      <t>キュウケイ</t>
    </rPh>
    <rPh sb="3" eb="5">
      <t>ジシュウ</t>
    </rPh>
    <phoneticPr fontId="1"/>
  </si>
  <si>
    <t>相談・ｶｳﾝｾﾘﾝｸﾞ</t>
    <rPh sb="0" eb="2">
      <t>ソウダン</t>
    </rPh>
    <phoneticPr fontId="1"/>
  </si>
  <si>
    <t>その他</t>
    <rPh sb="2" eb="3">
      <t>タ</t>
    </rPh>
    <phoneticPr fontId="1"/>
  </si>
  <si>
    <t>不満</t>
  </si>
  <si>
    <t>◆ドーンセンター利用の目的</t>
    <rPh sb="8" eb="10">
      <t>リヨウ</t>
    </rPh>
    <rPh sb="11" eb="13">
      <t>モクテキ</t>
    </rPh>
    <phoneticPr fontId="1"/>
  </si>
  <si>
    <t>◆ドーンセンターご利用のきっかけ</t>
    <rPh sb="9" eb="11">
      <t>リヨウ</t>
    </rPh>
    <phoneticPr fontId="1"/>
  </si>
  <si>
    <t>◆利用頻度</t>
    <rPh sb="1" eb="3">
      <t>リヨウ</t>
    </rPh>
    <rPh sb="3" eb="5">
      <t>ヒンド</t>
    </rPh>
    <phoneticPr fontId="1"/>
  </si>
  <si>
    <t>◆貸し会場/貸し会議室を借りる上で重要なこと</t>
    <rPh sb="1" eb="2">
      <t>カ</t>
    </rPh>
    <rPh sb="3" eb="5">
      <t>カイジョウ</t>
    </rPh>
    <rPh sb="6" eb="7">
      <t>カ</t>
    </rPh>
    <rPh sb="8" eb="11">
      <t>カイギシツ</t>
    </rPh>
    <rPh sb="12" eb="13">
      <t>カ</t>
    </rPh>
    <rPh sb="15" eb="16">
      <t>ウエ</t>
    </rPh>
    <rPh sb="17" eb="19">
      <t>ジュウヨウ</t>
    </rPh>
    <phoneticPr fontId="1"/>
  </si>
  <si>
    <t>◆施設の満足度</t>
    <rPh sb="1" eb="3">
      <t>シセツ</t>
    </rPh>
    <rPh sb="4" eb="7">
      <t>マンゾクド</t>
    </rPh>
    <phoneticPr fontId="1"/>
  </si>
  <si>
    <t>貸し会場/貸し会議室</t>
    <rPh sb="0" eb="1">
      <t>カ</t>
    </rPh>
    <rPh sb="2" eb="4">
      <t>カイジョウ</t>
    </rPh>
    <rPh sb="5" eb="6">
      <t>カ</t>
    </rPh>
    <rPh sb="7" eb="10">
      <t>カイギシツ</t>
    </rPh>
    <phoneticPr fontId="1"/>
  </si>
  <si>
    <t>地下 ＮＰＯ協働フロア（ﾜｰｸｽﾃｰｼｮﾝ）</t>
    <rPh sb="0" eb="2">
      <t>チカ</t>
    </rPh>
    <rPh sb="6" eb="8">
      <t>キョウドウ</t>
    </rPh>
    <phoneticPr fontId="1"/>
  </si>
  <si>
    <t>無料Ｗｉ-Ｆｉ/ネット環境</t>
    <rPh sb="0" eb="2">
      <t>ムリョウ</t>
    </rPh>
    <rPh sb="11" eb="13">
      <t>カンキョウ</t>
    </rPh>
    <phoneticPr fontId="1"/>
  </si>
  <si>
    <t>立体駐車場</t>
    <rPh sb="0" eb="2">
      <t>リッタイ</t>
    </rPh>
    <rPh sb="2" eb="5">
      <t>チュウシャジョウ</t>
    </rPh>
    <phoneticPr fontId="1"/>
  </si>
  <si>
    <t>情報ライブラリー</t>
    <rPh sb="0" eb="2">
      <t>ジョウホウ</t>
    </rPh>
    <phoneticPr fontId="1"/>
  </si>
  <si>
    <t>情報ライブラリーカフェ（2F休憩ｽﾍﾟｰｽ）</t>
    <rPh sb="0" eb="2">
      <t>ジョウホウ</t>
    </rPh>
    <rPh sb="14" eb="16">
      <t>キュウケイ</t>
    </rPh>
    <phoneticPr fontId="1"/>
  </si>
  <si>
    <t>満足</t>
    <rPh sb="0" eb="2">
      <t>マンゾク</t>
    </rPh>
    <phoneticPr fontId="1"/>
  </si>
  <si>
    <t>普通</t>
    <rPh sb="0" eb="2">
      <t>フツウ</t>
    </rPh>
    <phoneticPr fontId="1"/>
  </si>
  <si>
    <t>不満</t>
    <rPh sb="0" eb="2">
      <t>フマン</t>
    </rPh>
    <phoneticPr fontId="1"/>
  </si>
  <si>
    <t>利用していない</t>
    <rPh sb="0" eb="2">
      <t>リヨウ</t>
    </rPh>
    <phoneticPr fontId="1"/>
  </si>
  <si>
    <t>◆ドーンセンターの総合満足度</t>
    <rPh sb="9" eb="11">
      <t>ソウゴウ</t>
    </rPh>
    <rPh sb="11" eb="14">
      <t>マンゾクド</t>
    </rPh>
    <phoneticPr fontId="1"/>
  </si>
  <si>
    <t>とても満足</t>
    <rPh sb="3" eb="5">
      <t>マンゾク</t>
    </rPh>
    <phoneticPr fontId="1"/>
  </si>
  <si>
    <t>とても不満</t>
    <rPh sb="3" eb="5">
      <t>フマン</t>
    </rPh>
    <phoneticPr fontId="1"/>
  </si>
  <si>
    <t>思う</t>
    <rPh sb="0" eb="1">
      <t>オモ</t>
    </rPh>
    <phoneticPr fontId="1"/>
  </si>
  <si>
    <t>思わない</t>
    <rPh sb="0" eb="1">
      <t>オモ</t>
    </rPh>
    <phoneticPr fontId="1"/>
  </si>
  <si>
    <t>◆その他利用施設</t>
    <rPh sb="3" eb="4">
      <t>タ</t>
    </rPh>
    <rPh sb="4" eb="6">
      <t>リヨウ</t>
    </rPh>
    <rPh sb="6" eb="8">
      <t>シセツ</t>
    </rPh>
    <phoneticPr fontId="1"/>
  </si>
  <si>
    <t>◆その他サービスへの満足度</t>
    <rPh sb="3" eb="4">
      <t>タ</t>
    </rPh>
    <rPh sb="10" eb="13">
      <t>マンゾクド</t>
    </rPh>
    <phoneticPr fontId="1"/>
  </si>
  <si>
    <t>利用料</t>
    <rPh sb="0" eb="3">
      <t>リヨウリョウ</t>
    </rPh>
    <phoneticPr fontId="1"/>
  </si>
  <si>
    <t>立地・アクセス</t>
    <rPh sb="0" eb="2">
      <t>リッチ</t>
    </rPh>
    <phoneticPr fontId="1"/>
  </si>
  <si>
    <t>収容人数</t>
    <rPh sb="0" eb="2">
      <t>シュウヨウ</t>
    </rPh>
    <rPh sb="2" eb="4">
      <t>ニンズウ</t>
    </rPh>
    <phoneticPr fontId="1"/>
  </si>
  <si>
    <t>日時</t>
    <rPh sb="0" eb="2">
      <t>ニチジ</t>
    </rPh>
    <phoneticPr fontId="1"/>
  </si>
  <si>
    <t>サービス</t>
    <phoneticPr fontId="1"/>
  </si>
  <si>
    <t>WEB環境</t>
    <rPh sb="3" eb="5">
      <t>カンキョウ</t>
    </rPh>
    <phoneticPr fontId="1"/>
  </si>
  <si>
    <t>その他</t>
    <rPh sb="2" eb="3">
      <t>タ</t>
    </rPh>
    <phoneticPr fontId="1"/>
  </si>
  <si>
    <t>はじめて</t>
    <phoneticPr fontId="1"/>
  </si>
  <si>
    <t>年に数回程度</t>
    <rPh sb="0" eb="1">
      <t>ネン</t>
    </rPh>
    <rPh sb="2" eb="4">
      <t>スウカイ</t>
    </rPh>
    <rPh sb="4" eb="6">
      <t>テイド</t>
    </rPh>
    <phoneticPr fontId="1"/>
  </si>
  <si>
    <t>月に1回程度</t>
    <rPh sb="0" eb="1">
      <t>ツキ</t>
    </rPh>
    <rPh sb="3" eb="4">
      <t>カイ</t>
    </rPh>
    <rPh sb="4" eb="6">
      <t>テイド</t>
    </rPh>
    <phoneticPr fontId="1"/>
  </si>
  <si>
    <t>月に数回程度</t>
    <rPh sb="0" eb="1">
      <t>ツキ</t>
    </rPh>
    <rPh sb="2" eb="4">
      <t>スウカイ</t>
    </rPh>
    <rPh sb="4" eb="6">
      <t>テイド</t>
    </rPh>
    <phoneticPr fontId="1"/>
  </si>
  <si>
    <t>年20回以上</t>
    <rPh sb="0" eb="1">
      <t>ネン</t>
    </rPh>
    <rPh sb="3" eb="4">
      <t>カイ</t>
    </rPh>
    <rPh sb="4" eb="6">
      <t>イジョウ</t>
    </rPh>
    <phoneticPr fontId="1"/>
  </si>
  <si>
    <t>満足度</t>
    <rPh sb="0" eb="3">
      <t>マンゾクド</t>
    </rPh>
    <phoneticPr fontId="1"/>
  </si>
  <si>
    <t>エルおおさか</t>
  </si>
  <si>
    <t>OMMホール</t>
  </si>
  <si>
    <t>たかつガーデン</t>
  </si>
  <si>
    <t>いたみホール</t>
  </si>
  <si>
    <t>開催される催しへ参加</t>
    <rPh sb="0" eb="2">
      <t>カイサイ</t>
    </rPh>
    <rPh sb="5" eb="6">
      <t>モヨオ</t>
    </rPh>
    <rPh sb="8" eb="10">
      <t>サンカ</t>
    </rPh>
    <phoneticPr fontId="1"/>
  </si>
  <si>
    <t>主催として会場を利用</t>
    <rPh sb="0" eb="2">
      <t>シュサイ</t>
    </rPh>
    <rPh sb="5" eb="7">
      <t>カイジョウ</t>
    </rPh>
    <rPh sb="8" eb="10">
      <t>リヨウ</t>
    </rPh>
    <phoneticPr fontId="1"/>
  </si>
  <si>
    <t>内                         容</t>
    <rPh sb="0" eb="1">
      <t>ウチ</t>
    </rPh>
    <rPh sb="26" eb="27">
      <t>カタチ</t>
    </rPh>
    <phoneticPr fontId="1"/>
  </si>
  <si>
    <t>◆次回も利用したいと思いますか</t>
    <rPh sb="1" eb="3">
      <t>ジカイ</t>
    </rPh>
    <rPh sb="4" eb="6">
      <t>リヨウ</t>
    </rPh>
    <rPh sb="10" eb="11">
      <t>オモ</t>
    </rPh>
    <phoneticPr fontId="1"/>
  </si>
  <si>
    <t>無回答</t>
    <rPh sb="0" eb="3">
      <t>ムカイトウ</t>
    </rPh>
    <phoneticPr fontId="1"/>
  </si>
  <si>
    <t>☆回収枚数</t>
    <phoneticPr fontId="1"/>
  </si>
  <si>
    <t>天王寺区民センター</t>
  </si>
  <si>
    <t>近くの図書館</t>
  </si>
  <si>
    <t>区民センター</t>
  </si>
  <si>
    <t>西区民センター</t>
  </si>
  <si>
    <t>各区民センター</t>
  </si>
  <si>
    <t>難波オーキャット</t>
  </si>
  <si>
    <t>響都ホール（京都市）</t>
  </si>
  <si>
    <t>国立文楽劇場</t>
  </si>
  <si>
    <t>クレオ大阪</t>
  </si>
  <si>
    <t>歴史博物館</t>
  </si>
  <si>
    <t>大淀コミュニティセンター</t>
  </si>
  <si>
    <t>浪速区民センター</t>
  </si>
  <si>
    <t>アルティ（京都市）</t>
  </si>
  <si>
    <t>近鉄アート館</t>
  </si>
  <si>
    <t>アステ川西</t>
  </si>
  <si>
    <t>大阪市社会福祉会館</t>
  </si>
  <si>
    <t>J:COM中央区民センター</t>
  </si>
  <si>
    <t>大阪市立 中央会館</t>
  </si>
  <si>
    <t>国民会館</t>
  </si>
  <si>
    <t>市社協・府社協の会館</t>
  </si>
  <si>
    <t>軽い食事ができるので良いです</t>
  </si>
  <si>
    <t>洋式トイレ増やしてほしい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</si>
</sst>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General\ &quot;枚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8"/>
      <color theme="0" tint="-0.34998626667073579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 wrapText="1" indent="2"/>
    </xf>
    <xf numFmtId="0" fontId="0" fillId="0" borderId="0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 wrapText="1" indent="1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fgColor auto="1"/>
          <bgColor theme="0" tint="-0.24994659260841701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ドーンセンター利用の目的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3.3420044041006548E-2"/>
                  <c:y val="-3.0600393700787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57-41E4-A5DF-0C8B40D24242}"/>
                </c:ext>
              </c:extLst>
            </c:dLbl>
            <c:dLbl>
              <c:idx val="1"/>
              <c:layout>
                <c:manualLayout>
                  <c:x val="0.14267304026611405"/>
                  <c:y val="-2.94827209098862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57-41E4-A5DF-0C8B40D24242}"/>
                </c:ext>
              </c:extLst>
            </c:dLbl>
            <c:dLbl>
              <c:idx val="2"/>
              <c:layout>
                <c:manualLayout>
                  <c:x val="0.13046996680704129"/>
                  <c:y val="-0.10213619130941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57-41E4-A5DF-0C8B40D24242}"/>
                </c:ext>
              </c:extLst>
            </c:dLbl>
            <c:dLbl>
              <c:idx val="3"/>
              <c:layout>
                <c:manualLayout>
                  <c:x val="4.1231850552901133E-3"/>
                  <c:y val="-2.5221274424030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57-41E4-A5DF-0C8B40D24242}"/>
                </c:ext>
              </c:extLst>
            </c:dLbl>
            <c:dLbl>
              <c:idx val="4"/>
              <c:layout>
                <c:manualLayout>
                  <c:x val="2.3382302245934525E-3"/>
                  <c:y val="6.98749635462233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57-41E4-A5DF-0C8B40D24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集計結果!$F$9:$K$9</c:f>
              <c:strCache>
                <c:ptCount val="6"/>
                <c:pt idx="0">
                  <c:v>主催として会場を利用</c:v>
                </c:pt>
                <c:pt idx="1">
                  <c:v>開催される催しへ参加</c:v>
                </c:pt>
                <c:pt idx="2">
                  <c:v>休憩/自習</c:v>
                </c:pt>
                <c:pt idx="3">
                  <c:v>情報ライブラリー</c:v>
                </c:pt>
                <c:pt idx="4">
                  <c:v>相談・ｶｳﾝｾﾘﾝｸﾞ</c:v>
                </c:pt>
                <c:pt idx="5">
                  <c:v>その他</c:v>
                </c:pt>
              </c:strCache>
            </c:strRef>
          </c:cat>
          <c:val>
            <c:numRef>
              <c:f>集計結果!$F$10:$K$10</c:f>
              <c:numCache>
                <c:formatCode>General</c:formatCode>
                <c:ptCount val="6"/>
                <c:pt idx="0">
                  <c:v>31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757-41E4-A5DF-0C8B40D2424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57-41E4-A5DF-0C8B40D242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57-41E4-A5DF-0C8B40D242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57-41E4-A5DF-0C8B40D242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57-41E4-A5DF-0C8B40D242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57-41E4-A5DF-0C8B40D242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757-41E4-A5DF-0C8B40D24242}"/>
              </c:ext>
            </c:extLst>
          </c:dPt>
          <c:dLbls>
            <c:dLbl>
              <c:idx val="0"/>
              <c:layout>
                <c:manualLayout>
                  <c:x val="-0.18735323675017726"/>
                  <c:y val="-3.47867454068241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57-41E4-A5DF-0C8B40D24242}"/>
                </c:ext>
              </c:extLst>
            </c:dLbl>
            <c:dLbl>
              <c:idx val="1"/>
              <c:layout>
                <c:manualLayout>
                  <c:x val="0.15255143019193876"/>
                  <c:y val="-1.09642023913677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57-41E4-A5DF-0C8B40D24242}"/>
                </c:ext>
              </c:extLst>
            </c:dLbl>
            <c:dLbl>
              <c:idx val="2"/>
              <c:layout>
                <c:manualLayout>
                  <c:x val="0.11592545469647747"/>
                  <c:y val="-8.17275444736075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57-41E4-A5DF-0C8B40D24242}"/>
                </c:ext>
              </c:extLst>
            </c:dLbl>
            <c:dLbl>
              <c:idx val="3"/>
              <c:layout>
                <c:manualLayout>
                  <c:x val="4.1231850552901133E-3"/>
                  <c:y val="-2.31131525226013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57-41E4-A5DF-0C8B40D24242}"/>
                </c:ext>
              </c:extLst>
            </c:dLbl>
            <c:dLbl>
              <c:idx val="4"/>
              <c:layout>
                <c:manualLayout>
                  <c:x val="7.8000422799366707E-4"/>
                  <c:y val="6.89778361038203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57-41E4-A5DF-0C8B40D24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集計結果!$F$9:$K$9</c:f>
              <c:strCache>
                <c:ptCount val="6"/>
                <c:pt idx="0">
                  <c:v>主催として会場を利用</c:v>
                </c:pt>
                <c:pt idx="1">
                  <c:v>開催される催しへ参加</c:v>
                </c:pt>
                <c:pt idx="2">
                  <c:v>休憩/自習</c:v>
                </c:pt>
                <c:pt idx="3">
                  <c:v>情報ライブラリー</c:v>
                </c:pt>
                <c:pt idx="4">
                  <c:v>相談・ｶｳﾝｾﾘﾝｸﾞ</c:v>
                </c:pt>
                <c:pt idx="5">
                  <c:v>その他</c:v>
                </c:pt>
              </c:strCache>
            </c:strRef>
          </c:cat>
          <c:val>
            <c:numRef>
              <c:f>集計結果!$F$10:$K$10</c:f>
              <c:numCache>
                <c:formatCode>General</c:formatCode>
                <c:ptCount val="6"/>
                <c:pt idx="0">
                  <c:v>31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757-41E4-A5DF-0C8B40D2424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ドーンセンターご利用のきっかけ</a:t>
            </a:r>
          </a:p>
        </c:rich>
      </c:tx>
      <c:layout>
        <c:manualLayout>
          <c:xMode val="edge"/>
          <c:yMode val="edge"/>
          <c:x val="0.21247346195890421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988140318491869"/>
          <c:y val="0.23979804607757363"/>
          <c:w val="0.45544749823819591"/>
          <c:h val="0.74800925925925921"/>
        </c:manualLayout>
      </c:layout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22495913169416196"/>
                  <c:y val="-4.09991980169145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BFF-48D0-A1B5-6F5259DFA4BE}"/>
                </c:ext>
              </c:extLst>
            </c:dLbl>
            <c:dLbl>
              <c:idx val="1"/>
              <c:layout>
                <c:manualLayout>
                  <c:x val="1.7849988624571952E-3"/>
                  <c:y val="-7.97375328083989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FF-48D0-A1B5-6F5259DFA4BE}"/>
                </c:ext>
              </c:extLst>
            </c:dLbl>
            <c:dLbl>
              <c:idx val="2"/>
              <c:layout>
                <c:manualLayout>
                  <c:x val="0.75795974763196883"/>
                  <c:y val="-6.3342811315252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F-48D0-A1B5-6F5259DFA4BE}"/>
                </c:ext>
              </c:extLst>
            </c:dLbl>
            <c:dLbl>
              <c:idx val="3"/>
              <c:layout>
                <c:manualLayout>
                  <c:x val="0.68563288996909211"/>
                  <c:y val="2.01053514144065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FF-48D0-A1B5-6F5259DFA4BE}"/>
                </c:ext>
              </c:extLst>
            </c:dLbl>
            <c:dLbl>
              <c:idx val="4"/>
              <c:layout>
                <c:manualLayout>
                  <c:x val="7.7184337128515676E-2"/>
                  <c:y val="0.146500801983085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F-48D0-A1B5-6F5259DFA4BE}"/>
                </c:ext>
              </c:extLst>
            </c:dLbl>
            <c:dLbl>
              <c:idx val="5"/>
              <c:layout>
                <c:manualLayout>
                  <c:x val="-0.13164222336901332"/>
                  <c:y val="8.03918780985709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BFF-48D0-A1B5-6F5259DFA4BE}"/>
                </c:ext>
              </c:extLst>
            </c:dLbl>
            <c:dLbl>
              <c:idx val="6"/>
              <c:layout>
                <c:manualLayout>
                  <c:x val="-0.22607292481674462"/>
                  <c:y val="2.25758238553514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BFF-48D0-A1B5-6F5259DFA4BE}"/>
                </c:ext>
              </c:extLst>
            </c:dLbl>
            <c:dLbl>
              <c:idx val="7"/>
              <c:layout>
                <c:manualLayout>
                  <c:x val="0.54798088928101729"/>
                  <c:y val="0.22133639545056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FF-48D0-A1B5-6F5259DFA4BE}"/>
                </c:ext>
              </c:extLst>
            </c:dLbl>
            <c:dLbl>
              <c:idx val="8"/>
              <c:layout>
                <c:manualLayout>
                  <c:x val="0.5672878205234918"/>
                  <c:y val="0.298732502187226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FF-48D0-A1B5-6F5259DFA4BE}"/>
                </c:ext>
              </c:extLst>
            </c:dLbl>
            <c:dLbl>
              <c:idx val="9"/>
              <c:layout>
                <c:manualLayout>
                  <c:x val="-0.24064789998501773"/>
                  <c:y val="-7.15306940799066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FF-48D0-A1B5-6F5259DFA4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集計結果!$F$13:$O$13</c:f>
              <c:strCache>
                <c:ptCount val="10"/>
                <c:pt idx="0">
                  <c:v>定期に利用している</c:v>
                </c:pt>
                <c:pt idx="1">
                  <c:v>過去に利用したことがある</c:v>
                </c:pt>
                <c:pt idx="2">
                  <c:v>知人からの紹介</c:v>
                </c:pt>
                <c:pt idx="3">
                  <c:v>ネットなどのクチコミ</c:v>
                </c:pt>
                <c:pt idx="4">
                  <c:v>ドーンセンターHP</c:v>
                </c:pt>
                <c:pt idx="5">
                  <c:v>ドーン財団HP</c:v>
                </c:pt>
                <c:pt idx="6">
                  <c:v>大阪府HP</c:v>
                </c:pt>
                <c:pt idx="7">
                  <c:v>青少年活動財団HP</c:v>
                </c:pt>
                <c:pt idx="8">
                  <c:v>新聞広告など</c:v>
                </c:pt>
                <c:pt idx="9">
                  <c:v>その他</c:v>
                </c:pt>
              </c:strCache>
            </c:strRef>
          </c:cat>
          <c:val>
            <c:numRef>
              <c:f>集計結果!$F$14:$O$14</c:f>
              <c:numCache>
                <c:formatCode>General</c:formatCode>
                <c:ptCount val="10"/>
                <c:pt idx="0">
                  <c:v>33</c:v>
                </c:pt>
                <c:pt idx="1">
                  <c:v>22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F-48D0-A1B5-6F5259DFA4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利用頻度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950-4C00-9C45-B6DB6F64EE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71-4591-8282-0B1489BE8F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71-4591-8282-0B1489BE8F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71-4591-8282-0B1489BE8F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950-4C00-9C45-B6DB6F64EE53}"/>
              </c:ext>
            </c:extLst>
          </c:dPt>
          <c:dLbls>
            <c:dLbl>
              <c:idx val="0"/>
              <c:layout>
                <c:manualLayout>
                  <c:x val="0.24761797632438812"/>
                  <c:y val="4.2890980090903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50-4C00-9C45-B6DB6F64EE53}"/>
                </c:ext>
              </c:extLst>
            </c:dLbl>
            <c:dLbl>
              <c:idx val="2"/>
              <c:layout>
                <c:manualLayout>
                  <c:x val="-0.1980279899993862"/>
                  <c:y val="-0.162751241460671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71-4591-8282-0B1489BE8F7D}"/>
                </c:ext>
              </c:extLst>
            </c:dLbl>
            <c:dLbl>
              <c:idx val="4"/>
              <c:layout>
                <c:manualLayout>
                  <c:x val="0.17139036191904583"/>
                  <c:y val="0.189370718904039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50-4C00-9C45-B6DB6F64E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集計結果!$F$19:$J$19</c:f>
              <c:strCache>
                <c:ptCount val="5"/>
                <c:pt idx="0">
                  <c:v>はじめて</c:v>
                </c:pt>
                <c:pt idx="1">
                  <c:v>年に数回程度</c:v>
                </c:pt>
                <c:pt idx="2">
                  <c:v>月に1回程度</c:v>
                </c:pt>
                <c:pt idx="3">
                  <c:v>月に数回程度</c:v>
                </c:pt>
                <c:pt idx="4">
                  <c:v>年20回以上</c:v>
                </c:pt>
              </c:strCache>
            </c:strRef>
          </c:cat>
          <c:val>
            <c:numRef>
              <c:f>集計結果!$F$20:$J$20</c:f>
              <c:numCache>
                <c:formatCode>General</c:formatCode>
                <c:ptCount val="5"/>
                <c:pt idx="0">
                  <c:v>1</c:v>
                </c:pt>
                <c:pt idx="1">
                  <c:v>15</c:v>
                </c:pt>
                <c:pt idx="2">
                  <c:v>11</c:v>
                </c:pt>
                <c:pt idx="3">
                  <c:v>16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0-4C00-9C45-B6DB6F64EE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借りる上で重要なこと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BF-41F7-894C-F7255023F5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BF-41F7-894C-F7255023F5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BF-41F7-894C-F7255023F5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BF-41F7-894C-F7255023F5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BF-41F7-894C-F7255023F5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0F-4C21-89E3-851E7C16F68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BBF-41F7-894C-F7255023F5DA}"/>
              </c:ext>
            </c:extLst>
          </c:dPt>
          <c:dLbls>
            <c:dLbl>
              <c:idx val="1"/>
              <c:layout>
                <c:manualLayout>
                  <c:x val="-0.16962165443605273"/>
                  <c:y val="-0.196990863946884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BF-41F7-894C-F7255023F5DA}"/>
                </c:ext>
              </c:extLst>
            </c:dLbl>
            <c:dLbl>
              <c:idx val="6"/>
              <c:layout>
                <c:manualLayout>
                  <c:x val="-0.32648990304783332"/>
                  <c:y val="6.74268155504951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BF-41F7-894C-F7255023F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集計結果!$F$23:$L$23</c:f>
              <c:strCache>
                <c:ptCount val="7"/>
                <c:pt idx="0">
                  <c:v>利用料</c:v>
                </c:pt>
                <c:pt idx="1">
                  <c:v>立地・アクセス</c:v>
                </c:pt>
                <c:pt idx="2">
                  <c:v>収容人数</c:v>
                </c:pt>
                <c:pt idx="3">
                  <c:v>日時</c:v>
                </c:pt>
                <c:pt idx="4">
                  <c:v>サービス</c:v>
                </c:pt>
                <c:pt idx="5">
                  <c:v>WEB環境</c:v>
                </c:pt>
                <c:pt idx="6">
                  <c:v>その他</c:v>
                </c:pt>
              </c:strCache>
            </c:strRef>
          </c:cat>
          <c:val>
            <c:numRef>
              <c:f>集計結果!$F$24:$L$24</c:f>
              <c:numCache>
                <c:formatCode>General</c:formatCode>
                <c:ptCount val="7"/>
                <c:pt idx="0">
                  <c:v>31</c:v>
                </c:pt>
                <c:pt idx="1">
                  <c:v>39</c:v>
                </c:pt>
                <c:pt idx="2">
                  <c:v>20</c:v>
                </c:pt>
                <c:pt idx="3">
                  <c:v>18</c:v>
                </c:pt>
                <c:pt idx="4">
                  <c:v>12</c:v>
                </c:pt>
                <c:pt idx="5">
                  <c:v>17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BF-41F7-894C-F7255023F5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施設の満足度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299023820056121"/>
          <c:y val="0.11581333333333334"/>
          <c:w val="0.51664808917347382"/>
          <c:h val="0.713324304461942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集計結果!$H$39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集計結果!$F$40:$G$45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集計結果!$H$40:$H$45</c:f>
              <c:numCache>
                <c:formatCode>General</c:formatCode>
                <c:ptCount val="6"/>
                <c:pt idx="0">
                  <c:v>27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16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8FD-88DA-457E1D0D9650}"/>
            </c:ext>
          </c:extLst>
        </c:ser>
        <c:ser>
          <c:idx val="1"/>
          <c:order val="1"/>
          <c:tx>
            <c:strRef>
              <c:f>集計結果!$I$39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集計結果!$F$40:$G$45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集計結果!$I$40:$I$45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9-48FD-88DA-457E1D0D9650}"/>
            </c:ext>
          </c:extLst>
        </c:ser>
        <c:ser>
          <c:idx val="2"/>
          <c:order val="2"/>
          <c:tx>
            <c:strRef>
              <c:f>集計結果!$J$39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集計結果!$F$40:$G$45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集計結果!$J$40:$J$45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9-48FD-88DA-457E1D0D9650}"/>
            </c:ext>
          </c:extLst>
        </c:ser>
        <c:ser>
          <c:idx val="3"/>
          <c:order val="3"/>
          <c:tx>
            <c:strRef>
              <c:f>集計結果!$K$39</c:f>
              <c:strCache>
                <c:ptCount val="1"/>
                <c:pt idx="0">
                  <c:v>利用していない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集計結果!$F$40:$G$45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集計結果!$K$40:$K$45</c:f>
              <c:numCache>
                <c:formatCode>General</c:formatCode>
                <c:ptCount val="6"/>
                <c:pt idx="0">
                  <c:v>4</c:v>
                </c:pt>
                <c:pt idx="1">
                  <c:v>26</c:v>
                </c:pt>
                <c:pt idx="2">
                  <c:v>16</c:v>
                </c:pt>
                <c:pt idx="3">
                  <c:v>24</c:v>
                </c:pt>
                <c:pt idx="4">
                  <c:v>17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9-48FD-88DA-457E1D0D9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6254568"/>
        <c:axId val="536254896"/>
      </c:barChart>
      <c:catAx>
        <c:axId val="536254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254896"/>
        <c:crosses val="autoZero"/>
        <c:auto val="1"/>
        <c:lblAlgn val="ctr"/>
        <c:lblOffset val="100"/>
        <c:noMultiLvlLbl val="0"/>
      </c:catAx>
      <c:valAx>
        <c:axId val="536254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25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840919409836455"/>
          <c:y val="0.87809658792650913"/>
          <c:w val="0.65256867505092575"/>
          <c:h val="0.11966698162729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ドーンセンターの総合満足度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25-4F25-94DF-0A12C8196ED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25-4F25-94DF-0A12C8196ED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25-4F25-94DF-0A12C8196E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25-4F25-94DF-0A12C8196EDB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25-4F25-94DF-0A12C8196EDB}"/>
              </c:ext>
            </c:extLst>
          </c:dPt>
          <c:dLbls>
            <c:dLbl>
              <c:idx val="0"/>
              <c:layout>
                <c:manualLayout>
                  <c:x val="-0.20832668643692273"/>
                  <c:y val="0.211169437153689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25-4F25-94DF-0A12C8196EDB}"/>
                </c:ext>
              </c:extLst>
            </c:dLbl>
            <c:dLbl>
              <c:idx val="1"/>
              <c:layout>
                <c:manualLayout>
                  <c:x val="3.4903637045369328E-2"/>
                  <c:y val="-0.1607254301545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25-4F25-94DF-0A12C8196EDB}"/>
                </c:ext>
              </c:extLst>
            </c:dLbl>
            <c:dLbl>
              <c:idx val="2"/>
              <c:layout>
                <c:manualLayout>
                  <c:x val="0.15695265364556704"/>
                  <c:y val="0.190691892680081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25-4F25-94DF-0A12C8196EDB}"/>
                </c:ext>
              </c:extLst>
            </c:dLbl>
            <c:dLbl>
              <c:idx val="3"/>
              <c:layout>
                <c:manualLayout>
                  <c:x val="0.4678040699458022"/>
                  <c:y val="5.556923805576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25-4F25-94DF-0A12C8196EDB}"/>
                </c:ext>
              </c:extLst>
            </c:dLbl>
            <c:dLbl>
              <c:idx val="4"/>
              <c:layout>
                <c:manualLayout>
                  <c:x val="-0.19782881685243889"/>
                  <c:y val="4.5167061729740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25517264887343"/>
                      <c:h val="0.10910228326722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25-4F25-94DF-0A12C8196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集計結果!$F$48:$J$48</c:f>
              <c:strCache>
                <c:ptCount val="5"/>
                <c:pt idx="0">
                  <c:v>とても満足</c:v>
                </c:pt>
                <c:pt idx="1">
                  <c:v>満足</c:v>
                </c:pt>
                <c:pt idx="2">
                  <c:v>普通</c:v>
                </c:pt>
                <c:pt idx="3">
                  <c:v>不満</c:v>
                </c:pt>
                <c:pt idx="4">
                  <c:v>とても不満</c:v>
                </c:pt>
              </c:strCache>
            </c:strRef>
          </c:cat>
          <c:val>
            <c:numRef>
              <c:f>集計結果!$F$49:$J$49</c:f>
              <c:numCache>
                <c:formatCode>General</c:formatCode>
                <c:ptCount val="5"/>
                <c:pt idx="0">
                  <c:v>12</c:v>
                </c:pt>
                <c:pt idx="1">
                  <c:v>23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5-4F25-94DF-0A12C8196E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次回も利用したいと思いますか</a:t>
            </a:r>
          </a:p>
        </c:rich>
      </c:tx>
      <c:layout>
        <c:manualLayout>
          <c:xMode val="edge"/>
          <c:yMode val="edge"/>
          <c:x val="0.15021631386985718"/>
          <c:y val="3.4042553191489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508-4D94-8EE1-31ED50A6FEC3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08-4D94-8EE1-31ED50A6FEC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D5-4518-A329-669BB37B5E79}"/>
              </c:ext>
            </c:extLst>
          </c:dPt>
          <c:dLbls>
            <c:dLbl>
              <c:idx val="0"/>
              <c:layout>
                <c:manualLayout>
                  <c:x val="-2.1226164911204281E-2"/>
                  <c:y val="-0.206684313396995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08-4D94-8EE1-31ED50A6FEC3}"/>
                </c:ext>
              </c:extLst>
            </c:dLbl>
            <c:dLbl>
              <c:idx val="1"/>
              <c:layout>
                <c:manualLayout>
                  <c:x val="-0.21791430616627466"/>
                  <c:y val="5.83977215614005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08-4D94-8EE1-31ED50A6F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集計結果!$F$52:$H$52</c:f>
              <c:strCache>
                <c:ptCount val="3"/>
                <c:pt idx="0">
                  <c:v>思う</c:v>
                </c:pt>
                <c:pt idx="1">
                  <c:v>思わない</c:v>
                </c:pt>
                <c:pt idx="2">
                  <c:v>無回答</c:v>
                </c:pt>
              </c:strCache>
            </c:strRef>
          </c:cat>
          <c:val>
            <c:numRef>
              <c:f>集計結果!$F$53:$H$53</c:f>
              <c:numCache>
                <c:formatCode>General</c:formatCode>
                <c:ptCount val="3"/>
                <c:pt idx="0">
                  <c:v>40</c:v>
                </c:pt>
                <c:pt idx="1">
                  <c:v>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8-4D94-8EE1-31ED50A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1100137</xdr:colOff>
      <xdr:row>24</xdr:row>
      <xdr:rowOff>171450</xdr:rowOff>
    </xdr:from>
    <xdr:to>
      <xdr:col>7</xdr:col>
      <xdr:colOff>1238250</xdr:colOff>
      <xdr:row>30</xdr:row>
      <xdr:rowOff>447675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907DBCE-F488-4C8E-9A20-21627F958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1219201</xdr:colOff>
      <xdr:row>24</xdr:row>
      <xdr:rowOff>171450</xdr:rowOff>
    </xdr:from>
    <xdr:to>
      <xdr:col>11</xdr:col>
      <xdr:colOff>314325</xdr:colOff>
      <xdr:row>30</xdr:row>
      <xdr:rowOff>390525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C0FA808-4B0C-460C-B8A1-5A04D997D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1095376</xdr:colOff>
      <xdr:row>30</xdr:row>
      <xdr:rowOff>447675</xdr:rowOff>
    </xdr:from>
    <xdr:to>
      <xdr:col>7</xdr:col>
      <xdr:colOff>1295400</xdr:colOff>
      <xdr:row>36</xdr:row>
      <xdr:rowOff>323850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3AC403-060A-4A98-8042-0A9ECF035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57151</xdr:colOff>
      <xdr:row>30</xdr:row>
      <xdr:rowOff>447675</xdr:rowOff>
    </xdr:from>
    <xdr:to>
      <xdr:col>11</xdr:col>
      <xdr:colOff>276225</xdr:colOff>
      <xdr:row>36</xdr:row>
      <xdr:rowOff>323850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FBFF96-2353-4F1C-9EEB-30DA65E9C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42861</xdr:colOff>
      <xdr:row>53</xdr:row>
      <xdr:rowOff>85724</xdr:rowOff>
    </xdr:from>
    <xdr:to>
      <xdr:col>9</xdr:col>
      <xdr:colOff>19050</xdr:colOff>
      <xdr:row>64</xdr:row>
      <xdr:rowOff>171449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8E7A3C-1D91-4267-BE24-A07069274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47625</xdr:colOff>
      <xdr:row>53</xdr:row>
      <xdr:rowOff>171450</xdr:rowOff>
    </xdr:from>
    <xdr:to>
      <xdr:col>11</xdr:col>
      <xdr:colOff>1047750</xdr:colOff>
      <xdr:row>59</xdr:row>
      <xdr:rowOff>66675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F5402B-E9E7-4537-986B-24A5B3DCF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1333499</xdr:colOff>
      <xdr:row>59</xdr:row>
      <xdr:rowOff>161925</xdr:rowOff>
    </xdr:from>
    <xdr:to>
      <xdr:col>11</xdr:col>
      <xdr:colOff>1000124</xdr:colOff>
      <xdr:row>64</xdr:row>
      <xdr:rowOff>133350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9A43D-1779-45C7-AE0D-84F1133E0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C75D-82BD-40CB-8E3D-19BCD96068E8}">
  <dimension ref="B1:P123"/>
  <sheetViews>
    <sheetView tabSelected="1" view="pageBreakPreview" topLeftCell="F1" zoomScaleNormal="100" zoomScaleSheetLayoutView="100" workbookViewId="0">
      <selection activeCell="F1" sqref="F1"/>
    </sheetView>
  </sheetViews>
  <sheetFormatPr defaultRowHeight="18" x14ac:dyDescent="0.45"/>
  <cols>
    <col min="1" max="1" width="0" hidden="1" customWidth="1"/>
    <col min="2" max="4" width="5.19921875" hidden="1" customWidth="1"/>
    <col min="5" max="5" width="3.8984375" hidden="1" customWidth="1"/>
    <col min="6" max="12" width="17.5" customWidth="1"/>
  </cols>
  <sheetData>
    <row r="1" spans="2:16" x14ac:dyDescent="0.45">
      <c r="B1" s="12"/>
      <c r="C1" s="12"/>
    </row>
    <row r="2" spans="2:16" ht="25.8" x14ac:dyDescent="0.45">
      <c r="B2" s="13"/>
      <c r="C2" s="13"/>
      <c r="F2" s="24" t="s">
        <v>11</v>
      </c>
      <c r="G2" s="24"/>
      <c r="H2" s="25" t="s">
        <v>13</v>
      </c>
      <c r="I2" s="47" t="s">
        <v>12</v>
      </c>
      <c r="J2" s="47"/>
    </row>
    <row r="3" spans="2:16" x14ac:dyDescent="0.45">
      <c r="B3" s="13"/>
      <c r="C3" s="13"/>
    </row>
    <row r="4" spans="2:16" x14ac:dyDescent="0.45">
      <c r="B4" s="13"/>
      <c r="C4" s="13"/>
      <c r="F4" t="s">
        <v>14</v>
      </c>
    </row>
    <row r="5" spans="2:16" ht="24" customHeight="1" x14ac:dyDescent="0.45">
      <c r="B5" s="13"/>
      <c r="C5" s="13"/>
      <c r="F5" s="48" t="s">
        <v>15</v>
      </c>
      <c r="G5" s="48"/>
      <c r="H5" s="2">
        <v>44391</v>
      </c>
      <c r="I5" s="3" t="s">
        <v>16</v>
      </c>
      <c r="J5" s="2">
        <v>44452</v>
      </c>
    </row>
    <row r="6" spans="2:16" ht="24" customHeight="1" x14ac:dyDescent="0.45">
      <c r="B6" s="13"/>
      <c r="C6" s="13"/>
      <c r="F6" s="48" t="s">
        <v>65</v>
      </c>
      <c r="G6" s="48"/>
      <c r="H6" s="7">
        <v>53</v>
      </c>
      <c r="I6" s="7"/>
      <c r="J6" s="1"/>
    </row>
    <row r="7" spans="2:16" x14ac:dyDescent="0.45">
      <c r="B7" s="13"/>
      <c r="C7" s="13"/>
    </row>
    <row r="8" spans="2:16" ht="26.4" x14ac:dyDescent="0.45">
      <c r="B8" s="13"/>
      <c r="C8" s="13"/>
      <c r="F8" s="9" t="s">
        <v>21</v>
      </c>
    </row>
    <row r="9" spans="2:16" ht="36" x14ac:dyDescent="0.45">
      <c r="B9" s="13"/>
      <c r="C9" s="13"/>
      <c r="F9" s="20" t="s">
        <v>61</v>
      </c>
      <c r="G9" s="20" t="s">
        <v>60</v>
      </c>
      <c r="H9" s="5" t="s">
        <v>17</v>
      </c>
      <c r="I9" s="5" t="s">
        <v>9</v>
      </c>
      <c r="J9" s="5" t="s">
        <v>18</v>
      </c>
      <c r="K9" s="5" t="s">
        <v>19</v>
      </c>
      <c r="M9" s="27"/>
      <c r="N9" s="27"/>
      <c r="O9" s="27"/>
      <c r="P9" s="27"/>
    </row>
    <row r="10" spans="2:16" ht="37.5" customHeight="1" x14ac:dyDescent="0.45">
      <c r="B10" s="13"/>
      <c r="C10" s="13"/>
      <c r="F10" s="6">
        <v>31</v>
      </c>
      <c r="G10" s="6">
        <v>4</v>
      </c>
      <c r="H10" s="6">
        <v>5</v>
      </c>
      <c r="I10" s="6">
        <v>4</v>
      </c>
      <c r="J10" s="6">
        <v>6</v>
      </c>
      <c r="K10" s="6">
        <v>7</v>
      </c>
      <c r="M10" s="28"/>
      <c r="N10" s="28"/>
      <c r="O10" s="28"/>
      <c r="P10" s="27"/>
    </row>
    <row r="11" spans="2:16" x14ac:dyDescent="0.45">
      <c r="B11" s="13"/>
      <c r="C11" s="13"/>
      <c r="M11" s="28"/>
      <c r="N11" s="28"/>
      <c r="O11" s="28"/>
      <c r="P11" s="27"/>
    </row>
    <row r="12" spans="2:16" ht="26.4" x14ac:dyDescent="0.45">
      <c r="B12" s="13"/>
      <c r="C12" s="13"/>
      <c r="F12" s="9" t="s">
        <v>22</v>
      </c>
      <c r="M12" s="34"/>
      <c r="N12" s="33"/>
      <c r="O12" s="32"/>
      <c r="P12" s="27"/>
    </row>
    <row r="13" spans="2:16" ht="37.5" customHeight="1" x14ac:dyDescent="0.45">
      <c r="B13" s="13"/>
      <c r="C13" s="13"/>
      <c r="F13" s="8" t="s">
        <v>0</v>
      </c>
      <c r="G13" s="4" t="s">
        <v>1</v>
      </c>
      <c r="H13" s="4" t="s">
        <v>2</v>
      </c>
      <c r="I13" s="26" t="s">
        <v>3</v>
      </c>
      <c r="J13" s="4" t="s">
        <v>4</v>
      </c>
      <c r="K13" s="4" t="s">
        <v>5</v>
      </c>
      <c r="L13" s="30" t="s">
        <v>6</v>
      </c>
      <c r="M13" s="35" t="s">
        <v>7</v>
      </c>
      <c r="N13" s="36" t="s">
        <v>8</v>
      </c>
      <c r="O13" s="35" t="s">
        <v>19</v>
      </c>
      <c r="P13" s="27"/>
    </row>
    <row r="14" spans="2:16" ht="37.5" customHeight="1" x14ac:dyDescent="0.45">
      <c r="B14" s="13"/>
      <c r="C14" s="13"/>
      <c r="F14" s="6">
        <v>33</v>
      </c>
      <c r="G14" s="6">
        <v>22</v>
      </c>
      <c r="H14" s="6">
        <v>1</v>
      </c>
      <c r="I14" s="6">
        <v>0</v>
      </c>
      <c r="J14" s="6">
        <v>5</v>
      </c>
      <c r="K14" s="6">
        <v>1</v>
      </c>
      <c r="L14" s="31">
        <v>1</v>
      </c>
      <c r="M14" s="37">
        <v>0</v>
      </c>
      <c r="N14" s="38">
        <v>0</v>
      </c>
      <c r="O14" s="39">
        <v>1</v>
      </c>
      <c r="P14" s="27"/>
    </row>
    <row r="15" spans="2:16" ht="37.5" customHeight="1" x14ac:dyDescent="0.45">
      <c r="B15" s="13"/>
      <c r="C15" s="13"/>
      <c r="F15" s="4" t="s">
        <v>7</v>
      </c>
      <c r="G15" s="4" t="s">
        <v>8</v>
      </c>
      <c r="H15" s="4" t="s">
        <v>19</v>
      </c>
      <c r="M15" s="29"/>
      <c r="N15" s="29"/>
      <c r="O15" s="29"/>
      <c r="P15" s="27"/>
    </row>
    <row r="16" spans="2:16" ht="37.5" customHeight="1" x14ac:dyDescent="0.45">
      <c r="B16" s="13"/>
      <c r="C16" s="13"/>
      <c r="F16" s="6">
        <v>0</v>
      </c>
      <c r="G16" s="6">
        <v>0</v>
      </c>
      <c r="H16" s="6">
        <v>1</v>
      </c>
      <c r="M16" s="28"/>
      <c r="N16" s="28"/>
      <c r="O16" s="28"/>
      <c r="P16" s="27"/>
    </row>
    <row r="17" spans="2:16" x14ac:dyDescent="0.45">
      <c r="B17" s="13"/>
      <c r="C17" s="13"/>
      <c r="M17" s="28"/>
      <c r="N17" s="28"/>
      <c r="O17" s="28"/>
      <c r="P17" s="27"/>
    </row>
    <row r="18" spans="2:16" ht="26.4" x14ac:dyDescent="0.45">
      <c r="B18" s="13"/>
      <c r="C18" s="13"/>
      <c r="F18" s="9" t="s">
        <v>23</v>
      </c>
      <c r="M18" s="28"/>
      <c r="N18" s="28"/>
      <c r="O18" s="28"/>
      <c r="P18" s="27"/>
    </row>
    <row r="19" spans="2:16" ht="37.5" customHeight="1" x14ac:dyDescent="0.45">
      <c r="B19" s="13"/>
      <c r="C19" s="13"/>
      <c r="F19" s="5" t="s">
        <v>50</v>
      </c>
      <c r="G19" s="5" t="s">
        <v>51</v>
      </c>
      <c r="H19" s="5" t="s">
        <v>52</v>
      </c>
      <c r="I19" s="5" t="s">
        <v>53</v>
      </c>
      <c r="J19" s="5" t="s">
        <v>54</v>
      </c>
      <c r="M19" s="27"/>
      <c r="N19" s="27"/>
      <c r="O19" s="27"/>
      <c r="P19" s="27"/>
    </row>
    <row r="20" spans="2:16" ht="37.5" customHeight="1" x14ac:dyDescent="0.45">
      <c r="B20" s="13"/>
      <c r="C20" s="13"/>
      <c r="F20" s="6">
        <v>1</v>
      </c>
      <c r="G20" s="6">
        <v>15</v>
      </c>
      <c r="H20" s="6">
        <v>11</v>
      </c>
      <c r="I20" s="6">
        <v>16</v>
      </c>
      <c r="J20" s="6">
        <v>8</v>
      </c>
      <c r="M20" s="27"/>
      <c r="N20" s="27"/>
      <c r="O20" s="27"/>
      <c r="P20" s="27"/>
    </row>
    <row r="21" spans="2:16" x14ac:dyDescent="0.45">
      <c r="B21" s="13"/>
      <c r="C21" s="13"/>
      <c r="M21" s="27"/>
      <c r="N21" s="27"/>
      <c r="O21" s="27"/>
      <c r="P21" s="27"/>
    </row>
    <row r="22" spans="2:16" ht="26.4" x14ac:dyDescent="0.45">
      <c r="B22" s="13"/>
      <c r="C22" s="13"/>
      <c r="F22" s="9" t="s">
        <v>24</v>
      </c>
      <c r="M22" s="27"/>
      <c r="N22" s="27"/>
      <c r="O22" s="27"/>
      <c r="P22" s="27"/>
    </row>
    <row r="23" spans="2:16" ht="37.5" customHeight="1" x14ac:dyDescent="0.45">
      <c r="B23" s="13"/>
      <c r="C23" s="13"/>
      <c r="F23" s="5" t="s">
        <v>43</v>
      </c>
      <c r="G23" s="5" t="s">
        <v>44</v>
      </c>
      <c r="H23" s="5" t="s">
        <v>45</v>
      </c>
      <c r="I23" s="5" t="s">
        <v>46</v>
      </c>
      <c r="J23" s="5" t="s">
        <v>47</v>
      </c>
      <c r="K23" s="5" t="s">
        <v>48</v>
      </c>
      <c r="L23" s="5" t="s">
        <v>49</v>
      </c>
    </row>
    <row r="24" spans="2:16" ht="37.5" customHeight="1" x14ac:dyDescent="0.45">
      <c r="B24" s="13"/>
      <c r="C24" s="13"/>
      <c r="F24" s="6">
        <v>31</v>
      </c>
      <c r="G24" s="6">
        <v>39</v>
      </c>
      <c r="H24" s="6">
        <v>20</v>
      </c>
      <c r="I24" s="6">
        <v>18</v>
      </c>
      <c r="J24" s="6">
        <v>12</v>
      </c>
      <c r="K24" s="6">
        <v>17</v>
      </c>
      <c r="L24" s="6">
        <v>2</v>
      </c>
    </row>
    <row r="25" spans="2:16" ht="20.25" customHeight="1" x14ac:dyDescent="0.45">
      <c r="B25" s="13"/>
      <c r="C25" s="13"/>
      <c r="F25" s="14"/>
      <c r="G25" s="14"/>
      <c r="H25" s="14"/>
      <c r="I25" s="14"/>
      <c r="J25" s="14"/>
      <c r="K25" s="14"/>
      <c r="L25" s="14"/>
    </row>
    <row r="26" spans="2:16" ht="37.5" customHeight="1" x14ac:dyDescent="0.45">
      <c r="B26" s="13"/>
      <c r="C26" s="13"/>
      <c r="F26" s="21"/>
      <c r="G26" s="21"/>
      <c r="H26" s="21"/>
      <c r="I26" s="21"/>
      <c r="J26" s="21"/>
      <c r="K26" s="21"/>
      <c r="L26" s="21"/>
    </row>
    <row r="27" spans="2:16" ht="37.5" customHeight="1" x14ac:dyDescent="0.45">
      <c r="B27" s="13"/>
      <c r="C27" s="13"/>
      <c r="F27" s="21"/>
      <c r="G27" s="21"/>
      <c r="H27" s="21"/>
      <c r="I27" s="21"/>
      <c r="J27" s="21"/>
      <c r="K27" s="21"/>
      <c r="L27" s="21"/>
    </row>
    <row r="28" spans="2:16" ht="37.5" customHeight="1" x14ac:dyDescent="0.45">
      <c r="B28" s="13"/>
      <c r="C28" s="13"/>
      <c r="F28" s="21"/>
      <c r="G28" s="21"/>
      <c r="H28" s="21"/>
      <c r="I28" s="21"/>
      <c r="J28" s="21"/>
      <c r="K28" s="21"/>
      <c r="L28" s="21"/>
    </row>
    <row r="29" spans="2:16" ht="37.5" customHeight="1" x14ac:dyDescent="0.45">
      <c r="B29" s="13"/>
      <c r="C29" s="13"/>
      <c r="F29" s="21"/>
      <c r="G29" s="21"/>
      <c r="H29" s="21"/>
      <c r="I29" s="21"/>
      <c r="J29" s="21"/>
      <c r="K29" s="21"/>
      <c r="L29" s="21"/>
    </row>
    <row r="30" spans="2:16" ht="37.5" customHeight="1" x14ac:dyDescent="0.45">
      <c r="B30" s="13"/>
      <c r="C30" s="13"/>
      <c r="F30" s="21"/>
      <c r="G30" s="21"/>
      <c r="H30" s="21"/>
      <c r="I30" s="21"/>
      <c r="J30" s="21"/>
      <c r="K30" s="21"/>
      <c r="L30" s="21"/>
    </row>
    <row r="31" spans="2:16" ht="37.5" customHeight="1" x14ac:dyDescent="0.45">
      <c r="B31" s="13"/>
      <c r="C31" s="13"/>
      <c r="F31" s="21"/>
      <c r="G31" s="21"/>
      <c r="H31" s="21"/>
      <c r="I31" s="21"/>
      <c r="J31" s="21"/>
      <c r="K31" s="21"/>
      <c r="L31" s="21"/>
    </row>
    <row r="32" spans="2:16" ht="37.5" customHeight="1" x14ac:dyDescent="0.45">
      <c r="B32" s="13"/>
      <c r="C32" s="13"/>
      <c r="F32" s="21"/>
      <c r="G32" s="21"/>
      <c r="H32" s="21"/>
      <c r="I32" s="21"/>
      <c r="J32" s="21"/>
      <c r="K32" s="21"/>
      <c r="L32" s="21"/>
    </row>
    <row r="33" spans="2:12" ht="37.5" customHeight="1" x14ac:dyDescent="0.45">
      <c r="B33" s="13"/>
      <c r="C33" s="13"/>
      <c r="F33" s="21"/>
      <c r="G33" s="21"/>
      <c r="H33" s="21"/>
      <c r="I33" s="21"/>
      <c r="J33" s="21"/>
      <c r="K33" s="21"/>
      <c r="L33" s="21"/>
    </row>
    <row r="34" spans="2:12" ht="37.5" customHeight="1" x14ac:dyDescent="0.45">
      <c r="B34" s="13"/>
      <c r="C34" s="13"/>
      <c r="F34" s="21"/>
      <c r="G34" s="21"/>
      <c r="H34" s="21"/>
      <c r="I34" s="21"/>
      <c r="J34" s="21"/>
      <c r="K34" s="21"/>
      <c r="L34" s="21"/>
    </row>
    <row r="35" spans="2:12" ht="37.5" customHeight="1" x14ac:dyDescent="0.45">
      <c r="B35" s="13"/>
      <c r="C35" s="13"/>
      <c r="F35" s="21"/>
      <c r="G35" s="21"/>
      <c r="H35" s="21"/>
      <c r="I35" s="21"/>
      <c r="J35" s="21"/>
      <c r="K35" s="21"/>
      <c r="L35" s="21"/>
    </row>
    <row r="36" spans="2:12" ht="37.5" customHeight="1" x14ac:dyDescent="0.45">
      <c r="B36" s="13"/>
      <c r="C36" s="13"/>
      <c r="F36" s="21"/>
      <c r="G36" s="21"/>
      <c r="H36" s="21"/>
      <c r="I36" s="21"/>
      <c r="J36" s="21"/>
      <c r="K36" s="21"/>
      <c r="L36" s="21"/>
    </row>
    <row r="37" spans="2:12" ht="29.25" customHeight="1" x14ac:dyDescent="0.45">
      <c r="B37" s="13"/>
      <c r="C37" s="13"/>
      <c r="F37" s="14"/>
      <c r="G37" s="14"/>
      <c r="H37" s="14"/>
      <c r="I37" s="14"/>
      <c r="J37" s="14"/>
      <c r="K37" s="14"/>
      <c r="L37" s="14"/>
    </row>
    <row r="38" spans="2:12" ht="26.4" x14ac:dyDescent="0.45">
      <c r="B38" s="13"/>
      <c r="C38" s="13"/>
      <c r="F38" s="9" t="s">
        <v>25</v>
      </c>
    </row>
    <row r="39" spans="2:12" ht="37.5" customHeight="1" x14ac:dyDescent="0.45">
      <c r="B39" s="13"/>
      <c r="C39" s="13"/>
      <c r="F39" s="51"/>
      <c r="G39" s="51"/>
      <c r="H39" s="5" t="s">
        <v>32</v>
      </c>
      <c r="I39" s="5" t="s">
        <v>33</v>
      </c>
      <c r="J39" s="5" t="s">
        <v>34</v>
      </c>
      <c r="K39" s="5" t="s">
        <v>35</v>
      </c>
    </row>
    <row r="40" spans="2:12" ht="52.5" customHeight="1" x14ac:dyDescent="0.45">
      <c r="B40" s="13"/>
      <c r="C40" s="13"/>
      <c r="F40" s="50" t="s">
        <v>26</v>
      </c>
      <c r="G40" s="49"/>
      <c r="H40" s="6">
        <v>27</v>
      </c>
      <c r="I40" s="6">
        <v>7</v>
      </c>
      <c r="J40" s="6">
        <v>1</v>
      </c>
      <c r="K40" s="6">
        <v>4</v>
      </c>
    </row>
    <row r="41" spans="2:12" ht="52.5" customHeight="1" x14ac:dyDescent="0.45">
      <c r="B41" s="13"/>
      <c r="C41" s="13"/>
      <c r="F41" s="49" t="s">
        <v>27</v>
      </c>
      <c r="G41" s="49"/>
      <c r="H41" s="6">
        <v>4</v>
      </c>
      <c r="I41" s="6">
        <v>7</v>
      </c>
      <c r="J41" s="6">
        <v>0</v>
      </c>
      <c r="K41" s="6">
        <v>26</v>
      </c>
    </row>
    <row r="42" spans="2:12" ht="52.5" customHeight="1" x14ac:dyDescent="0.45">
      <c r="B42" s="13"/>
      <c r="C42" s="13"/>
      <c r="F42" s="49" t="s">
        <v>28</v>
      </c>
      <c r="G42" s="49"/>
      <c r="H42" s="6">
        <v>3</v>
      </c>
      <c r="I42" s="6">
        <v>3</v>
      </c>
      <c r="J42" s="6">
        <v>12</v>
      </c>
      <c r="K42" s="6">
        <v>16</v>
      </c>
    </row>
    <row r="43" spans="2:12" ht="52.5" customHeight="1" x14ac:dyDescent="0.45">
      <c r="B43" s="13"/>
      <c r="C43" s="13"/>
      <c r="F43" s="49" t="s">
        <v>29</v>
      </c>
      <c r="G43" s="49"/>
      <c r="H43" s="6">
        <v>3</v>
      </c>
      <c r="I43" s="6">
        <v>6</v>
      </c>
      <c r="J43" s="6">
        <v>3</v>
      </c>
      <c r="K43" s="6">
        <v>24</v>
      </c>
    </row>
    <row r="44" spans="2:12" ht="52.5" customHeight="1" x14ac:dyDescent="0.45">
      <c r="B44" s="13"/>
      <c r="C44" s="13"/>
      <c r="F44" s="49" t="s">
        <v>30</v>
      </c>
      <c r="G44" s="49"/>
      <c r="H44" s="6">
        <v>16</v>
      </c>
      <c r="I44" s="6">
        <v>5</v>
      </c>
      <c r="J44" s="6">
        <v>1</v>
      </c>
      <c r="K44" s="6">
        <v>17</v>
      </c>
    </row>
    <row r="45" spans="2:12" ht="52.5" customHeight="1" x14ac:dyDescent="0.45">
      <c r="B45" s="13"/>
      <c r="C45" s="13"/>
      <c r="F45" s="49" t="s">
        <v>31</v>
      </c>
      <c r="G45" s="49"/>
      <c r="H45" s="6">
        <v>10</v>
      </c>
      <c r="I45" s="6">
        <v>8</v>
      </c>
      <c r="J45" s="6">
        <v>2</v>
      </c>
      <c r="K45" s="6">
        <v>17</v>
      </c>
    </row>
    <row r="46" spans="2:12" x14ac:dyDescent="0.45">
      <c r="B46" s="13"/>
      <c r="C46" s="13"/>
    </row>
    <row r="47" spans="2:12" ht="26.4" x14ac:dyDescent="0.45">
      <c r="B47" s="13"/>
      <c r="C47" s="13"/>
      <c r="F47" s="9" t="s">
        <v>36</v>
      </c>
    </row>
    <row r="48" spans="2:12" ht="37.5" customHeight="1" x14ac:dyDescent="0.45">
      <c r="B48" s="13"/>
      <c r="C48" s="13"/>
      <c r="F48" s="5" t="s">
        <v>37</v>
      </c>
      <c r="G48" s="5" t="s">
        <v>32</v>
      </c>
      <c r="H48" s="5" t="s">
        <v>33</v>
      </c>
      <c r="I48" s="5" t="s">
        <v>34</v>
      </c>
      <c r="J48" s="5" t="s">
        <v>38</v>
      </c>
    </row>
    <row r="49" spans="2:12" ht="37.5" customHeight="1" x14ac:dyDescent="0.45">
      <c r="B49" s="13"/>
      <c r="C49" s="13"/>
      <c r="F49" s="6">
        <v>12</v>
      </c>
      <c r="G49" s="6">
        <v>23</v>
      </c>
      <c r="H49" s="6">
        <v>10</v>
      </c>
      <c r="I49" s="6">
        <v>0</v>
      </c>
      <c r="J49" s="6">
        <v>1</v>
      </c>
    </row>
    <row r="50" spans="2:12" x14ac:dyDescent="0.45">
      <c r="B50" s="13"/>
      <c r="C50" s="13"/>
    </row>
    <row r="51" spans="2:12" ht="26.4" x14ac:dyDescent="0.45">
      <c r="B51" s="13"/>
      <c r="C51" s="13"/>
      <c r="F51" s="9" t="s">
        <v>63</v>
      </c>
    </row>
    <row r="52" spans="2:12" ht="37.5" customHeight="1" x14ac:dyDescent="0.45">
      <c r="B52" s="13"/>
      <c r="C52" s="13"/>
      <c r="F52" s="5" t="s">
        <v>39</v>
      </c>
      <c r="G52" s="5" t="s">
        <v>40</v>
      </c>
      <c r="H52" s="15" t="s">
        <v>64</v>
      </c>
    </row>
    <row r="53" spans="2:12" ht="37.5" customHeight="1" x14ac:dyDescent="0.45">
      <c r="B53" s="13"/>
      <c r="C53" s="13"/>
      <c r="F53" s="6">
        <v>40</v>
      </c>
      <c r="G53" s="6">
        <v>1</v>
      </c>
      <c r="H53" s="23">
        <v>12</v>
      </c>
    </row>
    <row r="54" spans="2:12" ht="37.5" customHeight="1" x14ac:dyDescent="0.45">
      <c r="B54" s="13"/>
      <c r="C54" s="13"/>
      <c r="F54" s="14"/>
      <c r="G54" s="14"/>
    </row>
    <row r="55" spans="2:12" ht="37.5" customHeight="1" x14ac:dyDescent="0.45">
      <c r="B55" s="13"/>
      <c r="C55" s="13"/>
      <c r="F55" s="21"/>
      <c r="G55" s="21"/>
      <c r="H55" s="21"/>
      <c r="I55" s="21"/>
      <c r="J55" s="21"/>
      <c r="K55" s="21"/>
      <c r="L55" s="21"/>
    </row>
    <row r="56" spans="2:12" ht="37.5" customHeight="1" x14ac:dyDescent="0.45">
      <c r="B56" s="13"/>
      <c r="C56" s="13"/>
      <c r="F56" s="21"/>
      <c r="G56" s="21"/>
      <c r="H56" s="21"/>
      <c r="I56" s="21"/>
      <c r="J56" s="21"/>
      <c r="K56" s="21"/>
      <c r="L56" s="21"/>
    </row>
    <row r="57" spans="2:12" ht="37.5" customHeight="1" x14ac:dyDescent="0.45">
      <c r="B57" s="13"/>
      <c r="C57" s="13"/>
      <c r="F57" s="21"/>
      <c r="G57" s="21"/>
      <c r="H57" s="21"/>
      <c r="I57" s="21"/>
      <c r="J57" s="21"/>
      <c r="K57" s="21"/>
      <c r="L57" s="21"/>
    </row>
    <row r="58" spans="2:12" ht="37.5" customHeight="1" x14ac:dyDescent="0.45">
      <c r="B58" s="13"/>
      <c r="C58" s="13"/>
      <c r="F58" s="21"/>
      <c r="G58" s="21"/>
      <c r="H58" s="21"/>
      <c r="I58" s="21"/>
      <c r="J58" s="21"/>
      <c r="K58" s="21"/>
      <c r="L58" s="21"/>
    </row>
    <row r="59" spans="2:12" ht="37.5" customHeight="1" x14ac:dyDescent="0.45">
      <c r="B59" s="13"/>
      <c r="C59" s="13"/>
      <c r="F59" s="21"/>
      <c r="G59" s="21"/>
      <c r="H59" s="21"/>
      <c r="I59" s="21"/>
      <c r="J59" s="21"/>
      <c r="K59" s="21"/>
      <c r="L59" s="21"/>
    </row>
    <row r="60" spans="2:12" ht="37.5" customHeight="1" x14ac:dyDescent="0.45">
      <c r="B60" s="13"/>
      <c r="C60" s="13"/>
      <c r="F60" s="21"/>
      <c r="G60" s="21"/>
      <c r="H60" s="21"/>
      <c r="I60" s="21"/>
      <c r="J60" s="21"/>
      <c r="K60" s="21"/>
      <c r="L60" s="21"/>
    </row>
    <row r="61" spans="2:12" ht="37.5" customHeight="1" x14ac:dyDescent="0.45">
      <c r="B61" s="13"/>
      <c r="C61" s="13"/>
      <c r="F61" s="21"/>
      <c r="G61" s="21"/>
      <c r="H61" s="21"/>
      <c r="I61" s="21"/>
      <c r="J61" s="21"/>
      <c r="K61" s="21"/>
      <c r="L61" s="21"/>
    </row>
    <row r="62" spans="2:12" ht="37.5" customHeight="1" x14ac:dyDescent="0.45">
      <c r="B62" s="13"/>
      <c r="C62" s="13"/>
      <c r="F62" s="21"/>
      <c r="G62" s="21"/>
      <c r="H62" s="21"/>
      <c r="I62" s="21"/>
      <c r="J62" s="21"/>
      <c r="K62" s="21"/>
      <c r="L62" s="21"/>
    </row>
    <row r="63" spans="2:12" ht="37.5" customHeight="1" x14ac:dyDescent="0.45">
      <c r="B63" s="13"/>
      <c r="C63" s="13"/>
      <c r="F63" s="21"/>
      <c r="G63" s="21"/>
      <c r="H63" s="21"/>
      <c r="I63" s="21"/>
      <c r="J63" s="21"/>
      <c r="K63" s="21"/>
      <c r="L63" s="21"/>
    </row>
    <row r="64" spans="2:12" ht="37.5" customHeight="1" x14ac:dyDescent="0.45">
      <c r="B64" s="13"/>
      <c r="C64" s="13"/>
      <c r="F64" s="21"/>
      <c r="G64" s="21"/>
      <c r="H64" s="21"/>
      <c r="I64" s="21"/>
      <c r="J64" s="21"/>
      <c r="K64" s="21"/>
      <c r="L64" s="21"/>
    </row>
    <row r="65" spans="2:11" x14ac:dyDescent="0.45">
      <c r="B65" s="13"/>
      <c r="C65" s="13"/>
    </row>
    <row r="66" spans="2:11" ht="26.4" x14ac:dyDescent="0.45">
      <c r="B66" s="12"/>
      <c r="C66" s="12"/>
      <c r="D66" s="12"/>
      <c r="F66" s="9" t="s">
        <v>41</v>
      </c>
    </row>
    <row r="67" spans="2:11" ht="37.5" customHeight="1" x14ac:dyDescent="0.45">
      <c r="B67" s="11">
        <v>1</v>
      </c>
      <c r="C67" s="17">
        <f>B67+1</f>
        <v>2</v>
      </c>
      <c r="D67" s="17">
        <f>C67+1</f>
        <v>3</v>
      </c>
      <c r="F67" s="45" t="s">
        <v>66</v>
      </c>
      <c r="G67" s="45"/>
      <c r="H67" s="46" t="s">
        <v>67</v>
      </c>
      <c r="I67" s="45"/>
      <c r="J67" s="45" t="s">
        <v>56</v>
      </c>
      <c r="K67" s="45"/>
    </row>
    <row r="68" spans="2:11" ht="37.5" customHeight="1" x14ac:dyDescent="0.45">
      <c r="B68" s="11">
        <f>B67+3</f>
        <v>4</v>
      </c>
      <c r="C68" s="17">
        <f t="shared" ref="C68:D83" si="0">C67+3</f>
        <v>5</v>
      </c>
      <c r="D68" s="17">
        <f t="shared" si="0"/>
        <v>6</v>
      </c>
      <c r="F68" s="45" t="s">
        <v>68</v>
      </c>
      <c r="G68" s="45"/>
      <c r="H68" s="45" t="s">
        <v>69</v>
      </c>
      <c r="I68" s="45"/>
      <c r="J68" s="45" t="s">
        <v>70</v>
      </c>
      <c r="K68" s="45"/>
    </row>
    <row r="69" spans="2:11" ht="37.5" customHeight="1" x14ac:dyDescent="0.45">
      <c r="B69" s="11">
        <f t="shared" ref="B69:B86" si="1">B68+3</f>
        <v>7</v>
      </c>
      <c r="C69" s="17">
        <f t="shared" si="0"/>
        <v>8</v>
      </c>
      <c r="D69" s="17">
        <f t="shared" si="0"/>
        <v>9</v>
      </c>
      <c r="F69" s="45" t="s">
        <v>71</v>
      </c>
      <c r="G69" s="45"/>
      <c r="H69" s="45" t="s">
        <v>72</v>
      </c>
      <c r="I69" s="45"/>
      <c r="J69" s="45" t="s">
        <v>73</v>
      </c>
      <c r="K69" s="45"/>
    </row>
    <row r="70" spans="2:11" ht="37.5" customHeight="1" x14ac:dyDescent="0.45">
      <c r="B70" s="11">
        <f t="shared" si="1"/>
        <v>10</v>
      </c>
      <c r="C70" s="17">
        <f t="shared" si="0"/>
        <v>11</v>
      </c>
      <c r="D70" s="17">
        <f t="shared" si="0"/>
        <v>12</v>
      </c>
      <c r="F70" s="45" t="s">
        <v>74</v>
      </c>
      <c r="G70" s="45"/>
      <c r="H70" s="45" t="s">
        <v>75</v>
      </c>
      <c r="I70" s="45"/>
      <c r="J70" s="45" t="s">
        <v>76</v>
      </c>
      <c r="K70" s="45"/>
    </row>
    <row r="71" spans="2:11" ht="37.5" customHeight="1" x14ac:dyDescent="0.45">
      <c r="B71" s="11">
        <f t="shared" si="1"/>
        <v>13</v>
      </c>
      <c r="C71" s="17">
        <f t="shared" si="0"/>
        <v>14</v>
      </c>
      <c r="D71" s="17">
        <f t="shared" si="0"/>
        <v>15</v>
      </c>
      <c r="F71" s="45" t="s">
        <v>77</v>
      </c>
      <c r="G71" s="45"/>
      <c r="H71" s="45" t="s">
        <v>57</v>
      </c>
      <c r="I71" s="45"/>
      <c r="J71" s="45" t="s">
        <v>78</v>
      </c>
      <c r="K71" s="45"/>
    </row>
    <row r="72" spans="2:11" ht="37.5" customHeight="1" x14ac:dyDescent="0.45">
      <c r="B72" s="11">
        <f t="shared" si="1"/>
        <v>16</v>
      </c>
      <c r="C72" s="17">
        <f t="shared" si="0"/>
        <v>17</v>
      </c>
      <c r="D72" s="17">
        <f t="shared" si="0"/>
        <v>18</v>
      </c>
      <c r="F72" s="45" t="s">
        <v>79</v>
      </c>
      <c r="G72" s="45"/>
      <c r="H72" s="45" t="s">
        <v>58</v>
      </c>
      <c r="I72" s="45"/>
      <c r="J72" s="45" t="s">
        <v>80</v>
      </c>
      <c r="K72" s="45"/>
    </row>
    <row r="73" spans="2:11" ht="37.5" customHeight="1" x14ac:dyDescent="0.45">
      <c r="B73" s="11">
        <f t="shared" si="1"/>
        <v>19</v>
      </c>
      <c r="C73" s="17">
        <f t="shared" si="0"/>
        <v>20</v>
      </c>
      <c r="D73" s="17">
        <f t="shared" si="0"/>
        <v>21</v>
      </c>
      <c r="F73" s="45" t="s">
        <v>81</v>
      </c>
      <c r="G73" s="45"/>
      <c r="H73" s="45" t="s">
        <v>82</v>
      </c>
      <c r="I73" s="45"/>
      <c r="J73" s="45" t="s">
        <v>83</v>
      </c>
      <c r="K73" s="45"/>
    </row>
    <row r="74" spans="2:11" ht="37.5" customHeight="1" x14ac:dyDescent="0.45">
      <c r="B74" s="11">
        <f t="shared" si="1"/>
        <v>22</v>
      </c>
      <c r="C74" s="17">
        <f t="shared" si="0"/>
        <v>23</v>
      </c>
      <c r="D74" s="17">
        <f t="shared" si="0"/>
        <v>24</v>
      </c>
      <c r="F74" s="45" t="s">
        <v>84</v>
      </c>
      <c r="G74" s="45"/>
      <c r="H74" s="45" t="s">
        <v>85</v>
      </c>
      <c r="I74" s="45"/>
      <c r="J74" s="45" t="s">
        <v>59</v>
      </c>
      <c r="K74" s="45"/>
    </row>
    <row r="75" spans="2:11" ht="37.5" hidden="1" customHeight="1" x14ac:dyDescent="0.45">
      <c r="B75" s="11">
        <f t="shared" si="1"/>
        <v>25</v>
      </c>
      <c r="C75" s="17">
        <f t="shared" si="0"/>
        <v>26</v>
      </c>
      <c r="D75" s="17">
        <f t="shared" si="0"/>
        <v>27</v>
      </c>
      <c r="F75" s="45" t="e">
        <f>VLOOKUP(B75,#REF!,8,FALSE)</f>
        <v>#REF!</v>
      </c>
      <c r="G75" s="45"/>
      <c r="H75" s="45" t="e">
        <f>VLOOKUP(C75,#REF!,8,FALSE)</f>
        <v>#REF!</v>
      </c>
      <c r="I75" s="45"/>
      <c r="J75" s="45" t="e">
        <f>VLOOKUP(D75,#REF!,8,FALSE)</f>
        <v>#REF!</v>
      </c>
      <c r="K75" s="45"/>
    </row>
    <row r="76" spans="2:11" ht="37.5" hidden="1" customHeight="1" x14ac:dyDescent="0.45">
      <c r="B76" s="11">
        <f t="shared" si="1"/>
        <v>28</v>
      </c>
      <c r="C76" s="17">
        <f t="shared" si="0"/>
        <v>29</v>
      </c>
      <c r="D76" s="17">
        <f t="shared" si="0"/>
        <v>30</v>
      </c>
      <c r="F76" s="45" t="e">
        <f>VLOOKUP(B76,#REF!,8,FALSE)</f>
        <v>#REF!</v>
      </c>
      <c r="G76" s="45"/>
      <c r="H76" s="45" t="e">
        <f>VLOOKUP(C76,#REF!,8,FALSE)</f>
        <v>#REF!</v>
      </c>
      <c r="I76" s="45"/>
      <c r="J76" s="45" t="e">
        <f>VLOOKUP(D76,#REF!,8,FALSE)</f>
        <v>#REF!</v>
      </c>
      <c r="K76" s="45"/>
    </row>
    <row r="77" spans="2:11" ht="37.5" hidden="1" customHeight="1" x14ac:dyDescent="0.45">
      <c r="B77" s="11">
        <f t="shared" si="1"/>
        <v>31</v>
      </c>
      <c r="C77" s="17">
        <f t="shared" si="0"/>
        <v>32</v>
      </c>
      <c r="D77" s="17">
        <f t="shared" si="0"/>
        <v>33</v>
      </c>
      <c r="F77" s="45" t="e">
        <f>VLOOKUP(B77,#REF!,8,FALSE)</f>
        <v>#REF!</v>
      </c>
      <c r="G77" s="45"/>
      <c r="H77" s="45" t="e">
        <f>VLOOKUP(C77,#REF!,8,FALSE)</f>
        <v>#REF!</v>
      </c>
      <c r="I77" s="45"/>
      <c r="J77" s="45" t="e">
        <f>VLOOKUP(D77,#REF!,8,FALSE)</f>
        <v>#REF!</v>
      </c>
      <c r="K77" s="45"/>
    </row>
    <row r="78" spans="2:11" ht="37.5" hidden="1" customHeight="1" x14ac:dyDescent="0.45">
      <c r="B78" s="11">
        <f t="shared" si="1"/>
        <v>34</v>
      </c>
      <c r="C78" s="17">
        <f t="shared" si="0"/>
        <v>35</v>
      </c>
      <c r="D78" s="17">
        <f t="shared" si="0"/>
        <v>36</v>
      </c>
      <c r="F78" s="45" t="e">
        <f>VLOOKUP(B78,#REF!,8,FALSE)</f>
        <v>#REF!</v>
      </c>
      <c r="G78" s="45"/>
      <c r="H78" s="45" t="e">
        <f>VLOOKUP(C78,#REF!,8,FALSE)</f>
        <v>#REF!</v>
      </c>
      <c r="I78" s="45"/>
      <c r="J78" s="45" t="e">
        <f>VLOOKUP(D78,#REF!,8,FALSE)</f>
        <v>#REF!</v>
      </c>
      <c r="K78" s="45"/>
    </row>
    <row r="79" spans="2:11" ht="37.5" hidden="1" customHeight="1" x14ac:dyDescent="0.45">
      <c r="B79" s="11">
        <f t="shared" si="1"/>
        <v>37</v>
      </c>
      <c r="C79" s="17">
        <f t="shared" si="0"/>
        <v>38</v>
      </c>
      <c r="D79" s="17">
        <f t="shared" si="0"/>
        <v>39</v>
      </c>
      <c r="F79" s="45" t="e">
        <f>VLOOKUP(B79,#REF!,8,FALSE)</f>
        <v>#REF!</v>
      </c>
      <c r="G79" s="45"/>
      <c r="H79" s="45" t="e">
        <f>VLOOKUP(C79,#REF!,8,FALSE)</f>
        <v>#REF!</v>
      </c>
      <c r="I79" s="45"/>
      <c r="J79" s="45" t="e">
        <f>VLOOKUP(D79,#REF!,8,FALSE)</f>
        <v>#REF!</v>
      </c>
      <c r="K79" s="45"/>
    </row>
    <row r="80" spans="2:11" ht="37.5" hidden="1" customHeight="1" x14ac:dyDescent="0.45">
      <c r="B80" s="11">
        <f t="shared" si="1"/>
        <v>40</v>
      </c>
      <c r="C80" s="17">
        <f t="shared" si="0"/>
        <v>41</v>
      </c>
      <c r="D80" s="17">
        <f t="shared" si="0"/>
        <v>42</v>
      </c>
      <c r="F80" s="45" t="e">
        <f>VLOOKUP(B80,#REF!,8,FALSE)</f>
        <v>#REF!</v>
      </c>
      <c r="G80" s="45"/>
      <c r="H80" s="45" t="e">
        <f>VLOOKUP(C80,#REF!,8,FALSE)</f>
        <v>#REF!</v>
      </c>
      <c r="I80" s="45"/>
      <c r="J80" s="45" t="e">
        <f>VLOOKUP(D80,#REF!,8,FALSE)</f>
        <v>#REF!</v>
      </c>
      <c r="K80" s="45"/>
    </row>
    <row r="81" spans="2:11" ht="37.5" hidden="1" customHeight="1" x14ac:dyDescent="0.45">
      <c r="B81" s="11">
        <f t="shared" si="1"/>
        <v>43</v>
      </c>
      <c r="C81" s="17">
        <f t="shared" si="0"/>
        <v>44</v>
      </c>
      <c r="D81" s="17">
        <f t="shared" si="0"/>
        <v>45</v>
      </c>
      <c r="F81" s="45" t="e">
        <f>VLOOKUP(B81,#REF!,8,FALSE)</f>
        <v>#REF!</v>
      </c>
      <c r="G81" s="45"/>
      <c r="H81" s="45" t="e">
        <f>VLOOKUP(C81,#REF!,8,FALSE)</f>
        <v>#REF!</v>
      </c>
      <c r="I81" s="45"/>
      <c r="J81" s="45" t="e">
        <f>VLOOKUP(D81,#REF!,8,FALSE)</f>
        <v>#REF!</v>
      </c>
      <c r="K81" s="45"/>
    </row>
    <row r="82" spans="2:11" ht="37.5" hidden="1" customHeight="1" x14ac:dyDescent="0.45">
      <c r="B82" s="11">
        <f t="shared" si="1"/>
        <v>46</v>
      </c>
      <c r="C82" s="17">
        <f t="shared" si="0"/>
        <v>47</v>
      </c>
      <c r="D82" s="17">
        <f t="shared" si="0"/>
        <v>48</v>
      </c>
      <c r="F82" s="45" t="e">
        <f>VLOOKUP(B82,#REF!,8,FALSE)</f>
        <v>#REF!</v>
      </c>
      <c r="G82" s="45"/>
      <c r="H82" s="45" t="e">
        <f>VLOOKUP(C82,#REF!,8,FALSE)</f>
        <v>#REF!</v>
      </c>
      <c r="I82" s="45"/>
      <c r="J82" s="45" t="e">
        <f>VLOOKUP(D82,#REF!,8,FALSE)</f>
        <v>#REF!</v>
      </c>
      <c r="K82" s="45"/>
    </row>
    <row r="83" spans="2:11" ht="37.5" hidden="1" customHeight="1" x14ac:dyDescent="0.45">
      <c r="B83" s="11">
        <f t="shared" si="1"/>
        <v>49</v>
      </c>
      <c r="C83" s="17">
        <f t="shared" si="0"/>
        <v>50</v>
      </c>
      <c r="D83" s="17">
        <f t="shared" si="0"/>
        <v>51</v>
      </c>
      <c r="F83" s="45" t="e">
        <f>VLOOKUP(B83,#REF!,8,FALSE)</f>
        <v>#REF!</v>
      </c>
      <c r="G83" s="45"/>
      <c r="H83" s="45" t="e">
        <f>VLOOKUP(C83,#REF!,8,FALSE)</f>
        <v>#REF!</v>
      </c>
      <c r="I83" s="45"/>
      <c r="J83" s="45" t="e">
        <f>VLOOKUP(D83,#REF!,8,FALSE)</f>
        <v>#REF!</v>
      </c>
      <c r="K83" s="45"/>
    </row>
    <row r="84" spans="2:11" ht="37.5" hidden="1" customHeight="1" x14ac:dyDescent="0.45">
      <c r="B84" s="11">
        <f t="shared" si="1"/>
        <v>52</v>
      </c>
      <c r="C84" s="17">
        <f t="shared" ref="C84:C86" si="2">C83+3</f>
        <v>53</v>
      </c>
      <c r="D84" s="17">
        <f t="shared" ref="D84:D86" si="3">D83+3</f>
        <v>54</v>
      </c>
      <c r="F84" s="45" t="e">
        <f>VLOOKUP(B84,#REF!,8,FALSE)</f>
        <v>#REF!</v>
      </c>
      <c r="G84" s="45"/>
      <c r="H84" s="45" t="e">
        <f>VLOOKUP(C84,#REF!,8,FALSE)</f>
        <v>#REF!</v>
      </c>
      <c r="I84" s="45"/>
      <c r="J84" s="45" t="e">
        <f>VLOOKUP(D84,#REF!,8,FALSE)</f>
        <v>#REF!</v>
      </c>
      <c r="K84" s="45"/>
    </row>
    <row r="85" spans="2:11" ht="37.5" hidden="1" customHeight="1" x14ac:dyDescent="0.45">
      <c r="B85" s="11">
        <f t="shared" si="1"/>
        <v>55</v>
      </c>
      <c r="C85" s="17">
        <f t="shared" si="2"/>
        <v>56</v>
      </c>
      <c r="D85" s="17">
        <f t="shared" si="3"/>
        <v>57</v>
      </c>
      <c r="F85" s="45" t="e">
        <f>VLOOKUP(B85,#REF!,8,FALSE)</f>
        <v>#REF!</v>
      </c>
      <c r="G85" s="45"/>
      <c r="H85" s="45" t="e">
        <f>VLOOKUP(C85,#REF!,8,FALSE)</f>
        <v>#REF!</v>
      </c>
      <c r="I85" s="45"/>
      <c r="J85" s="45" t="e">
        <f>VLOOKUP(D85,#REF!,8,FALSE)</f>
        <v>#REF!</v>
      </c>
      <c r="K85" s="45"/>
    </row>
    <row r="86" spans="2:11" ht="37.5" hidden="1" customHeight="1" x14ac:dyDescent="0.45">
      <c r="B86" s="11">
        <f t="shared" si="1"/>
        <v>58</v>
      </c>
      <c r="C86" s="17">
        <f t="shared" si="2"/>
        <v>59</v>
      </c>
      <c r="D86" s="17">
        <f t="shared" si="3"/>
        <v>60</v>
      </c>
      <c r="F86" s="45" t="e">
        <f>VLOOKUP(B86,#REF!,8,FALSE)</f>
        <v>#REF!</v>
      </c>
      <c r="G86" s="45"/>
      <c r="H86" s="45" t="e">
        <f>VLOOKUP(C86,#REF!,8,FALSE)</f>
        <v>#REF!</v>
      </c>
      <c r="I86" s="45"/>
      <c r="J86" s="45" t="e">
        <f>VLOOKUP(D86,#REF!,8,FALSE)</f>
        <v>#REF!</v>
      </c>
      <c r="K86" s="45"/>
    </row>
    <row r="88" spans="2:11" ht="26.4" x14ac:dyDescent="0.45">
      <c r="B88" s="12"/>
      <c r="C88" s="12"/>
      <c r="D88" s="12"/>
      <c r="F88" s="10" t="s">
        <v>42</v>
      </c>
    </row>
    <row r="89" spans="2:11" ht="37.5" customHeight="1" x14ac:dyDescent="0.45">
      <c r="B89" s="18"/>
      <c r="C89" s="13"/>
      <c r="D89" s="13"/>
      <c r="F89" s="40" t="s">
        <v>62</v>
      </c>
      <c r="G89" s="40"/>
      <c r="H89" s="40"/>
      <c r="I89" s="40"/>
      <c r="J89" s="40"/>
      <c r="K89" s="22" t="s">
        <v>55</v>
      </c>
    </row>
    <row r="90" spans="2:11" ht="37.5" customHeight="1" x14ac:dyDescent="0.45">
      <c r="B90" s="11">
        <f>ROW()-ROW($B$89)</f>
        <v>1</v>
      </c>
      <c r="C90" s="13"/>
      <c r="D90" s="13"/>
      <c r="F90" s="44" t="s">
        <v>86</v>
      </c>
      <c r="G90" s="44"/>
      <c r="H90" s="44"/>
      <c r="I90" s="44"/>
      <c r="J90" s="44"/>
      <c r="K90" s="16" t="s">
        <v>10</v>
      </c>
    </row>
    <row r="91" spans="2:11" ht="37.5" customHeight="1" x14ac:dyDescent="0.45">
      <c r="B91" s="11">
        <f t="shared" ref="B91:B109" si="4">ROW()-ROW($B$89)</f>
        <v>2</v>
      </c>
      <c r="C91" s="13"/>
      <c r="D91" s="13"/>
      <c r="F91" s="41" t="s">
        <v>87</v>
      </c>
      <c r="G91" s="42"/>
      <c r="H91" s="42"/>
      <c r="I91" s="42"/>
      <c r="J91" s="43"/>
      <c r="K91" s="16" t="s">
        <v>20</v>
      </c>
    </row>
    <row r="92" spans="2:11" ht="37.5" customHeight="1" x14ac:dyDescent="0.45">
      <c r="B92" s="11">
        <f t="shared" si="4"/>
        <v>3</v>
      </c>
      <c r="C92" s="13"/>
      <c r="D92" s="13"/>
      <c r="F92" s="41"/>
      <c r="G92" s="42"/>
      <c r="H92" s="42"/>
      <c r="I92" s="42"/>
      <c r="J92" s="43"/>
      <c r="K92" s="16"/>
    </row>
    <row r="93" spans="2:11" ht="37.5" hidden="1" customHeight="1" x14ac:dyDescent="0.45">
      <c r="B93" s="11">
        <f t="shared" si="4"/>
        <v>4</v>
      </c>
      <c r="C93" s="13"/>
      <c r="D93" s="13"/>
      <c r="F93" s="41" t="e">
        <f>VLOOKUP($B93,#REF!,12,FALSE)</f>
        <v>#REF!</v>
      </c>
      <c r="G93" s="42"/>
      <c r="H93" s="42"/>
      <c r="I93" s="42"/>
      <c r="J93" s="43"/>
      <c r="K93" s="16" t="e">
        <f>VLOOKUP($B93,#REF!,13,FALSE)</f>
        <v>#REF!</v>
      </c>
    </row>
    <row r="94" spans="2:11" ht="37.5" hidden="1" customHeight="1" x14ac:dyDescent="0.45">
      <c r="B94" s="11">
        <f t="shared" si="4"/>
        <v>5</v>
      </c>
      <c r="C94" s="13"/>
      <c r="D94" s="13"/>
      <c r="F94" s="41" t="e">
        <f>VLOOKUP($B94,#REF!,12,FALSE)</f>
        <v>#REF!</v>
      </c>
      <c r="G94" s="42"/>
      <c r="H94" s="42"/>
      <c r="I94" s="42"/>
      <c r="J94" s="43"/>
      <c r="K94" s="15" t="e">
        <f>VLOOKUP($B94,#REF!,13,FALSE)</f>
        <v>#REF!</v>
      </c>
    </row>
    <row r="95" spans="2:11" ht="37.5" hidden="1" customHeight="1" x14ac:dyDescent="0.45">
      <c r="B95" s="11">
        <f t="shared" si="4"/>
        <v>6</v>
      </c>
      <c r="C95" s="13"/>
      <c r="D95" s="13"/>
      <c r="F95" s="41" t="e">
        <f>VLOOKUP($B95,#REF!,12,FALSE)</f>
        <v>#REF!</v>
      </c>
      <c r="G95" s="42"/>
      <c r="H95" s="42"/>
      <c r="I95" s="42"/>
      <c r="J95" s="43"/>
      <c r="K95" s="15" t="e">
        <f>VLOOKUP($B95,#REF!,13,FALSE)</f>
        <v>#REF!</v>
      </c>
    </row>
    <row r="96" spans="2:11" ht="37.5" hidden="1" customHeight="1" x14ac:dyDescent="0.45">
      <c r="B96" s="11">
        <f t="shared" si="4"/>
        <v>7</v>
      </c>
      <c r="C96" s="13"/>
      <c r="D96" s="13"/>
      <c r="F96" s="41" t="e">
        <f>VLOOKUP($B96,#REF!,12,FALSE)</f>
        <v>#REF!</v>
      </c>
      <c r="G96" s="42"/>
      <c r="H96" s="42"/>
      <c r="I96" s="42"/>
      <c r="J96" s="43"/>
      <c r="K96" s="15" t="e">
        <f>VLOOKUP($B96,#REF!,13,FALSE)</f>
        <v>#REF!</v>
      </c>
    </row>
    <row r="97" spans="2:11" ht="37.5" hidden="1" customHeight="1" x14ac:dyDescent="0.45">
      <c r="B97" s="11">
        <f t="shared" si="4"/>
        <v>8</v>
      </c>
      <c r="C97" s="13"/>
      <c r="D97" s="13"/>
      <c r="F97" s="41" t="e">
        <f>VLOOKUP($B97,#REF!,12,FALSE)</f>
        <v>#REF!</v>
      </c>
      <c r="G97" s="42"/>
      <c r="H97" s="42"/>
      <c r="I97" s="42"/>
      <c r="J97" s="43"/>
      <c r="K97" s="15" t="e">
        <f>VLOOKUP($B97,#REF!,13,FALSE)</f>
        <v>#REF!</v>
      </c>
    </row>
    <row r="98" spans="2:11" ht="37.5" hidden="1" customHeight="1" x14ac:dyDescent="0.45">
      <c r="B98" s="11">
        <f t="shared" si="4"/>
        <v>9</v>
      </c>
      <c r="C98" s="13"/>
      <c r="D98" s="13"/>
      <c r="F98" s="41" t="e">
        <f>VLOOKUP($B98,#REF!,12,FALSE)</f>
        <v>#REF!</v>
      </c>
      <c r="G98" s="42"/>
      <c r="H98" s="42"/>
      <c r="I98" s="42"/>
      <c r="J98" s="43"/>
      <c r="K98" s="15" t="e">
        <f>VLOOKUP($B98,#REF!,13,FALSE)</f>
        <v>#REF!</v>
      </c>
    </row>
    <row r="99" spans="2:11" ht="37.5" hidden="1" customHeight="1" x14ac:dyDescent="0.45">
      <c r="B99" s="11">
        <f t="shared" si="4"/>
        <v>10</v>
      </c>
      <c r="C99" s="13"/>
      <c r="D99" s="13"/>
      <c r="F99" s="41" t="e">
        <f>VLOOKUP($B99,#REF!,12,FALSE)</f>
        <v>#REF!</v>
      </c>
      <c r="G99" s="42"/>
      <c r="H99" s="42"/>
      <c r="I99" s="42"/>
      <c r="J99" s="43"/>
      <c r="K99" s="15" t="e">
        <f>VLOOKUP($B99,#REF!,13,FALSE)</f>
        <v>#REF!</v>
      </c>
    </row>
    <row r="100" spans="2:11" ht="37.5" hidden="1" customHeight="1" x14ac:dyDescent="0.45">
      <c r="B100" s="11">
        <f t="shared" si="4"/>
        <v>11</v>
      </c>
      <c r="C100" s="13"/>
      <c r="D100" s="13"/>
      <c r="F100" s="41" t="e">
        <f>VLOOKUP($B100,#REF!,12,FALSE)</f>
        <v>#REF!</v>
      </c>
      <c r="G100" s="42"/>
      <c r="H100" s="42"/>
      <c r="I100" s="42"/>
      <c r="J100" s="43"/>
      <c r="K100" s="15" t="e">
        <f>VLOOKUP($B100,#REF!,13,FALSE)</f>
        <v>#REF!</v>
      </c>
    </row>
    <row r="101" spans="2:11" ht="37.5" hidden="1" customHeight="1" x14ac:dyDescent="0.45">
      <c r="B101" s="11">
        <f t="shared" si="4"/>
        <v>12</v>
      </c>
      <c r="C101" s="13"/>
      <c r="D101" s="13"/>
      <c r="F101" s="41" t="e">
        <f>VLOOKUP($B101,#REF!,12,FALSE)</f>
        <v>#REF!</v>
      </c>
      <c r="G101" s="42"/>
      <c r="H101" s="42"/>
      <c r="I101" s="42"/>
      <c r="J101" s="43"/>
      <c r="K101" s="15" t="e">
        <f>VLOOKUP($B101,#REF!,13,FALSE)</f>
        <v>#REF!</v>
      </c>
    </row>
    <row r="102" spans="2:11" ht="37.5" hidden="1" customHeight="1" x14ac:dyDescent="0.45">
      <c r="B102" s="11">
        <f t="shared" si="4"/>
        <v>13</v>
      </c>
      <c r="C102" s="13"/>
      <c r="D102" s="13"/>
      <c r="F102" s="41" t="e">
        <f>VLOOKUP($B102,#REF!,12,FALSE)</f>
        <v>#REF!</v>
      </c>
      <c r="G102" s="42"/>
      <c r="H102" s="42"/>
      <c r="I102" s="42"/>
      <c r="J102" s="43"/>
      <c r="K102" s="15" t="e">
        <f>VLOOKUP($B102,#REF!,13,FALSE)</f>
        <v>#REF!</v>
      </c>
    </row>
    <row r="103" spans="2:11" ht="37.5" hidden="1" customHeight="1" x14ac:dyDescent="0.45">
      <c r="B103" s="11">
        <f t="shared" si="4"/>
        <v>14</v>
      </c>
      <c r="C103" s="13"/>
      <c r="D103" s="13"/>
      <c r="F103" s="41" t="e">
        <f>VLOOKUP($B103,#REF!,12,FALSE)</f>
        <v>#REF!</v>
      </c>
      <c r="G103" s="42"/>
      <c r="H103" s="42"/>
      <c r="I103" s="42"/>
      <c r="J103" s="43"/>
      <c r="K103" s="15" t="e">
        <f>VLOOKUP($B103,#REF!,13,FALSE)</f>
        <v>#REF!</v>
      </c>
    </row>
    <row r="104" spans="2:11" ht="37.5" hidden="1" customHeight="1" x14ac:dyDescent="0.45">
      <c r="B104" s="11">
        <f t="shared" si="4"/>
        <v>15</v>
      </c>
      <c r="C104" s="13"/>
      <c r="D104" s="13"/>
      <c r="F104" s="41" t="e">
        <f>VLOOKUP($B104,#REF!,12,FALSE)</f>
        <v>#REF!</v>
      </c>
      <c r="G104" s="42"/>
      <c r="H104" s="42"/>
      <c r="I104" s="42"/>
      <c r="J104" s="43"/>
      <c r="K104" s="15" t="e">
        <f>VLOOKUP($B104,#REF!,13,FALSE)</f>
        <v>#REF!</v>
      </c>
    </row>
    <row r="105" spans="2:11" ht="37.5" hidden="1" customHeight="1" x14ac:dyDescent="0.45">
      <c r="B105" s="11">
        <f t="shared" si="4"/>
        <v>16</v>
      </c>
      <c r="C105" s="13"/>
      <c r="D105" s="13"/>
      <c r="F105" s="41" t="e">
        <f>VLOOKUP($B105,#REF!,12,FALSE)</f>
        <v>#REF!</v>
      </c>
      <c r="G105" s="42"/>
      <c r="H105" s="42"/>
      <c r="I105" s="42"/>
      <c r="J105" s="43"/>
      <c r="K105" s="15" t="e">
        <f>VLOOKUP($B105,#REF!,13,FALSE)</f>
        <v>#REF!</v>
      </c>
    </row>
    <row r="106" spans="2:11" ht="37.5" hidden="1" customHeight="1" x14ac:dyDescent="0.45">
      <c r="B106" s="11">
        <f t="shared" si="4"/>
        <v>17</v>
      </c>
      <c r="C106" s="13"/>
      <c r="D106" s="13"/>
      <c r="F106" s="41" t="e">
        <f>VLOOKUP($B106,#REF!,12,FALSE)</f>
        <v>#REF!</v>
      </c>
      <c r="G106" s="42"/>
      <c r="H106" s="42"/>
      <c r="I106" s="42"/>
      <c r="J106" s="43"/>
      <c r="K106" s="15" t="e">
        <f>VLOOKUP($B106,#REF!,13,FALSE)</f>
        <v>#REF!</v>
      </c>
    </row>
    <row r="107" spans="2:11" ht="37.5" hidden="1" customHeight="1" x14ac:dyDescent="0.45">
      <c r="B107" s="11">
        <f t="shared" si="4"/>
        <v>18</v>
      </c>
      <c r="C107" s="13"/>
      <c r="D107" s="13"/>
      <c r="F107" s="41" t="e">
        <f>VLOOKUP($B107,#REF!,12,FALSE)</f>
        <v>#REF!</v>
      </c>
      <c r="G107" s="42"/>
      <c r="H107" s="42"/>
      <c r="I107" s="42"/>
      <c r="J107" s="43"/>
      <c r="K107" s="15" t="e">
        <f>VLOOKUP($B107,#REF!,13,FALSE)</f>
        <v>#REF!</v>
      </c>
    </row>
    <row r="108" spans="2:11" ht="37.5" hidden="1" customHeight="1" x14ac:dyDescent="0.45">
      <c r="B108" s="11">
        <f t="shared" si="4"/>
        <v>19</v>
      </c>
      <c r="C108" s="13"/>
      <c r="D108" s="13"/>
      <c r="F108" s="41" t="e">
        <f>VLOOKUP($B108,#REF!,12,FALSE)</f>
        <v>#REF!</v>
      </c>
      <c r="G108" s="42"/>
      <c r="H108" s="42"/>
      <c r="I108" s="42"/>
      <c r="J108" s="43"/>
      <c r="K108" s="15" t="e">
        <f>VLOOKUP($B108,#REF!,13,FALSE)</f>
        <v>#REF!</v>
      </c>
    </row>
    <row r="109" spans="2:11" ht="37.5" hidden="1" customHeight="1" x14ac:dyDescent="0.45">
      <c r="B109" s="19">
        <f t="shared" si="4"/>
        <v>20</v>
      </c>
      <c r="C109" s="13"/>
      <c r="D109" s="13"/>
      <c r="F109" s="41" t="e">
        <f>VLOOKUP($B109,#REF!,12,FALSE)</f>
        <v>#REF!</v>
      </c>
      <c r="G109" s="42"/>
      <c r="H109" s="42"/>
      <c r="I109" s="42"/>
      <c r="J109" s="43"/>
      <c r="K109" s="15" t="e">
        <f>VLOOKUP($B109,#REF!,13,FALSE)</f>
        <v>#REF!</v>
      </c>
    </row>
    <row r="110" spans="2:11" x14ac:dyDescent="0.45">
      <c r="B110" s="13"/>
      <c r="C110" s="13"/>
    </row>
    <row r="111" spans="2:11" x14ac:dyDescent="0.45">
      <c r="B111" s="13"/>
      <c r="C111" s="13"/>
    </row>
    <row r="112" spans="2:11" x14ac:dyDescent="0.45">
      <c r="B112" s="13"/>
      <c r="C112" s="13"/>
    </row>
    <row r="113" spans="2:3" x14ac:dyDescent="0.45">
      <c r="B113" s="13"/>
      <c r="C113" s="13"/>
    </row>
    <row r="114" spans="2:3" x14ac:dyDescent="0.45">
      <c r="B114" s="13"/>
      <c r="C114" s="13"/>
    </row>
    <row r="115" spans="2:3" x14ac:dyDescent="0.45">
      <c r="B115" s="13"/>
      <c r="C115" s="13"/>
    </row>
    <row r="116" spans="2:3" x14ac:dyDescent="0.45">
      <c r="B116" s="13"/>
      <c r="C116" s="13"/>
    </row>
    <row r="117" spans="2:3" x14ac:dyDescent="0.45">
      <c r="B117" s="13"/>
      <c r="C117" s="13"/>
    </row>
    <row r="118" spans="2:3" x14ac:dyDescent="0.45">
      <c r="B118" s="13"/>
      <c r="C118" s="13"/>
    </row>
    <row r="119" spans="2:3" x14ac:dyDescent="0.45">
      <c r="B119" s="13"/>
      <c r="C119" s="13"/>
    </row>
    <row r="120" spans="2:3" x14ac:dyDescent="0.45">
      <c r="B120" s="13"/>
      <c r="C120" s="13"/>
    </row>
    <row r="121" spans="2:3" x14ac:dyDescent="0.45">
      <c r="B121" s="13"/>
      <c r="C121" s="13"/>
    </row>
    <row r="122" spans="2:3" x14ac:dyDescent="0.45">
      <c r="B122" s="13"/>
      <c r="C122" s="13"/>
    </row>
    <row r="123" spans="2:3" x14ac:dyDescent="0.45">
      <c r="B123" s="13"/>
      <c r="C123" s="13"/>
    </row>
  </sheetData>
  <mergeCells count="91">
    <mergeCell ref="I2:J2"/>
    <mergeCell ref="F6:G6"/>
    <mergeCell ref="F5:G5"/>
    <mergeCell ref="F45:G45"/>
    <mergeCell ref="F44:G44"/>
    <mergeCell ref="F43:G43"/>
    <mergeCell ref="F42:G42"/>
    <mergeCell ref="F41:G41"/>
    <mergeCell ref="F40:G40"/>
    <mergeCell ref="F39:G39"/>
    <mergeCell ref="F76:G76"/>
    <mergeCell ref="F75:G75"/>
    <mergeCell ref="F74:G74"/>
    <mergeCell ref="F73:G73"/>
    <mergeCell ref="F72:G72"/>
    <mergeCell ref="F81:G81"/>
    <mergeCell ref="F80:G80"/>
    <mergeCell ref="F79:G79"/>
    <mergeCell ref="F78:G78"/>
    <mergeCell ref="F77:G77"/>
    <mergeCell ref="F86:G86"/>
    <mergeCell ref="F85:G85"/>
    <mergeCell ref="F84:G84"/>
    <mergeCell ref="F83:G83"/>
    <mergeCell ref="F82:G82"/>
    <mergeCell ref="F71:G71"/>
    <mergeCell ref="F70:G70"/>
    <mergeCell ref="F69:G69"/>
    <mergeCell ref="F68:G68"/>
    <mergeCell ref="F67:G67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82:I82"/>
    <mergeCell ref="J86:K86"/>
    <mergeCell ref="J77:K77"/>
    <mergeCell ref="J78:K78"/>
    <mergeCell ref="J79:K79"/>
    <mergeCell ref="J80:K80"/>
    <mergeCell ref="J81:K81"/>
    <mergeCell ref="H83:I83"/>
    <mergeCell ref="H84:I84"/>
    <mergeCell ref="H85:I85"/>
    <mergeCell ref="H86:I86"/>
    <mergeCell ref="H77:I77"/>
    <mergeCell ref="H78:I78"/>
    <mergeCell ref="H79:I79"/>
    <mergeCell ref="H80:I80"/>
    <mergeCell ref="H81:I81"/>
    <mergeCell ref="J67:K67"/>
    <mergeCell ref="J68:K68"/>
    <mergeCell ref="J69:K69"/>
    <mergeCell ref="J70:K70"/>
    <mergeCell ref="J71:K71"/>
    <mergeCell ref="J82:K82"/>
    <mergeCell ref="J83:K83"/>
    <mergeCell ref="J84:K84"/>
    <mergeCell ref="J85:K85"/>
    <mergeCell ref="J72:K72"/>
    <mergeCell ref="J73:K73"/>
    <mergeCell ref="J74:K74"/>
    <mergeCell ref="J75:K75"/>
    <mergeCell ref="J76:K76"/>
    <mergeCell ref="F109:J109"/>
    <mergeCell ref="F100:J100"/>
    <mergeCell ref="F101:J101"/>
    <mergeCell ref="F102:J102"/>
    <mergeCell ref="F103:J103"/>
    <mergeCell ref="F104:J104"/>
    <mergeCell ref="F89:J89"/>
    <mergeCell ref="F105:J105"/>
    <mergeCell ref="F106:J106"/>
    <mergeCell ref="F107:J107"/>
    <mergeCell ref="F108:J108"/>
    <mergeCell ref="F95:J95"/>
    <mergeCell ref="F96:J96"/>
    <mergeCell ref="F97:J97"/>
    <mergeCell ref="F98:J98"/>
    <mergeCell ref="F99:J99"/>
    <mergeCell ref="F90:J90"/>
    <mergeCell ref="F91:J91"/>
    <mergeCell ref="F92:J92"/>
    <mergeCell ref="F93:J93"/>
    <mergeCell ref="F94:J94"/>
  </mergeCells>
  <phoneticPr fontId="1"/>
  <conditionalFormatting sqref="H53">
    <cfRule type="cellIs" dxfId="0" priority="1" operator="equal">
      <formula>0</formula>
    </cfRule>
  </conditionalFormatting>
  <dataValidations count="1">
    <dataValidation type="list" allowBlank="1" showInputMessage="1" showErrorMessage="1" sqref="H2" xr:uid="{7751FF6D-16E1-4724-B057-44D5DE1781A4}">
      <formula1>"前期,後期"</formula1>
    </dataValidation>
  </dataValidations>
  <pageMargins left="0.7" right="0.7" top="0.75" bottom="0.75" header="0.3" footer="0.3"/>
  <pageSetup paperSize="9" scale="65" orientation="portrait" r:id="rId1"/>
  <rowBreaks count="2" manualBreakCount="2">
    <brk id="37" min="5" max="11" man="1"/>
    <brk id="65" min="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集計結果</vt:lpstr>
      <vt:lpstr>集計結果!Print_Area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2025-05-01T05:59:11Z</dcterms:created>
  <dcterms:modified xsi:type="dcterms:W3CDTF">2025-05-01T05:59:14Z</dcterms:modified>
</cp:coreProperties>
</file>