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4-26_大阪鳥獣\06最終成果品\"/>
    </mc:Choice>
  </mc:AlternateContent>
  <bookViews>
    <workbookView xWindow="0" yWindow="0" windowWidth="18045" windowHeight="8145"/>
  </bookViews>
  <sheets>
    <sheet name="様式１　R06妙見山_鳥類" sheetId="1" r:id="rId1"/>
    <sheet name="様式２　R06妙見山_哺乳類" sheetId="2" r:id="rId2"/>
  </sheets>
  <externalReferences>
    <externalReference r:id="rId3"/>
  </externalReferences>
  <definedNames>
    <definedName name="_xlnm.Print_Area" localSheetId="0">'様式１　R06妙見山_鳥類'!$C$2:$AH$114</definedName>
    <definedName name="_xlnm.Print_Area" localSheetId="1">'様式２　R06妙見山_哺乳類'!$B$1:$K$14</definedName>
    <definedName name="_xlnm.Print_Titles" localSheetId="0">'様式１　R06妙見山_鳥類'!$B:$F,'様式１　R06妙見山_鳥類'!$2:$2</definedName>
    <definedName name="環境省RDB2017">[1]環境省RDB2017!$A$1:$D$154</definedName>
    <definedName name="大阪RDB">[1]大阪府RDB!$A$18:$J$99</definedName>
    <definedName name="第7版NS">'[1]鳥類目録第7版NS ver.'!$A$1:$L$678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O4" i="1"/>
  <c r="L5" i="1"/>
  <c r="M5" i="1"/>
  <c r="N5" i="1"/>
  <c r="O5" i="1"/>
  <c r="L6" i="1"/>
  <c r="M6" i="1"/>
  <c r="N6" i="1"/>
  <c r="O6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L53" i="1"/>
  <c r="M53" i="1"/>
  <c r="N53" i="1"/>
  <c r="O53" i="1"/>
  <c r="L54" i="1"/>
  <c r="M54" i="1"/>
  <c r="N54" i="1"/>
  <c r="O54" i="1"/>
  <c r="L55" i="1"/>
  <c r="M55" i="1"/>
  <c r="N55" i="1"/>
  <c r="O55" i="1"/>
  <c r="L56" i="1"/>
  <c r="M56" i="1"/>
  <c r="N56" i="1"/>
  <c r="O56" i="1"/>
  <c r="L57" i="1"/>
  <c r="M57" i="1"/>
  <c r="N57" i="1"/>
  <c r="O57" i="1"/>
  <c r="L58" i="1"/>
  <c r="M58" i="1"/>
  <c r="N58" i="1"/>
  <c r="O58" i="1"/>
  <c r="L59" i="1"/>
  <c r="M59" i="1"/>
  <c r="N59" i="1"/>
  <c r="O59" i="1"/>
  <c r="L60" i="1"/>
  <c r="M60" i="1"/>
  <c r="N60" i="1"/>
  <c r="O60" i="1"/>
  <c r="L61" i="1"/>
  <c r="M61" i="1"/>
  <c r="N61" i="1"/>
  <c r="O61" i="1"/>
  <c r="L62" i="1"/>
  <c r="M62" i="1"/>
  <c r="N62" i="1"/>
  <c r="O62" i="1"/>
  <c r="L63" i="1"/>
  <c r="M63" i="1"/>
  <c r="N63" i="1"/>
  <c r="O63" i="1"/>
  <c r="L64" i="1"/>
  <c r="M64" i="1"/>
  <c r="N64" i="1"/>
  <c r="O64" i="1"/>
  <c r="L65" i="1"/>
  <c r="M65" i="1"/>
  <c r="N65" i="1"/>
  <c r="O65" i="1"/>
  <c r="L66" i="1"/>
  <c r="M66" i="1"/>
  <c r="N66" i="1"/>
  <c r="O66" i="1"/>
  <c r="L67" i="1"/>
  <c r="M67" i="1"/>
  <c r="N67" i="1"/>
  <c r="O67" i="1"/>
  <c r="L68" i="1"/>
  <c r="M68" i="1"/>
  <c r="N68" i="1"/>
  <c r="O68" i="1"/>
  <c r="L69" i="1"/>
  <c r="M69" i="1"/>
  <c r="N69" i="1"/>
  <c r="O69" i="1"/>
  <c r="L70" i="1"/>
  <c r="M70" i="1"/>
  <c r="N70" i="1"/>
  <c r="O70" i="1"/>
  <c r="L71" i="1"/>
  <c r="M71" i="1"/>
  <c r="N71" i="1"/>
  <c r="O71" i="1"/>
  <c r="L72" i="1"/>
  <c r="M72" i="1"/>
  <c r="N72" i="1"/>
  <c r="O72" i="1"/>
  <c r="L73" i="1"/>
  <c r="M73" i="1"/>
  <c r="N73" i="1"/>
  <c r="O73" i="1"/>
  <c r="L74" i="1"/>
  <c r="M74" i="1"/>
  <c r="N74" i="1"/>
  <c r="O74" i="1"/>
  <c r="L75" i="1"/>
  <c r="M75" i="1"/>
  <c r="N75" i="1"/>
  <c r="O75" i="1"/>
  <c r="L76" i="1"/>
  <c r="M76" i="1"/>
  <c r="N76" i="1"/>
  <c r="O76" i="1"/>
  <c r="L77" i="1"/>
  <c r="M77" i="1"/>
  <c r="N77" i="1"/>
  <c r="O77" i="1"/>
  <c r="L78" i="1"/>
  <c r="M78" i="1"/>
  <c r="N78" i="1"/>
  <c r="O78" i="1"/>
  <c r="L79" i="1"/>
  <c r="M79" i="1"/>
  <c r="N79" i="1"/>
  <c r="O79" i="1"/>
  <c r="L80" i="1"/>
  <c r="M80" i="1"/>
  <c r="N80" i="1"/>
  <c r="O80" i="1"/>
  <c r="L81" i="1"/>
  <c r="M81" i="1"/>
  <c r="N81" i="1"/>
  <c r="O81" i="1"/>
  <c r="L82" i="1"/>
  <c r="M82" i="1"/>
  <c r="N82" i="1"/>
  <c r="O82" i="1"/>
  <c r="L83" i="1"/>
  <c r="M83" i="1"/>
  <c r="N83" i="1"/>
  <c r="O83" i="1"/>
  <c r="L84" i="1"/>
  <c r="M84" i="1"/>
  <c r="N84" i="1"/>
  <c r="O84" i="1"/>
  <c r="L85" i="1"/>
  <c r="M85" i="1"/>
  <c r="N85" i="1"/>
  <c r="O85" i="1"/>
  <c r="L86" i="1"/>
  <c r="M86" i="1"/>
  <c r="N86" i="1"/>
  <c r="O86" i="1"/>
  <c r="L87" i="1"/>
  <c r="M87" i="1"/>
  <c r="N87" i="1"/>
  <c r="O87" i="1"/>
  <c r="L88" i="1"/>
  <c r="M88" i="1"/>
  <c r="N88" i="1"/>
  <c r="O88" i="1"/>
  <c r="L89" i="1"/>
  <c r="M89" i="1"/>
  <c r="N89" i="1"/>
  <c r="O89" i="1"/>
  <c r="L90" i="1"/>
  <c r="M90" i="1"/>
  <c r="N90" i="1"/>
  <c r="O90" i="1"/>
  <c r="L91" i="1"/>
  <c r="M91" i="1"/>
  <c r="N91" i="1"/>
  <c r="O91" i="1"/>
  <c r="L92" i="1"/>
  <c r="M92" i="1"/>
  <c r="N92" i="1"/>
  <c r="O92" i="1"/>
  <c r="L93" i="1"/>
  <c r="M93" i="1"/>
  <c r="N93" i="1"/>
  <c r="O93" i="1"/>
  <c r="L94" i="1"/>
  <c r="M94" i="1"/>
  <c r="N94" i="1"/>
  <c r="O94" i="1"/>
  <c r="L95" i="1"/>
  <c r="M95" i="1"/>
  <c r="N95" i="1"/>
  <c r="O95" i="1"/>
  <c r="L96" i="1"/>
  <c r="M96" i="1"/>
  <c r="N96" i="1"/>
  <c r="O96" i="1"/>
  <c r="L97" i="1"/>
  <c r="M97" i="1"/>
  <c r="N97" i="1"/>
  <c r="O97" i="1"/>
  <c r="L98" i="1"/>
  <c r="M98" i="1"/>
  <c r="N98" i="1"/>
  <c r="O98" i="1"/>
  <c r="L99" i="1"/>
  <c r="M99" i="1"/>
  <c r="N99" i="1"/>
  <c r="O99" i="1"/>
  <c r="L100" i="1"/>
  <c r="M100" i="1"/>
  <c r="N100" i="1"/>
  <c r="O100" i="1"/>
  <c r="L101" i="1"/>
  <c r="M101" i="1"/>
  <c r="N101" i="1"/>
  <c r="O101" i="1"/>
  <c r="L102" i="1"/>
  <c r="M102" i="1"/>
  <c r="N102" i="1"/>
  <c r="O102" i="1"/>
  <c r="L103" i="1"/>
  <c r="M103" i="1"/>
  <c r="N103" i="1"/>
  <c r="O103" i="1"/>
  <c r="L104" i="1"/>
  <c r="M104" i="1"/>
  <c r="N104" i="1"/>
  <c r="O104" i="1"/>
  <c r="L105" i="1"/>
  <c r="M105" i="1"/>
  <c r="N105" i="1"/>
  <c r="O105" i="1"/>
  <c r="D106" i="1" a="1"/>
  <c r="D106" i="1" s="1"/>
  <c r="E106" i="1" a="1"/>
  <c r="E106" i="1" s="1"/>
  <c r="F106" i="1" a="1"/>
  <c r="F106" i="1" s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H108" i="1"/>
  <c r="I108" i="1"/>
  <c r="J108" i="1"/>
  <c r="K108" i="1"/>
  <c r="P108" i="1"/>
  <c r="H109" i="1"/>
  <c r="I109" i="1"/>
  <c r="P109" i="1"/>
  <c r="H110" i="1"/>
  <c r="P110" i="1"/>
  <c r="H111" i="1"/>
  <c r="H112" i="1"/>
  <c r="H113" i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<sst xmlns="http://schemas.openxmlformats.org/spreadsheetml/2006/main" count="852" uniqueCount="346">
  <si>
    <t>移入種</t>
    <rPh sb="0" eb="3">
      <t>イニュウシュ</t>
    </rPh>
    <phoneticPr fontId="3"/>
  </si>
  <si>
    <t>DD</t>
  </si>
  <si>
    <t>迷鳥</t>
  </si>
  <si>
    <t>NT</t>
  </si>
  <si>
    <t>旅鳥</t>
  </si>
  <si>
    <t>C</t>
  </si>
  <si>
    <t>VU</t>
  </si>
  <si>
    <t>冬鳥</t>
  </si>
  <si>
    <t>B</t>
  </si>
  <si>
    <t/>
  </si>
  <si>
    <t>EN</t>
  </si>
  <si>
    <t>国際</t>
  </si>
  <si>
    <t>夏鳥</t>
  </si>
  <si>
    <t>A</t>
  </si>
  <si>
    <t>CR+EN</t>
  </si>
  <si>
    <t>国内</t>
  </si>
  <si>
    <t>留鳥</t>
  </si>
  <si>
    <t>DD: 0</t>
  </si>
  <si>
    <t>DD: 2</t>
  </si>
  <si>
    <t>NT:25</t>
  </si>
  <si>
    <t>NT: 8</t>
  </si>
  <si>
    <t>VU:13</t>
  </si>
  <si>
    <t>VU: 8</t>
  </si>
  <si>
    <t>EN: 1</t>
  </si>
  <si>
    <t>○</t>
  </si>
  <si>
    <t>●</t>
  </si>
  <si>
    <t>C</t>
    <phoneticPr fontId="3"/>
  </si>
  <si>
    <t>Leiothrix lutea</t>
  </si>
  <si>
    <t>ソウシチョウ</t>
  </si>
  <si>
    <t>(チメドリ)</t>
  </si>
  <si>
    <t>(スズメ)</t>
  </si>
  <si>
    <t>Columba livia</t>
  </si>
  <si>
    <t>ドバト</t>
  </si>
  <si>
    <t>(ハト)</t>
  </si>
  <si>
    <t>Bambusicola thoracicus</t>
  </si>
  <si>
    <t>コジュケイ</t>
  </si>
  <si>
    <t>(キジ)</t>
  </si>
  <si>
    <t>冬鳥</t>
    <rPh sb="0" eb="2">
      <t>フユドリ</t>
    </rPh>
    <phoneticPr fontId="3"/>
  </si>
  <si>
    <t>Emberiza variabilis</t>
  </si>
  <si>
    <t>クロジ</t>
  </si>
  <si>
    <t>Emberiza spodocephala</t>
  </si>
  <si>
    <t>アオジ</t>
  </si>
  <si>
    <t>Emberiza elegans</t>
  </si>
  <si>
    <t>ミヤマホオジロ</t>
  </si>
  <si>
    <t>Emberiza rustica</t>
  </si>
  <si>
    <t>カシラダカ</t>
  </si>
  <si>
    <t>B</t>
    <phoneticPr fontId="3"/>
  </si>
  <si>
    <t>Emberiza cioides</t>
  </si>
  <si>
    <t>ホオジロ</t>
  </si>
  <si>
    <t>Eophona personata</t>
  </si>
  <si>
    <t>イカル</t>
  </si>
  <si>
    <t>Eophona migratoria</t>
  </si>
  <si>
    <t>コイカル</t>
  </si>
  <si>
    <t>Coccothraustes coccothraustes</t>
  </si>
  <si>
    <t>シメ</t>
  </si>
  <si>
    <t>Pyrrhula pyrrhula</t>
  </si>
  <si>
    <t>ウソ</t>
  </si>
  <si>
    <t>Uragus sibiricus</t>
  </si>
  <si>
    <t>ベニマシコ</t>
  </si>
  <si>
    <t>Carduelis spinus</t>
  </si>
  <si>
    <t>マヒワ</t>
  </si>
  <si>
    <t>Chloris sinica</t>
  </si>
  <si>
    <t>カワラヒワ</t>
  </si>
  <si>
    <t>Fringilla montifringilla</t>
  </si>
  <si>
    <t>アトリ</t>
  </si>
  <si>
    <t>Anthus hodgsoni</t>
  </si>
  <si>
    <t>ビンズイ</t>
  </si>
  <si>
    <t>Motacilla grandis</t>
  </si>
  <si>
    <t>セグロセキレイ</t>
  </si>
  <si>
    <t>Motacilla alba</t>
  </si>
  <si>
    <t>ハクセキレイ</t>
  </si>
  <si>
    <t>Motacilla cinerea</t>
  </si>
  <si>
    <t>キセキレイ</t>
  </si>
  <si>
    <t>セキレイ</t>
  </si>
  <si>
    <t>Passer montanus</t>
  </si>
  <si>
    <t>スズメ</t>
  </si>
  <si>
    <t>Passer rutilans</t>
  </si>
  <si>
    <t>ニュウナイスズメ</t>
  </si>
  <si>
    <t>Prunella rubida</t>
  </si>
  <si>
    <t>カヤクグリ</t>
  </si>
  <si>
    <t>イワヒバリ</t>
  </si>
  <si>
    <t>夏鳥</t>
    <rPh sb="0" eb="2">
      <t>ナツドリ</t>
    </rPh>
    <phoneticPr fontId="3"/>
  </si>
  <si>
    <t>Cyanoptila cyanomelana</t>
  </si>
  <si>
    <t>オオルリ</t>
  </si>
  <si>
    <t>旅鳥</t>
    <rPh sb="0" eb="2">
      <t>タビドリ</t>
    </rPh>
    <phoneticPr fontId="3"/>
  </si>
  <si>
    <t>Ficedula mugimaki</t>
  </si>
  <si>
    <t>ムギマキ</t>
  </si>
  <si>
    <t>Ficedula narcissina</t>
  </si>
  <si>
    <t>キビタキ</t>
  </si>
  <si>
    <t>Muscicapa dauurica</t>
  </si>
  <si>
    <t>コサメビタキ</t>
  </si>
  <si>
    <t>Muscicapa griseisticta</t>
  </si>
  <si>
    <t>エゾビタキ</t>
  </si>
  <si>
    <t>Monticola solitarius</t>
  </si>
  <si>
    <t>イソヒヨドリ</t>
  </si>
  <si>
    <t>Saxicola torquatus</t>
  </si>
  <si>
    <t>ノビタキ</t>
  </si>
  <si>
    <t>Phoenicurus auroreus</t>
  </si>
  <si>
    <t>ジョウビタキ</t>
  </si>
  <si>
    <t>Tarsiger cyanurus</t>
  </si>
  <si>
    <t>ルリビタキ</t>
  </si>
  <si>
    <t>Luscinia akahige</t>
  </si>
  <si>
    <t>コマドリ</t>
  </si>
  <si>
    <t>Turdus naumanni</t>
  </si>
  <si>
    <t>ツグミ</t>
  </si>
  <si>
    <t>Turdus chrysolaus</t>
  </si>
  <si>
    <t>アカハラ</t>
  </si>
  <si>
    <t>Turdus pallidus</t>
  </si>
  <si>
    <t>シロハラ</t>
  </si>
  <si>
    <t>Turdus obscurus</t>
  </si>
  <si>
    <t>マミチャジナイ</t>
  </si>
  <si>
    <t>Turdus cardis</t>
  </si>
  <si>
    <t>クロツグミ</t>
  </si>
  <si>
    <t>Zoothera dauma</t>
  </si>
  <si>
    <t>トラツグミ</t>
  </si>
  <si>
    <t>ヒタキ</t>
  </si>
  <si>
    <t>Cinclus pallasii</t>
  </si>
  <si>
    <t>カワガラス</t>
  </si>
  <si>
    <t>Agropsar philippensis</t>
  </si>
  <si>
    <t>コムクドリ</t>
  </si>
  <si>
    <t>Spodiopsar cineraceus</t>
  </si>
  <si>
    <t>ムクドリ</t>
  </si>
  <si>
    <t>Troglodytes troglodytes</t>
  </si>
  <si>
    <t>ミソサザイ</t>
  </si>
  <si>
    <t>Certhia familiaris</t>
  </si>
  <si>
    <t>キバシリ</t>
  </si>
  <si>
    <t>Bombycilla japonica</t>
  </si>
  <si>
    <t>ヒレンジャク</t>
  </si>
  <si>
    <t>Bombycilla garrulus</t>
  </si>
  <si>
    <t>キレンジャク</t>
  </si>
  <si>
    <t>レンジャク</t>
  </si>
  <si>
    <t>Zosterops japonicus</t>
  </si>
  <si>
    <t>メジロ</t>
  </si>
  <si>
    <t>Phylloscopus coronatus</t>
  </si>
  <si>
    <t>センダイムシクイ</t>
  </si>
  <si>
    <t>Phylloscopus borealoides</t>
  </si>
  <si>
    <t>エゾムシクイ</t>
  </si>
  <si>
    <t>Phylloscopus xanthodryas</t>
  </si>
  <si>
    <t>メボソムシクイ</t>
  </si>
  <si>
    <t>ムシクイ</t>
  </si>
  <si>
    <t>Aegithalos caudatus</t>
  </si>
  <si>
    <t>エナガ</t>
  </si>
  <si>
    <t>Urosphena squameiceps</t>
  </si>
  <si>
    <t>ヤブサメ</t>
  </si>
  <si>
    <t>Cettia diphone</t>
  </si>
  <si>
    <t>ウグイス</t>
  </si>
  <si>
    <t>Hypsipetes amaurotis</t>
  </si>
  <si>
    <t>ヒヨドリ</t>
  </si>
  <si>
    <t>Delichon dasypus</t>
  </si>
  <si>
    <t>イワツバメ</t>
  </si>
  <si>
    <t>Hirundo daurica</t>
  </si>
  <si>
    <t>コシアカツバメ</t>
  </si>
  <si>
    <t>Hirundo rustica</t>
  </si>
  <si>
    <t>ツバメ</t>
  </si>
  <si>
    <t>Alauda arvensis</t>
  </si>
  <si>
    <t>ヒバリ</t>
  </si>
  <si>
    <t>Parus minor</t>
  </si>
  <si>
    <t>シジュウカラ</t>
  </si>
  <si>
    <t>Periparus ater</t>
  </si>
  <si>
    <t>ヒガラ</t>
  </si>
  <si>
    <t>Poecile varius</t>
  </si>
  <si>
    <t>ヤマガラ</t>
  </si>
  <si>
    <t>Regulus regulus</t>
  </si>
  <si>
    <t>キクイタダキ</t>
  </si>
  <si>
    <t>Corvus macrorhynchos</t>
  </si>
  <si>
    <t>ハシブトガラス</t>
  </si>
  <si>
    <t>Corvus corone</t>
  </si>
  <si>
    <t>ハシボソガラス</t>
  </si>
  <si>
    <t>Garrulus glandarius</t>
  </si>
  <si>
    <t>カケス</t>
  </si>
  <si>
    <t>カラス</t>
  </si>
  <si>
    <t>Lanius bucephalus</t>
  </si>
  <si>
    <t>モズ</t>
  </si>
  <si>
    <t>Terpsiphone atrocaudata</t>
  </si>
  <si>
    <t>サンコウチョウ</t>
  </si>
  <si>
    <t>カササギヒタキ</t>
  </si>
  <si>
    <t>Pericrocotus divaricatus</t>
  </si>
  <si>
    <t>サンショウクイ</t>
  </si>
  <si>
    <t>Falco peregrinus</t>
  </si>
  <si>
    <t>ハヤブサ</t>
  </si>
  <si>
    <t>Picus awokera</t>
  </si>
  <si>
    <t>アオゲラ</t>
  </si>
  <si>
    <t>Dendrocopos major</t>
  </si>
  <si>
    <t>アカゲラ</t>
  </si>
  <si>
    <t>Dendrocopos leucotos</t>
  </si>
  <si>
    <t>オオアカゲラ</t>
  </si>
  <si>
    <t>Dendrocopos kizuki</t>
  </si>
  <si>
    <t>コゲラ</t>
  </si>
  <si>
    <t>キツツキ</t>
  </si>
  <si>
    <t>Megaceryle lugubris</t>
  </si>
  <si>
    <t>ヤマセミ</t>
  </si>
  <si>
    <t>Alcedo atthis</t>
  </si>
  <si>
    <t>カワセミ</t>
  </si>
  <si>
    <t>Halcyon coromanda</t>
  </si>
  <si>
    <t>アカショウビン</t>
  </si>
  <si>
    <t>ブッポウソウ</t>
  </si>
  <si>
    <t>Ninox scutulata</t>
  </si>
  <si>
    <t>アオバズク</t>
  </si>
  <si>
    <t>Strix uralensis</t>
  </si>
  <si>
    <t>フクロウ</t>
  </si>
  <si>
    <t>Buteo buteo</t>
  </si>
  <si>
    <t>ノスリ</t>
  </si>
  <si>
    <t>CR＋EN</t>
  </si>
  <si>
    <t>Butastur indicus</t>
  </si>
  <si>
    <t>サシバ</t>
  </si>
  <si>
    <t>Accipiter gentilis</t>
  </si>
  <si>
    <t>オオタカ</t>
  </si>
  <si>
    <t>Accipiter nisus</t>
  </si>
  <si>
    <t>ハイタカ</t>
  </si>
  <si>
    <t>Accipiter gularis</t>
  </si>
  <si>
    <t>ツミ</t>
  </si>
  <si>
    <t>Milvus migrans</t>
  </si>
  <si>
    <t>トビ</t>
  </si>
  <si>
    <t>Pernis ptilorhynchus</t>
  </si>
  <si>
    <t>ハチクマ</t>
  </si>
  <si>
    <t>タカ</t>
  </si>
  <si>
    <t>Pandion haliaetus</t>
  </si>
  <si>
    <t>ミサゴ</t>
  </si>
  <si>
    <t>Gallinago solitaria</t>
  </si>
  <si>
    <t>アオシギ</t>
  </si>
  <si>
    <t>シギ</t>
  </si>
  <si>
    <t>Charadrius dubius</t>
  </si>
  <si>
    <t>コチドリ</t>
  </si>
  <si>
    <t>チドリ</t>
  </si>
  <si>
    <t>Cuculus canorus</t>
  </si>
  <si>
    <t>カッコウ</t>
  </si>
  <si>
    <t>Cuculus optatus</t>
  </si>
  <si>
    <t>ツツドリ</t>
  </si>
  <si>
    <t>Cuculus poliocephalus</t>
  </si>
  <si>
    <t>ホトトギス</t>
  </si>
  <si>
    <t>Egretta garzetta</t>
  </si>
  <si>
    <t>コサギ</t>
  </si>
  <si>
    <t>Ardea alba</t>
  </si>
  <si>
    <t>ダイサギ</t>
  </si>
  <si>
    <t>Ardea cinerea</t>
  </si>
  <si>
    <t>アオサギ</t>
  </si>
  <si>
    <t>Nycticorax nycticorax</t>
  </si>
  <si>
    <t>ゴイサギ</t>
  </si>
  <si>
    <t>サギ</t>
  </si>
  <si>
    <t>ペリカン</t>
  </si>
  <si>
    <t>Phalacrocorax carbo</t>
  </si>
  <si>
    <t>カワウ</t>
  </si>
  <si>
    <t>ウ</t>
  </si>
  <si>
    <t>カツオドリ</t>
  </si>
  <si>
    <t>Treron sieboldii</t>
  </si>
  <si>
    <t>アオバト</t>
  </si>
  <si>
    <t>Streptopelia orientalis</t>
  </si>
  <si>
    <t>キジバト</t>
  </si>
  <si>
    <t>ハト</t>
  </si>
  <si>
    <t>Anas zonorhyncha</t>
  </si>
  <si>
    <t>カルガモ</t>
  </si>
  <si>
    <t>Anas penelope</t>
  </si>
  <si>
    <t>ヒドリガモ</t>
  </si>
  <si>
    <t>カモ</t>
  </si>
  <si>
    <t>Phasianus colchicus</t>
  </si>
  <si>
    <t>キジ</t>
  </si>
  <si>
    <t>Syrmaticus soemmerringii</t>
  </si>
  <si>
    <t>ヤマドリ</t>
  </si>
  <si>
    <t>文献２</t>
    <rPh sb="0" eb="2">
      <t>ブンケン</t>
    </rPh>
    <phoneticPr fontId="3"/>
  </si>
  <si>
    <t>文献１</t>
    <rPh sb="0" eb="2">
      <t>ブンケン</t>
    </rPh>
    <phoneticPr fontId="3"/>
  </si>
  <si>
    <t>合計_任意</t>
    <rPh sb="3" eb="5">
      <t>ニンイ</t>
    </rPh>
    <phoneticPr fontId="3"/>
  </si>
  <si>
    <t>越冬期_任意</t>
    <rPh sb="0" eb="3">
      <t>エットウキ</t>
    </rPh>
    <rPh sb="4" eb="6">
      <t>ニンイ</t>
    </rPh>
    <phoneticPr fontId="3"/>
  </si>
  <si>
    <t>秋期_任意</t>
    <rPh sb="0" eb="2">
      <t>シュウキ</t>
    </rPh>
    <rPh sb="3" eb="5">
      <t>ニンイ</t>
    </rPh>
    <phoneticPr fontId="3"/>
  </si>
  <si>
    <t>繁殖期_任意</t>
    <rPh sb="0" eb="3">
      <t>ハンショクキ</t>
    </rPh>
    <rPh sb="4" eb="6">
      <t>ニンイ</t>
    </rPh>
    <phoneticPr fontId="3"/>
  </si>
  <si>
    <t>合計_P1</t>
    <rPh sb="0" eb="2">
      <t>ゴウケイ</t>
    </rPh>
    <phoneticPr fontId="3"/>
  </si>
  <si>
    <t>越冬期_P1</t>
    <rPh sb="0" eb="2">
      <t>エットウ</t>
    </rPh>
    <rPh sb="2" eb="3">
      <t>キ</t>
    </rPh>
    <phoneticPr fontId="3"/>
  </si>
  <si>
    <t>秋期_P1</t>
    <rPh sb="0" eb="2">
      <t>シュウキ</t>
    </rPh>
    <phoneticPr fontId="3"/>
  </si>
  <si>
    <t>繁殖期_P1</t>
    <rPh sb="0" eb="3">
      <t>ハンショクキ2</t>
    </rPh>
    <phoneticPr fontId="3"/>
  </si>
  <si>
    <t>合計_R2</t>
    <rPh sb="0" eb="2">
      <t>ゴウケイ4</t>
    </rPh>
    <phoneticPr fontId="3"/>
  </si>
  <si>
    <t>越冬期_R2</t>
    <rPh sb="0" eb="2">
      <t>エットウキ3</t>
    </rPh>
    <phoneticPr fontId="3"/>
  </si>
  <si>
    <t>秋期_R2</t>
    <rPh sb="0" eb="2">
      <t>シュウキ2</t>
    </rPh>
    <phoneticPr fontId="3"/>
  </si>
  <si>
    <t>繁殖期_R2</t>
    <rPh sb="0" eb="3">
      <t>ハンショクキ</t>
    </rPh>
    <phoneticPr fontId="3"/>
  </si>
  <si>
    <t>合計_R1</t>
    <rPh sb="0" eb="2">
      <t>ゴウケイ</t>
    </rPh>
    <phoneticPr fontId="3"/>
  </si>
  <si>
    <t>越冬期_R1</t>
    <rPh sb="0" eb="2">
      <t>エットウ</t>
    </rPh>
    <rPh sb="2" eb="3">
      <t>キ</t>
    </rPh>
    <phoneticPr fontId="3"/>
  </si>
  <si>
    <t>秋期_R1</t>
    <rPh sb="0" eb="2">
      <t>シュウキ</t>
    </rPh>
    <phoneticPr fontId="3"/>
  </si>
  <si>
    <t>繁殖期_R1</t>
    <rPh sb="0" eb="3">
      <t>ハンショクキ</t>
    </rPh>
    <phoneticPr fontId="3"/>
  </si>
  <si>
    <t>繁殖状況</t>
    <rPh sb="0" eb="4">
      <t>ハンショクジョウキョウ</t>
    </rPh>
    <phoneticPr fontId="3"/>
  </si>
  <si>
    <t>現地</t>
    <rPh sb="0" eb="2">
      <t>ゲンチ</t>
    </rPh>
    <phoneticPr fontId="3"/>
  </si>
  <si>
    <t>越冬期</t>
    <rPh sb="0" eb="3">
      <t>エットウキ</t>
    </rPh>
    <phoneticPr fontId="3"/>
  </si>
  <si>
    <t>秋期</t>
    <rPh sb="0" eb="2">
      <t>シュウキ</t>
    </rPh>
    <phoneticPr fontId="3"/>
  </si>
  <si>
    <t>繁殖期</t>
    <rPh sb="0" eb="3">
      <t>ハンショクキ</t>
    </rPh>
    <phoneticPr fontId="3"/>
  </si>
  <si>
    <t>大阪府RDB</t>
    <rPh sb="0" eb="2">
      <t>オオサカ</t>
    </rPh>
    <rPh sb="2" eb="3">
      <t>フ</t>
    </rPh>
    <phoneticPr fontId="1"/>
  </si>
  <si>
    <t>環境省RDB</t>
    <rPh sb="0" eb="3">
      <t>カンキョウショウ</t>
    </rPh>
    <phoneticPr fontId="1"/>
  </si>
  <si>
    <t>種の保存法</t>
    <rPh sb="0" eb="1">
      <t>シュ</t>
    </rPh>
    <rPh sb="2" eb="5">
      <t>ホゾンホウ</t>
    </rPh>
    <phoneticPr fontId="3"/>
  </si>
  <si>
    <t>渡り区分</t>
    <rPh sb="0" eb="1">
      <t>ワタ</t>
    </rPh>
    <rPh sb="2" eb="4">
      <t>クブン</t>
    </rPh>
    <phoneticPr fontId="3"/>
  </si>
  <si>
    <t>学名</t>
    <rPh sb="0" eb="2">
      <t>ガクメイ</t>
    </rPh>
    <phoneticPr fontId="1"/>
  </si>
  <si>
    <t>種名</t>
    <rPh sb="0" eb="1">
      <t>シュ</t>
    </rPh>
    <rPh sb="1" eb="2">
      <t>メイ</t>
    </rPh>
    <phoneticPr fontId="1"/>
  </si>
  <si>
    <t>科名</t>
    <rPh sb="0" eb="2">
      <t>カメイ</t>
    </rPh>
    <phoneticPr fontId="6"/>
  </si>
  <si>
    <t>目名</t>
    <rPh sb="0" eb="1">
      <t>モク</t>
    </rPh>
    <rPh sb="1" eb="2">
      <t>メイ</t>
    </rPh>
    <phoneticPr fontId="6"/>
  </si>
  <si>
    <t>No.</t>
  </si>
  <si>
    <t>【記入方法】</t>
    <rPh sb="1" eb="5">
      <t>キニュウホウホウ</t>
    </rPh>
    <phoneticPr fontId="3"/>
  </si>
  <si>
    <t>文献調査</t>
    <rPh sb="0" eb="4">
      <t>ブンケンチョウサ</t>
    </rPh>
    <phoneticPr fontId="3"/>
  </si>
  <si>
    <t>任意観察</t>
    <rPh sb="0" eb="4">
      <t>ニンイカンサツ</t>
    </rPh>
    <phoneticPr fontId="3"/>
  </si>
  <si>
    <t>定点観察（P1）</t>
    <rPh sb="0" eb="4">
      <t>テイテンカンサツ</t>
    </rPh>
    <phoneticPr fontId="3"/>
  </si>
  <si>
    <t>ラインセンサス（R2）</t>
    <phoneticPr fontId="3"/>
  </si>
  <si>
    <t>ラインセンサス（R1）</t>
    <phoneticPr fontId="3"/>
  </si>
  <si>
    <t>現地調査（すべて）</t>
    <rPh sb="0" eb="4">
      <t>ゲンチチョウサ</t>
    </rPh>
    <phoneticPr fontId="3"/>
  </si>
  <si>
    <t>重要種</t>
    <rPh sb="0" eb="3">
      <t>ジュウヨウシュ</t>
    </rPh>
    <phoneticPr fontId="3"/>
  </si>
  <si>
    <t>様式１　確認種一覧（鳥類）</t>
    <rPh sb="0" eb="2">
      <t>ヨウシキ</t>
    </rPh>
    <rPh sb="4" eb="7">
      <t>カクニンシュ</t>
    </rPh>
    <rPh sb="7" eb="9">
      <t>イチラン</t>
    </rPh>
    <rPh sb="10" eb="12">
      <t>チョウルイ</t>
    </rPh>
    <phoneticPr fontId="3"/>
  </si>
  <si>
    <t>8種</t>
    <phoneticPr fontId="3"/>
  </si>
  <si>
    <t>6種</t>
    <phoneticPr fontId="3"/>
  </si>
  <si>
    <t>0種</t>
    <phoneticPr fontId="3"/>
  </si>
  <si>
    <t>10種</t>
    <phoneticPr fontId="3"/>
  </si>
  <si>
    <t>8科</t>
    <phoneticPr fontId="3"/>
  </si>
  <si>
    <t>4目</t>
    <phoneticPr fontId="3"/>
  </si>
  <si>
    <t>○</t>
    <phoneticPr fontId="3"/>
  </si>
  <si>
    <t>●</t>
    <phoneticPr fontId="3"/>
  </si>
  <si>
    <t>Cervus nippon </t>
  </si>
  <si>
    <t>ニホンジカ</t>
  </si>
  <si>
    <t>シカ</t>
  </si>
  <si>
    <t>Sus scrofa </t>
  </si>
  <si>
    <t>イノシシ</t>
  </si>
  <si>
    <t>Paguma larvata</t>
  </si>
  <si>
    <t>ハクビシン</t>
  </si>
  <si>
    <t>ジャコウネコ</t>
  </si>
  <si>
    <t>Mustela sibirica</t>
    <phoneticPr fontId="3"/>
  </si>
  <si>
    <t>シベリアイタチ</t>
  </si>
  <si>
    <t>Martes memlampus</t>
  </si>
  <si>
    <t>イタチ</t>
  </si>
  <si>
    <t>Nyctereutes procyonoides</t>
  </si>
  <si>
    <t>タヌキ</t>
  </si>
  <si>
    <t>イヌ</t>
  </si>
  <si>
    <t>Procyon lotor</t>
  </si>
  <si>
    <t>アライグマ</t>
  </si>
  <si>
    <t>ニホンリス</t>
  </si>
  <si>
    <t>リス</t>
  </si>
  <si>
    <t>Mogera sp.</t>
  </si>
  <si>
    <t>モグラ</t>
  </si>
  <si>
    <t>文献調査等</t>
    <rPh sb="0" eb="2">
      <t>ブンケン</t>
    </rPh>
    <rPh sb="2" eb="4">
      <t>チョウサ</t>
    </rPh>
    <rPh sb="4" eb="5">
      <t>トウ</t>
    </rPh>
    <phoneticPr fontId="3"/>
  </si>
  <si>
    <t>現地調査</t>
    <rPh sb="0" eb="2">
      <t>ゲンチ</t>
    </rPh>
    <rPh sb="2" eb="4">
      <t>チョウサ</t>
    </rPh>
    <phoneticPr fontId="3"/>
  </si>
  <si>
    <t>大阪RDB</t>
    <rPh sb="0" eb="2">
      <t>オオサカ</t>
    </rPh>
    <phoneticPr fontId="1"/>
  </si>
  <si>
    <t>学　名</t>
  </si>
  <si>
    <t>種　名</t>
  </si>
  <si>
    <t>科　名</t>
  </si>
  <si>
    <t>目　名</t>
  </si>
  <si>
    <t>調査結果</t>
    <rPh sb="0" eb="4">
      <t>チョウサケッカ</t>
    </rPh>
    <phoneticPr fontId="3"/>
  </si>
  <si>
    <t>様式２　確認種一覧（哺乳類）</t>
    <rPh sb="0" eb="2">
      <t>ヨウシキ</t>
    </rPh>
    <rPh sb="4" eb="7">
      <t>カクニンシュ</t>
    </rPh>
    <rPh sb="7" eb="9">
      <t>イチラン</t>
    </rPh>
    <rPh sb="10" eb="13">
      <t>ホニュウルイ</t>
    </rPh>
    <phoneticPr fontId="3"/>
  </si>
  <si>
    <t>ニホンテン</t>
  </si>
  <si>
    <t>Sciurus lis</t>
  </si>
  <si>
    <t>ニホンモグラ属の一種</t>
    <phoneticPr fontId="3"/>
  </si>
  <si>
    <t>偶蹄</t>
    <phoneticPr fontId="3"/>
  </si>
  <si>
    <t>真無盲腸</t>
    <rPh sb="0" eb="1">
      <t>シン</t>
    </rPh>
    <phoneticPr fontId="3"/>
  </si>
  <si>
    <t>齧歯</t>
  </si>
  <si>
    <t>食肉</t>
  </si>
  <si>
    <t>Meles anakuma</t>
    <phoneticPr fontId="3"/>
  </si>
  <si>
    <t>アナグマ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</si>
</sst>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_ "/>
  </numFmts>
  <fonts count="10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ＭＳ ゴシック"/>
      <family val="3"/>
      <charset val="128"/>
    </font>
    <font>
      <sz val="6"/>
      <name val="メイリオ"/>
      <family val="2"/>
      <charset val="128"/>
    </font>
    <font>
      <i/>
      <sz val="11"/>
      <color theme="1"/>
      <name val="ＭＳ ゴシック"/>
      <family val="3"/>
      <charset val="128"/>
    </font>
    <font>
      <i/>
      <sz val="11"/>
      <color theme="1"/>
      <name val="Times New Roman"/>
      <family val="1"/>
    </font>
    <font>
      <sz val="7"/>
      <color theme="1"/>
      <name val="メイリオ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i/>
      <sz val="11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ACCC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1" applyFont="1" applyFill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7" borderId="0" xfId="0" applyFont="1" applyFill="1">
      <alignment vertical="center"/>
    </xf>
    <xf numFmtId="0" fontId="2" fillId="8" borderId="0" xfId="0" applyFont="1" applyFill="1">
      <alignment vertical="center"/>
    </xf>
    <xf numFmtId="0" fontId="2" fillId="9" borderId="0" xfId="0" applyFont="1" applyFill="1">
      <alignment vertical="center"/>
    </xf>
    <xf numFmtId="0" fontId="2" fillId="10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0" xfId="0" applyFont="1" applyFill="1">
      <alignment vertical="center"/>
    </xf>
    <xf numFmtId="0" fontId="2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fill>
        <patternFill patternType="solid">
          <fgColor indexed="64"/>
          <bgColor rgb="FFFFCCCC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numFmt numFmtId="176" formatCode="#_ 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ゴシック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53e8f533b0bf927/R4&#28096;&#24029;&#12539;&#28381;&#30033;&#40165;&#29539;&#20445;&#35703;&#21306;&#35519;&#26619;/&#28381;&#30033;/&#28381;&#30033;&#40165;&#29539;&#20445;&#35703;&#21306;&#26356;&#26032;&#35519;&#2661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力"/>
      <sheetName val="Sheet2"/>
      <sheetName val="集計"/>
      <sheetName val="Sheet1"/>
      <sheetName val="繁殖ランク"/>
      <sheetName val="DATA入力"/>
      <sheetName val="入力済DATA一覧"/>
      <sheetName val="大阪府RDB"/>
      <sheetName val="鳥類目録第7版NS ver."/>
      <sheetName val="環境省RDB2017"/>
      <sheetName val="種の保存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">
          <cell r="A18" t="str">
            <v>アオアシシギ</v>
          </cell>
          <cell r="B18" t="str">
            <v>シギ科</v>
          </cell>
          <cell r="C18" t="str">
            <v>チドリ目</v>
          </cell>
          <cell r="D18" t="str">
            <v>Tringa nebularia</v>
          </cell>
          <cell r="E18" t="str">
            <v>絶滅危惧Ⅱ類（VU)</v>
          </cell>
          <cell r="F18" t="str">
            <v>↑</v>
          </cell>
          <cell r="G18" t="str">
            <v>VU</v>
          </cell>
          <cell r="H18" t="str">
            <v>NT</v>
          </cell>
          <cell r="I18" t="str">
            <v>―</v>
          </cell>
          <cell r="J18">
            <v>20</v>
          </cell>
        </row>
        <row r="19">
          <cell r="A19" t="str">
            <v>アオバズク</v>
          </cell>
          <cell r="B19" t="str">
            <v>フクロウ科</v>
          </cell>
          <cell r="C19" t="str">
            <v>フクロウ目</v>
          </cell>
          <cell r="D19" t="str">
            <v>Ninox scutulata</v>
          </cell>
          <cell r="E19" t="str">
            <v>絶滅危惧Ⅱ類（VU)</v>
          </cell>
          <cell r="G19" t="str">
            <v>VU</v>
          </cell>
          <cell r="H19" t="str">
            <v>VU</v>
          </cell>
          <cell r="I19" t="str">
            <v>―</v>
          </cell>
          <cell r="J19">
            <v>29</v>
          </cell>
        </row>
        <row r="20">
          <cell r="A20" t="str">
            <v>アカアシシギ</v>
          </cell>
          <cell r="B20" t="str">
            <v>シギ科</v>
          </cell>
          <cell r="C20" t="str">
            <v>チドリ目</v>
          </cell>
          <cell r="D20" t="str">
            <v>Tringa totanus</v>
          </cell>
          <cell r="E20" t="str">
            <v>準絶滅危惧（NT)（つづき）</v>
          </cell>
          <cell r="G20" t="str">
            <v>NT</v>
          </cell>
          <cell r="H20" t="str">
            <v>NT</v>
          </cell>
          <cell r="I20" t="str">
            <v>VU</v>
          </cell>
          <cell r="J20">
            <v>48</v>
          </cell>
        </row>
        <row r="21">
          <cell r="A21" t="str">
            <v>アマサギ</v>
          </cell>
          <cell r="B21" t="str">
            <v>サギ科</v>
          </cell>
          <cell r="C21" t="str">
            <v>ペリカン目</v>
          </cell>
          <cell r="D21" t="str">
            <v>Bubulcus ibis</v>
          </cell>
          <cell r="E21" t="str">
            <v>絶滅危惧Ⅱ類（VU)</v>
          </cell>
          <cell r="F21" t="str">
            <v>○</v>
          </cell>
          <cell r="G21" t="str">
            <v>VU</v>
          </cell>
          <cell r="H21" t="str">
            <v>―</v>
          </cell>
          <cell r="I21" t="str">
            <v>―</v>
          </cell>
          <cell r="J21">
            <v>10</v>
          </cell>
        </row>
        <row r="22">
          <cell r="A22" t="str">
            <v>イカルチドリ</v>
          </cell>
          <cell r="B22" t="str">
            <v>チドリ科</v>
          </cell>
          <cell r="C22" t="str">
            <v>チドリ目</v>
          </cell>
          <cell r="D22" t="str">
            <v>Charadrius placidus</v>
          </cell>
          <cell r="E22" t="str">
            <v>絶滅危惧Ⅱ類（VU)</v>
          </cell>
          <cell r="G22" t="str">
            <v>VU</v>
          </cell>
          <cell r="H22" t="str">
            <v>VU</v>
          </cell>
          <cell r="I22" t="str">
            <v>―</v>
          </cell>
          <cell r="J22">
            <v>15</v>
          </cell>
        </row>
        <row r="23">
          <cell r="A23" t="str">
            <v>イソシギ</v>
          </cell>
          <cell r="B23" t="str">
            <v>シギ科</v>
          </cell>
          <cell r="C23" t="str">
            <v>チドリ目</v>
          </cell>
          <cell r="D23" t="str">
            <v>Actitis hypoleucos</v>
          </cell>
          <cell r="E23" t="str">
            <v>準絶滅危惧（NT)（つづき）</v>
          </cell>
          <cell r="G23" t="str">
            <v>NT</v>
          </cell>
          <cell r="H23" t="str">
            <v>NT</v>
          </cell>
          <cell r="I23" t="str">
            <v>―</v>
          </cell>
          <cell r="J23">
            <v>52</v>
          </cell>
        </row>
        <row r="24">
          <cell r="A24" t="str">
            <v>ウズラ</v>
          </cell>
          <cell r="B24" t="str">
            <v>キジ科</v>
          </cell>
          <cell r="C24" t="str">
            <v>キジ目</v>
          </cell>
          <cell r="D24" t="str">
            <v>Coturnix japonica</v>
          </cell>
          <cell r="E24" t="str">
            <v>絶滅危惧Ⅰ類（CR＋EN)</v>
          </cell>
          <cell r="G24" t="str">
            <v>CR＋EN</v>
          </cell>
          <cell r="H24" t="str">
            <v>CR＋EN</v>
          </cell>
          <cell r="I24" t="str">
            <v>VU</v>
          </cell>
          <cell r="J24">
            <v>1</v>
          </cell>
        </row>
        <row r="25">
          <cell r="A25" t="str">
            <v>ウズラシギ</v>
          </cell>
          <cell r="B25" t="str">
            <v>シギ科</v>
          </cell>
          <cell r="C25" t="str">
            <v>チドリ目</v>
          </cell>
          <cell r="D25" t="str">
            <v>Calidris acuminata</v>
          </cell>
          <cell r="E25" t="str">
            <v>絶滅危惧Ⅱ類（VU)</v>
          </cell>
          <cell r="F25" t="str">
            <v>↑</v>
          </cell>
          <cell r="G25" t="str">
            <v>VU</v>
          </cell>
          <cell r="H25" t="str">
            <v>NT</v>
          </cell>
          <cell r="I25" t="str">
            <v>―</v>
          </cell>
          <cell r="J25">
            <v>26</v>
          </cell>
        </row>
        <row r="26">
          <cell r="A26" t="str">
            <v>ウミアイサ</v>
          </cell>
          <cell r="B26" t="str">
            <v>カモ科</v>
          </cell>
          <cell r="C26" t="str">
            <v>カモ目</v>
          </cell>
          <cell r="D26" t="str">
            <v>Mergus serrator</v>
          </cell>
          <cell r="E26" t="str">
            <v>準絶滅危惧（NT)</v>
          </cell>
          <cell r="F26" t="str">
            <v>○</v>
          </cell>
          <cell r="G26" t="str">
            <v>NT</v>
          </cell>
          <cell r="H26" t="str">
            <v>―</v>
          </cell>
          <cell r="I26" t="str">
            <v>―</v>
          </cell>
          <cell r="J26">
            <v>34</v>
          </cell>
        </row>
        <row r="27">
          <cell r="A27" t="str">
            <v>エリマキシギ</v>
          </cell>
          <cell r="B27" t="str">
            <v>シギ科</v>
          </cell>
          <cell r="C27" t="str">
            <v>チドリ目</v>
          </cell>
          <cell r="D27" t="str">
            <v>Philomachus pugnax</v>
          </cell>
          <cell r="E27" t="str">
            <v>準絶滅危惧（NT)（つづき）</v>
          </cell>
          <cell r="G27" t="str">
            <v>NT</v>
          </cell>
          <cell r="H27" t="str">
            <v>NT</v>
          </cell>
          <cell r="I27" t="str">
            <v>―</v>
          </cell>
          <cell r="J27">
            <v>59</v>
          </cell>
        </row>
        <row r="28">
          <cell r="A28" t="str">
            <v>オオアカゲラ</v>
          </cell>
          <cell r="B28" t="str">
            <v>キツツキ科</v>
          </cell>
          <cell r="C28" t="str">
            <v>キツツキ目</v>
          </cell>
          <cell r="D28" t="str">
            <v>Dendrocopos leucotos</v>
          </cell>
          <cell r="E28" t="str">
            <v>準絶滅危惧（NT)（つづき）</v>
          </cell>
          <cell r="F28" t="str">
            <v>↓</v>
          </cell>
          <cell r="G28" t="str">
            <v>NT</v>
          </cell>
          <cell r="H28" t="str">
            <v>VU</v>
          </cell>
          <cell r="I28" t="str">
            <v>―</v>
          </cell>
          <cell r="J28">
            <v>67</v>
          </cell>
        </row>
        <row r="29">
          <cell r="A29" t="str">
            <v>オオコノハズク</v>
          </cell>
          <cell r="B29" t="str">
            <v>フクロウ科</v>
          </cell>
          <cell r="C29" t="str">
            <v>フクロウ目</v>
          </cell>
          <cell r="D29" t="str">
            <v>Otus lempiji</v>
          </cell>
          <cell r="E29" t="str">
            <v>情報不足（DD)</v>
          </cell>
          <cell r="G29" t="str">
            <v>DD</v>
          </cell>
          <cell r="H29" t="str">
            <v>DD</v>
          </cell>
          <cell r="I29" t="str">
            <v>―</v>
          </cell>
          <cell r="J29">
            <v>81</v>
          </cell>
        </row>
        <row r="30">
          <cell r="A30" t="str">
            <v>オオジシギ</v>
          </cell>
          <cell r="B30" t="str">
            <v>シギ科</v>
          </cell>
          <cell r="C30" t="str">
            <v>チドリ目</v>
          </cell>
          <cell r="D30" t="str">
            <v>Gallinago hardwickii</v>
          </cell>
          <cell r="E30" t="str">
            <v>準絶滅危惧（NT)</v>
          </cell>
          <cell r="G30" t="str">
            <v>NT</v>
          </cell>
          <cell r="H30" t="str">
            <v>NT</v>
          </cell>
          <cell r="I30" t="str">
            <v>NT</v>
          </cell>
          <cell r="J30">
            <v>41</v>
          </cell>
        </row>
        <row r="31">
          <cell r="A31" t="str">
            <v>オオジュリン</v>
          </cell>
          <cell r="B31" t="str">
            <v>ホオジロ科</v>
          </cell>
          <cell r="C31" t="str">
            <v>スズメ目</v>
          </cell>
          <cell r="D31" t="str">
            <v>Emberiza schoeniclus</v>
          </cell>
          <cell r="E31" t="str">
            <v>準絶滅危惧（NT)（つづき）</v>
          </cell>
          <cell r="F31" t="str">
            <v>◇</v>
          </cell>
          <cell r="G31" t="str">
            <v>NT</v>
          </cell>
          <cell r="H31" t="str">
            <v>要注目</v>
          </cell>
          <cell r="I31" t="str">
            <v>―</v>
          </cell>
          <cell r="J31">
            <v>80</v>
          </cell>
        </row>
        <row r="32">
          <cell r="A32" t="str">
            <v>オオソリハシシギ</v>
          </cell>
          <cell r="B32" t="str">
            <v>シギ科</v>
          </cell>
          <cell r="C32" t="str">
            <v>チドリ目</v>
          </cell>
          <cell r="D32" t="str">
            <v>Limosa lapponica</v>
          </cell>
          <cell r="E32" t="str">
            <v>絶滅危惧Ⅱ類（VU)</v>
          </cell>
          <cell r="F32" t="str">
            <v>↑</v>
          </cell>
          <cell r="G32" t="str">
            <v>VU</v>
          </cell>
          <cell r="H32" t="str">
            <v>NT</v>
          </cell>
          <cell r="I32" t="str">
            <v>VU</v>
          </cell>
          <cell r="J32">
            <v>18</v>
          </cell>
        </row>
        <row r="33">
          <cell r="A33" t="str">
            <v>オオタカ</v>
          </cell>
          <cell r="B33" t="str">
            <v>タカ科</v>
          </cell>
          <cell r="C33" t="str">
            <v>タカ目</v>
          </cell>
          <cell r="D33" t="str">
            <v>Accipiter gentilis</v>
          </cell>
          <cell r="E33" t="str">
            <v>準絶滅危惧（NT)（つづき）</v>
          </cell>
          <cell r="F33" t="str">
            <v>↓</v>
          </cell>
          <cell r="G33" t="str">
            <v>NT</v>
          </cell>
          <cell r="H33" t="str">
            <v>VU</v>
          </cell>
          <cell r="I33" t="str">
            <v>NT</v>
          </cell>
          <cell r="J33">
            <v>63</v>
          </cell>
        </row>
        <row r="34">
          <cell r="A34" t="str">
            <v>オオメダイチドリ</v>
          </cell>
          <cell r="B34" t="str">
            <v>チドリ科</v>
          </cell>
          <cell r="C34" t="str">
            <v>チドリ目</v>
          </cell>
          <cell r="D34" t="str">
            <v>Charadrius leschenaultii</v>
          </cell>
          <cell r="E34" t="str">
            <v>準絶滅危惧（NT)</v>
          </cell>
          <cell r="G34" t="str">
            <v>NT</v>
          </cell>
          <cell r="H34" t="str">
            <v>NT</v>
          </cell>
          <cell r="I34" t="str">
            <v>―</v>
          </cell>
          <cell r="J34">
            <v>40</v>
          </cell>
        </row>
        <row r="35">
          <cell r="A35" t="str">
            <v>オオヨシキリ</v>
          </cell>
          <cell r="B35" t="str">
            <v>ヨシキリ科</v>
          </cell>
          <cell r="C35" t="str">
            <v>スズメ目</v>
          </cell>
          <cell r="D35" t="str">
            <v>Acrocephalus orientalis</v>
          </cell>
          <cell r="E35" t="str">
            <v>準絶滅危惧（NT)（つづき）</v>
          </cell>
          <cell r="G35" t="str">
            <v>NT</v>
          </cell>
          <cell r="H35" t="str">
            <v>NT</v>
          </cell>
          <cell r="I35" t="str">
            <v>―</v>
          </cell>
          <cell r="J35">
            <v>73</v>
          </cell>
        </row>
        <row r="36">
          <cell r="A36" t="str">
            <v>オグロシギ</v>
          </cell>
          <cell r="B36" t="str">
            <v>シギ科</v>
          </cell>
          <cell r="C36" t="str">
            <v>チドリ目</v>
          </cell>
          <cell r="D36" t="str">
            <v>Limosa limosa</v>
          </cell>
          <cell r="E36" t="str">
            <v>準絶滅危惧（NT)（つづき）</v>
          </cell>
          <cell r="G36" t="str">
            <v>NT</v>
          </cell>
          <cell r="H36" t="str">
            <v>NT</v>
          </cell>
          <cell r="I36" t="str">
            <v>―</v>
          </cell>
          <cell r="J36">
            <v>44</v>
          </cell>
        </row>
        <row r="37">
          <cell r="A37" t="str">
            <v>オジロトウネン</v>
          </cell>
          <cell r="B37" t="str">
            <v>シギ科</v>
          </cell>
          <cell r="C37" t="str">
            <v>チドリ目</v>
          </cell>
          <cell r="D37" t="str">
            <v>Calidris temminckii</v>
          </cell>
          <cell r="E37" t="str">
            <v>準絶滅危惧（NT)（つづき）</v>
          </cell>
          <cell r="G37" t="str">
            <v>NT</v>
          </cell>
          <cell r="H37" t="str">
            <v>NT</v>
          </cell>
          <cell r="I37" t="str">
            <v>―</v>
          </cell>
          <cell r="J37">
            <v>56</v>
          </cell>
        </row>
        <row r="38">
          <cell r="A38" t="str">
            <v>オバシギ</v>
          </cell>
          <cell r="B38" t="str">
            <v>シギ科</v>
          </cell>
          <cell r="C38" t="str">
            <v>チドリ目</v>
          </cell>
          <cell r="D38" t="str">
            <v>Calidris tenuirostris</v>
          </cell>
          <cell r="E38" t="str">
            <v>絶滅危惧Ⅱ類（VU)</v>
          </cell>
          <cell r="F38" t="str">
            <v>↑</v>
          </cell>
          <cell r="G38" t="str">
            <v>VU</v>
          </cell>
          <cell r="H38" t="str">
            <v>NT</v>
          </cell>
          <cell r="I38" t="str">
            <v>―</v>
          </cell>
          <cell r="J38">
            <v>24</v>
          </cell>
        </row>
        <row r="39">
          <cell r="A39" t="str">
            <v>カシラダカ</v>
          </cell>
          <cell r="B39" t="str">
            <v>ホオジロ科</v>
          </cell>
          <cell r="C39" t="str">
            <v>スズメ目</v>
          </cell>
          <cell r="D39" t="str">
            <v>Emberiza rustica</v>
          </cell>
          <cell r="E39" t="str">
            <v>準絶滅危惧（NT)（つづき）</v>
          </cell>
          <cell r="F39" t="str">
            <v>○</v>
          </cell>
          <cell r="G39" t="str">
            <v>NT</v>
          </cell>
          <cell r="H39" t="str">
            <v>―</v>
          </cell>
          <cell r="I39" t="str">
            <v>―</v>
          </cell>
          <cell r="J39">
            <v>78</v>
          </cell>
        </row>
        <row r="40">
          <cell r="A40" t="str">
            <v>カワガラス</v>
          </cell>
          <cell r="B40" t="str">
            <v>カワガラス科</v>
          </cell>
          <cell r="C40" t="str">
            <v>スズメ目</v>
          </cell>
          <cell r="D40" t="str">
            <v>Cinclus pallasii</v>
          </cell>
          <cell r="E40" t="str">
            <v>準絶滅危惧（NT)（つづき）</v>
          </cell>
          <cell r="G40" t="str">
            <v>NT</v>
          </cell>
          <cell r="H40" t="str">
            <v>NT</v>
          </cell>
          <cell r="I40" t="str">
            <v>―</v>
          </cell>
          <cell r="J40">
            <v>71</v>
          </cell>
        </row>
        <row r="41">
          <cell r="A41" t="str">
            <v>キアシシギ</v>
          </cell>
          <cell r="B41" t="str">
            <v>シギ科</v>
          </cell>
          <cell r="C41" t="str">
            <v>チドリ目</v>
          </cell>
          <cell r="D41" t="str">
            <v>Heteroscelus brevipes</v>
          </cell>
          <cell r="E41" t="str">
            <v>準絶滅危惧（NT)（つづき）</v>
          </cell>
          <cell r="G41" t="str">
            <v>NT</v>
          </cell>
          <cell r="H41" t="str">
            <v>NT</v>
          </cell>
          <cell r="I41" t="str">
            <v>―</v>
          </cell>
          <cell r="J41">
            <v>51</v>
          </cell>
        </row>
        <row r="42">
          <cell r="A42" t="str">
            <v>キョウジョシギ</v>
          </cell>
          <cell r="B42" t="str">
            <v>シギ科</v>
          </cell>
          <cell r="C42" t="str">
            <v>チドリ目</v>
          </cell>
          <cell r="D42" t="str">
            <v>Arenaria interpres</v>
          </cell>
          <cell r="E42" t="str">
            <v>絶滅危惧Ⅱ類（VU)</v>
          </cell>
          <cell r="F42" t="str">
            <v>↑</v>
          </cell>
          <cell r="G42" t="str">
            <v>VU</v>
          </cell>
          <cell r="H42" t="str">
            <v>NT</v>
          </cell>
          <cell r="I42" t="str">
            <v>―</v>
          </cell>
          <cell r="J42">
            <v>23</v>
          </cell>
        </row>
        <row r="43">
          <cell r="A43" t="str">
            <v>キリアイ</v>
          </cell>
          <cell r="B43" t="str">
            <v>シギ科</v>
          </cell>
          <cell r="C43" t="str">
            <v>チドリ目</v>
          </cell>
          <cell r="D43" t="str">
            <v>Limicola falcinellus</v>
          </cell>
          <cell r="E43" t="str">
            <v>準絶滅危惧（NT)（つづき）</v>
          </cell>
          <cell r="G43" t="str">
            <v>NT</v>
          </cell>
          <cell r="H43" t="str">
            <v>NT</v>
          </cell>
          <cell r="I43" t="str">
            <v>―</v>
          </cell>
          <cell r="J43">
            <v>58</v>
          </cell>
        </row>
        <row r="44">
          <cell r="A44" t="str">
            <v>クイナ</v>
          </cell>
          <cell r="B44" t="str">
            <v>クイナ科</v>
          </cell>
          <cell r="C44" t="str">
            <v>ツル目</v>
          </cell>
          <cell r="D44" t="str">
            <v>Rallus aquaticus</v>
          </cell>
          <cell r="E44" t="str">
            <v>準絶滅危惧（NT)</v>
          </cell>
          <cell r="F44" t="str">
            <v>↓</v>
          </cell>
          <cell r="G44" t="str">
            <v>NT</v>
          </cell>
          <cell r="H44" t="str">
            <v>VU</v>
          </cell>
          <cell r="I44" t="str">
            <v>―</v>
          </cell>
          <cell r="J44">
            <v>35</v>
          </cell>
        </row>
        <row r="45">
          <cell r="A45" t="str">
            <v>クサシギ</v>
          </cell>
          <cell r="B45" t="str">
            <v>シギ科</v>
          </cell>
          <cell r="C45" t="str">
            <v>チドリ目</v>
          </cell>
          <cell r="D45" t="str">
            <v>Tringa ochropus</v>
          </cell>
          <cell r="E45" t="str">
            <v>準絶滅危惧（NT)（つづき）</v>
          </cell>
          <cell r="G45" t="str">
            <v>NT</v>
          </cell>
          <cell r="H45" t="str">
            <v>NT</v>
          </cell>
          <cell r="I45" t="str">
            <v>―</v>
          </cell>
          <cell r="J45">
            <v>50</v>
          </cell>
        </row>
        <row r="46">
          <cell r="A46" t="str">
            <v>クマタカ</v>
          </cell>
          <cell r="B46" t="str">
            <v>タカ科</v>
          </cell>
          <cell r="C46" t="str">
            <v>タカ目</v>
          </cell>
          <cell r="D46" t="str">
            <v>Nisaetus nipalensis</v>
          </cell>
          <cell r="E46" t="str">
            <v>絶滅危惧Ⅰ類（CR＋EN)</v>
          </cell>
          <cell r="G46" t="str">
            <v>CR＋EN</v>
          </cell>
          <cell r="H46" t="str">
            <v>CR＋EN</v>
          </cell>
          <cell r="I46" t="str">
            <v>EN</v>
          </cell>
          <cell r="J46">
            <v>7</v>
          </cell>
        </row>
        <row r="47">
          <cell r="A47" t="str">
            <v>ケリ</v>
          </cell>
          <cell r="B47" t="str">
            <v>チドリ科</v>
          </cell>
          <cell r="C47" t="str">
            <v>チドリ目</v>
          </cell>
          <cell r="D47" t="str">
            <v>Vanellus cinereus</v>
          </cell>
          <cell r="E47" t="str">
            <v>準絶滅危惧（NT)</v>
          </cell>
          <cell r="F47" t="str">
            <v>◇</v>
          </cell>
          <cell r="G47" t="str">
            <v>NT</v>
          </cell>
          <cell r="H47" t="str">
            <v>要注目</v>
          </cell>
          <cell r="I47" t="str">
            <v>DD</v>
          </cell>
          <cell r="J47">
            <v>38</v>
          </cell>
        </row>
        <row r="48">
          <cell r="A48" t="str">
            <v>コアオアシシギ</v>
          </cell>
          <cell r="B48" t="str">
            <v>シギ科</v>
          </cell>
          <cell r="C48" t="str">
            <v>チドリ目</v>
          </cell>
          <cell r="D48" t="str">
            <v>Tringa stagnatilis</v>
          </cell>
          <cell r="E48" t="str">
            <v>準絶滅危惧（NT)（つづき）</v>
          </cell>
          <cell r="G48" t="str">
            <v>NT</v>
          </cell>
          <cell r="H48" t="str">
            <v>NT</v>
          </cell>
          <cell r="I48" t="str">
            <v>―</v>
          </cell>
          <cell r="J48">
            <v>49</v>
          </cell>
        </row>
        <row r="49">
          <cell r="A49" t="str">
            <v>コアジサシ</v>
          </cell>
          <cell r="B49" t="str">
            <v>カモメ科</v>
          </cell>
          <cell r="C49" t="str">
            <v>チドリ目</v>
          </cell>
          <cell r="D49" t="str">
            <v>Sterna albifrons</v>
          </cell>
          <cell r="E49" t="str">
            <v>絶滅危惧Ⅰ類（CR＋EN)</v>
          </cell>
          <cell r="F49" t="str">
            <v>↑</v>
          </cell>
          <cell r="G49" t="str">
            <v>CR＋EN</v>
          </cell>
          <cell r="H49" t="str">
            <v>VU</v>
          </cell>
          <cell r="I49" t="str">
            <v>VU</v>
          </cell>
          <cell r="J49">
            <v>3</v>
          </cell>
        </row>
        <row r="50">
          <cell r="A50" t="str">
            <v>コオバシギ</v>
          </cell>
          <cell r="B50" t="str">
            <v>シギ科</v>
          </cell>
          <cell r="C50" t="str">
            <v>チドリ目</v>
          </cell>
          <cell r="D50" t="str">
            <v>Calidris canutus rogersi</v>
          </cell>
          <cell r="E50" t="str">
            <v>準絶滅危惧（NT)（つづき）</v>
          </cell>
          <cell r="G50" t="str">
            <v>NT</v>
          </cell>
          <cell r="H50" t="str">
            <v>NT</v>
          </cell>
          <cell r="I50" t="str">
            <v>―</v>
          </cell>
          <cell r="J50">
            <v>53</v>
          </cell>
        </row>
        <row r="51">
          <cell r="A51" t="str">
            <v>コサメビタキ</v>
          </cell>
          <cell r="B51" t="str">
            <v>ヒタキ科</v>
          </cell>
          <cell r="C51" t="str">
            <v>スズメ目</v>
          </cell>
          <cell r="D51" t="str">
            <v>Muscicapa dauurica</v>
          </cell>
          <cell r="E51" t="str">
            <v>絶滅危惧Ⅱ類（VU)</v>
          </cell>
          <cell r="F51" t="str">
            <v>◇</v>
          </cell>
          <cell r="G51" t="str">
            <v>VU</v>
          </cell>
          <cell r="H51" t="str">
            <v>DD</v>
          </cell>
          <cell r="I51" t="str">
            <v>―</v>
          </cell>
          <cell r="J51">
            <v>33</v>
          </cell>
        </row>
        <row r="52">
          <cell r="A52" t="str">
            <v>コシアカツバメ</v>
          </cell>
          <cell r="B52" t="str">
            <v>ツバメ科</v>
          </cell>
          <cell r="C52" t="str">
            <v>スズメ目</v>
          </cell>
          <cell r="D52" t="str">
            <v>Hirundo daurica</v>
          </cell>
          <cell r="E52" t="str">
            <v>準絶滅危惧（NT)（つづき）</v>
          </cell>
          <cell r="F52" t="str">
            <v>○</v>
          </cell>
          <cell r="G52" t="str">
            <v>NT</v>
          </cell>
          <cell r="H52" t="str">
            <v>―</v>
          </cell>
          <cell r="I52" t="str">
            <v>―</v>
          </cell>
          <cell r="J52">
            <v>70</v>
          </cell>
        </row>
        <row r="53">
          <cell r="A53" t="str">
            <v>ゴジュウカラ</v>
          </cell>
          <cell r="B53" t="str">
            <v>ゴジュウカラ科</v>
          </cell>
          <cell r="C53" t="str">
            <v>スズメ目</v>
          </cell>
          <cell r="D53" t="str">
            <v>Sitta europaea</v>
          </cell>
          <cell r="E53" t="str">
            <v>準絶滅危惧（NT)（つづき）</v>
          </cell>
          <cell r="F53" t="str">
            <v>↓</v>
          </cell>
          <cell r="G53" t="str">
            <v>NT</v>
          </cell>
          <cell r="H53" t="str">
            <v>VU</v>
          </cell>
          <cell r="I53" t="str">
            <v>―</v>
          </cell>
          <cell r="J53">
            <v>75</v>
          </cell>
        </row>
        <row r="54">
          <cell r="A54" t="str">
            <v>コチドリ</v>
          </cell>
          <cell r="B54" t="str">
            <v>チドリ科</v>
          </cell>
          <cell r="C54" t="str">
            <v>チドリ目</v>
          </cell>
          <cell r="D54" t="str">
            <v>Charadrius dubius</v>
          </cell>
          <cell r="E54" t="str">
            <v>準絶滅危惧（NT)</v>
          </cell>
          <cell r="F54" t="str">
            <v>↓</v>
          </cell>
          <cell r="G54" t="str">
            <v>NT</v>
          </cell>
          <cell r="H54" t="str">
            <v>VU</v>
          </cell>
          <cell r="I54" t="str">
            <v>―</v>
          </cell>
          <cell r="J54">
            <v>39</v>
          </cell>
        </row>
        <row r="55">
          <cell r="A55" t="str">
            <v>コチョウゲンボウ</v>
          </cell>
          <cell r="B55" t="str">
            <v>ハヤブサ科</v>
          </cell>
          <cell r="C55" t="str">
            <v>ハヤブサ目</v>
          </cell>
          <cell r="D55" t="str">
            <v>Falco columbarius</v>
          </cell>
          <cell r="E55" t="str">
            <v>準絶滅危惧（NT)（つづき）</v>
          </cell>
          <cell r="F55" t="str">
            <v>↓</v>
          </cell>
          <cell r="G55" t="str">
            <v>NT</v>
          </cell>
          <cell r="H55" t="str">
            <v>VU</v>
          </cell>
          <cell r="I55" t="str">
            <v>―</v>
          </cell>
          <cell r="J55">
            <v>68</v>
          </cell>
        </row>
        <row r="56">
          <cell r="A56" t="str">
            <v>コノハズク</v>
          </cell>
          <cell r="B56" t="str">
            <v>フクロウ科</v>
          </cell>
          <cell r="C56" t="str">
            <v>フクロウ目</v>
          </cell>
          <cell r="D56" t="str">
            <v>Otus sunia</v>
          </cell>
          <cell r="E56" t="str">
            <v>情報不足（DD)</v>
          </cell>
          <cell r="G56" t="str">
            <v>DD</v>
          </cell>
          <cell r="H56" t="str">
            <v>DD</v>
          </cell>
          <cell r="I56" t="str">
            <v>―</v>
          </cell>
          <cell r="J56">
            <v>82</v>
          </cell>
        </row>
        <row r="57">
          <cell r="A57" t="str">
            <v>コミミズク</v>
          </cell>
          <cell r="B57" t="str">
            <v>フクロウ科</v>
          </cell>
          <cell r="C57" t="str">
            <v>フクロウ目</v>
          </cell>
          <cell r="D57" t="str">
            <v>Asio flammeus</v>
          </cell>
          <cell r="E57" t="str">
            <v>絶滅危惧Ⅱ類（VU)</v>
          </cell>
          <cell r="G57" t="str">
            <v>VU</v>
          </cell>
          <cell r="H57" t="str">
            <v>VU</v>
          </cell>
          <cell r="I57" t="str">
            <v>―</v>
          </cell>
          <cell r="J57">
            <v>31</v>
          </cell>
        </row>
        <row r="58">
          <cell r="A58" t="str">
            <v>サシバ</v>
          </cell>
          <cell r="B58" t="str">
            <v>タカ科</v>
          </cell>
          <cell r="C58" t="str">
            <v>タカ目</v>
          </cell>
          <cell r="D58" t="str">
            <v>Butastur indicus</v>
          </cell>
          <cell r="E58" t="str">
            <v>絶滅危惧Ⅰ類（CR＋EN)</v>
          </cell>
          <cell r="F58" t="str">
            <v>↑</v>
          </cell>
          <cell r="G58" t="str">
            <v>CR＋EN</v>
          </cell>
          <cell r="H58" t="str">
            <v>NT</v>
          </cell>
          <cell r="I58" t="str">
            <v>VU</v>
          </cell>
          <cell r="J58">
            <v>6</v>
          </cell>
        </row>
        <row r="59">
          <cell r="A59" t="str">
            <v>サルハマシギ</v>
          </cell>
          <cell r="B59" t="str">
            <v>シギ科</v>
          </cell>
          <cell r="C59" t="str">
            <v>チドリ目</v>
          </cell>
          <cell r="D59" t="str">
            <v>Calidris ferruginea</v>
          </cell>
          <cell r="E59" t="str">
            <v>準絶滅危惧（NT)（つづき）</v>
          </cell>
          <cell r="G59" t="str">
            <v>NT</v>
          </cell>
          <cell r="H59" t="str">
            <v>NT</v>
          </cell>
          <cell r="I59" t="str">
            <v>―</v>
          </cell>
          <cell r="J59">
            <v>57</v>
          </cell>
        </row>
        <row r="60">
          <cell r="A60" t="str">
            <v>サンショウクイ</v>
          </cell>
          <cell r="B60" t="str">
            <v>サンショウクイ科</v>
          </cell>
          <cell r="C60" t="str">
            <v>スズメ目</v>
          </cell>
          <cell r="D60" t="str">
            <v>Pericrocotus divaricatus</v>
          </cell>
          <cell r="E60" t="str">
            <v>絶滅危惧Ⅱ類（VU)</v>
          </cell>
          <cell r="G60" t="str">
            <v>VU</v>
          </cell>
          <cell r="H60" t="str">
            <v>VU</v>
          </cell>
          <cell r="I60" t="str">
            <v>VU</v>
          </cell>
          <cell r="J60">
            <v>32</v>
          </cell>
        </row>
        <row r="61">
          <cell r="A61" t="str">
            <v>シロチドリ</v>
          </cell>
          <cell r="B61" t="str">
            <v>チドリ科</v>
          </cell>
          <cell r="C61" t="str">
            <v>チドリ目</v>
          </cell>
          <cell r="D61" t="str">
            <v>Charadrius alexandrinus</v>
          </cell>
          <cell r="E61" t="str">
            <v>絶滅危惧Ⅱ類（VU)</v>
          </cell>
          <cell r="G61" t="str">
            <v>VU</v>
          </cell>
          <cell r="H61" t="str">
            <v>VU</v>
          </cell>
          <cell r="I61" t="str">
            <v>VU</v>
          </cell>
          <cell r="J61">
            <v>16</v>
          </cell>
        </row>
        <row r="62">
          <cell r="A62" t="str">
            <v>ズグロカモメ</v>
          </cell>
          <cell r="B62" t="str">
            <v>カモメ科</v>
          </cell>
          <cell r="C62" t="str">
            <v>チドリ目</v>
          </cell>
          <cell r="D62" t="str">
            <v>Larus saundersi</v>
          </cell>
          <cell r="E62" t="str">
            <v>準絶滅危惧（NT)（つづき）</v>
          </cell>
          <cell r="G62" t="str">
            <v>NT</v>
          </cell>
          <cell r="H62" t="str">
            <v>NT</v>
          </cell>
          <cell r="I62" t="str">
            <v>VU</v>
          </cell>
          <cell r="J62">
            <v>60</v>
          </cell>
        </row>
        <row r="63">
          <cell r="A63" t="str">
            <v>セッカ</v>
          </cell>
          <cell r="B63" t="str">
            <v>セッカ科</v>
          </cell>
          <cell r="C63" t="str">
            <v>スズメ目</v>
          </cell>
          <cell r="D63" t="str">
            <v>Cisticola juncidis</v>
          </cell>
          <cell r="E63" t="str">
            <v>準絶滅危惧（NT)（つづき）</v>
          </cell>
          <cell r="G63" t="str">
            <v>NT</v>
          </cell>
          <cell r="H63" t="str">
            <v>NT</v>
          </cell>
          <cell r="I63" t="str">
            <v>―</v>
          </cell>
          <cell r="J63">
            <v>74</v>
          </cell>
        </row>
        <row r="64">
          <cell r="A64" t="str">
            <v>センダイムシクイ</v>
          </cell>
          <cell r="B64" t="str">
            <v>ムシクイ科</v>
          </cell>
          <cell r="C64" t="str">
            <v>スズメ目</v>
          </cell>
          <cell r="D64" t="str">
            <v>Phylloscopus coronatus</v>
          </cell>
          <cell r="E64" t="str">
            <v>準絶滅危惧（NT)（つづき）</v>
          </cell>
          <cell r="G64" t="str">
            <v>NT</v>
          </cell>
          <cell r="H64" t="str">
            <v>NT</v>
          </cell>
          <cell r="I64" t="str">
            <v>―</v>
          </cell>
          <cell r="J64">
            <v>72</v>
          </cell>
        </row>
        <row r="65">
          <cell r="A65" t="str">
            <v>ソリハシシギ</v>
          </cell>
          <cell r="B65" t="str">
            <v>シギ科</v>
          </cell>
          <cell r="C65" t="str">
            <v>チドリ目</v>
          </cell>
          <cell r="D65" t="str">
            <v>Xenus cinereus</v>
          </cell>
          <cell r="E65" t="str">
            <v>絶滅危惧Ⅱ類（VU)</v>
          </cell>
          <cell r="F65" t="str">
            <v>↑</v>
          </cell>
          <cell r="G65" t="str">
            <v>VU</v>
          </cell>
          <cell r="H65" t="str">
            <v>NT</v>
          </cell>
          <cell r="I65" t="str">
            <v>―</v>
          </cell>
          <cell r="J65">
            <v>22</v>
          </cell>
        </row>
        <row r="66">
          <cell r="A66" t="str">
            <v>ダイシャクシギ</v>
          </cell>
          <cell r="B66" t="str">
            <v>シギ科</v>
          </cell>
          <cell r="C66" t="str">
            <v>チドリ目</v>
          </cell>
          <cell r="D66" t="str">
            <v>Numenius arquata</v>
          </cell>
          <cell r="E66" t="str">
            <v>準絶滅危惧（NT)（つづき）</v>
          </cell>
          <cell r="F66" t="str">
            <v>◇</v>
          </cell>
          <cell r="G66" t="str">
            <v>NT</v>
          </cell>
          <cell r="H66" t="str">
            <v>要注目</v>
          </cell>
          <cell r="I66" t="str">
            <v>―</v>
          </cell>
          <cell r="J66">
            <v>46</v>
          </cell>
        </row>
        <row r="67">
          <cell r="A67" t="str">
            <v>ダイゼン</v>
          </cell>
          <cell r="B67" t="str">
            <v>チドリ科</v>
          </cell>
          <cell r="C67" t="str">
            <v>チドリ目</v>
          </cell>
          <cell r="D67" t="str">
            <v>Pluvialis squatarola</v>
          </cell>
          <cell r="E67" t="str">
            <v>絶滅危惧Ⅱ類（VU)</v>
          </cell>
          <cell r="F67" t="str">
            <v>↑</v>
          </cell>
          <cell r="G67" t="str">
            <v>VU</v>
          </cell>
          <cell r="H67" t="str">
            <v>NT</v>
          </cell>
          <cell r="I67" t="str">
            <v>―</v>
          </cell>
          <cell r="J67">
            <v>14</v>
          </cell>
        </row>
        <row r="68">
          <cell r="A68" t="str">
            <v>タカブシギ</v>
          </cell>
          <cell r="B68" t="str">
            <v>シギ科</v>
          </cell>
          <cell r="C68" t="str">
            <v>チドリ目</v>
          </cell>
          <cell r="D68" t="str">
            <v>Tringa glareola</v>
          </cell>
          <cell r="E68" t="str">
            <v>絶滅危惧Ⅱ類（VU)</v>
          </cell>
          <cell r="F68" t="str">
            <v>↑</v>
          </cell>
          <cell r="G68" t="str">
            <v>VU</v>
          </cell>
          <cell r="H68" t="str">
            <v>NT</v>
          </cell>
          <cell r="I68" t="str">
            <v>VU</v>
          </cell>
          <cell r="J68">
            <v>21</v>
          </cell>
        </row>
        <row r="69">
          <cell r="A69" t="str">
            <v>タゲリ</v>
          </cell>
          <cell r="B69" t="str">
            <v>チドリ科</v>
          </cell>
          <cell r="C69" t="str">
            <v>チドリ目</v>
          </cell>
          <cell r="D69" t="str">
            <v>Vanellus vanellus</v>
          </cell>
          <cell r="E69" t="str">
            <v>準絶滅危惧（NT)</v>
          </cell>
          <cell r="G69" t="str">
            <v>NT</v>
          </cell>
          <cell r="H69" t="str">
            <v>NT</v>
          </cell>
          <cell r="I69" t="str">
            <v>―</v>
          </cell>
          <cell r="J69">
            <v>37</v>
          </cell>
        </row>
        <row r="70">
          <cell r="A70" t="str">
            <v>タシギ</v>
          </cell>
          <cell r="B70" t="str">
            <v>シギ科</v>
          </cell>
          <cell r="C70" t="str">
            <v>チドリ目</v>
          </cell>
          <cell r="D70" t="str">
            <v>Gallinago gallinago</v>
          </cell>
          <cell r="E70" t="str">
            <v>準絶滅危惧（NT)（つづき）</v>
          </cell>
          <cell r="G70" t="str">
            <v>NT</v>
          </cell>
          <cell r="H70" t="str">
            <v>NT</v>
          </cell>
          <cell r="I70" t="str">
            <v>―</v>
          </cell>
          <cell r="J70">
            <v>43</v>
          </cell>
        </row>
        <row r="71">
          <cell r="A71" t="str">
            <v>タマシギ</v>
          </cell>
          <cell r="B71" t="str">
            <v>タマシギ科</v>
          </cell>
          <cell r="C71" t="str">
            <v>チドリ目</v>
          </cell>
          <cell r="D71" t="str">
            <v>Rostratula benghalensis</v>
          </cell>
          <cell r="E71" t="str">
            <v>絶滅危惧Ⅱ類（VU)</v>
          </cell>
          <cell r="G71" t="str">
            <v>VU</v>
          </cell>
          <cell r="H71" t="str">
            <v>VU</v>
          </cell>
          <cell r="I71" t="str">
            <v>VU</v>
          </cell>
          <cell r="J71">
            <v>27</v>
          </cell>
        </row>
        <row r="72">
          <cell r="A72" t="str">
            <v>チュウジシギ</v>
          </cell>
          <cell r="B72" t="str">
            <v>シギ科</v>
          </cell>
          <cell r="C72" t="str">
            <v>チドリ目</v>
          </cell>
          <cell r="D72" t="str">
            <v>Gallinago megala</v>
          </cell>
          <cell r="E72" t="str">
            <v>準絶滅危惧（NT)（つづき）</v>
          </cell>
          <cell r="G72" t="str">
            <v>NT</v>
          </cell>
          <cell r="H72" t="str">
            <v>NT</v>
          </cell>
          <cell r="I72" t="str">
            <v>―</v>
          </cell>
          <cell r="J72">
            <v>42</v>
          </cell>
        </row>
        <row r="73">
          <cell r="A73" t="str">
            <v>チュウシャクシギ</v>
          </cell>
          <cell r="B73" t="str">
            <v>シギ科</v>
          </cell>
          <cell r="C73" t="str">
            <v>チドリ目</v>
          </cell>
          <cell r="D73" t="str">
            <v>Numenius phaeopus</v>
          </cell>
          <cell r="E73" t="str">
            <v>準絶滅危惧（NT)（つづき）</v>
          </cell>
          <cell r="G73" t="str">
            <v>NT</v>
          </cell>
          <cell r="H73" t="str">
            <v>NT</v>
          </cell>
          <cell r="I73" t="str">
            <v>―</v>
          </cell>
          <cell r="J73">
            <v>45</v>
          </cell>
        </row>
        <row r="74">
          <cell r="A74" t="str">
            <v>チュウヒ</v>
          </cell>
          <cell r="B74" t="str">
            <v>タカ科</v>
          </cell>
          <cell r="C74" t="str">
            <v>タカ目</v>
          </cell>
          <cell r="D74" t="str">
            <v>Circus spilonotus</v>
          </cell>
          <cell r="E74" t="str">
            <v>絶滅危惧Ⅰ類（CR＋EN)</v>
          </cell>
          <cell r="F74" t="str">
            <v>↑</v>
          </cell>
          <cell r="G74" t="str">
            <v>CR＋EN</v>
          </cell>
          <cell r="H74" t="str">
            <v>VU</v>
          </cell>
          <cell r="I74" t="str">
            <v>EN</v>
          </cell>
          <cell r="J74">
            <v>5</v>
          </cell>
        </row>
        <row r="75">
          <cell r="A75" t="str">
            <v>ツツドリ</v>
          </cell>
          <cell r="B75" t="str">
            <v>カッコウ科</v>
          </cell>
          <cell r="C75" t="str">
            <v>カッコウ目</v>
          </cell>
          <cell r="D75" t="str">
            <v>Cuculus optatus</v>
          </cell>
          <cell r="E75" t="str">
            <v>準絶滅危惧（NT)</v>
          </cell>
          <cell r="G75" t="str">
            <v>NT</v>
          </cell>
          <cell r="H75" t="str">
            <v>NT</v>
          </cell>
          <cell r="I75" t="str">
            <v>―</v>
          </cell>
          <cell r="J75">
            <v>36</v>
          </cell>
        </row>
        <row r="76">
          <cell r="A76" t="str">
            <v>ツバメチドリ</v>
          </cell>
          <cell r="B76" t="str">
            <v>ツバメチドリ科</v>
          </cell>
          <cell r="C76" t="str">
            <v>チドリ目</v>
          </cell>
          <cell r="D76" t="str">
            <v>Glareola maldivarum</v>
          </cell>
          <cell r="E76" t="str">
            <v>絶滅危惧Ⅰ類（CR＋EN)</v>
          </cell>
          <cell r="F76" t="str">
            <v>↑</v>
          </cell>
          <cell r="G76" t="str">
            <v>CR＋EN</v>
          </cell>
          <cell r="H76" t="str">
            <v>VU</v>
          </cell>
          <cell r="I76" t="str">
            <v>VU</v>
          </cell>
          <cell r="J76">
            <v>2</v>
          </cell>
        </row>
        <row r="77">
          <cell r="A77" t="str">
            <v>ツミ</v>
          </cell>
          <cell r="B77" t="str">
            <v>タカ科</v>
          </cell>
          <cell r="C77" t="str">
            <v>タカ目</v>
          </cell>
          <cell r="D77" t="str">
            <v>Accipiter gularis</v>
          </cell>
          <cell r="E77" t="str">
            <v>絶滅危惧Ⅱ類（VU)</v>
          </cell>
          <cell r="G77" t="str">
            <v>VU</v>
          </cell>
          <cell r="H77" t="str">
            <v>VU</v>
          </cell>
          <cell r="I77" t="str">
            <v>―</v>
          </cell>
          <cell r="J77">
            <v>28</v>
          </cell>
        </row>
        <row r="78">
          <cell r="A78" t="str">
            <v>ツルシギ</v>
          </cell>
          <cell r="B78" t="str">
            <v>シギ科</v>
          </cell>
          <cell r="C78" t="str">
            <v>チドリ目</v>
          </cell>
          <cell r="D78" t="str">
            <v>Tringa erythropus</v>
          </cell>
          <cell r="E78" t="str">
            <v>絶滅危惧Ⅱ類（VU)</v>
          </cell>
          <cell r="F78" t="str">
            <v>↑</v>
          </cell>
          <cell r="G78" t="str">
            <v>VU</v>
          </cell>
          <cell r="H78" t="str">
            <v>NT</v>
          </cell>
          <cell r="I78" t="str">
            <v>VU</v>
          </cell>
          <cell r="J78">
            <v>19</v>
          </cell>
        </row>
        <row r="79">
          <cell r="A79" t="str">
            <v>トウネン</v>
          </cell>
          <cell r="B79" t="str">
            <v>シギ科</v>
          </cell>
          <cell r="C79" t="str">
            <v>チドリ目</v>
          </cell>
          <cell r="D79" t="str">
            <v>Calidris ruficollis</v>
          </cell>
          <cell r="E79" t="str">
            <v>準絶滅危惧（NT)（つづき）</v>
          </cell>
          <cell r="G79" t="str">
            <v>NT</v>
          </cell>
          <cell r="H79" t="str">
            <v>NT</v>
          </cell>
          <cell r="I79" t="str">
            <v>―</v>
          </cell>
          <cell r="J79">
            <v>55</v>
          </cell>
        </row>
        <row r="80">
          <cell r="A80" t="str">
            <v>トラツグミ</v>
          </cell>
          <cell r="B80" t="str">
            <v>ヒタキ科</v>
          </cell>
          <cell r="C80" t="str">
            <v>スズメ目</v>
          </cell>
          <cell r="D80" t="str">
            <v>Zoothera dauma</v>
          </cell>
          <cell r="E80" t="str">
            <v>準絶滅危惧（NT)（つづき）</v>
          </cell>
          <cell r="F80" t="str">
            <v>↓</v>
          </cell>
          <cell r="G80" t="str">
            <v>NT</v>
          </cell>
          <cell r="H80" t="str">
            <v>VU</v>
          </cell>
          <cell r="I80" t="str">
            <v>―</v>
          </cell>
          <cell r="J80">
            <v>76</v>
          </cell>
        </row>
        <row r="81">
          <cell r="A81" t="str">
            <v>トラフズク</v>
          </cell>
          <cell r="B81" t="str">
            <v>フクロウ科</v>
          </cell>
          <cell r="C81" t="str">
            <v>フクロウ目</v>
          </cell>
          <cell r="D81" t="str">
            <v>Asio otus</v>
          </cell>
          <cell r="E81" t="str">
            <v>絶滅危惧Ⅱ類（VU)</v>
          </cell>
          <cell r="G81" t="str">
            <v>VU</v>
          </cell>
          <cell r="H81" t="str">
            <v>VU</v>
          </cell>
          <cell r="I81" t="str">
            <v>―</v>
          </cell>
          <cell r="J81">
            <v>30</v>
          </cell>
        </row>
        <row r="82">
          <cell r="A82" t="str">
            <v>ノスリ</v>
          </cell>
          <cell r="B82" t="str">
            <v>タカ科</v>
          </cell>
          <cell r="C82" t="str">
            <v>タカ目</v>
          </cell>
          <cell r="D82" t="str">
            <v>Buteo buteo</v>
          </cell>
          <cell r="E82" t="str">
            <v>準絶滅危惧（NT)（つづき）</v>
          </cell>
          <cell r="F82" t="str">
            <v>◇</v>
          </cell>
          <cell r="G82" t="str">
            <v>NT</v>
          </cell>
          <cell r="H82" t="str">
            <v>要注目</v>
          </cell>
          <cell r="I82" t="str">
            <v>―</v>
          </cell>
          <cell r="J82">
            <v>64</v>
          </cell>
        </row>
        <row r="83">
          <cell r="A83" t="str">
            <v>ハイイロチュウヒ</v>
          </cell>
          <cell r="B83" t="str">
            <v>タカ科</v>
          </cell>
          <cell r="C83" t="str">
            <v>タカ目</v>
          </cell>
          <cell r="D83" t="str">
            <v>Circus cyaneus</v>
          </cell>
          <cell r="E83" t="str">
            <v>準絶滅危惧（NT)（つづき）</v>
          </cell>
          <cell r="F83" t="str">
            <v>○</v>
          </cell>
          <cell r="G83" t="str">
            <v>NT</v>
          </cell>
          <cell r="H83" t="str">
            <v>―</v>
          </cell>
          <cell r="I83" t="str">
            <v>―</v>
          </cell>
          <cell r="J83">
            <v>62</v>
          </cell>
        </row>
        <row r="84">
          <cell r="A84" t="str">
            <v>ハチクマ</v>
          </cell>
          <cell r="B84" t="str">
            <v>タカ科</v>
          </cell>
          <cell r="C84" t="str">
            <v>タカ目</v>
          </cell>
          <cell r="D84" t="str">
            <v>Pernis ptilorhynchus</v>
          </cell>
          <cell r="E84" t="str">
            <v>絶滅危惧Ⅰ類（CR＋EN)</v>
          </cell>
          <cell r="F84" t="str">
            <v>↑</v>
          </cell>
          <cell r="G84" t="str">
            <v>CR＋EN</v>
          </cell>
          <cell r="H84" t="str">
            <v>VU</v>
          </cell>
          <cell r="I84" t="str">
            <v>NT</v>
          </cell>
          <cell r="J84">
            <v>4</v>
          </cell>
        </row>
        <row r="85">
          <cell r="A85" t="str">
            <v>ヒクイナ</v>
          </cell>
          <cell r="B85" t="str">
            <v>クイナ科</v>
          </cell>
          <cell r="C85" t="str">
            <v>ツル目</v>
          </cell>
          <cell r="D85" t="str">
            <v>Porzana fusca</v>
          </cell>
          <cell r="E85" t="str">
            <v>絶滅危惧Ⅱ類（VU)</v>
          </cell>
          <cell r="G85" t="str">
            <v>VU</v>
          </cell>
          <cell r="H85" t="str">
            <v>VU</v>
          </cell>
          <cell r="I85" t="str">
            <v>NT</v>
          </cell>
          <cell r="J85">
            <v>11</v>
          </cell>
        </row>
        <row r="86">
          <cell r="A86" t="str">
            <v>ヒバリ</v>
          </cell>
          <cell r="B86" t="str">
            <v>ヒバリ科</v>
          </cell>
          <cell r="C86" t="str">
            <v>スズメ目</v>
          </cell>
          <cell r="D86" t="str">
            <v>Alauda arvensis</v>
          </cell>
          <cell r="E86" t="str">
            <v>準絶滅危惧（NT)（つづき）</v>
          </cell>
          <cell r="F86" t="str">
            <v>○</v>
          </cell>
          <cell r="G86" t="str">
            <v>NT</v>
          </cell>
          <cell r="H86" t="str">
            <v>―</v>
          </cell>
          <cell r="I86" t="str">
            <v>―</v>
          </cell>
          <cell r="J86">
            <v>69</v>
          </cell>
        </row>
        <row r="87">
          <cell r="A87" t="str">
            <v>ヒバリシギ</v>
          </cell>
          <cell r="B87" t="str">
            <v>シギ科</v>
          </cell>
          <cell r="C87" t="str">
            <v>チドリ目</v>
          </cell>
          <cell r="D87" t="str">
            <v>Calidris subminuta</v>
          </cell>
          <cell r="E87" t="str">
            <v>絶滅危惧Ⅱ類（VU)</v>
          </cell>
          <cell r="F87" t="str">
            <v>↑</v>
          </cell>
          <cell r="G87" t="str">
            <v>VU</v>
          </cell>
          <cell r="H87" t="str">
            <v>NT</v>
          </cell>
          <cell r="I87" t="str">
            <v>―</v>
          </cell>
          <cell r="J87">
            <v>25</v>
          </cell>
        </row>
        <row r="88">
          <cell r="A88" t="str">
            <v>フクロウ</v>
          </cell>
          <cell r="B88" t="str">
            <v>フクロウ科</v>
          </cell>
          <cell r="C88" t="str">
            <v>フクロウ目</v>
          </cell>
          <cell r="D88" t="str">
            <v>Strix uralensis</v>
          </cell>
          <cell r="E88" t="str">
            <v>準絶滅危惧（NT)（つづき）</v>
          </cell>
          <cell r="F88" t="str">
            <v>↓</v>
          </cell>
          <cell r="G88" t="str">
            <v>NT</v>
          </cell>
          <cell r="H88" t="str">
            <v>VU</v>
          </cell>
          <cell r="I88" t="str">
            <v>―</v>
          </cell>
          <cell r="J88">
            <v>65</v>
          </cell>
        </row>
        <row r="89">
          <cell r="A89" t="str">
            <v>ベニアジサシ</v>
          </cell>
          <cell r="B89" t="str">
            <v>カモメ科</v>
          </cell>
          <cell r="C89" t="str">
            <v>チドリ目</v>
          </cell>
          <cell r="D89" t="str">
            <v>Sterna dougallii</v>
          </cell>
          <cell r="E89" t="str">
            <v>準絶滅危惧（NT)（つづき）</v>
          </cell>
          <cell r="F89" t="str">
            <v>○</v>
          </cell>
          <cell r="G89" t="str">
            <v>NT</v>
          </cell>
          <cell r="H89" t="str">
            <v>―</v>
          </cell>
          <cell r="I89" t="str">
            <v>VU</v>
          </cell>
          <cell r="J89">
            <v>61</v>
          </cell>
        </row>
        <row r="90">
          <cell r="A90" t="str">
            <v>ホウロクシギ</v>
          </cell>
          <cell r="B90" t="str">
            <v>シギ科</v>
          </cell>
          <cell r="C90" t="str">
            <v>チドリ目</v>
          </cell>
          <cell r="D90" t="str">
            <v>Numenius madagascariensis</v>
          </cell>
          <cell r="E90" t="str">
            <v>準絶滅危惧（NT)（つづき）</v>
          </cell>
          <cell r="F90" t="str">
            <v>◇</v>
          </cell>
          <cell r="G90" t="str">
            <v>NT</v>
          </cell>
          <cell r="H90" t="str">
            <v>要注目</v>
          </cell>
          <cell r="I90" t="str">
            <v>VU</v>
          </cell>
          <cell r="J90">
            <v>47</v>
          </cell>
        </row>
        <row r="91">
          <cell r="A91" t="str">
            <v>ホオアカ</v>
          </cell>
          <cell r="B91" t="str">
            <v>ホオジロ科</v>
          </cell>
          <cell r="C91" t="str">
            <v>スズメ目</v>
          </cell>
          <cell r="D91" t="str">
            <v>Emberiza fucata</v>
          </cell>
          <cell r="E91" t="str">
            <v>準絶滅危惧（NT)（つづき）</v>
          </cell>
          <cell r="G91" t="str">
            <v>NT</v>
          </cell>
          <cell r="H91" t="str">
            <v>NT</v>
          </cell>
          <cell r="I91" t="str">
            <v>―</v>
          </cell>
          <cell r="J91">
            <v>77</v>
          </cell>
        </row>
        <row r="92">
          <cell r="A92" t="str">
            <v>ミゾゴイ</v>
          </cell>
          <cell r="B92" t="str">
            <v>サギ科</v>
          </cell>
          <cell r="C92" t="str">
            <v>ペリカン目</v>
          </cell>
          <cell r="D92" t="str">
            <v>Gorsachius goisagi</v>
          </cell>
          <cell r="E92" t="str">
            <v>絶滅危惧Ⅱ類（VU)</v>
          </cell>
          <cell r="G92" t="str">
            <v>VU</v>
          </cell>
          <cell r="H92" t="str">
            <v>VU</v>
          </cell>
          <cell r="I92" t="str">
            <v>VU</v>
          </cell>
          <cell r="J92">
            <v>9</v>
          </cell>
        </row>
        <row r="93">
          <cell r="A93" t="str">
            <v>ミヤマホオジロ</v>
          </cell>
          <cell r="B93" t="str">
            <v>ホオジロ科</v>
          </cell>
          <cell r="C93" t="str">
            <v>スズメ目</v>
          </cell>
          <cell r="D93" t="str">
            <v>Emberiza elegans</v>
          </cell>
          <cell r="E93" t="str">
            <v>準絶滅危惧（NT)（つづき）</v>
          </cell>
          <cell r="F93" t="str">
            <v>○</v>
          </cell>
          <cell r="G93" t="str">
            <v>NT</v>
          </cell>
          <cell r="H93" t="str">
            <v>―</v>
          </cell>
          <cell r="I93" t="str">
            <v>―</v>
          </cell>
          <cell r="J93">
            <v>79</v>
          </cell>
        </row>
        <row r="94">
          <cell r="A94" t="str">
            <v>ミユビシギ</v>
          </cell>
          <cell r="B94" t="str">
            <v>シギ科</v>
          </cell>
          <cell r="C94" t="str">
            <v>チドリ目</v>
          </cell>
          <cell r="D94" t="str">
            <v>Calidris alba</v>
          </cell>
          <cell r="E94" t="str">
            <v>準絶滅危惧（NT)（つづき）</v>
          </cell>
          <cell r="G94" t="str">
            <v>NT</v>
          </cell>
          <cell r="H94" t="str">
            <v>NT</v>
          </cell>
          <cell r="I94" t="str">
            <v>―</v>
          </cell>
          <cell r="J94">
            <v>54</v>
          </cell>
        </row>
        <row r="95">
          <cell r="A95" t="str">
            <v>ムナグロ</v>
          </cell>
          <cell r="B95" t="str">
            <v>チドリ科</v>
          </cell>
          <cell r="C95" t="str">
            <v>チドリ目</v>
          </cell>
          <cell r="D95" t="str">
            <v>Pluvialis fulva</v>
          </cell>
          <cell r="E95" t="str">
            <v>絶滅危惧Ⅱ類（VU)</v>
          </cell>
          <cell r="F95" t="str">
            <v>↑</v>
          </cell>
          <cell r="G95" t="str">
            <v>VU</v>
          </cell>
          <cell r="H95" t="str">
            <v>NT</v>
          </cell>
          <cell r="I95" t="str">
            <v>―</v>
          </cell>
          <cell r="J95">
            <v>13</v>
          </cell>
        </row>
        <row r="96">
          <cell r="A96" t="str">
            <v>メダイチドリ</v>
          </cell>
          <cell r="B96" t="str">
            <v>チドリ科</v>
          </cell>
          <cell r="C96" t="str">
            <v>チドリ目</v>
          </cell>
          <cell r="D96" t="str">
            <v>Charadrius mongolus</v>
          </cell>
          <cell r="E96" t="str">
            <v>絶滅危惧Ⅱ類（VU)</v>
          </cell>
          <cell r="F96" t="str">
            <v>↑</v>
          </cell>
          <cell r="G96" t="str">
            <v>VU</v>
          </cell>
          <cell r="H96" t="str">
            <v>NT</v>
          </cell>
          <cell r="I96" t="str">
            <v>―</v>
          </cell>
          <cell r="J96">
            <v>17</v>
          </cell>
        </row>
        <row r="97">
          <cell r="A97" t="str">
            <v>ヤマセミ</v>
          </cell>
          <cell r="B97" t="str">
            <v>カワセミ科</v>
          </cell>
          <cell r="C97" t="str">
            <v>ブッポウソウ目</v>
          </cell>
          <cell r="D97" t="str">
            <v>Megaceryle lugubris</v>
          </cell>
          <cell r="E97" t="str">
            <v>準絶滅危惧（NT)（つづき）</v>
          </cell>
          <cell r="F97" t="str">
            <v>↓</v>
          </cell>
          <cell r="G97" t="str">
            <v>NT</v>
          </cell>
          <cell r="H97" t="str">
            <v>VU</v>
          </cell>
          <cell r="I97" t="str">
            <v>―</v>
          </cell>
          <cell r="J97">
            <v>66</v>
          </cell>
        </row>
        <row r="98">
          <cell r="A98" t="str">
            <v>ヨシゴイ</v>
          </cell>
          <cell r="B98" t="str">
            <v>サギ科</v>
          </cell>
          <cell r="C98" t="str">
            <v>ペリカン目</v>
          </cell>
          <cell r="D98" t="str">
            <v>Ixobrychus sinensis</v>
          </cell>
          <cell r="E98" t="str">
            <v>絶滅危惧Ⅱ類（VU)</v>
          </cell>
          <cell r="G98" t="str">
            <v>VU</v>
          </cell>
          <cell r="H98" t="str">
            <v>VU</v>
          </cell>
          <cell r="I98" t="str">
            <v>NT</v>
          </cell>
          <cell r="J98">
            <v>8</v>
          </cell>
        </row>
        <row r="99">
          <cell r="A99" t="str">
            <v>ヨタカ</v>
          </cell>
          <cell r="B99" t="str">
            <v>ヨタカ科</v>
          </cell>
          <cell r="C99" t="str">
            <v>ヨタカ目</v>
          </cell>
          <cell r="D99" t="str">
            <v>Caprimulgus indicus</v>
          </cell>
          <cell r="E99" t="str">
            <v>絶滅危惧Ⅱ類（VU)</v>
          </cell>
          <cell r="G99" t="str">
            <v>VU</v>
          </cell>
          <cell r="H99" t="str">
            <v>VU</v>
          </cell>
          <cell r="I99" t="str">
            <v>NT</v>
          </cell>
          <cell r="J99">
            <v>12</v>
          </cell>
        </row>
      </sheetData>
      <sheetData sheetId="8" refreshError="1">
        <row r="1">
          <cell r="A1" t="str">
            <v>種和名</v>
          </cell>
          <cell r="B1" t="str">
            <v>目番号</v>
          </cell>
          <cell r="C1" t="str">
            <v>目和名</v>
          </cell>
          <cell r="D1" t="str">
            <v>科番号</v>
          </cell>
          <cell r="E1" t="str">
            <v>科和名</v>
          </cell>
          <cell r="F1" t="str">
            <v>属番号</v>
          </cell>
          <cell r="G1" t="str">
            <v>属和名</v>
          </cell>
          <cell r="H1" t="str">
            <v>種番号</v>
          </cell>
          <cell r="I1" t="str">
            <v>種和名</v>
          </cell>
          <cell r="J1" t="str">
            <v>学名（命名者付き）</v>
          </cell>
          <cell r="K1" t="str">
            <v>学名（命名者なし）</v>
          </cell>
          <cell r="L1" t="str">
            <v>分類</v>
          </cell>
        </row>
        <row r="2">
          <cell r="A2" t="str">
            <v>エゾライチョウ</v>
          </cell>
          <cell r="B2">
            <v>1</v>
          </cell>
          <cell r="C2" t="str">
            <v>キジ</v>
          </cell>
          <cell r="D2">
            <v>1</v>
          </cell>
          <cell r="E2" t="str">
            <v>キジ</v>
          </cell>
          <cell r="F2">
            <v>1</v>
          </cell>
          <cell r="G2" t="str">
            <v>エゾライチョウ</v>
          </cell>
          <cell r="H2">
            <v>1</v>
          </cell>
          <cell r="I2" t="str">
            <v>エゾライチョウ</v>
          </cell>
          <cell r="J2" t="str">
            <v>Tetrastes bonasia (Linnaeus, 1758)</v>
          </cell>
          <cell r="K2" t="str">
            <v>Tetrastes bonasia</v>
          </cell>
        </row>
        <row r="3">
          <cell r="A3" t="str">
            <v>ライチョウ</v>
          </cell>
          <cell r="B3">
            <v>1</v>
          </cell>
          <cell r="C3" t="str">
            <v>キジ</v>
          </cell>
          <cell r="D3">
            <v>1</v>
          </cell>
          <cell r="E3" t="str">
            <v>キジ</v>
          </cell>
          <cell r="F3">
            <v>2</v>
          </cell>
          <cell r="G3" t="str">
            <v>ライチョウ</v>
          </cell>
          <cell r="H3">
            <v>2</v>
          </cell>
          <cell r="I3" t="str">
            <v>ライチョウ</v>
          </cell>
          <cell r="J3" t="str">
            <v>Lagopus muta (Montin, 1781)</v>
          </cell>
          <cell r="K3" t="str">
            <v>Lagopus muta</v>
          </cell>
        </row>
        <row r="4">
          <cell r="A4" t="str">
            <v>ウズラ</v>
          </cell>
          <cell r="B4">
            <v>1</v>
          </cell>
          <cell r="C4" t="str">
            <v>キジ</v>
          </cell>
          <cell r="D4">
            <v>1</v>
          </cell>
          <cell r="E4" t="str">
            <v>キジ</v>
          </cell>
          <cell r="F4">
            <v>3</v>
          </cell>
          <cell r="G4" t="str">
            <v>ウズラ</v>
          </cell>
          <cell r="H4">
            <v>3</v>
          </cell>
          <cell r="I4" t="str">
            <v>ウズラ</v>
          </cell>
          <cell r="J4" t="str">
            <v>Coturnix japonica Temminck &amp; Schlegel, 1849</v>
          </cell>
          <cell r="K4" t="str">
            <v>Coturnix japonica</v>
          </cell>
        </row>
        <row r="5">
          <cell r="A5" t="str">
            <v>ヤマドリ</v>
          </cell>
          <cell r="B5">
            <v>1</v>
          </cell>
          <cell r="C5" t="str">
            <v>キジ</v>
          </cell>
          <cell r="D5">
            <v>1</v>
          </cell>
          <cell r="E5" t="str">
            <v>キジ</v>
          </cell>
          <cell r="F5">
            <v>4</v>
          </cell>
          <cell r="G5" t="str">
            <v>ヤマドリ</v>
          </cell>
          <cell r="H5">
            <v>4</v>
          </cell>
          <cell r="I5" t="str">
            <v>ヤマドリ</v>
          </cell>
          <cell r="J5" t="str">
            <v>Syrmaticus soemmerringii (Temminck, 1830)</v>
          </cell>
          <cell r="K5" t="str">
            <v>Syrmaticus soemmerringii</v>
          </cell>
        </row>
        <row r="6">
          <cell r="A6" t="str">
            <v>キジ</v>
          </cell>
          <cell r="B6">
            <v>1</v>
          </cell>
          <cell r="C6" t="str">
            <v>キジ</v>
          </cell>
          <cell r="D6">
            <v>1</v>
          </cell>
          <cell r="E6" t="str">
            <v>キジ</v>
          </cell>
          <cell r="F6">
            <v>5</v>
          </cell>
          <cell r="G6" t="str">
            <v>キジ</v>
          </cell>
          <cell r="H6">
            <v>5</v>
          </cell>
          <cell r="I6" t="str">
            <v>キジ</v>
          </cell>
          <cell r="J6" t="str">
            <v>Phasianus colchicus Linnaeus, 1758</v>
          </cell>
          <cell r="K6" t="str">
            <v>Phasianus colchicus</v>
          </cell>
        </row>
        <row r="7">
          <cell r="A7" t="str">
            <v>リュウキュウガモ</v>
          </cell>
          <cell r="B7">
            <v>2</v>
          </cell>
          <cell r="C7" t="str">
            <v>カモ</v>
          </cell>
          <cell r="D7">
            <v>2</v>
          </cell>
          <cell r="E7" t="str">
            <v>カモ</v>
          </cell>
          <cell r="F7">
            <v>6</v>
          </cell>
          <cell r="G7" t="str">
            <v>リュウキュウガモ</v>
          </cell>
          <cell r="H7">
            <v>6</v>
          </cell>
          <cell r="I7" t="str">
            <v>リュウキュウガモ</v>
          </cell>
          <cell r="J7" t="str">
            <v>Dendrocygna javanica (Horsfield, 1821)</v>
          </cell>
          <cell r="K7" t="str">
            <v>Dendrocygna javanica</v>
          </cell>
        </row>
        <row r="8">
          <cell r="A8" t="str">
            <v>サカツラガン</v>
          </cell>
          <cell r="B8">
            <v>2</v>
          </cell>
          <cell r="C8" t="str">
            <v>カモ</v>
          </cell>
          <cell r="D8">
            <v>2</v>
          </cell>
          <cell r="E8" t="str">
            <v>カモ</v>
          </cell>
          <cell r="F8">
            <v>7</v>
          </cell>
          <cell r="G8" t="str">
            <v>マガン</v>
          </cell>
          <cell r="H8">
            <v>7</v>
          </cell>
          <cell r="I8" t="str">
            <v>サカツラガン</v>
          </cell>
          <cell r="J8" t="str">
            <v>Anser cygnoides (Linnaeus, 1758)</v>
          </cell>
          <cell r="K8" t="str">
            <v>Anser cygnoides</v>
          </cell>
        </row>
        <row r="9">
          <cell r="A9" t="str">
            <v>ヒシクイ</v>
          </cell>
          <cell r="B9">
            <v>2</v>
          </cell>
          <cell r="C9" t="str">
            <v>カモ</v>
          </cell>
          <cell r="D9">
            <v>2</v>
          </cell>
          <cell r="E9" t="str">
            <v>カモ</v>
          </cell>
          <cell r="F9">
            <v>7</v>
          </cell>
          <cell r="G9" t="str">
            <v>マガン</v>
          </cell>
          <cell r="H9">
            <v>8</v>
          </cell>
          <cell r="I9" t="str">
            <v>ヒシクイ</v>
          </cell>
          <cell r="J9" t="str">
            <v>Anser fabalis (Latham, 1787)</v>
          </cell>
          <cell r="K9" t="str">
            <v>Anser fabalis</v>
          </cell>
        </row>
        <row r="10">
          <cell r="A10" t="str">
            <v>ハイイロガン</v>
          </cell>
          <cell r="B10">
            <v>2</v>
          </cell>
          <cell r="C10" t="str">
            <v>カモ</v>
          </cell>
          <cell r="D10">
            <v>2</v>
          </cell>
          <cell r="E10" t="str">
            <v>カモ</v>
          </cell>
          <cell r="F10">
            <v>7</v>
          </cell>
          <cell r="G10" t="str">
            <v>マガン</v>
          </cell>
          <cell r="H10">
            <v>9</v>
          </cell>
          <cell r="I10" t="str">
            <v>ハイイロガン</v>
          </cell>
          <cell r="J10" t="str">
            <v>Anser anser (Linnaeus, 1758)</v>
          </cell>
          <cell r="K10" t="str">
            <v>Anser anser</v>
          </cell>
        </row>
        <row r="11">
          <cell r="A11" t="str">
            <v>マガン</v>
          </cell>
          <cell r="B11">
            <v>2</v>
          </cell>
          <cell r="C11" t="str">
            <v>カモ</v>
          </cell>
          <cell r="D11">
            <v>2</v>
          </cell>
          <cell r="E11" t="str">
            <v>カモ</v>
          </cell>
          <cell r="F11">
            <v>7</v>
          </cell>
          <cell r="G11" t="str">
            <v>マガン</v>
          </cell>
          <cell r="H11">
            <v>10</v>
          </cell>
          <cell r="I11" t="str">
            <v>マガン</v>
          </cell>
          <cell r="J11" t="str">
            <v>Anser albifrons (Scopoli, 1769)</v>
          </cell>
          <cell r="K11" t="str">
            <v>Anser albifrons</v>
          </cell>
        </row>
        <row r="12">
          <cell r="A12" t="str">
            <v>カリガネ</v>
          </cell>
          <cell r="B12">
            <v>2</v>
          </cell>
          <cell r="C12" t="str">
            <v>カモ</v>
          </cell>
          <cell r="D12">
            <v>2</v>
          </cell>
          <cell r="E12" t="str">
            <v>カモ</v>
          </cell>
          <cell r="F12">
            <v>7</v>
          </cell>
          <cell r="G12" t="str">
            <v>マガン</v>
          </cell>
          <cell r="H12">
            <v>11</v>
          </cell>
          <cell r="I12" t="str">
            <v>カリガネ</v>
          </cell>
          <cell r="J12" t="str">
            <v>Anser erythropus (Linnaeus, 1758)</v>
          </cell>
          <cell r="K12" t="str">
            <v>Anser erythropus</v>
          </cell>
        </row>
        <row r="13">
          <cell r="A13" t="str">
            <v>インドガン</v>
          </cell>
          <cell r="B13">
            <v>2</v>
          </cell>
          <cell r="C13" t="str">
            <v>カモ</v>
          </cell>
          <cell r="D13">
            <v>2</v>
          </cell>
          <cell r="E13" t="str">
            <v>カモ</v>
          </cell>
          <cell r="F13">
            <v>7</v>
          </cell>
          <cell r="G13" t="str">
            <v>マガン</v>
          </cell>
          <cell r="H13">
            <v>12</v>
          </cell>
          <cell r="I13" t="str">
            <v>インドガン</v>
          </cell>
          <cell r="J13" t="str">
            <v>Anser indicus (Latham, 1790)</v>
          </cell>
          <cell r="K13" t="str">
            <v>Anser indicus</v>
          </cell>
        </row>
        <row r="14">
          <cell r="A14" t="str">
            <v>ハクガン</v>
          </cell>
          <cell r="B14">
            <v>2</v>
          </cell>
          <cell r="C14" t="str">
            <v>カモ</v>
          </cell>
          <cell r="D14">
            <v>2</v>
          </cell>
          <cell r="E14" t="str">
            <v>カモ</v>
          </cell>
          <cell r="F14">
            <v>7</v>
          </cell>
          <cell r="G14" t="str">
            <v>マガン</v>
          </cell>
          <cell r="H14">
            <v>13</v>
          </cell>
          <cell r="I14" t="str">
            <v>ハクガン</v>
          </cell>
          <cell r="J14" t="str">
            <v>Anser caerulescens (Linnaeus, 1758)</v>
          </cell>
          <cell r="K14" t="str">
            <v>Anser caerulescens</v>
          </cell>
        </row>
        <row r="15">
          <cell r="A15" t="str">
            <v>ミカドガン</v>
          </cell>
          <cell r="B15">
            <v>2</v>
          </cell>
          <cell r="C15" t="str">
            <v>カモ</v>
          </cell>
          <cell r="D15">
            <v>2</v>
          </cell>
          <cell r="E15" t="str">
            <v>カモ</v>
          </cell>
          <cell r="F15">
            <v>7</v>
          </cell>
          <cell r="G15" t="str">
            <v>マガン</v>
          </cell>
          <cell r="H15">
            <v>14</v>
          </cell>
          <cell r="I15" t="str">
            <v>ミカドガン</v>
          </cell>
          <cell r="J15" t="str">
            <v>Anser canagicus (Sevastianov, 1802)</v>
          </cell>
          <cell r="K15" t="str">
            <v>Anser canagicus</v>
          </cell>
        </row>
        <row r="16">
          <cell r="A16" t="str">
            <v>シジュウカラガン</v>
          </cell>
          <cell r="B16">
            <v>2</v>
          </cell>
          <cell r="C16" t="str">
            <v>カモ</v>
          </cell>
          <cell r="D16">
            <v>2</v>
          </cell>
          <cell r="E16" t="str">
            <v>カモ</v>
          </cell>
          <cell r="F16">
            <v>8</v>
          </cell>
          <cell r="G16" t="str">
            <v>コクガン</v>
          </cell>
          <cell r="H16">
            <v>15</v>
          </cell>
          <cell r="I16" t="str">
            <v>シジュウカラガン</v>
          </cell>
          <cell r="J16" t="str">
            <v>Branta hutchinsii (Richardson, 1832)</v>
          </cell>
          <cell r="K16" t="str">
            <v>Branta hutchinsii</v>
          </cell>
        </row>
        <row r="17">
          <cell r="A17" t="str">
            <v>コクガン</v>
          </cell>
          <cell r="B17">
            <v>2</v>
          </cell>
          <cell r="C17" t="str">
            <v>カモ</v>
          </cell>
          <cell r="D17">
            <v>2</v>
          </cell>
          <cell r="E17" t="str">
            <v>カモ</v>
          </cell>
          <cell r="F17">
            <v>8</v>
          </cell>
          <cell r="G17" t="str">
            <v>コクガン</v>
          </cell>
          <cell r="H17">
            <v>16</v>
          </cell>
          <cell r="I17" t="str">
            <v>コクガン</v>
          </cell>
          <cell r="J17" t="str">
            <v>Branta bernicla (Linnaeus, 1758)</v>
          </cell>
          <cell r="K17" t="str">
            <v>Branta bernicla</v>
          </cell>
        </row>
        <row r="18">
          <cell r="A18" t="str">
            <v>コブハクチョウ</v>
          </cell>
          <cell r="B18">
            <v>2</v>
          </cell>
          <cell r="C18" t="str">
            <v>カモ</v>
          </cell>
          <cell r="D18">
            <v>2</v>
          </cell>
          <cell r="E18" t="str">
            <v>カモ</v>
          </cell>
          <cell r="F18">
            <v>9</v>
          </cell>
          <cell r="G18" t="str">
            <v>ハクチョウ</v>
          </cell>
          <cell r="H18">
            <v>17</v>
          </cell>
          <cell r="I18" t="str">
            <v>コブハクチョウ</v>
          </cell>
          <cell r="J18" t="str">
            <v>Cygnus olor (Gmelin, 1789)</v>
          </cell>
          <cell r="K18" t="str">
            <v>Cygnus olor</v>
          </cell>
        </row>
        <row r="19">
          <cell r="A19" t="str">
            <v>ナキハクチョウ</v>
          </cell>
          <cell r="B19">
            <v>2</v>
          </cell>
          <cell r="C19" t="str">
            <v>カモ</v>
          </cell>
          <cell r="D19">
            <v>2</v>
          </cell>
          <cell r="E19" t="str">
            <v>カモ</v>
          </cell>
          <cell r="F19">
            <v>9</v>
          </cell>
          <cell r="G19" t="str">
            <v>ハクチョウ</v>
          </cell>
          <cell r="H19">
            <v>18</v>
          </cell>
          <cell r="I19" t="str">
            <v>ナキハクチョウ</v>
          </cell>
          <cell r="J19" t="str">
            <v>Cygnus buccinator Richardson, 1831</v>
          </cell>
          <cell r="K19" t="str">
            <v>Cygnus buccinator</v>
          </cell>
        </row>
        <row r="20">
          <cell r="A20" t="str">
            <v>コハクチョウ</v>
          </cell>
          <cell r="B20">
            <v>2</v>
          </cell>
          <cell r="C20" t="str">
            <v>カモ</v>
          </cell>
          <cell r="D20">
            <v>2</v>
          </cell>
          <cell r="E20" t="str">
            <v>カモ</v>
          </cell>
          <cell r="F20">
            <v>9</v>
          </cell>
          <cell r="G20" t="str">
            <v>ハクチョウ</v>
          </cell>
          <cell r="H20">
            <v>19</v>
          </cell>
          <cell r="I20" t="str">
            <v>コハクチョウ</v>
          </cell>
          <cell r="J20" t="str">
            <v>Cygnus columbianus (Ord, 1815)</v>
          </cell>
          <cell r="K20" t="str">
            <v>Cygnus columbianus</v>
          </cell>
        </row>
        <row r="21">
          <cell r="A21" t="str">
            <v>オオハクチョウ</v>
          </cell>
          <cell r="B21">
            <v>2</v>
          </cell>
          <cell r="C21" t="str">
            <v>カモ</v>
          </cell>
          <cell r="D21">
            <v>2</v>
          </cell>
          <cell r="E21" t="str">
            <v>カモ</v>
          </cell>
          <cell r="F21">
            <v>9</v>
          </cell>
          <cell r="G21" t="str">
            <v>ハクチョウ</v>
          </cell>
          <cell r="H21">
            <v>20</v>
          </cell>
          <cell r="I21" t="str">
            <v>オオハクチョウ</v>
          </cell>
          <cell r="J21" t="str">
            <v>Cygnus cygnus (Linnaeus, 1758)</v>
          </cell>
          <cell r="K21" t="str">
            <v>Cygnus cygnus</v>
          </cell>
        </row>
        <row r="22">
          <cell r="A22" t="str">
            <v>ツクシガモ</v>
          </cell>
          <cell r="B22">
            <v>2</v>
          </cell>
          <cell r="C22" t="str">
            <v>カモ</v>
          </cell>
          <cell r="D22">
            <v>2</v>
          </cell>
          <cell r="E22" t="str">
            <v>カモ</v>
          </cell>
          <cell r="F22">
            <v>10</v>
          </cell>
          <cell r="G22" t="str">
            <v>ツクシガモ</v>
          </cell>
          <cell r="H22">
            <v>21</v>
          </cell>
          <cell r="I22" t="str">
            <v>ツクシガモ</v>
          </cell>
          <cell r="J22" t="str">
            <v>Tadorna tadorna (Linnaeus, 1758)</v>
          </cell>
          <cell r="K22" t="str">
            <v>Tadorna tadorna</v>
          </cell>
        </row>
        <row r="23">
          <cell r="A23" t="str">
            <v>アカツクシガモ</v>
          </cell>
          <cell r="B23">
            <v>2</v>
          </cell>
          <cell r="C23" t="str">
            <v>カモ</v>
          </cell>
          <cell r="D23">
            <v>2</v>
          </cell>
          <cell r="E23" t="str">
            <v>カモ</v>
          </cell>
          <cell r="F23">
            <v>10</v>
          </cell>
          <cell r="G23" t="str">
            <v>ツクシガモ</v>
          </cell>
          <cell r="H23">
            <v>22</v>
          </cell>
          <cell r="I23" t="str">
            <v>アカツクシガモ</v>
          </cell>
          <cell r="J23" t="str">
            <v>Tadorna ferruginea (Pallas, 1764)</v>
          </cell>
          <cell r="K23" t="str">
            <v>Tadorna ferruginea</v>
          </cell>
        </row>
        <row r="24">
          <cell r="A24" t="str">
            <v>カンムリツクシガモ</v>
          </cell>
          <cell r="B24">
            <v>2</v>
          </cell>
          <cell r="C24" t="str">
            <v>カモ</v>
          </cell>
          <cell r="D24">
            <v>2</v>
          </cell>
          <cell r="E24" t="str">
            <v>カモ</v>
          </cell>
          <cell r="F24">
            <v>10</v>
          </cell>
          <cell r="G24" t="str">
            <v>ツクシガモ</v>
          </cell>
          <cell r="H24">
            <v>23</v>
          </cell>
          <cell r="I24" t="str">
            <v>カンムリツクシガモ</v>
          </cell>
          <cell r="J24" t="str">
            <v>Tadorna cristata (Kuroda, 1917)</v>
          </cell>
          <cell r="K24" t="str">
            <v>Tadorna cristata</v>
          </cell>
        </row>
        <row r="25">
          <cell r="A25" t="str">
            <v>オシドリ</v>
          </cell>
          <cell r="B25">
            <v>2</v>
          </cell>
          <cell r="C25" t="str">
            <v>カモ</v>
          </cell>
          <cell r="D25">
            <v>2</v>
          </cell>
          <cell r="E25" t="str">
            <v>カモ</v>
          </cell>
          <cell r="F25">
            <v>11</v>
          </cell>
          <cell r="G25" t="str">
            <v>オシドリ</v>
          </cell>
          <cell r="H25">
            <v>24</v>
          </cell>
          <cell r="I25" t="str">
            <v>オシドリ</v>
          </cell>
          <cell r="J25" t="str">
            <v>Aix galericulata (Linnaeus, 1758)</v>
          </cell>
          <cell r="K25" t="str">
            <v>Aix galericulata</v>
          </cell>
        </row>
        <row r="26">
          <cell r="A26" t="str">
            <v>ナンキンオシ</v>
          </cell>
          <cell r="B26">
            <v>2</v>
          </cell>
          <cell r="C26" t="str">
            <v>カモ</v>
          </cell>
          <cell r="D26">
            <v>2</v>
          </cell>
          <cell r="E26" t="str">
            <v>カモ</v>
          </cell>
          <cell r="F26">
            <v>12</v>
          </cell>
          <cell r="G26" t="str">
            <v>ナンキンオシ</v>
          </cell>
          <cell r="H26">
            <v>25</v>
          </cell>
          <cell r="I26" t="str">
            <v>ナンキンオシ</v>
          </cell>
          <cell r="J26" t="str">
            <v>Nettapus coromandelianus (Gmelin, 1789)</v>
          </cell>
          <cell r="K26" t="str">
            <v>Nettapus coromandelianus</v>
          </cell>
        </row>
        <row r="27">
          <cell r="A27" t="str">
            <v>オカヨシガモ</v>
          </cell>
          <cell r="B27">
            <v>2</v>
          </cell>
          <cell r="C27" t="str">
            <v>カモ</v>
          </cell>
          <cell r="D27">
            <v>2</v>
          </cell>
          <cell r="E27" t="str">
            <v>カモ</v>
          </cell>
          <cell r="F27">
            <v>13</v>
          </cell>
          <cell r="G27" t="str">
            <v>マガモ</v>
          </cell>
          <cell r="H27">
            <v>26</v>
          </cell>
          <cell r="I27" t="str">
            <v>オカヨシガモ</v>
          </cell>
          <cell r="J27" t="str">
            <v>Anas strepera Linnaeus, 1758</v>
          </cell>
          <cell r="K27" t="str">
            <v>Anas strepera</v>
          </cell>
        </row>
        <row r="28">
          <cell r="A28" t="str">
            <v>ヨシガモ</v>
          </cell>
          <cell r="B28">
            <v>2</v>
          </cell>
          <cell r="C28" t="str">
            <v>カモ</v>
          </cell>
          <cell r="D28">
            <v>2</v>
          </cell>
          <cell r="E28" t="str">
            <v>カモ</v>
          </cell>
          <cell r="F28">
            <v>13</v>
          </cell>
          <cell r="G28" t="str">
            <v>マガモ</v>
          </cell>
          <cell r="H28">
            <v>27</v>
          </cell>
          <cell r="I28" t="str">
            <v>ヨシガモ</v>
          </cell>
          <cell r="J28" t="str">
            <v>Anas falcata Georgi, 1775</v>
          </cell>
          <cell r="K28" t="str">
            <v>Anas falcata</v>
          </cell>
        </row>
        <row r="29">
          <cell r="A29" t="str">
            <v>ヒドリガモ</v>
          </cell>
          <cell r="B29">
            <v>2</v>
          </cell>
          <cell r="C29" t="str">
            <v>カモ</v>
          </cell>
          <cell r="D29">
            <v>2</v>
          </cell>
          <cell r="E29" t="str">
            <v>カモ</v>
          </cell>
          <cell r="F29">
            <v>13</v>
          </cell>
          <cell r="G29" t="str">
            <v>マガモ</v>
          </cell>
          <cell r="H29">
            <v>28</v>
          </cell>
          <cell r="I29" t="str">
            <v>ヒドリガモ</v>
          </cell>
          <cell r="J29" t="str">
            <v>Anas penelope Linnaeus, 1758</v>
          </cell>
          <cell r="K29" t="str">
            <v>Anas penelope</v>
          </cell>
        </row>
        <row r="30">
          <cell r="A30" t="str">
            <v>アメリカヒドリ</v>
          </cell>
          <cell r="B30">
            <v>2</v>
          </cell>
          <cell r="C30" t="str">
            <v>カモ</v>
          </cell>
          <cell r="D30">
            <v>2</v>
          </cell>
          <cell r="E30" t="str">
            <v>カモ</v>
          </cell>
          <cell r="F30">
            <v>13</v>
          </cell>
          <cell r="G30" t="str">
            <v>マガモ</v>
          </cell>
          <cell r="H30">
            <v>29</v>
          </cell>
          <cell r="I30" t="str">
            <v>アメリカヒドリ</v>
          </cell>
          <cell r="J30" t="str">
            <v>Anas americana Gmelin, 1789</v>
          </cell>
          <cell r="K30" t="str">
            <v>Anas americana</v>
          </cell>
        </row>
        <row r="31">
          <cell r="A31" t="str">
            <v>マガモ</v>
          </cell>
          <cell r="B31">
            <v>2</v>
          </cell>
          <cell r="C31" t="str">
            <v>カモ</v>
          </cell>
          <cell r="D31">
            <v>2</v>
          </cell>
          <cell r="E31" t="str">
            <v>カモ</v>
          </cell>
          <cell r="F31">
            <v>13</v>
          </cell>
          <cell r="G31" t="str">
            <v>マガモ</v>
          </cell>
          <cell r="H31">
            <v>30</v>
          </cell>
          <cell r="I31" t="str">
            <v>マガモ</v>
          </cell>
          <cell r="J31" t="str">
            <v>Anas platyrhynchos Linnaeus, 1758</v>
          </cell>
          <cell r="K31" t="str">
            <v>Anas platyrhynchos</v>
          </cell>
        </row>
        <row r="32">
          <cell r="A32" t="str">
            <v>アカノドカルガモ</v>
          </cell>
          <cell r="B32">
            <v>2</v>
          </cell>
          <cell r="C32" t="str">
            <v>カモ</v>
          </cell>
          <cell r="D32">
            <v>2</v>
          </cell>
          <cell r="E32" t="str">
            <v>カモ</v>
          </cell>
          <cell r="F32">
            <v>13</v>
          </cell>
          <cell r="G32" t="str">
            <v>マガモ</v>
          </cell>
          <cell r="H32">
            <v>31</v>
          </cell>
          <cell r="I32" t="str">
            <v>アカノドカルガモ</v>
          </cell>
          <cell r="J32" t="str">
            <v>Anas luzonica Fraser, 1839</v>
          </cell>
          <cell r="K32" t="str">
            <v>Anas luzonica</v>
          </cell>
        </row>
        <row r="33">
          <cell r="A33" t="str">
            <v>カルガモ</v>
          </cell>
          <cell r="B33">
            <v>2</v>
          </cell>
          <cell r="C33" t="str">
            <v>カモ</v>
          </cell>
          <cell r="D33">
            <v>2</v>
          </cell>
          <cell r="E33" t="str">
            <v>カモ</v>
          </cell>
          <cell r="F33">
            <v>13</v>
          </cell>
          <cell r="G33" t="str">
            <v>マガモ</v>
          </cell>
          <cell r="H33">
            <v>32</v>
          </cell>
          <cell r="I33" t="str">
            <v>カルガモ</v>
          </cell>
          <cell r="J33" t="str">
            <v>Anas zonorhyncha Swinhoe, 1866</v>
          </cell>
          <cell r="K33" t="str">
            <v>Anas zonorhyncha</v>
          </cell>
        </row>
        <row r="34">
          <cell r="A34" t="str">
            <v>ミカヅキシマアジ</v>
          </cell>
          <cell r="B34">
            <v>2</v>
          </cell>
          <cell r="C34" t="str">
            <v>カモ</v>
          </cell>
          <cell r="D34">
            <v>2</v>
          </cell>
          <cell r="E34" t="str">
            <v>カモ</v>
          </cell>
          <cell r="F34">
            <v>13</v>
          </cell>
          <cell r="G34" t="str">
            <v>マガモ</v>
          </cell>
          <cell r="H34">
            <v>33</v>
          </cell>
          <cell r="I34" t="str">
            <v>ミカヅキシマアジ</v>
          </cell>
          <cell r="J34" t="str">
            <v>Anas discors Linnaeus, 1766</v>
          </cell>
          <cell r="K34" t="str">
            <v>Anas discors</v>
          </cell>
        </row>
        <row r="35">
          <cell r="A35" t="str">
            <v>ハシビロガモ</v>
          </cell>
          <cell r="B35">
            <v>2</v>
          </cell>
          <cell r="C35" t="str">
            <v>カモ</v>
          </cell>
          <cell r="D35">
            <v>2</v>
          </cell>
          <cell r="E35" t="str">
            <v>カモ</v>
          </cell>
          <cell r="F35">
            <v>13</v>
          </cell>
          <cell r="G35" t="str">
            <v>マガモ</v>
          </cell>
          <cell r="H35">
            <v>34</v>
          </cell>
          <cell r="I35" t="str">
            <v>ハシビロガモ</v>
          </cell>
          <cell r="J35" t="str">
            <v>Anas clypeata Linnaeus, 1758</v>
          </cell>
          <cell r="K35" t="str">
            <v>Anas clypeata</v>
          </cell>
        </row>
        <row r="36">
          <cell r="A36" t="str">
            <v>オナガガモ</v>
          </cell>
          <cell r="B36">
            <v>2</v>
          </cell>
          <cell r="C36" t="str">
            <v>カモ</v>
          </cell>
          <cell r="D36">
            <v>2</v>
          </cell>
          <cell r="E36" t="str">
            <v>カモ</v>
          </cell>
          <cell r="F36">
            <v>13</v>
          </cell>
          <cell r="G36" t="str">
            <v>マガモ</v>
          </cell>
          <cell r="H36">
            <v>35</v>
          </cell>
          <cell r="I36" t="str">
            <v>オナガガモ</v>
          </cell>
          <cell r="J36" t="str">
            <v>Anas acuta Linnaeus, 1758</v>
          </cell>
          <cell r="K36" t="str">
            <v>Anas acuta</v>
          </cell>
        </row>
        <row r="37">
          <cell r="A37" t="str">
            <v>シマアジ</v>
          </cell>
          <cell r="B37">
            <v>2</v>
          </cell>
          <cell r="C37" t="str">
            <v>カモ</v>
          </cell>
          <cell r="D37">
            <v>2</v>
          </cell>
          <cell r="E37" t="str">
            <v>カモ</v>
          </cell>
          <cell r="F37">
            <v>13</v>
          </cell>
          <cell r="G37" t="str">
            <v>マガモ</v>
          </cell>
          <cell r="H37">
            <v>36</v>
          </cell>
          <cell r="I37" t="str">
            <v>シマアジ</v>
          </cell>
          <cell r="J37" t="str">
            <v>Anas querquedula Linnaeus, 1758</v>
          </cell>
          <cell r="K37" t="str">
            <v>Anas querquedula</v>
          </cell>
        </row>
        <row r="38">
          <cell r="A38" t="str">
            <v>トモエガモ</v>
          </cell>
          <cell r="B38">
            <v>2</v>
          </cell>
          <cell r="C38" t="str">
            <v>カモ</v>
          </cell>
          <cell r="D38">
            <v>2</v>
          </cell>
          <cell r="E38" t="str">
            <v>カモ</v>
          </cell>
          <cell r="F38">
            <v>13</v>
          </cell>
          <cell r="G38" t="str">
            <v>マガモ</v>
          </cell>
          <cell r="H38">
            <v>37</v>
          </cell>
          <cell r="I38" t="str">
            <v>トモエガモ</v>
          </cell>
          <cell r="J38" t="str">
            <v>Anas formosa Georgi, 1775</v>
          </cell>
          <cell r="K38" t="str">
            <v>Anas formosa</v>
          </cell>
        </row>
        <row r="39">
          <cell r="A39" t="str">
            <v>コガモ</v>
          </cell>
          <cell r="B39">
            <v>2</v>
          </cell>
          <cell r="C39" t="str">
            <v>カモ</v>
          </cell>
          <cell r="D39">
            <v>2</v>
          </cell>
          <cell r="E39" t="str">
            <v>カモ</v>
          </cell>
          <cell r="F39">
            <v>13</v>
          </cell>
          <cell r="G39" t="str">
            <v>マガモ</v>
          </cell>
          <cell r="H39">
            <v>38</v>
          </cell>
          <cell r="I39" t="str">
            <v>コガモ</v>
          </cell>
          <cell r="J39" t="str">
            <v>Anas crecca Linnaeus, 1758</v>
          </cell>
          <cell r="K39" t="str">
            <v>Anas crecca</v>
          </cell>
        </row>
        <row r="40">
          <cell r="A40" t="str">
            <v>アカハシハジロ</v>
          </cell>
          <cell r="B40">
            <v>2</v>
          </cell>
          <cell r="C40" t="str">
            <v>カモ</v>
          </cell>
          <cell r="D40">
            <v>2</v>
          </cell>
          <cell r="E40" t="str">
            <v>カモ</v>
          </cell>
          <cell r="F40">
            <v>14</v>
          </cell>
          <cell r="G40" t="str">
            <v>アカハシハジロ</v>
          </cell>
          <cell r="H40">
            <v>39</v>
          </cell>
          <cell r="I40" t="str">
            <v>アカハシハジロ</v>
          </cell>
          <cell r="J40" t="str">
            <v>Netta rufina (Pallas, 1773)</v>
          </cell>
          <cell r="K40" t="str">
            <v>Netta rufina</v>
          </cell>
        </row>
        <row r="41">
          <cell r="A41" t="str">
            <v>オオホシハジロ</v>
          </cell>
          <cell r="B41">
            <v>2</v>
          </cell>
          <cell r="C41" t="str">
            <v>カモ</v>
          </cell>
          <cell r="D41">
            <v>2</v>
          </cell>
          <cell r="E41" t="str">
            <v>カモ</v>
          </cell>
          <cell r="F41">
            <v>15</v>
          </cell>
          <cell r="G41" t="str">
            <v>スズガモ</v>
          </cell>
          <cell r="H41">
            <v>40</v>
          </cell>
          <cell r="I41" t="str">
            <v>オオホシハジロ</v>
          </cell>
          <cell r="J41" t="str">
            <v>Aythya valisineria (Wilson, 1814)</v>
          </cell>
          <cell r="K41" t="str">
            <v>Aythya valisineria</v>
          </cell>
        </row>
        <row r="42">
          <cell r="A42" t="str">
            <v>アメリカホシハジロ</v>
          </cell>
          <cell r="B42">
            <v>2</v>
          </cell>
          <cell r="C42" t="str">
            <v>カモ</v>
          </cell>
          <cell r="D42">
            <v>2</v>
          </cell>
          <cell r="E42" t="str">
            <v>カモ</v>
          </cell>
          <cell r="F42">
            <v>15</v>
          </cell>
          <cell r="G42" t="str">
            <v>スズガモ</v>
          </cell>
          <cell r="H42">
            <v>41</v>
          </cell>
          <cell r="I42" t="str">
            <v>アメリカホシハジロ</v>
          </cell>
          <cell r="J42" t="str">
            <v>Aythya americana (Eyton, 1838)</v>
          </cell>
          <cell r="K42" t="str">
            <v>Aythya americana</v>
          </cell>
        </row>
        <row r="43">
          <cell r="A43" t="str">
            <v>ホシハジロ</v>
          </cell>
          <cell r="B43">
            <v>2</v>
          </cell>
          <cell r="C43" t="str">
            <v>カモ</v>
          </cell>
          <cell r="D43">
            <v>2</v>
          </cell>
          <cell r="E43" t="str">
            <v>カモ</v>
          </cell>
          <cell r="F43">
            <v>15</v>
          </cell>
          <cell r="G43" t="str">
            <v>スズガモ</v>
          </cell>
          <cell r="H43">
            <v>42</v>
          </cell>
          <cell r="I43" t="str">
            <v>ホシハジロ</v>
          </cell>
          <cell r="J43" t="str">
            <v>Aythya ferina (Linnaeus, 1758)</v>
          </cell>
          <cell r="K43" t="str">
            <v>Aythya ferina</v>
          </cell>
        </row>
        <row r="44">
          <cell r="A44" t="str">
            <v>アカハジロ</v>
          </cell>
          <cell r="B44">
            <v>2</v>
          </cell>
          <cell r="C44" t="str">
            <v>カモ</v>
          </cell>
          <cell r="D44">
            <v>2</v>
          </cell>
          <cell r="E44" t="str">
            <v>カモ</v>
          </cell>
          <cell r="F44">
            <v>15</v>
          </cell>
          <cell r="G44" t="str">
            <v>スズガモ</v>
          </cell>
          <cell r="H44">
            <v>43</v>
          </cell>
          <cell r="I44" t="str">
            <v>アカハジロ</v>
          </cell>
          <cell r="J44" t="str">
            <v>Aythya baeri (Radde, 1863)</v>
          </cell>
          <cell r="K44" t="str">
            <v>Aythya baeri</v>
          </cell>
        </row>
        <row r="45">
          <cell r="A45" t="str">
            <v>メジロガモ</v>
          </cell>
          <cell r="B45">
            <v>2</v>
          </cell>
          <cell r="C45" t="str">
            <v>カモ</v>
          </cell>
          <cell r="D45">
            <v>2</v>
          </cell>
          <cell r="E45" t="str">
            <v>カモ</v>
          </cell>
          <cell r="F45">
            <v>15</v>
          </cell>
          <cell r="G45" t="str">
            <v>スズガモ</v>
          </cell>
          <cell r="H45">
            <v>44</v>
          </cell>
          <cell r="I45" t="str">
            <v>メジロガモ</v>
          </cell>
          <cell r="J45" t="str">
            <v>Aythya nyroca (G?ldenst?dt, 1770)</v>
          </cell>
          <cell r="K45" t="str">
            <v>Aythya nyroca</v>
          </cell>
        </row>
        <row r="46">
          <cell r="A46" t="str">
            <v>クビワキンクロ</v>
          </cell>
          <cell r="B46">
            <v>2</v>
          </cell>
          <cell r="C46" t="str">
            <v>カモ</v>
          </cell>
          <cell r="D46">
            <v>2</v>
          </cell>
          <cell r="E46" t="str">
            <v>カモ</v>
          </cell>
          <cell r="F46">
            <v>15</v>
          </cell>
          <cell r="G46" t="str">
            <v>スズガモ</v>
          </cell>
          <cell r="H46">
            <v>45</v>
          </cell>
          <cell r="I46" t="str">
            <v>クビワキンクロ</v>
          </cell>
          <cell r="J46" t="str">
            <v>Aythya collaris (Donovan, 1809)</v>
          </cell>
          <cell r="K46" t="str">
            <v>Aythya collaris</v>
          </cell>
        </row>
        <row r="47">
          <cell r="A47" t="str">
            <v>キンクロハジロ</v>
          </cell>
          <cell r="B47">
            <v>2</v>
          </cell>
          <cell r="C47" t="str">
            <v>カモ</v>
          </cell>
          <cell r="D47">
            <v>2</v>
          </cell>
          <cell r="E47" t="str">
            <v>カモ</v>
          </cell>
          <cell r="F47">
            <v>15</v>
          </cell>
          <cell r="G47" t="str">
            <v>スズガモ</v>
          </cell>
          <cell r="H47">
            <v>46</v>
          </cell>
          <cell r="I47" t="str">
            <v>キンクロハジロ</v>
          </cell>
          <cell r="J47" t="str">
            <v>Aythya fuligula (Linnaeus, 1758)</v>
          </cell>
          <cell r="K47" t="str">
            <v>Aythya fuligula</v>
          </cell>
        </row>
        <row r="48">
          <cell r="A48" t="str">
            <v>スズガモ</v>
          </cell>
          <cell r="B48">
            <v>2</v>
          </cell>
          <cell r="C48" t="str">
            <v>カモ</v>
          </cell>
          <cell r="D48">
            <v>2</v>
          </cell>
          <cell r="E48" t="str">
            <v>カモ</v>
          </cell>
          <cell r="F48">
            <v>15</v>
          </cell>
          <cell r="G48" t="str">
            <v>スズガモ</v>
          </cell>
          <cell r="H48">
            <v>47</v>
          </cell>
          <cell r="I48" t="str">
            <v>スズガモ</v>
          </cell>
          <cell r="J48" t="str">
            <v>Aythya marila (Linnaeus, 1761)</v>
          </cell>
          <cell r="K48" t="str">
            <v>Aythya marila</v>
          </cell>
        </row>
        <row r="49">
          <cell r="A49" t="str">
            <v>コスズガモ</v>
          </cell>
          <cell r="B49">
            <v>2</v>
          </cell>
          <cell r="C49" t="str">
            <v>カモ</v>
          </cell>
          <cell r="D49">
            <v>2</v>
          </cell>
          <cell r="E49" t="str">
            <v>カモ</v>
          </cell>
          <cell r="F49">
            <v>15</v>
          </cell>
          <cell r="G49" t="str">
            <v>スズガモ</v>
          </cell>
          <cell r="H49">
            <v>48</v>
          </cell>
          <cell r="I49" t="str">
            <v>コスズガモ</v>
          </cell>
          <cell r="J49" t="str">
            <v>Aythya affinis (Eyton, 1838)</v>
          </cell>
          <cell r="K49" t="str">
            <v>Aythya affinis</v>
          </cell>
        </row>
        <row r="50">
          <cell r="A50" t="str">
            <v>コケワタガモ</v>
          </cell>
          <cell r="B50">
            <v>2</v>
          </cell>
          <cell r="C50" t="str">
            <v>カモ</v>
          </cell>
          <cell r="D50">
            <v>2</v>
          </cell>
          <cell r="E50" t="str">
            <v>カモ</v>
          </cell>
          <cell r="F50">
            <v>16</v>
          </cell>
          <cell r="G50" t="str">
            <v>コケワタガモ</v>
          </cell>
          <cell r="H50">
            <v>49</v>
          </cell>
          <cell r="I50" t="str">
            <v>コケワタガモ</v>
          </cell>
          <cell r="J50" t="str">
            <v>Polysticta stelleri (Pallas, 1769)</v>
          </cell>
          <cell r="K50" t="str">
            <v>Polysticta stelleri</v>
          </cell>
        </row>
        <row r="51">
          <cell r="A51" t="str">
            <v>ケワタガモ</v>
          </cell>
          <cell r="B51">
            <v>2</v>
          </cell>
          <cell r="C51" t="str">
            <v>カモ</v>
          </cell>
          <cell r="D51">
            <v>2</v>
          </cell>
          <cell r="E51" t="str">
            <v>カモ</v>
          </cell>
          <cell r="F51">
            <v>17</v>
          </cell>
          <cell r="G51" t="str">
            <v>ケワタガモ</v>
          </cell>
          <cell r="H51">
            <v>50</v>
          </cell>
          <cell r="I51" t="str">
            <v>ケワタガモ</v>
          </cell>
          <cell r="J51" t="str">
            <v>Somateria spectabilis (Linnaeus, 1758)</v>
          </cell>
          <cell r="K51" t="str">
            <v>Somateria spectabilis</v>
          </cell>
        </row>
        <row r="52">
          <cell r="A52" t="str">
            <v>シノリガモ</v>
          </cell>
          <cell r="B52">
            <v>2</v>
          </cell>
          <cell r="C52" t="str">
            <v>カモ</v>
          </cell>
          <cell r="D52">
            <v>2</v>
          </cell>
          <cell r="E52" t="str">
            <v>カモ</v>
          </cell>
          <cell r="F52">
            <v>18</v>
          </cell>
          <cell r="G52" t="str">
            <v>シノリガモ</v>
          </cell>
          <cell r="H52">
            <v>51</v>
          </cell>
          <cell r="I52" t="str">
            <v>シノリガモ</v>
          </cell>
          <cell r="J52" t="str">
            <v>Histrionicus histrionicus (Linnaeus, 1758)</v>
          </cell>
          <cell r="K52" t="str">
            <v>Histrionicus histrionicus</v>
          </cell>
        </row>
        <row r="53">
          <cell r="A53" t="str">
            <v>アラナミキンクロ</v>
          </cell>
          <cell r="B53">
            <v>2</v>
          </cell>
          <cell r="C53" t="str">
            <v>カモ</v>
          </cell>
          <cell r="D53">
            <v>2</v>
          </cell>
          <cell r="E53" t="str">
            <v>カモ</v>
          </cell>
          <cell r="F53">
            <v>19</v>
          </cell>
          <cell r="G53" t="str">
            <v>ビロードキンクロ</v>
          </cell>
          <cell r="H53">
            <v>52</v>
          </cell>
          <cell r="I53" t="str">
            <v>アラナミキンクロ</v>
          </cell>
          <cell r="J53" t="str">
            <v>Melanitta perspicillata (Linnaeus, 1758)</v>
          </cell>
          <cell r="K53" t="str">
            <v>Melanitta perspicillata</v>
          </cell>
        </row>
        <row r="54">
          <cell r="A54" t="str">
            <v>ビロードキンクロ</v>
          </cell>
          <cell r="B54">
            <v>2</v>
          </cell>
          <cell r="C54" t="str">
            <v>カモ</v>
          </cell>
          <cell r="D54">
            <v>2</v>
          </cell>
          <cell r="E54" t="str">
            <v>カモ</v>
          </cell>
          <cell r="F54">
            <v>19</v>
          </cell>
          <cell r="G54" t="str">
            <v>ビロードキンクロ</v>
          </cell>
          <cell r="H54">
            <v>53</v>
          </cell>
          <cell r="I54" t="str">
            <v>ビロードキンクロ</v>
          </cell>
          <cell r="J54" t="str">
            <v>Melanitta fusca (Linnaeus, 1758)</v>
          </cell>
          <cell r="K54" t="str">
            <v>Melanitta fusca</v>
          </cell>
        </row>
        <row r="55">
          <cell r="A55" t="str">
            <v>クロガモ</v>
          </cell>
          <cell r="B55">
            <v>2</v>
          </cell>
          <cell r="C55" t="str">
            <v>カモ</v>
          </cell>
          <cell r="D55">
            <v>2</v>
          </cell>
          <cell r="E55" t="str">
            <v>カモ</v>
          </cell>
          <cell r="F55">
            <v>19</v>
          </cell>
          <cell r="G55" t="str">
            <v>ビロードキンクロ</v>
          </cell>
          <cell r="H55">
            <v>54</v>
          </cell>
          <cell r="I55" t="str">
            <v>クロガモ</v>
          </cell>
          <cell r="J55" t="str">
            <v>Melanitta americana (Swainson, 1832)</v>
          </cell>
          <cell r="K55" t="str">
            <v>Melanitta americana</v>
          </cell>
        </row>
        <row r="56">
          <cell r="A56" t="str">
            <v>コオリガモ</v>
          </cell>
          <cell r="B56">
            <v>2</v>
          </cell>
          <cell r="C56" t="str">
            <v>カモ</v>
          </cell>
          <cell r="D56">
            <v>2</v>
          </cell>
          <cell r="E56" t="str">
            <v>カモ</v>
          </cell>
          <cell r="F56">
            <v>20</v>
          </cell>
          <cell r="G56" t="str">
            <v>コオリガモ</v>
          </cell>
          <cell r="H56">
            <v>55</v>
          </cell>
          <cell r="I56" t="str">
            <v>コオリガモ</v>
          </cell>
          <cell r="J56" t="str">
            <v>Clangula hyemalis (Linnaeus, 1758)</v>
          </cell>
          <cell r="K56" t="str">
            <v>Clangula hyemalis</v>
          </cell>
        </row>
        <row r="57">
          <cell r="A57" t="str">
            <v>ヒメハジロ</v>
          </cell>
          <cell r="B57">
            <v>2</v>
          </cell>
          <cell r="C57" t="str">
            <v>カモ</v>
          </cell>
          <cell r="D57">
            <v>2</v>
          </cell>
          <cell r="E57" t="str">
            <v>カモ</v>
          </cell>
          <cell r="F57">
            <v>21</v>
          </cell>
          <cell r="G57" t="str">
            <v>ホオジロガモ</v>
          </cell>
          <cell r="H57">
            <v>56</v>
          </cell>
          <cell r="I57" t="str">
            <v>ヒメハジロ</v>
          </cell>
          <cell r="J57" t="str">
            <v>Bucephala albeola (Linnaeus, 1758)</v>
          </cell>
          <cell r="K57" t="str">
            <v>Bucephala albeola</v>
          </cell>
        </row>
        <row r="58">
          <cell r="A58" t="str">
            <v>ホオジロガモ</v>
          </cell>
          <cell r="B58">
            <v>2</v>
          </cell>
          <cell r="C58" t="str">
            <v>カモ</v>
          </cell>
          <cell r="D58">
            <v>2</v>
          </cell>
          <cell r="E58" t="str">
            <v>カモ</v>
          </cell>
          <cell r="F58">
            <v>21</v>
          </cell>
          <cell r="G58" t="str">
            <v>ホオジロガモ</v>
          </cell>
          <cell r="H58">
            <v>57</v>
          </cell>
          <cell r="I58" t="str">
            <v>ホオジロガモ</v>
          </cell>
          <cell r="J58" t="str">
            <v>Bucephala clangula (Linnaeus, 1758)</v>
          </cell>
          <cell r="K58" t="str">
            <v>Bucephala clangula</v>
          </cell>
        </row>
        <row r="59">
          <cell r="A59" t="str">
            <v>ミコアイサ</v>
          </cell>
          <cell r="B59">
            <v>2</v>
          </cell>
          <cell r="C59" t="str">
            <v>カモ</v>
          </cell>
          <cell r="D59">
            <v>2</v>
          </cell>
          <cell r="E59" t="str">
            <v>カモ</v>
          </cell>
          <cell r="F59">
            <v>22</v>
          </cell>
          <cell r="G59" t="str">
            <v>ミコアイサ</v>
          </cell>
          <cell r="H59">
            <v>58</v>
          </cell>
          <cell r="I59" t="str">
            <v>ミコアイサ</v>
          </cell>
          <cell r="J59" t="str">
            <v>Mergellus albellus (Linnaeus, 1758)</v>
          </cell>
          <cell r="K59" t="str">
            <v>Mergellus albellus</v>
          </cell>
        </row>
        <row r="60">
          <cell r="A60" t="str">
            <v>カワアイサ</v>
          </cell>
          <cell r="B60">
            <v>2</v>
          </cell>
          <cell r="C60" t="str">
            <v>カモ</v>
          </cell>
          <cell r="D60">
            <v>2</v>
          </cell>
          <cell r="E60" t="str">
            <v>カモ</v>
          </cell>
          <cell r="F60">
            <v>23</v>
          </cell>
          <cell r="G60" t="str">
            <v>ウミアイサ</v>
          </cell>
          <cell r="H60">
            <v>59</v>
          </cell>
          <cell r="I60" t="str">
            <v>カワアイサ</v>
          </cell>
          <cell r="J60" t="str">
            <v>Mergus merganser Linnaeus, 1758</v>
          </cell>
          <cell r="K60" t="str">
            <v>Mergus merganser</v>
          </cell>
        </row>
        <row r="61">
          <cell r="A61" t="str">
            <v>ウミアイサ</v>
          </cell>
          <cell r="B61">
            <v>2</v>
          </cell>
          <cell r="C61" t="str">
            <v>カモ</v>
          </cell>
          <cell r="D61">
            <v>2</v>
          </cell>
          <cell r="E61" t="str">
            <v>カモ</v>
          </cell>
          <cell r="F61">
            <v>23</v>
          </cell>
          <cell r="G61" t="str">
            <v>ウミアイサ</v>
          </cell>
          <cell r="H61">
            <v>60</v>
          </cell>
          <cell r="I61" t="str">
            <v>ウミアイサ</v>
          </cell>
          <cell r="J61" t="str">
            <v>Mergus serrator Linnaeus, 1758</v>
          </cell>
          <cell r="K61" t="str">
            <v>Mergus serrator</v>
          </cell>
        </row>
        <row r="62">
          <cell r="A62" t="str">
            <v>コウライアイサ</v>
          </cell>
          <cell r="B62">
            <v>2</v>
          </cell>
          <cell r="C62" t="str">
            <v>カモ</v>
          </cell>
          <cell r="D62">
            <v>2</v>
          </cell>
          <cell r="E62" t="str">
            <v>カモ</v>
          </cell>
          <cell r="F62">
            <v>23</v>
          </cell>
          <cell r="G62" t="str">
            <v>ウミアイサ</v>
          </cell>
          <cell r="H62">
            <v>61</v>
          </cell>
          <cell r="I62" t="str">
            <v>コウライアイサ</v>
          </cell>
          <cell r="J62" t="str">
            <v>Mergus squamatus Gould, 1864</v>
          </cell>
          <cell r="K62" t="str">
            <v>Mergus squamatus</v>
          </cell>
        </row>
        <row r="63">
          <cell r="A63" t="str">
            <v>カイツブリ</v>
          </cell>
          <cell r="B63">
            <v>3</v>
          </cell>
          <cell r="C63" t="str">
            <v>カイツブリ</v>
          </cell>
          <cell r="D63">
            <v>3</v>
          </cell>
          <cell r="E63" t="str">
            <v>カイツブリ</v>
          </cell>
          <cell r="F63">
            <v>24</v>
          </cell>
          <cell r="G63" t="str">
            <v>カイツブリ</v>
          </cell>
          <cell r="H63">
            <v>62</v>
          </cell>
          <cell r="I63" t="str">
            <v>カイツブリ</v>
          </cell>
          <cell r="J63" t="str">
            <v>Tachybaptus ruficollis (Pallas, 1764)</v>
          </cell>
          <cell r="K63" t="str">
            <v>Tachybaptus ruficollis</v>
          </cell>
        </row>
        <row r="64">
          <cell r="A64" t="str">
            <v>アカエリカイツブリ</v>
          </cell>
          <cell r="B64">
            <v>3</v>
          </cell>
          <cell r="C64" t="str">
            <v>カイツブリ</v>
          </cell>
          <cell r="D64">
            <v>3</v>
          </cell>
          <cell r="E64" t="str">
            <v>カイツブリ</v>
          </cell>
          <cell r="F64">
            <v>25</v>
          </cell>
          <cell r="G64" t="str">
            <v>カンムリカイツブリ</v>
          </cell>
          <cell r="H64">
            <v>63</v>
          </cell>
          <cell r="I64" t="str">
            <v>アカエリカイツブリ</v>
          </cell>
          <cell r="J64" t="str">
            <v>Podiceps grisegena (Boddaert, 1783)</v>
          </cell>
          <cell r="K64" t="str">
            <v>Podiceps grisegena</v>
          </cell>
        </row>
        <row r="65">
          <cell r="A65" t="str">
            <v>カンムリカイツブリ</v>
          </cell>
          <cell r="B65">
            <v>3</v>
          </cell>
          <cell r="C65" t="str">
            <v>カイツブリ</v>
          </cell>
          <cell r="D65">
            <v>3</v>
          </cell>
          <cell r="E65" t="str">
            <v>カイツブリ</v>
          </cell>
          <cell r="F65">
            <v>25</v>
          </cell>
          <cell r="G65" t="str">
            <v>カンムリカイツブリ</v>
          </cell>
          <cell r="H65">
            <v>64</v>
          </cell>
          <cell r="I65" t="str">
            <v>カンムリカイツブリ</v>
          </cell>
          <cell r="J65" t="str">
            <v>Podiceps cristatus (Linnaeus, 1758)</v>
          </cell>
          <cell r="K65" t="str">
            <v>Podiceps cristatus</v>
          </cell>
        </row>
        <row r="66">
          <cell r="A66" t="str">
            <v>ミミカイツブリ</v>
          </cell>
          <cell r="B66">
            <v>3</v>
          </cell>
          <cell r="C66" t="str">
            <v>カイツブリ</v>
          </cell>
          <cell r="D66">
            <v>3</v>
          </cell>
          <cell r="E66" t="str">
            <v>カイツブリ</v>
          </cell>
          <cell r="F66">
            <v>25</v>
          </cell>
          <cell r="G66" t="str">
            <v>カンムリカイツブリ</v>
          </cell>
          <cell r="H66">
            <v>65</v>
          </cell>
          <cell r="I66" t="str">
            <v>ミミカイツブリ</v>
          </cell>
          <cell r="J66" t="str">
            <v>Podiceps auritus (Linnaeus, 1758)</v>
          </cell>
          <cell r="K66" t="str">
            <v>Podiceps auritus</v>
          </cell>
        </row>
        <row r="67">
          <cell r="A67" t="str">
            <v>ハジロカイツブリ</v>
          </cell>
          <cell r="B67">
            <v>3</v>
          </cell>
          <cell r="C67" t="str">
            <v>カイツブリ</v>
          </cell>
          <cell r="D67">
            <v>3</v>
          </cell>
          <cell r="E67" t="str">
            <v>カイツブリ</v>
          </cell>
          <cell r="F67">
            <v>25</v>
          </cell>
          <cell r="G67" t="str">
            <v>カンムリカイツブリ</v>
          </cell>
          <cell r="H67">
            <v>66</v>
          </cell>
          <cell r="I67" t="str">
            <v>ハジロカイツブリ</v>
          </cell>
          <cell r="J67" t="str">
            <v>Podiceps nigricollis Brehm, 1831</v>
          </cell>
          <cell r="K67" t="str">
            <v>Podiceps nigricollis</v>
          </cell>
        </row>
        <row r="68">
          <cell r="A68" t="str">
            <v>アカオネッタイチョウ</v>
          </cell>
          <cell r="B68">
            <v>4</v>
          </cell>
          <cell r="C68" t="str">
            <v>ネッタイチョウ</v>
          </cell>
          <cell r="D68">
            <v>4</v>
          </cell>
          <cell r="E68" t="str">
            <v>ネッタイチョウ</v>
          </cell>
          <cell r="F68">
            <v>26</v>
          </cell>
          <cell r="G68" t="str">
            <v>ネッタイチョウ</v>
          </cell>
          <cell r="H68">
            <v>67</v>
          </cell>
          <cell r="I68" t="str">
            <v>アカオネッタイチョウ</v>
          </cell>
          <cell r="J68" t="str">
            <v>Phaethon rubricauda Boddaert, 1783</v>
          </cell>
          <cell r="K68" t="str">
            <v>Phaethon rubricauda</v>
          </cell>
        </row>
        <row r="69">
          <cell r="A69" t="str">
            <v>シラオネッタイチョウ</v>
          </cell>
          <cell r="B69">
            <v>4</v>
          </cell>
          <cell r="C69" t="str">
            <v>ネッタイチョウ</v>
          </cell>
          <cell r="D69">
            <v>4</v>
          </cell>
          <cell r="E69" t="str">
            <v>ネッタイチョウ</v>
          </cell>
          <cell r="F69">
            <v>26</v>
          </cell>
          <cell r="G69" t="str">
            <v>ネッタイチョウ</v>
          </cell>
          <cell r="H69">
            <v>68</v>
          </cell>
          <cell r="I69" t="str">
            <v>シラオネッタイチョウ</v>
          </cell>
          <cell r="J69" t="str">
            <v>Phaethon lepturus Daudin, 1802</v>
          </cell>
          <cell r="K69" t="str">
            <v>Phaethon lepturus</v>
          </cell>
        </row>
        <row r="70">
          <cell r="A70" t="str">
            <v>サケイ</v>
          </cell>
          <cell r="B70">
            <v>5</v>
          </cell>
          <cell r="C70" t="str">
            <v>サケイ</v>
          </cell>
          <cell r="D70">
            <v>5</v>
          </cell>
          <cell r="E70" t="str">
            <v>サケイ</v>
          </cell>
          <cell r="F70">
            <v>27</v>
          </cell>
          <cell r="G70" t="str">
            <v>サケイ</v>
          </cell>
          <cell r="H70">
            <v>69</v>
          </cell>
          <cell r="I70" t="str">
            <v>サケイ</v>
          </cell>
          <cell r="J70" t="str">
            <v>Syrrhaptes paradoxus (Pallas, 1773)</v>
          </cell>
          <cell r="K70" t="str">
            <v>Syrrhaptes paradoxus</v>
          </cell>
        </row>
        <row r="71">
          <cell r="A71" t="str">
            <v>ヒメモリバト</v>
          </cell>
          <cell r="B71">
            <v>6</v>
          </cell>
          <cell r="C71" t="str">
            <v>ハト</v>
          </cell>
          <cell r="D71">
            <v>6</v>
          </cell>
          <cell r="E71" t="str">
            <v>ハト</v>
          </cell>
          <cell r="F71">
            <v>28</v>
          </cell>
          <cell r="G71" t="str">
            <v>カワラバト</v>
          </cell>
          <cell r="H71">
            <v>70</v>
          </cell>
          <cell r="I71" t="str">
            <v>ヒメモリバト</v>
          </cell>
          <cell r="J71" t="str">
            <v>Columba oenas Linnaeus, 1758</v>
          </cell>
          <cell r="K71" t="str">
            <v>Columba oenas</v>
          </cell>
        </row>
        <row r="72">
          <cell r="A72" t="str">
            <v>カラスバト</v>
          </cell>
          <cell r="B72">
            <v>6</v>
          </cell>
          <cell r="C72" t="str">
            <v>ハト</v>
          </cell>
          <cell r="D72">
            <v>6</v>
          </cell>
          <cell r="E72" t="str">
            <v>ハト</v>
          </cell>
          <cell r="F72">
            <v>28</v>
          </cell>
          <cell r="G72" t="str">
            <v>カワラバト</v>
          </cell>
          <cell r="H72">
            <v>71</v>
          </cell>
          <cell r="I72" t="str">
            <v>カラスバト</v>
          </cell>
          <cell r="J72" t="str">
            <v>Columba janthina Temminck, 1830</v>
          </cell>
          <cell r="K72" t="str">
            <v>Columba janthina</v>
          </cell>
        </row>
        <row r="73">
          <cell r="A73" t="str">
            <v>オガサワラカラスバト</v>
          </cell>
          <cell r="B73">
            <v>6</v>
          </cell>
          <cell r="C73" t="str">
            <v>ハト</v>
          </cell>
          <cell r="D73">
            <v>6</v>
          </cell>
          <cell r="E73" t="str">
            <v>ハト</v>
          </cell>
          <cell r="F73">
            <v>28</v>
          </cell>
          <cell r="G73" t="str">
            <v>カワラバト</v>
          </cell>
          <cell r="H73">
            <v>72</v>
          </cell>
          <cell r="I73" t="str">
            <v>オガサワラカラスバト</v>
          </cell>
          <cell r="J73" t="str">
            <v>Columba versicolor Kittlitz, 1832</v>
          </cell>
          <cell r="K73" t="str">
            <v>Columba versicolor</v>
          </cell>
        </row>
        <row r="74">
          <cell r="A74" t="str">
            <v>リュウキュウカラスバト</v>
          </cell>
          <cell r="B74">
            <v>6</v>
          </cell>
          <cell r="C74" t="str">
            <v>ハト</v>
          </cell>
          <cell r="D74">
            <v>6</v>
          </cell>
          <cell r="E74" t="str">
            <v>ハト</v>
          </cell>
          <cell r="F74">
            <v>28</v>
          </cell>
          <cell r="G74" t="str">
            <v>カワラバト</v>
          </cell>
          <cell r="H74">
            <v>73</v>
          </cell>
          <cell r="I74" t="str">
            <v>リュウキュウカラスバト</v>
          </cell>
          <cell r="J74" t="str">
            <v>Columba jouyi (Stejneger, 1887)</v>
          </cell>
          <cell r="K74" t="str">
            <v>Columba jouyi</v>
          </cell>
        </row>
        <row r="75">
          <cell r="A75" t="str">
            <v>キジバト</v>
          </cell>
          <cell r="B75">
            <v>6</v>
          </cell>
          <cell r="C75" t="str">
            <v>ハト</v>
          </cell>
          <cell r="D75">
            <v>6</v>
          </cell>
          <cell r="E75" t="str">
            <v>ハト</v>
          </cell>
          <cell r="F75">
            <v>29</v>
          </cell>
          <cell r="G75" t="str">
            <v>キジバト</v>
          </cell>
          <cell r="H75">
            <v>74</v>
          </cell>
          <cell r="I75" t="str">
            <v>キジバト</v>
          </cell>
          <cell r="J75" t="str">
            <v>Streptopelia orientalis (Latham, 1790)</v>
          </cell>
          <cell r="K75" t="str">
            <v>Streptopelia orientalis</v>
          </cell>
        </row>
        <row r="76">
          <cell r="A76" t="str">
            <v>シラコバト</v>
          </cell>
          <cell r="B76">
            <v>6</v>
          </cell>
          <cell r="C76" t="str">
            <v>ハト</v>
          </cell>
          <cell r="D76">
            <v>6</v>
          </cell>
          <cell r="E76" t="str">
            <v>ハト</v>
          </cell>
          <cell r="F76">
            <v>29</v>
          </cell>
          <cell r="G76" t="str">
            <v>キジバト</v>
          </cell>
          <cell r="H76">
            <v>75</v>
          </cell>
          <cell r="I76" t="str">
            <v>シラコバト</v>
          </cell>
          <cell r="J76" t="str">
            <v>Streptopelia decaocto (Frivaldszky, 1838)</v>
          </cell>
          <cell r="K76" t="str">
            <v>Streptopelia decaocto</v>
          </cell>
        </row>
        <row r="77">
          <cell r="A77" t="str">
            <v>ベニバト</v>
          </cell>
          <cell r="B77">
            <v>6</v>
          </cell>
          <cell r="C77" t="str">
            <v>ハト</v>
          </cell>
          <cell r="D77">
            <v>6</v>
          </cell>
          <cell r="E77" t="str">
            <v>ハト</v>
          </cell>
          <cell r="F77">
            <v>29</v>
          </cell>
          <cell r="G77" t="str">
            <v>キジバト</v>
          </cell>
          <cell r="H77">
            <v>76</v>
          </cell>
          <cell r="I77" t="str">
            <v>ベニバト</v>
          </cell>
          <cell r="J77" t="str">
            <v>Streptopelia tranquebarica (Hermann, 1804)</v>
          </cell>
          <cell r="K77" t="str">
            <v>Streptopelia tranquebarica</v>
          </cell>
        </row>
        <row r="78">
          <cell r="A78" t="str">
            <v>キンバト</v>
          </cell>
          <cell r="B78">
            <v>6</v>
          </cell>
          <cell r="C78" t="str">
            <v>ハト</v>
          </cell>
          <cell r="D78">
            <v>6</v>
          </cell>
          <cell r="E78" t="str">
            <v>ハト</v>
          </cell>
          <cell r="F78">
            <v>30</v>
          </cell>
          <cell r="G78" t="str">
            <v>キンバト</v>
          </cell>
          <cell r="H78">
            <v>77</v>
          </cell>
          <cell r="I78" t="str">
            <v>キンバト</v>
          </cell>
          <cell r="J78" t="str">
            <v>Chalcophaps indica (Linnaeus, 1758)</v>
          </cell>
          <cell r="K78" t="str">
            <v>Chalcophaps indica</v>
          </cell>
        </row>
        <row r="79">
          <cell r="A79" t="str">
            <v>アオバト</v>
          </cell>
          <cell r="B79">
            <v>6</v>
          </cell>
          <cell r="C79" t="str">
            <v>ハト</v>
          </cell>
          <cell r="D79">
            <v>6</v>
          </cell>
          <cell r="E79" t="str">
            <v>ハト</v>
          </cell>
          <cell r="F79">
            <v>31</v>
          </cell>
          <cell r="G79" t="str">
            <v>アオバト</v>
          </cell>
          <cell r="H79">
            <v>78</v>
          </cell>
          <cell r="I79" t="str">
            <v>アオバト</v>
          </cell>
          <cell r="J79" t="str">
            <v>Treron sieboldii (Temminck, 1835)</v>
          </cell>
          <cell r="K79" t="str">
            <v>Treron sieboldii</v>
          </cell>
        </row>
        <row r="80">
          <cell r="A80" t="str">
            <v>ズアカアオバト</v>
          </cell>
          <cell r="B80">
            <v>6</v>
          </cell>
          <cell r="C80" t="str">
            <v>ハト</v>
          </cell>
          <cell r="D80">
            <v>6</v>
          </cell>
          <cell r="E80" t="str">
            <v>ハト</v>
          </cell>
          <cell r="F80">
            <v>31</v>
          </cell>
          <cell r="G80" t="str">
            <v>アオバト</v>
          </cell>
          <cell r="H80">
            <v>79</v>
          </cell>
          <cell r="I80" t="str">
            <v>ズアカアオバト</v>
          </cell>
          <cell r="J80" t="str">
            <v>Treron formosae Swinhoe, 1863</v>
          </cell>
          <cell r="K80" t="str">
            <v>Treron formosae</v>
          </cell>
        </row>
        <row r="81">
          <cell r="A81" t="str">
            <v>クロアゴヒメアオバト</v>
          </cell>
          <cell r="B81">
            <v>6</v>
          </cell>
          <cell r="C81" t="str">
            <v>ハト</v>
          </cell>
          <cell r="D81">
            <v>6</v>
          </cell>
          <cell r="E81" t="str">
            <v>ハト</v>
          </cell>
          <cell r="F81">
            <v>32</v>
          </cell>
          <cell r="G81" t="str">
            <v>ヒメアオバト</v>
          </cell>
          <cell r="H81">
            <v>80</v>
          </cell>
          <cell r="I81" t="str">
            <v>クロアゴヒメアオバト</v>
          </cell>
          <cell r="J81" t="str">
            <v>Ptilinopus leclancheri (Bonaparte, 1855)</v>
          </cell>
          <cell r="K81" t="str">
            <v>Ptilinopus leclancheri</v>
          </cell>
        </row>
        <row r="82">
          <cell r="A82" t="str">
            <v>アビ</v>
          </cell>
          <cell r="B82">
            <v>7</v>
          </cell>
          <cell r="C82" t="str">
            <v>アビ</v>
          </cell>
          <cell r="D82">
            <v>7</v>
          </cell>
          <cell r="E82" t="str">
            <v>アビ</v>
          </cell>
          <cell r="F82">
            <v>33</v>
          </cell>
          <cell r="G82" t="str">
            <v>アビ</v>
          </cell>
          <cell r="H82">
            <v>81</v>
          </cell>
          <cell r="I82" t="str">
            <v>アビ</v>
          </cell>
          <cell r="J82" t="str">
            <v>Gavia stellata (Pontoppidan, 1763)</v>
          </cell>
          <cell r="K82" t="str">
            <v>Gavia stellata</v>
          </cell>
        </row>
        <row r="83">
          <cell r="A83" t="str">
            <v>オオハム</v>
          </cell>
          <cell r="B83">
            <v>7</v>
          </cell>
          <cell r="C83" t="str">
            <v>アビ</v>
          </cell>
          <cell r="D83">
            <v>7</v>
          </cell>
          <cell r="E83" t="str">
            <v>アビ</v>
          </cell>
          <cell r="F83">
            <v>33</v>
          </cell>
          <cell r="G83" t="str">
            <v>アビ</v>
          </cell>
          <cell r="H83">
            <v>82</v>
          </cell>
          <cell r="I83" t="str">
            <v>オオハム</v>
          </cell>
          <cell r="J83" t="str">
            <v>Gavia arctica (Linnaeus, 1758)</v>
          </cell>
          <cell r="K83" t="str">
            <v>Gavia arctica</v>
          </cell>
        </row>
        <row r="84">
          <cell r="A84" t="str">
            <v>シロエリオオハム</v>
          </cell>
          <cell r="B84">
            <v>7</v>
          </cell>
          <cell r="C84" t="str">
            <v>アビ</v>
          </cell>
          <cell r="D84">
            <v>7</v>
          </cell>
          <cell r="E84" t="str">
            <v>アビ</v>
          </cell>
          <cell r="F84">
            <v>33</v>
          </cell>
          <cell r="G84" t="str">
            <v>アビ</v>
          </cell>
          <cell r="H84">
            <v>83</v>
          </cell>
          <cell r="I84" t="str">
            <v>シロエリオオハム</v>
          </cell>
          <cell r="J84" t="str">
            <v>Gavia pacifica (Lawrence, 1858)</v>
          </cell>
          <cell r="K84" t="str">
            <v>Gavia pacifica</v>
          </cell>
        </row>
        <row r="85">
          <cell r="A85" t="str">
            <v>ハシグロアビ</v>
          </cell>
          <cell r="B85">
            <v>7</v>
          </cell>
          <cell r="C85" t="str">
            <v>アビ</v>
          </cell>
          <cell r="D85">
            <v>7</v>
          </cell>
          <cell r="E85" t="str">
            <v>アビ</v>
          </cell>
          <cell r="F85">
            <v>33</v>
          </cell>
          <cell r="G85" t="str">
            <v>アビ</v>
          </cell>
          <cell r="H85">
            <v>84</v>
          </cell>
          <cell r="I85" t="str">
            <v>ハシグロアビ</v>
          </cell>
          <cell r="J85" t="str">
            <v>Gavia immer (Br?nnich, 1764)</v>
          </cell>
          <cell r="K85" t="str">
            <v>Gavia immer</v>
          </cell>
        </row>
        <row r="86">
          <cell r="A86" t="str">
            <v>ハシジロアビ</v>
          </cell>
          <cell r="B86">
            <v>7</v>
          </cell>
          <cell r="C86" t="str">
            <v>アビ</v>
          </cell>
          <cell r="D86">
            <v>7</v>
          </cell>
          <cell r="E86" t="str">
            <v>アビ</v>
          </cell>
          <cell r="F86">
            <v>33</v>
          </cell>
          <cell r="G86" t="str">
            <v>アビ</v>
          </cell>
          <cell r="H86">
            <v>85</v>
          </cell>
          <cell r="I86" t="str">
            <v>ハシジロアビ</v>
          </cell>
          <cell r="J86" t="str">
            <v>Gavia adamsii (Gray, 1859)</v>
          </cell>
          <cell r="K86" t="str">
            <v>Gavia adamsii</v>
          </cell>
        </row>
        <row r="87">
          <cell r="A87" t="str">
            <v>コアホウドリ</v>
          </cell>
          <cell r="B87">
            <v>8</v>
          </cell>
          <cell r="C87" t="str">
            <v>ミズナギドリ</v>
          </cell>
          <cell r="D87">
            <v>8</v>
          </cell>
          <cell r="E87" t="str">
            <v>アホウドリ</v>
          </cell>
          <cell r="F87">
            <v>34</v>
          </cell>
          <cell r="G87" t="str">
            <v>アホウドリ</v>
          </cell>
          <cell r="H87">
            <v>86</v>
          </cell>
          <cell r="I87" t="str">
            <v>コアホウドリ</v>
          </cell>
          <cell r="J87" t="str">
            <v>Phoebastria immutabilis (Rothschild, 1893)</v>
          </cell>
          <cell r="K87" t="str">
            <v>Phoebastria immutabilis</v>
          </cell>
        </row>
        <row r="88">
          <cell r="A88" t="str">
            <v>クロアシアホウドリ</v>
          </cell>
          <cell r="B88">
            <v>8</v>
          </cell>
          <cell r="C88" t="str">
            <v>ミズナギドリ</v>
          </cell>
          <cell r="D88">
            <v>8</v>
          </cell>
          <cell r="E88" t="str">
            <v>アホウドリ</v>
          </cell>
          <cell r="F88">
            <v>34</v>
          </cell>
          <cell r="G88" t="str">
            <v>アホウドリ</v>
          </cell>
          <cell r="H88">
            <v>87</v>
          </cell>
          <cell r="I88" t="str">
            <v>クロアシアホウドリ</v>
          </cell>
          <cell r="J88" t="str">
            <v>Phoebastria nigripes (Audubon, 1839)</v>
          </cell>
          <cell r="K88" t="str">
            <v>Phoebastria nigripes</v>
          </cell>
        </row>
        <row r="89">
          <cell r="A89" t="str">
            <v>アホウドリ</v>
          </cell>
          <cell r="B89">
            <v>8</v>
          </cell>
          <cell r="C89" t="str">
            <v>ミズナギドリ</v>
          </cell>
          <cell r="D89">
            <v>8</v>
          </cell>
          <cell r="E89" t="str">
            <v>アホウドリ</v>
          </cell>
          <cell r="F89">
            <v>34</v>
          </cell>
          <cell r="G89" t="str">
            <v>アホウドリ</v>
          </cell>
          <cell r="H89">
            <v>88</v>
          </cell>
          <cell r="I89" t="str">
            <v>アホウドリ</v>
          </cell>
          <cell r="J89" t="str">
            <v>Phoebastria albatrus (Pallas, 1769)</v>
          </cell>
          <cell r="K89" t="str">
            <v>Phoebastria albatrus</v>
          </cell>
        </row>
        <row r="90">
          <cell r="A90" t="str">
            <v>フルマカモメ</v>
          </cell>
          <cell r="B90">
            <v>8</v>
          </cell>
          <cell r="C90" t="str">
            <v>ミズナギドリ</v>
          </cell>
          <cell r="D90">
            <v>9</v>
          </cell>
          <cell r="E90" t="str">
            <v>ミズナギドリ</v>
          </cell>
          <cell r="F90">
            <v>35</v>
          </cell>
          <cell r="G90" t="str">
            <v>フルマカモメ</v>
          </cell>
          <cell r="H90">
            <v>89</v>
          </cell>
          <cell r="I90" t="str">
            <v>フルマカモメ</v>
          </cell>
          <cell r="J90" t="str">
            <v>Fulmarus glacialis (Linnaeus, 1761)</v>
          </cell>
          <cell r="K90" t="str">
            <v>Fulmarus glacialis</v>
          </cell>
        </row>
        <row r="91">
          <cell r="A91" t="str">
            <v>ハジロミズナギドリ</v>
          </cell>
          <cell r="B91">
            <v>8</v>
          </cell>
          <cell r="C91" t="str">
            <v>ミズナギドリ</v>
          </cell>
          <cell r="D91">
            <v>9</v>
          </cell>
          <cell r="E91" t="str">
            <v>ミズナギドリ</v>
          </cell>
          <cell r="F91">
            <v>36</v>
          </cell>
          <cell r="G91" t="str">
            <v>シロハラミズナギドリ</v>
          </cell>
          <cell r="H91">
            <v>90</v>
          </cell>
          <cell r="I91" t="str">
            <v>ハジロミズナギドリ</v>
          </cell>
          <cell r="J91" t="str">
            <v>Pterodroma solandri (Gould, 1844)</v>
          </cell>
          <cell r="K91" t="str">
            <v>Pterodroma solandri</v>
          </cell>
        </row>
        <row r="92">
          <cell r="A92" t="str">
            <v>オオシロハラミズナギドリ</v>
          </cell>
          <cell r="B92">
            <v>8</v>
          </cell>
          <cell r="C92" t="str">
            <v>ミズナギドリ</v>
          </cell>
          <cell r="D92">
            <v>9</v>
          </cell>
          <cell r="E92" t="str">
            <v>ミズナギドリ</v>
          </cell>
          <cell r="F92">
            <v>36</v>
          </cell>
          <cell r="G92" t="str">
            <v>シロハラミズナギドリ</v>
          </cell>
          <cell r="H92">
            <v>91</v>
          </cell>
          <cell r="I92" t="str">
            <v>オオシロハラミズナギドリ</v>
          </cell>
          <cell r="J92" t="str">
            <v>Pterodroma externa (Salvin, 1875)</v>
          </cell>
          <cell r="K92" t="str">
            <v>Pterodroma externa</v>
          </cell>
        </row>
        <row r="93">
          <cell r="A93" t="str">
            <v>カワリシロハラミズナギドリ</v>
          </cell>
          <cell r="B93">
            <v>8</v>
          </cell>
          <cell r="C93" t="str">
            <v>ミズナギドリ</v>
          </cell>
          <cell r="D93">
            <v>9</v>
          </cell>
          <cell r="E93" t="str">
            <v>ミズナギドリ</v>
          </cell>
          <cell r="F93">
            <v>36</v>
          </cell>
          <cell r="G93" t="str">
            <v>シロハラミズナギドリ</v>
          </cell>
          <cell r="H93">
            <v>92</v>
          </cell>
          <cell r="I93" t="str">
            <v>カワリシロハラミズナギドリ</v>
          </cell>
          <cell r="J93" t="str">
            <v>Pterodroma neglecta (Schlegel, 1863)</v>
          </cell>
          <cell r="K93" t="str">
            <v>Pterodroma neglecta</v>
          </cell>
        </row>
        <row r="94">
          <cell r="A94" t="str">
            <v>ハワイシロハラミズナギドリ</v>
          </cell>
          <cell r="B94">
            <v>8</v>
          </cell>
          <cell r="C94" t="str">
            <v>ミズナギドリ</v>
          </cell>
          <cell r="D94">
            <v>9</v>
          </cell>
          <cell r="E94" t="str">
            <v>ミズナギドリ</v>
          </cell>
          <cell r="F94">
            <v>36</v>
          </cell>
          <cell r="G94" t="str">
            <v>シロハラミズナギドリ</v>
          </cell>
          <cell r="H94">
            <v>93</v>
          </cell>
          <cell r="I94" t="str">
            <v>ハワイシロハラミズナギドリ</v>
          </cell>
          <cell r="J94" t="str">
            <v>Pterodroma phaeopygia (Salvin, 1876)</v>
          </cell>
          <cell r="K94" t="str">
            <v>Pterodroma phaeopygia</v>
          </cell>
        </row>
        <row r="95">
          <cell r="A95" t="str">
            <v>マダラシロハラミズナギドリ</v>
          </cell>
          <cell r="B95">
            <v>8</v>
          </cell>
          <cell r="C95" t="str">
            <v>ミズナギドリ</v>
          </cell>
          <cell r="D95">
            <v>9</v>
          </cell>
          <cell r="E95" t="str">
            <v>ミズナギドリ</v>
          </cell>
          <cell r="F95">
            <v>36</v>
          </cell>
          <cell r="G95" t="str">
            <v>シロハラミズナギドリ</v>
          </cell>
          <cell r="H95">
            <v>94</v>
          </cell>
          <cell r="I95" t="str">
            <v>マダラシロハラミズナギドリ</v>
          </cell>
          <cell r="J95" t="str">
            <v>Pterodroma inexpectata (Forster, 1844)</v>
          </cell>
          <cell r="K95" t="str">
            <v>Pterodroma inexpectata</v>
          </cell>
        </row>
        <row r="96">
          <cell r="A96" t="str">
            <v>ハグロシロハラミズナギドリ</v>
          </cell>
          <cell r="B96">
            <v>8</v>
          </cell>
          <cell r="C96" t="str">
            <v>ミズナギドリ</v>
          </cell>
          <cell r="D96">
            <v>9</v>
          </cell>
          <cell r="E96" t="str">
            <v>ミズナギドリ</v>
          </cell>
          <cell r="F96">
            <v>36</v>
          </cell>
          <cell r="G96" t="str">
            <v>シロハラミズナギドリ</v>
          </cell>
          <cell r="H96">
            <v>95</v>
          </cell>
          <cell r="I96" t="str">
            <v>ハグロシロハラミズナギドリ</v>
          </cell>
          <cell r="J96" t="str">
            <v>Pterodroma nigripennis (Rothschild, 1893)</v>
          </cell>
          <cell r="K96" t="str">
            <v>Pterodroma nigripennis</v>
          </cell>
        </row>
        <row r="97">
          <cell r="A97" t="str">
            <v>シロハラミズナギドリ</v>
          </cell>
          <cell r="B97">
            <v>8</v>
          </cell>
          <cell r="C97" t="str">
            <v>ミズナギドリ</v>
          </cell>
          <cell r="D97">
            <v>9</v>
          </cell>
          <cell r="E97" t="str">
            <v>ミズナギドリ</v>
          </cell>
          <cell r="F97">
            <v>36</v>
          </cell>
          <cell r="G97" t="str">
            <v>シロハラミズナギドリ</v>
          </cell>
          <cell r="H97">
            <v>96</v>
          </cell>
          <cell r="I97" t="str">
            <v>シロハラミズナギドリ</v>
          </cell>
          <cell r="J97" t="str">
            <v>Pterodroma hypoleuca (Salvin, 1888)</v>
          </cell>
          <cell r="K97" t="str">
            <v>Pterodroma hypoleuca</v>
          </cell>
        </row>
        <row r="98">
          <cell r="A98" t="str">
            <v>ヒメシロハラミズナギドリ</v>
          </cell>
          <cell r="B98">
            <v>8</v>
          </cell>
          <cell r="C98" t="str">
            <v>ミズナギドリ</v>
          </cell>
          <cell r="D98">
            <v>9</v>
          </cell>
          <cell r="E98" t="str">
            <v>ミズナギドリ</v>
          </cell>
          <cell r="F98">
            <v>36</v>
          </cell>
          <cell r="G98" t="str">
            <v>シロハラミズナギドリ</v>
          </cell>
          <cell r="H98">
            <v>97</v>
          </cell>
          <cell r="I98" t="str">
            <v>ヒメシロハラミズナギドリ</v>
          </cell>
          <cell r="J98" t="str">
            <v>Pterodroma longirostris (Stejneger, 1893)</v>
          </cell>
          <cell r="K98" t="str">
            <v>Pterodroma longirostris</v>
          </cell>
        </row>
        <row r="99">
          <cell r="A99" t="str">
            <v>オオミズナギドリ</v>
          </cell>
          <cell r="B99">
            <v>8</v>
          </cell>
          <cell r="C99" t="str">
            <v>ミズナギドリ</v>
          </cell>
          <cell r="D99">
            <v>9</v>
          </cell>
          <cell r="E99" t="str">
            <v>ミズナギドリ</v>
          </cell>
          <cell r="F99">
            <v>37</v>
          </cell>
          <cell r="G99" t="str">
            <v>オオミズナギドリ</v>
          </cell>
          <cell r="H99">
            <v>98</v>
          </cell>
          <cell r="I99" t="str">
            <v>オオミズナギドリ</v>
          </cell>
          <cell r="J99" t="str">
            <v>Calonectris leucomelas (Temminck, 1836)</v>
          </cell>
          <cell r="K99" t="str">
            <v>Calonectris leucomelas</v>
          </cell>
        </row>
        <row r="100">
          <cell r="A100" t="str">
            <v>オナガミズナギドリ</v>
          </cell>
          <cell r="B100">
            <v>8</v>
          </cell>
          <cell r="C100" t="str">
            <v>ミズナギドリ</v>
          </cell>
          <cell r="D100">
            <v>9</v>
          </cell>
          <cell r="E100" t="str">
            <v>ミズナギドリ</v>
          </cell>
          <cell r="F100">
            <v>38</v>
          </cell>
          <cell r="G100" t="str">
            <v>ハイイロミズナギドリ</v>
          </cell>
          <cell r="H100">
            <v>99</v>
          </cell>
          <cell r="I100" t="str">
            <v>オナガミズナギドリ</v>
          </cell>
          <cell r="J100" t="str">
            <v>Puffinus pacificus (Gmelin, 1789)</v>
          </cell>
          <cell r="K100" t="str">
            <v>Puffinus pacificus</v>
          </cell>
        </row>
        <row r="101">
          <cell r="A101" t="str">
            <v>ミナミオナガミズナギドリ</v>
          </cell>
          <cell r="B101">
            <v>8</v>
          </cell>
          <cell r="C101" t="str">
            <v>ミズナギドリ</v>
          </cell>
          <cell r="D101">
            <v>9</v>
          </cell>
          <cell r="E101" t="str">
            <v>ミズナギドリ</v>
          </cell>
          <cell r="F101">
            <v>38</v>
          </cell>
          <cell r="G101" t="str">
            <v>ハイイロミズナギドリ</v>
          </cell>
          <cell r="H101">
            <v>100</v>
          </cell>
          <cell r="I101" t="str">
            <v>ミナミオナガミズナギドリ</v>
          </cell>
          <cell r="J101" t="str">
            <v>Puffinus bulleri Salvin, 1888</v>
          </cell>
          <cell r="K101" t="str">
            <v>Puffinus bulleri</v>
          </cell>
        </row>
        <row r="102">
          <cell r="A102" t="str">
            <v>ハイイロミズナギドリ</v>
          </cell>
          <cell r="B102">
            <v>8</v>
          </cell>
          <cell r="C102" t="str">
            <v>ミズナギドリ</v>
          </cell>
          <cell r="D102">
            <v>9</v>
          </cell>
          <cell r="E102" t="str">
            <v>ミズナギドリ</v>
          </cell>
          <cell r="F102">
            <v>38</v>
          </cell>
          <cell r="G102" t="str">
            <v>ハイイロミズナギドリ</v>
          </cell>
          <cell r="H102">
            <v>101</v>
          </cell>
          <cell r="I102" t="str">
            <v>ハイイロミズナギドリ</v>
          </cell>
          <cell r="J102" t="str">
            <v>Puffinus griseus (Gmelin, 1789)</v>
          </cell>
          <cell r="K102" t="str">
            <v>Puffinus griseus</v>
          </cell>
        </row>
        <row r="103">
          <cell r="A103" t="str">
            <v>ハシボソミズナギドリ</v>
          </cell>
          <cell r="B103">
            <v>8</v>
          </cell>
          <cell r="C103" t="str">
            <v>ミズナギドリ</v>
          </cell>
          <cell r="D103">
            <v>9</v>
          </cell>
          <cell r="E103" t="str">
            <v>ミズナギドリ</v>
          </cell>
          <cell r="F103">
            <v>38</v>
          </cell>
          <cell r="G103" t="str">
            <v>ハイイロミズナギドリ</v>
          </cell>
          <cell r="H103">
            <v>102</v>
          </cell>
          <cell r="I103" t="str">
            <v>ハシボソミズナギドリ</v>
          </cell>
          <cell r="J103" t="str">
            <v>Puffinus tenuirostris (Temminck, 1836)</v>
          </cell>
          <cell r="K103" t="str">
            <v>Puffinus tenuirostris</v>
          </cell>
        </row>
        <row r="104">
          <cell r="A104" t="str">
            <v>シロハラアカアシミズナギドリ</v>
          </cell>
          <cell r="B104">
            <v>8</v>
          </cell>
          <cell r="C104" t="str">
            <v>ミズナギドリ</v>
          </cell>
          <cell r="D104">
            <v>9</v>
          </cell>
          <cell r="E104" t="str">
            <v>ミズナギドリ</v>
          </cell>
          <cell r="F104">
            <v>38</v>
          </cell>
          <cell r="G104" t="str">
            <v>ハイイロミズナギドリ</v>
          </cell>
          <cell r="H104">
            <v>103</v>
          </cell>
          <cell r="I104" t="str">
            <v>シロハラアカアシミズナギドリ</v>
          </cell>
          <cell r="J104" t="str">
            <v>Puffinus creatopus Coues, 1864</v>
          </cell>
          <cell r="K104" t="str">
            <v>Puffinus creatopus</v>
          </cell>
        </row>
        <row r="105">
          <cell r="A105" t="str">
            <v>アカアシミズナギドリ</v>
          </cell>
          <cell r="B105">
            <v>8</v>
          </cell>
          <cell r="C105" t="str">
            <v>ミズナギドリ</v>
          </cell>
          <cell r="D105">
            <v>9</v>
          </cell>
          <cell r="E105" t="str">
            <v>ミズナギドリ</v>
          </cell>
          <cell r="F105">
            <v>38</v>
          </cell>
          <cell r="G105" t="str">
            <v>ハイイロミズナギドリ</v>
          </cell>
          <cell r="H105">
            <v>104</v>
          </cell>
          <cell r="I105" t="str">
            <v>アカアシミズナギドリ</v>
          </cell>
          <cell r="J105" t="str">
            <v>Puffinus carneipes Gould, 1844</v>
          </cell>
          <cell r="K105" t="str">
            <v>Puffinus carneipes</v>
          </cell>
        </row>
        <row r="106">
          <cell r="A106" t="str">
            <v>コミズナギドリ</v>
          </cell>
          <cell r="B106">
            <v>8</v>
          </cell>
          <cell r="C106" t="str">
            <v>ミズナギドリ</v>
          </cell>
          <cell r="D106">
            <v>9</v>
          </cell>
          <cell r="E106" t="str">
            <v>ミズナギドリ</v>
          </cell>
          <cell r="F106">
            <v>38</v>
          </cell>
          <cell r="G106" t="str">
            <v>ハイイロミズナギドリ</v>
          </cell>
          <cell r="H106">
            <v>105</v>
          </cell>
          <cell r="I106" t="str">
            <v>コミズナギドリ</v>
          </cell>
          <cell r="J106" t="str">
            <v>Puffinus nativitatis Streets, 1877</v>
          </cell>
          <cell r="K106" t="str">
            <v>Puffinus nativitatis</v>
          </cell>
        </row>
        <row r="107">
          <cell r="A107" t="str">
            <v>マンクスミズナギドリ</v>
          </cell>
          <cell r="B107">
            <v>8</v>
          </cell>
          <cell r="C107" t="str">
            <v>ミズナギドリ</v>
          </cell>
          <cell r="D107">
            <v>9</v>
          </cell>
          <cell r="E107" t="str">
            <v>ミズナギドリ</v>
          </cell>
          <cell r="F107">
            <v>38</v>
          </cell>
          <cell r="G107" t="str">
            <v>ハイイロミズナギドリ</v>
          </cell>
          <cell r="H107">
            <v>106</v>
          </cell>
          <cell r="I107" t="str">
            <v>マンクスミズナギドリ</v>
          </cell>
          <cell r="J107" t="str">
            <v>Puffinus puffinus (Br?nnich, 1764)</v>
          </cell>
          <cell r="K107" t="str">
            <v>Puffinus puffinus</v>
          </cell>
        </row>
        <row r="108">
          <cell r="A108" t="str">
            <v>ハワイセグロミズナギドリ</v>
          </cell>
          <cell r="B108">
            <v>8</v>
          </cell>
          <cell r="C108" t="str">
            <v>ミズナギドリ</v>
          </cell>
          <cell r="D108">
            <v>9</v>
          </cell>
          <cell r="E108" t="str">
            <v>ミズナギドリ</v>
          </cell>
          <cell r="F108">
            <v>38</v>
          </cell>
          <cell r="G108" t="str">
            <v>ハイイロミズナギドリ</v>
          </cell>
          <cell r="H108">
            <v>107</v>
          </cell>
          <cell r="I108" t="str">
            <v>ハワイセグロミズナギドリ</v>
          </cell>
          <cell r="J108" t="str">
            <v>Puffinus newelli Henshaw, 1900</v>
          </cell>
          <cell r="K108" t="str">
            <v>Puffinus newelli</v>
          </cell>
        </row>
        <row r="109">
          <cell r="A109" t="str">
            <v>セグロミズナギドリ</v>
          </cell>
          <cell r="B109">
            <v>8</v>
          </cell>
          <cell r="C109" t="str">
            <v>ミズナギドリ</v>
          </cell>
          <cell r="D109">
            <v>9</v>
          </cell>
          <cell r="E109" t="str">
            <v>ミズナギドリ</v>
          </cell>
          <cell r="F109">
            <v>38</v>
          </cell>
          <cell r="G109" t="str">
            <v>ハイイロミズナギドリ</v>
          </cell>
          <cell r="H109">
            <v>108</v>
          </cell>
          <cell r="I109" t="str">
            <v>セグロミズナギドリ</v>
          </cell>
          <cell r="J109" t="str">
            <v>Puffinus lherminieri Lesson, 1839</v>
          </cell>
          <cell r="K109" t="str">
            <v>Puffinus lherminieri</v>
          </cell>
        </row>
        <row r="110">
          <cell r="A110" t="str">
            <v>オガサワラヒメミズナギドリ</v>
          </cell>
          <cell r="B110">
            <v>8</v>
          </cell>
          <cell r="C110" t="str">
            <v>ミズナギドリ</v>
          </cell>
          <cell r="D110">
            <v>9</v>
          </cell>
          <cell r="E110" t="str">
            <v>ミズナギドリ</v>
          </cell>
          <cell r="F110">
            <v>38</v>
          </cell>
          <cell r="G110" t="str">
            <v>ハイイロミズナギドリ</v>
          </cell>
          <cell r="H110">
            <v>109</v>
          </cell>
          <cell r="I110" t="str">
            <v>オガサワラヒメミズナギドリ</v>
          </cell>
          <cell r="J110" t="str">
            <v>Puffinus bryani Pyle, Welch &amp; Fleischer, 2011</v>
          </cell>
          <cell r="K110" t="str">
            <v>Puffinus bryani</v>
          </cell>
        </row>
        <row r="111">
          <cell r="A111" t="str">
            <v>アナドリ</v>
          </cell>
          <cell r="B111">
            <v>8</v>
          </cell>
          <cell r="C111" t="str">
            <v>ミズナギドリ</v>
          </cell>
          <cell r="D111">
            <v>9</v>
          </cell>
          <cell r="E111" t="str">
            <v>ミズナギドリ</v>
          </cell>
          <cell r="F111">
            <v>39</v>
          </cell>
          <cell r="G111" t="str">
            <v>アナドリ</v>
          </cell>
          <cell r="H111">
            <v>110</v>
          </cell>
          <cell r="I111" t="str">
            <v>アナドリ</v>
          </cell>
          <cell r="J111" t="str">
            <v>Bulweria bulwerii (Jardine &amp; Selby, 1828)</v>
          </cell>
          <cell r="K111" t="str">
            <v>Bulweria bulwerii</v>
          </cell>
        </row>
        <row r="112">
          <cell r="A112" t="str">
            <v>アシナガウミツバメ</v>
          </cell>
          <cell r="B112">
            <v>8</v>
          </cell>
          <cell r="C112" t="str">
            <v>ミズナギドリ</v>
          </cell>
          <cell r="D112">
            <v>10</v>
          </cell>
          <cell r="E112" t="str">
            <v>ウミツバメ</v>
          </cell>
          <cell r="F112">
            <v>40</v>
          </cell>
          <cell r="G112" t="str">
            <v>アシナガウミツバメ</v>
          </cell>
          <cell r="H112">
            <v>111</v>
          </cell>
          <cell r="I112" t="str">
            <v>アシナガウミツバメ</v>
          </cell>
          <cell r="J112" t="str">
            <v>Oceanites oceanicus (Kuhl, 1820)</v>
          </cell>
          <cell r="K112" t="str">
            <v>Oceanites oceanicus</v>
          </cell>
        </row>
        <row r="113">
          <cell r="A113" t="str">
            <v>クロコシジロウミツバメ</v>
          </cell>
          <cell r="B113">
            <v>8</v>
          </cell>
          <cell r="C113" t="str">
            <v>ミズナギドリ</v>
          </cell>
          <cell r="D113">
            <v>10</v>
          </cell>
          <cell r="E113" t="str">
            <v>ウミツバメ</v>
          </cell>
          <cell r="F113">
            <v>41</v>
          </cell>
          <cell r="G113" t="str">
            <v>オーストンウミツバメ</v>
          </cell>
          <cell r="H113">
            <v>112</v>
          </cell>
          <cell r="I113" t="str">
            <v>クロコシジロウミツバメ</v>
          </cell>
          <cell r="J113" t="str">
            <v>Oceanodroma castro (Harcourt, 1851)</v>
          </cell>
          <cell r="K113" t="str">
            <v>Oceanodroma castro</v>
          </cell>
        </row>
        <row r="114">
          <cell r="A114" t="str">
            <v>ヒメクロウミツバメ</v>
          </cell>
          <cell r="B114">
            <v>8</v>
          </cell>
          <cell r="C114" t="str">
            <v>ミズナギドリ</v>
          </cell>
          <cell r="D114">
            <v>10</v>
          </cell>
          <cell r="E114" t="str">
            <v>ウミツバメ</v>
          </cell>
          <cell r="F114">
            <v>41</v>
          </cell>
          <cell r="G114" t="str">
            <v>オーストンウミツバメ</v>
          </cell>
          <cell r="H114">
            <v>113</v>
          </cell>
          <cell r="I114" t="str">
            <v>ヒメクロウミツバメ</v>
          </cell>
          <cell r="J114" t="str">
            <v>Oceanodroma monorhis (Swinhoe, 1867)</v>
          </cell>
          <cell r="K114" t="str">
            <v>Oceanodroma monorhis</v>
          </cell>
        </row>
        <row r="115">
          <cell r="A115" t="str">
            <v>コシジロウミツバメ</v>
          </cell>
          <cell r="B115">
            <v>8</v>
          </cell>
          <cell r="C115" t="str">
            <v>ミズナギドリ</v>
          </cell>
          <cell r="D115">
            <v>10</v>
          </cell>
          <cell r="E115" t="str">
            <v>ウミツバメ</v>
          </cell>
          <cell r="F115">
            <v>41</v>
          </cell>
          <cell r="G115" t="str">
            <v>オーストンウミツバメ</v>
          </cell>
          <cell r="H115">
            <v>114</v>
          </cell>
          <cell r="I115" t="str">
            <v>コシジロウミツバメ</v>
          </cell>
          <cell r="J115" t="str">
            <v>Oceanodroma leucorhoa (Vieillot, 1818)</v>
          </cell>
          <cell r="K115" t="str">
            <v>Oceanodroma leucorhoa</v>
          </cell>
        </row>
        <row r="116">
          <cell r="A116" t="str">
            <v>オーストンウミツバメ</v>
          </cell>
          <cell r="B116">
            <v>8</v>
          </cell>
          <cell r="C116" t="str">
            <v>ミズナギドリ</v>
          </cell>
          <cell r="D116">
            <v>10</v>
          </cell>
          <cell r="E116" t="str">
            <v>ウミツバメ</v>
          </cell>
          <cell r="F116">
            <v>41</v>
          </cell>
          <cell r="G116" t="str">
            <v>オーストンウミツバメ</v>
          </cell>
          <cell r="H116">
            <v>115</v>
          </cell>
          <cell r="I116" t="str">
            <v>オーストンウミツバメ</v>
          </cell>
          <cell r="J116" t="str">
            <v>Oceanodroma tristrami Salvin, 1896</v>
          </cell>
          <cell r="K116" t="str">
            <v>Oceanodroma tristrami</v>
          </cell>
        </row>
        <row r="117">
          <cell r="A117" t="str">
            <v>クロウミツバメ</v>
          </cell>
          <cell r="B117">
            <v>8</v>
          </cell>
          <cell r="C117" t="str">
            <v>ミズナギドリ</v>
          </cell>
          <cell r="D117">
            <v>10</v>
          </cell>
          <cell r="E117" t="str">
            <v>ウミツバメ</v>
          </cell>
          <cell r="F117">
            <v>41</v>
          </cell>
          <cell r="G117" t="str">
            <v>オーストンウミツバメ</v>
          </cell>
          <cell r="H117">
            <v>116</v>
          </cell>
          <cell r="I117" t="str">
            <v>クロウミツバメ</v>
          </cell>
          <cell r="J117" t="str">
            <v>Oceanodroma matsudairae Kuroda, 1922</v>
          </cell>
          <cell r="K117" t="str">
            <v>Oceanodroma matsudairae</v>
          </cell>
        </row>
        <row r="118">
          <cell r="A118" t="str">
            <v>ハイイロウミツバメ</v>
          </cell>
          <cell r="B118">
            <v>8</v>
          </cell>
          <cell r="C118" t="str">
            <v>ミズナギドリ</v>
          </cell>
          <cell r="D118">
            <v>10</v>
          </cell>
          <cell r="E118" t="str">
            <v>ウミツバメ</v>
          </cell>
          <cell r="F118">
            <v>41</v>
          </cell>
          <cell r="G118" t="str">
            <v>オーストンウミツバメ</v>
          </cell>
          <cell r="H118">
            <v>117</v>
          </cell>
          <cell r="I118" t="str">
            <v>ハイイロウミツバメ</v>
          </cell>
          <cell r="J118" t="str">
            <v>Oceanodroma furcata (Gmelin, 1789)</v>
          </cell>
          <cell r="K118" t="str">
            <v>Oceanodroma furcata</v>
          </cell>
        </row>
        <row r="119">
          <cell r="A119" t="str">
            <v>ナベコウ</v>
          </cell>
          <cell r="B119">
            <v>9</v>
          </cell>
          <cell r="C119" t="str">
            <v>コウノトリ</v>
          </cell>
          <cell r="D119">
            <v>11</v>
          </cell>
          <cell r="E119" t="str">
            <v>コウノトリ</v>
          </cell>
          <cell r="F119">
            <v>42</v>
          </cell>
          <cell r="G119" t="str">
            <v>コウノトリ</v>
          </cell>
          <cell r="H119">
            <v>118</v>
          </cell>
          <cell r="I119" t="str">
            <v>ナベコウ</v>
          </cell>
          <cell r="J119" t="str">
            <v>Ciconia nigra (Linnaeus, 1758)</v>
          </cell>
          <cell r="K119" t="str">
            <v>Ciconia nigra</v>
          </cell>
        </row>
        <row r="120">
          <cell r="A120" t="str">
            <v>コウノトリ</v>
          </cell>
          <cell r="B120">
            <v>9</v>
          </cell>
          <cell r="C120" t="str">
            <v>コウノトリ</v>
          </cell>
          <cell r="D120">
            <v>11</v>
          </cell>
          <cell r="E120" t="str">
            <v>コウノトリ</v>
          </cell>
          <cell r="F120">
            <v>42</v>
          </cell>
          <cell r="G120" t="str">
            <v>コウノトリ</v>
          </cell>
          <cell r="H120">
            <v>119</v>
          </cell>
          <cell r="I120" t="str">
            <v>コウノトリ</v>
          </cell>
          <cell r="J120" t="str">
            <v>Ciconia boyciana Swinhoe, 1873</v>
          </cell>
          <cell r="K120" t="str">
            <v>Ciconia boyciana</v>
          </cell>
        </row>
        <row r="121">
          <cell r="A121" t="str">
            <v>オオグンカンドリ</v>
          </cell>
          <cell r="B121">
            <v>10</v>
          </cell>
          <cell r="C121" t="str">
            <v>カツオドリ</v>
          </cell>
          <cell r="D121">
            <v>12</v>
          </cell>
          <cell r="E121" t="str">
            <v>グンカンドリ</v>
          </cell>
          <cell r="F121">
            <v>43</v>
          </cell>
          <cell r="G121" t="str">
            <v>グンカンドリ</v>
          </cell>
          <cell r="H121">
            <v>120</v>
          </cell>
          <cell r="I121" t="str">
            <v>オオグンカンドリ</v>
          </cell>
          <cell r="J121" t="str">
            <v>Fregata minor (Gmelin, 1789)</v>
          </cell>
          <cell r="K121" t="str">
            <v>Fregata minor</v>
          </cell>
        </row>
        <row r="122">
          <cell r="A122" t="str">
            <v>コグンカンドリ</v>
          </cell>
          <cell r="B122">
            <v>10</v>
          </cell>
          <cell r="C122" t="str">
            <v>カツオドリ</v>
          </cell>
          <cell r="D122">
            <v>12</v>
          </cell>
          <cell r="E122" t="str">
            <v>グンカンドリ</v>
          </cell>
          <cell r="F122">
            <v>43</v>
          </cell>
          <cell r="G122" t="str">
            <v>グンカンドリ</v>
          </cell>
          <cell r="H122">
            <v>121</v>
          </cell>
          <cell r="I122" t="str">
            <v>コグンカンドリ</v>
          </cell>
          <cell r="J122" t="str">
            <v>Fregata ariel (Gray, 1845)</v>
          </cell>
          <cell r="K122" t="str">
            <v>Fregata ariel</v>
          </cell>
        </row>
        <row r="123">
          <cell r="A123" t="str">
            <v>アオツラカツオドリ</v>
          </cell>
          <cell r="B123">
            <v>10</v>
          </cell>
          <cell r="C123" t="str">
            <v>カツオドリ</v>
          </cell>
          <cell r="D123">
            <v>13</v>
          </cell>
          <cell r="E123" t="str">
            <v>カツオドリ</v>
          </cell>
          <cell r="F123">
            <v>44</v>
          </cell>
          <cell r="G123" t="str">
            <v>カツオドリ</v>
          </cell>
          <cell r="H123">
            <v>122</v>
          </cell>
          <cell r="I123" t="str">
            <v>アオツラカツオドリ</v>
          </cell>
          <cell r="J123" t="str">
            <v>Sula dactylatra Lesson, 1831</v>
          </cell>
          <cell r="K123" t="str">
            <v>Sula dactylatra</v>
          </cell>
        </row>
        <row r="124">
          <cell r="A124" t="str">
            <v>アカアシカツオドリ</v>
          </cell>
          <cell r="B124">
            <v>10</v>
          </cell>
          <cell r="C124" t="str">
            <v>カツオドリ</v>
          </cell>
          <cell r="D124">
            <v>13</v>
          </cell>
          <cell r="E124" t="str">
            <v>カツオドリ</v>
          </cell>
          <cell r="F124">
            <v>44</v>
          </cell>
          <cell r="G124" t="str">
            <v>カツオドリ</v>
          </cell>
          <cell r="H124">
            <v>123</v>
          </cell>
          <cell r="I124" t="str">
            <v>アカアシカツオドリ</v>
          </cell>
          <cell r="J124" t="str">
            <v>Sula sula (Linnaeus, 1766)</v>
          </cell>
          <cell r="K124" t="str">
            <v>Sula sula</v>
          </cell>
        </row>
        <row r="125">
          <cell r="A125" t="str">
            <v>カツオドリ</v>
          </cell>
          <cell r="B125">
            <v>10</v>
          </cell>
          <cell r="C125" t="str">
            <v>カツオドリ</v>
          </cell>
          <cell r="D125">
            <v>13</v>
          </cell>
          <cell r="E125" t="str">
            <v>カツオドリ</v>
          </cell>
          <cell r="F125">
            <v>44</v>
          </cell>
          <cell r="G125" t="str">
            <v>カツオドリ</v>
          </cell>
          <cell r="H125">
            <v>124</v>
          </cell>
          <cell r="I125" t="str">
            <v>カツオドリ</v>
          </cell>
          <cell r="J125" t="str">
            <v>Sula leucogaster (Boddaert, 1783)</v>
          </cell>
          <cell r="K125" t="str">
            <v>Sula leucogaster</v>
          </cell>
        </row>
        <row r="126">
          <cell r="A126" t="str">
            <v>ヒメウ</v>
          </cell>
          <cell r="B126">
            <v>10</v>
          </cell>
          <cell r="C126" t="str">
            <v>カツオドリ</v>
          </cell>
          <cell r="D126">
            <v>14</v>
          </cell>
          <cell r="E126" t="str">
            <v>ウ</v>
          </cell>
          <cell r="F126">
            <v>45</v>
          </cell>
          <cell r="G126" t="str">
            <v>ウ</v>
          </cell>
          <cell r="H126">
            <v>125</v>
          </cell>
          <cell r="I126" t="str">
            <v>ヒメウ</v>
          </cell>
          <cell r="J126" t="str">
            <v>Phalacrocorax pelagicus Pallas, 1811</v>
          </cell>
          <cell r="K126" t="str">
            <v>Phalacrocorax pelagicus</v>
          </cell>
        </row>
        <row r="127">
          <cell r="A127" t="str">
            <v>チシマウガラス</v>
          </cell>
          <cell r="B127">
            <v>10</v>
          </cell>
          <cell r="C127" t="str">
            <v>カツオドリ</v>
          </cell>
          <cell r="D127">
            <v>14</v>
          </cell>
          <cell r="E127" t="str">
            <v>ウ</v>
          </cell>
          <cell r="F127">
            <v>45</v>
          </cell>
          <cell r="G127" t="str">
            <v>ウ</v>
          </cell>
          <cell r="H127">
            <v>126</v>
          </cell>
          <cell r="I127" t="str">
            <v>チシマウガラス</v>
          </cell>
          <cell r="J127" t="str">
            <v>Phalacrocorax urile (Gmelin, 1789)</v>
          </cell>
          <cell r="K127" t="str">
            <v>Phalacrocorax urile</v>
          </cell>
        </row>
        <row r="128">
          <cell r="A128" t="str">
            <v>カワウ</v>
          </cell>
          <cell r="B128">
            <v>10</v>
          </cell>
          <cell r="C128" t="str">
            <v>カツオドリ</v>
          </cell>
          <cell r="D128">
            <v>14</v>
          </cell>
          <cell r="E128" t="str">
            <v>ウ</v>
          </cell>
          <cell r="F128">
            <v>45</v>
          </cell>
          <cell r="G128" t="str">
            <v>ウ</v>
          </cell>
          <cell r="H128">
            <v>127</v>
          </cell>
          <cell r="I128" t="str">
            <v>カワウ</v>
          </cell>
          <cell r="J128" t="str">
            <v>Phalacrocorax carbo (Linnaeus, 1758)</v>
          </cell>
          <cell r="K128" t="str">
            <v>Phalacrocorax carbo</v>
          </cell>
        </row>
        <row r="129">
          <cell r="A129" t="str">
            <v>ウミウ</v>
          </cell>
          <cell r="B129">
            <v>10</v>
          </cell>
          <cell r="C129" t="str">
            <v>カツオドリ</v>
          </cell>
          <cell r="D129">
            <v>14</v>
          </cell>
          <cell r="E129" t="str">
            <v>ウ</v>
          </cell>
          <cell r="F129">
            <v>45</v>
          </cell>
          <cell r="G129" t="str">
            <v>ウ</v>
          </cell>
          <cell r="H129">
            <v>128</v>
          </cell>
          <cell r="I129" t="str">
            <v>ウミウ</v>
          </cell>
          <cell r="J129" t="str">
            <v>Phalacrocorax capillatus (Temminck &amp; Schlegel, 1849)</v>
          </cell>
          <cell r="K129" t="str">
            <v>Phalacrocorax capillatus</v>
          </cell>
        </row>
        <row r="130">
          <cell r="A130" t="str">
            <v>モモイロペリカン</v>
          </cell>
          <cell r="B130">
            <v>11</v>
          </cell>
          <cell r="C130" t="str">
            <v>ペリカン</v>
          </cell>
          <cell r="D130">
            <v>15</v>
          </cell>
          <cell r="E130" t="str">
            <v>ペリカン</v>
          </cell>
          <cell r="F130">
            <v>46</v>
          </cell>
          <cell r="G130" t="str">
            <v>ペリカン</v>
          </cell>
          <cell r="H130">
            <v>129</v>
          </cell>
          <cell r="I130" t="str">
            <v>モモイロペリカン</v>
          </cell>
          <cell r="J130" t="str">
            <v>Pelecanus onocrotalus Linnaeus, 1758</v>
          </cell>
          <cell r="K130" t="str">
            <v>Pelecanus onocrotalus</v>
          </cell>
        </row>
        <row r="131">
          <cell r="A131" t="str">
            <v>ホシバシペリカン</v>
          </cell>
          <cell r="B131">
            <v>11</v>
          </cell>
          <cell r="C131" t="str">
            <v>ペリカン</v>
          </cell>
          <cell r="D131">
            <v>15</v>
          </cell>
          <cell r="E131" t="str">
            <v>ペリカン</v>
          </cell>
          <cell r="F131">
            <v>46</v>
          </cell>
          <cell r="G131" t="str">
            <v>ペリカン</v>
          </cell>
          <cell r="H131">
            <v>130</v>
          </cell>
          <cell r="I131" t="str">
            <v>ホシバシペリカン</v>
          </cell>
          <cell r="J131" t="str">
            <v>Pelecanus philippensis Gmelin, 1789</v>
          </cell>
          <cell r="K131" t="str">
            <v>Pelecanus philippensis</v>
          </cell>
        </row>
        <row r="132">
          <cell r="A132" t="str">
            <v>ハイイロペリカン</v>
          </cell>
          <cell r="B132">
            <v>11</v>
          </cell>
          <cell r="C132" t="str">
            <v>ペリカン</v>
          </cell>
          <cell r="D132">
            <v>15</v>
          </cell>
          <cell r="E132" t="str">
            <v>ペリカン</v>
          </cell>
          <cell r="F132">
            <v>46</v>
          </cell>
          <cell r="G132" t="str">
            <v>ペリカン</v>
          </cell>
          <cell r="H132">
            <v>131</v>
          </cell>
          <cell r="I132" t="str">
            <v>ハイイロペリカン</v>
          </cell>
          <cell r="J132" t="str">
            <v>Pelecanus crispus Bruch, 1832</v>
          </cell>
          <cell r="K132" t="str">
            <v>Pelecanus crispus</v>
          </cell>
        </row>
        <row r="133">
          <cell r="A133" t="str">
            <v>サンカノゴイ</v>
          </cell>
          <cell r="B133">
            <v>11</v>
          </cell>
          <cell r="C133" t="str">
            <v>ペリカン</v>
          </cell>
          <cell r="D133">
            <v>16</v>
          </cell>
          <cell r="E133" t="str">
            <v>サギ</v>
          </cell>
          <cell r="F133">
            <v>47</v>
          </cell>
          <cell r="G133" t="str">
            <v>サンカノゴイ</v>
          </cell>
          <cell r="H133">
            <v>132</v>
          </cell>
          <cell r="I133" t="str">
            <v>サンカノゴイ</v>
          </cell>
          <cell r="J133" t="str">
            <v>Botaurus stellaris (Linnaeus, 1758)</v>
          </cell>
          <cell r="K133" t="str">
            <v>Botaurus stellaris</v>
          </cell>
        </row>
        <row r="134">
          <cell r="A134" t="str">
            <v>ヨシゴイ</v>
          </cell>
          <cell r="B134">
            <v>11</v>
          </cell>
          <cell r="C134" t="str">
            <v>ペリカン</v>
          </cell>
          <cell r="D134">
            <v>16</v>
          </cell>
          <cell r="E134" t="str">
            <v>サギ</v>
          </cell>
          <cell r="F134">
            <v>48</v>
          </cell>
          <cell r="G134" t="str">
            <v>ヨシゴイ</v>
          </cell>
          <cell r="H134">
            <v>133</v>
          </cell>
          <cell r="I134" t="str">
            <v>ヨシゴイ</v>
          </cell>
          <cell r="J134" t="str">
            <v>Ixobrychus sinensis (Gmelin, 1789)</v>
          </cell>
          <cell r="K134" t="str">
            <v>Ixobrychus sinensis</v>
          </cell>
        </row>
        <row r="135">
          <cell r="A135" t="str">
            <v>オオヨシゴイ</v>
          </cell>
          <cell r="B135">
            <v>11</v>
          </cell>
          <cell r="C135" t="str">
            <v>ペリカン</v>
          </cell>
          <cell r="D135">
            <v>16</v>
          </cell>
          <cell r="E135" t="str">
            <v>サギ</v>
          </cell>
          <cell r="F135">
            <v>48</v>
          </cell>
          <cell r="G135" t="str">
            <v>ヨシゴイ</v>
          </cell>
          <cell r="H135">
            <v>134</v>
          </cell>
          <cell r="I135" t="str">
            <v>オオヨシゴイ</v>
          </cell>
          <cell r="J135" t="str">
            <v>Ixobrychus eurhythmus (Swinhoe, 1873)</v>
          </cell>
          <cell r="K135" t="str">
            <v>Ixobrychus eurhythmus</v>
          </cell>
        </row>
        <row r="136">
          <cell r="A136" t="str">
            <v>リュウキュウヨシゴイ</v>
          </cell>
          <cell r="B136">
            <v>11</v>
          </cell>
          <cell r="C136" t="str">
            <v>ペリカン</v>
          </cell>
          <cell r="D136">
            <v>16</v>
          </cell>
          <cell r="E136" t="str">
            <v>サギ</v>
          </cell>
          <cell r="F136">
            <v>48</v>
          </cell>
          <cell r="G136" t="str">
            <v>ヨシゴイ</v>
          </cell>
          <cell r="H136">
            <v>135</v>
          </cell>
          <cell r="I136" t="str">
            <v>リュウキュウヨシゴイ</v>
          </cell>
          <cell r="J136" t="str">
            <v>Ixobrychus cinnamomeus (Gmelin, 1789)</v>
          </cell>
          <cell r="K136" t="str">
            <v>Ixobrychus cinnamomeus</v>
          </cell>
        </row>
        <row r="137">
          <cell r="A137" t="str">
            <v>タカサゴクロサギ</v>
          </cell>
          <cell r="B137">
            <v>11</v>
          </cell>
          <cell r="C137" t="str">
            <v>ペリカン</v>
          </cell>
          <cell r="D137">
            <v>16</v>
          </cell>
          <cell r="E137" t="str">
            <v>サギ</v>
          </cell>
          <cell r="F137">
            <v>48</v>
          </cell>
          <cell r="G137" t="str">
            <v>ヨシゴイ</v>
          </cell>
          <cell r="H137">
            <v>136</v>
          </cell>
          <cell r="I137" t="str">
            <v>タカサゴクロサギ</v>
          </cell>
          <cell r="J137" t="str">
            <v>Ixobrychus flavicollis (Latham, 1790)</v>
          </cell>
          <cell r="K137" t="str">
            <v>Ixobrychus flavicollis</v>
          </cell>
        </row>
        <row r="138">
          <cell r="A138" t="str">
            <v>ミゾゴイ</v>
          </cell>
          <cell r="B138">
            <v>11</v>
          </cell>
          <cell r="C138" t="str">
            <v>ペリカン</v>
          </cell>
          <cell r="D138">
            <v>16</v>
          </cell>
          <cell r="E138" t="str">
            <v>サギ</v>
          </cell>
          <cell r="F138">
            <v>49</v>
          </cell>
          <cell r="G138" t="str">
            <v>ミゾゴイ</v>
          </cell>
          <cell r="H138">
            <v>137</v>
          </cell>
          <cell r="I138" t="str">
            <v>ミゾゴイ</v>
          </cell>
          <cell r="J138" t="str">
            <v>Gorsachius goisagi (Temminck, 1836)</v>
          </cell>
          <cell r="K138" t="str">
            <v>Gorsachius goisagi</v>
          </cell>
        </row>
        <row r="139">
          <cell r="A139" t="str">
            <v>ズグロミゾゴイ</v>
          </cell>
          <cell r="B139">
            <v>11</v>
          </cell>
          <cell r="C139" t="str">
            <v>ペリカン</v>
          </cell>
          <cell r="D139">
            <v>16</v>
          </cell>
          <cell r="E139" t="str">
            <v>サギ</v>
          </cell>
          <cell r="F139">
            <v>49</v>
          </cell>
          <cell r="G139" t="str">
            <v>ミゾゴイ</v>
          </cell>
          <cell r="H139">
            <v>138</v>
          </cell>
          <cell r="I139" t="str">
            <v>ズグロミゾゴイ</v>
          </cell>
          <cell r="J139" t="str">
            <v>Gorsachius melanolophus (Raffles, 1822)</v>
          </cell>
          <cell r="K139" t="str">
            <v>Gorsachius melanolophus</v>
          </cell>
        </row>
        <row r="140">
          <cell r="A140" t="str">
            <v>ゴイサギ</v>
          </cell>
          <cell r="B140">
            <v>11</v>
          </cell>
          <cell r="C140" t="str">
            <v>ペリカン</v>
          </cell>
          <cell r="D140">
            <v>16</v>
          </cell>
          <cell r="E140" t="str">
            <v>サギ</v>
          </cell>
          <cell r="F140">
            <v>50</v>
          </cell>
          <cell r="G140" t="str">
            <v>ゴイサギ</v>
          </cell>
          <cell r="H140">
            <v>139</v>
          </cell>
          <cell r="I140" t="str">
            <v>ゴイサギ</v>
          </cell>
          <cell r="J140" t="str">
            <v>Nycticorax nycticorax (Linnaeus, 1758)</v>
          </cell>
          <cell r="K140" t="str">
            <v>Nycticorax nycticorax</v>
          </cell>
        </row>
        <row r="141">
          <cell r="A141" t="str">
            <v>ハシブトゴイ</v>
          </cell>
          <cell r="B141">
            <v>11</v>
          </cell>
          <cell r="C141" t="str">
            <v>ペリカン</v>
          </cell>
          <cell r="D141">
            <v>16</v>
          </cell>
          <cell r="E141" t="str">
            <v>サギ</v>
          </cell>
          <cell r="F141">
            <v>50</v>
          </cell>
          <cell r="G141" t="str">
            <v>ゴイサギ</v>
          </cell>
          <cell r="H141">
            <v>140</v>
          </cell>
          <cell r="I141" t="str">
            <v>ハシブトゴイ</v>
          </cell>
          <cell r="J141" t="str">
            <v>Nycticorax caledonicus (Gmelin, 1789)</v>
          </cell>
          <cell r="K141" t="str">
            <v>Nycticorax caledonicus</v>
          </cell>
        </row>
        <row r="142">
          <cell r="A142" t="str">
            <v>ササゴイ</v>
          </cell>
          <cell r="B142">
            <v>11</v>
          </cell>
          <cell r="C142" t="str">
            <v>ペリカン</v>
          </cell>
          <cell r="D142">
            <v>16</v>
          </cell>
          <cell r="E142" t="str">
            <v>サギ</v>
          </cell>
          <cell r="F142">
            <v>51</v>
          </cell>
          <cell r="G142" t="str">
            <v>ササゴイ</v>
          </cell>
          <cell r="H142">
            <v>141</v>
          </cell>
          <cell r="I142" t="str">
            <v>ササゴイ</v>
          </cell>
          <cell r="J142" t="str">
            <v>Butorides striata (Linnaeus, 1758)</v>
          </cell>
          <cell r="K142" t="str">
            <v>Butorides striata</v>
          </cell>
        </row>
        <row r="143">
          <cell r="A143" t="str">
            <v>アカガシラサギ</v>
          </cell>
          <cell r="B143">
            <v>11</v>
          </cell>
          <cell r="C143" t="str">
            <v>ペリカン</v>
          </cell>
          <cell r="D143">
            <v>16</v>
          </cell>
          <cell r="E143" t="str">
            <v>サギ</v>
          </cell>
          <cell r="F143">
            <v>52</v>
          </cell>
          <cell r="G143" t="str">
            <v>アカガシラサギ</v>
          </cell>
          <cell r="H143">
            <v>142</v>
          </cell>
          <cell r="I143" t="str">
            <v>アカガシラサギ</v>
          </cell>
          <cell r="J143" t="str">
            <v>Ardeola bacchus (Bonaparte, 1855)</v>
          </cell>
          <cell r="K143" t="str">
            <v>Ardeola bacchus</v>
          </cell>
        </row>
        <row r="144">
          <cell r="A144" t="str">
            <v>アマサギ</v>
          </cell>
          <cell r="B144">
            <v>11</v>
          </cell>
          <cell r="C144" t="str">
            <v>ペリカン</v>
          </cell>
          <cell r="D144">
            <v>16</v>
          </cell>
          <cell r="E144" t="str">
            <v>サギ</v>
          </cell>
          <cell r="F144">
            <v>53</v>
          </cell>
          <cell r="G144" t="str">
            <v>アマサギ</v>
          </cell>
          <cell r="H144">
            <v>143</v>
          </cell>
          <cell r="I144" t="str">
            <v>アマサギ</v>
          </cell>
          <cell r="J144" t="str">
            <v>Bubulcus ibis (Linnaeus, 1758)</v>
          </cell>
          <cell r="K144" t="str">
            <v>Bubulcus ibis</v>
          </cell>
        </row>
        <row r="145">
          <cell r="A145" t="str">
            <v>アオサギ</v>
          </cell>
          <cell r="B145">
            <v>11</v>
          </cell>
          <cell r="C145" t="str">
            <v>ペリカン</v>
          </cell>
          <cell r="D145">
            <v>16</v>
          </cell>
          <cell r="E145" t="str">
            <v>サギ</v>
          </cell>
          <cell r="F145">
            <v>54</v>
          </cell>
          <cell r="G145" t="str">
            <v>アオサギ</v>
          </cell>
          <cell r="H145">
            <v>144</v>
          </cell>
          <cell r="I145" t="str">
            <v>アオサギ</v>
          </cell>
          <cell r="J145" t="str">
            <v>Ardea cinerea Linnaeus, 1758</v>
          </cell>
          <cell r="K145" t="str">
            <v>Ardea cinerea</v>
          </cell>
        </row>
        <row r="146">
          <cell r="A146" t="str">
            <v>ムラサキサギ</v>
          </cell>
          <cell r="B146">
            <v>11</v>
          </cell>
          <cell r="C146" t="str">
            <v>ペリカン</v>
          </cell>
          <cell r="D146">
            <v>16</v>
          </cell>
          <cell r="E146" t="str">
            <v>サギ</v>
          </cell>
          <cell r="F146">
            <v>54</v>
          </cell>
          <cell r="G146" t="str">
            <v>アオサギ</v>
          </cell>
          <cell r="H146">
            <v>145</v>
          </cell>
          <cell r="I146" t="str">
            <v>ムラサキサギ</v>
          </cell>
          <cell r="J146" t="str">
            <v>Ardea purpurea Linnaeus, 1766</v>
          </cell>
          <cell r="K146" t="str">
            <v>Ardea purpurea</v>
          </cell>
        </row>
        <row r="147">
          <cell r="A147" t="str">
            <v>ダイサギ</v>
          </cell>
          <cell r="B147">
            <v>11</v>
          </cell>
          <cell r="C147" t="str">
            <v>ペリカン</v>
          </cell>
          <cell r="D147">
            <v>16</v>
          </cell>
          <cell r="E147" t="str">
            <v>サギ</v>
          </cell>
          <cell r="F147">
            <v>54</v>
          </cell>
          <cell r="G147" t="str">
            <v>アオサギ</v>
          </cell>
          <cell r="H147">
            <v>146</v>
          </cell>
          <cell r="I147" t="str">
            <v>ダイサギ</v>
          </cell>
          <cell r="J147" t="str">
            <v>Ardea alba Linnaeus, 1758</v>
          </cell>
          <cell r="K147" t="str">
            <v>Ardea alba</v>
          </cell>
        </row>
        <row r="148">
          <cell r="A148" t="str">
            <v>チュウサギ</v>
          </cell>
          <cell r="B148">
            <v>11</v>
          </cell>
          <cell r="C148" t="str">
            <v>ペリカン</v>
          </cell>
          <cell r="D148">
            <v>16</v>
          </cell>
          <cell r="E148" t="str">
            <v>サギ</v>
          </cell>
          <cell r="F148">
            <v>55</v>
          </cell>
          <cell r="G148" t="str">
            <v>コサギ</v>
          </cell>
          <cell r="H148">
            <v>147</v>
          </cell>
          <cell r="I148" t="str">
            <v>チュウサギ</v>
          </cell>
          <cell r="J148" t="str">
            <v>Egretta intermedia (Wagler, 1829)</v>
          </cell>
          <cell r="K148" t="str">
            <v>Egretta intermedia</v>
          </cell>
        </row>
        <row r="149">
          <cell r="A149" t="str">
            <v>コサギ</v>
          </cell>
          <cell r="B149">
            <v>11</v>
          </cell>
          <cell r="C149" t="str">
            <v>ペリカン</v>
          </cell>
          <cell r="D149">
            <v>16</v>
          </cell>
          <cell r="E149" t="str">
            <v>サギ</v>
          </cell>
          <cell r="F149">
            <v>55</v>
          </cell>
          <cell r="G149" t="str">
            <v>コサギ</v>
          </cell>
          <cell r="H149">
            <v>148</v>
          </cell>
          <cell r="I149" t="str">
            <v>コサギ</v>
          </cell>
          <cell r="J149" t="str">
            <v>Egretta garzetta (Linnaeus, 1766)</v>
          </cell>
          <cell r="K149" t="str">
            <v>Egretta garzetta</v>
          </cell>
        </row>
        <row r="150">
          <cell r="A150" t="str">
            <v>クロサギ</v>
          </cell>
          <cell r="B150">
            <v>11</v>
          </cell>
          <cell r="C150" t="str">
            <v>ペリカン</v>
          </cell>
          <cell r="D150">
            <v>16</v>
          </cell>
          <cell r="E150" t="str">
            <v>サギ</v>
          </cell>
          <cell r="F150">
            <v>55</v>
          </cell>
          <cell r="G150" t="str">
            <v>コサギ</v>
          </cell>
          <cell r="H150">
            <v>149</v>
          </cell>
          <cell r="I150" t="str">
            <v>クロサギ</v>
          </cell>
          <cell r="J150" t="str">
            <v>Egretta sacra (Gmelin, 1789)</v>
          </cell>
          <cell r="K150" t="str">
            <v>Egretta sacra</v>
          </cell>
        </row>
        <row r="151">
          <cell r="A151" t="str">
            <v>カラシラサギ</v>
          </cell>
          <cell r="B151">
            <v>11</v>
          </cell>
          <cell r="C151" t="str">
            <v>ペリカン</v>
          </cell>
          <cell r="D151">
            <v>16</v>
          </cell>
          <cell r="E151" t="str">
            <v>サギ</v>
          </cell>
          <cell r="F151">
            <v>55</v>
          </cell>
          <cell r="G151" t="str">
            <v>コサギ</v>
          </cell>
          <cell r="H151">
            <v>150</v>
          </cell>
          <cell r="I151" t="str">
            <v>カラシラサギ</v>
          </cell>
          <cell r="J151" t="str">
            <v>Egretta eulophotes (Swinhoe, 1860)</v>
          </cell>
          <cell r="K151" t="str">
            <v>Egretta eulophotes</v>
          </cell>
        </row>
        <row r="152">
          <cell r="A152" t="str">
            <v>クロトキ</v>
          </cell>
          <cell r="B152">
            <v>11</v>
          </cell>
          <cell r="C152" t="str">
            <v>ペリカン</v>
          </cell>
          <cell r="D152">
            <v>17</v>
          </cell>
          <cell r="E152" t="str">
            <v>トキ</v>
          </cell>
          <cell r="F152">
            <v>56</v>
          </cell>
          <cell r="G152" t="str">
            <v>クロトキ</v>
          </cell>
          <cell r="H152">
            <v>151</v>
          </cell>
          <cell r="I152" t="str">
            <v>クロトキ</v>
          </cell>
          <cell r="J152" t="str">
            <v>Threskiornis melanocephalus (Latham, 1790)</v>
          </cell>
          <cell r="K152" t="str">
            <v>Threskiornis melanocephalus</v>
          </cell>
        </row>
        <row r="153">
          <cell r="A153" t="str">
            <v>トキ</v>
          </cell>
          <cell r="B153">
            <v>11</v>
          </cell>
          <cell r="C153" t="str">
            <v>ペリカン</v>
          </cell>
          <cell r="D153">
            <v>17</v>
          </cell>
          <cell r="E153" t="str">
            <v>トキ</v>
          </cell>
          <cell r="F153">
            <v>57</v>
          </cell>
          <cell r="G153" t="str">
            <v>トキ</v>
          </cell>
          <cell r="H153">
            <v>152</v>
          </cell>
          <cell r="I153" t="str">
            <v>トキ</v>
          </cell>
          <cell r="J153" t="str">
            <v>Nipponia nippon (Temminck, 1835)</v>
          </cell>
          <cell r="K153" t="str">
            <v>Nipponia nippon</v>
          </cell>
        </row>
        <row r="154">
          <cell r="A154" t="str">
            <v>ヘラサギ</v>
          </cell>
          <cell r="B154">
            <v>11</v>
          </cell>
          <cell r="C154" t="str">
            <v>ペリカン</v>
          </cell>
          <cell r="D154">
            <v>17</v>
          </cell>
          <cell r="E154" t="str">
            <v>トキ</v>
          </cell>
          <cell r="F154">
            <v>58</v>
          </cell>
          <cell r="G154" t="str">
            <v>ヘラサギ</v>
          </cell>
          <cell r="H154">
            <v>153</v>
          </cell>
          <cell r="I154" t="str">
            <v>ヘラサギ</v>
          </cell>
          <cell r="J154" t="str">
            <v>Platalea leucorodia Linnaeus, 1758</v>
          </cell>
          <cell r="K154" t="str">
            <v>Platalea leucorodia</v>
          </cell>
        </row>
        <row r="155">
          <cell r="A155" t="str">
            <v>クロツラヘラサギ</v>
          </cell>
          <cell r="B155">
            <v>11</v>
          </cell>
          <cell r="C155" t="str">
            <v>ペリカン</v>
          </cell>
          <cell r="D155">
            <v>17</v>
          </cell>
          <cell r="E155" t="str">
            <v>トキ</v>
          </cell>
          <cell r="F155">
            <v>58</v>
          </cell>
          <cell r="G155" t="str">
            <v>ヘラサギ</v>
          </cell>
          <cell r="H155">
            <v>154</v>
          </cell>
          <cell r="I155" t="str">
            <v>クロツラヘラサギ</v>
          </cell>
          <cell r="J155" t="str">
            <v>Platalea minor Temminck &amp; Schlegel, 1849</v>
          </cell>
          <cell r="K155" t="str">
            <v>Platalea minor</v>
          </cell>
        </row>
        <row r="156">
          <cell r="A156" t="str">
            <v>ソデグロヅル</v>
          </cell>
          <cell r="B156">
            <v>12</v>
          </cell>
          <cell r="C156" t="str">
            <v>ツル</v>
          </cell>
          <cell r="D156">
            <v>18</v>
          </cell>
          <cell r="E156" t="str">
            <v>ツル</v>
          </cell>
          <cell r="F156">
            <v>59</v>
          </cell>
          <cell r="G156" t="str">
            <v>ツル</v>
          </cell>
          <cell r="H156">
            <v>155</v>
          </cell>
          <cell r="I156" t="str">
            <v>ソデグロヅル</v>
          </cell>
          <cell r="J156" t="str">
            <v>Grus leucogeranus Pallas, 1773</v>
          </cell>
          <cell r="K156" t="str">
            <v>Grus leucogeranus</v>
          </cell>
        </row>
        <row r="157">
          <cell r="A157" t="str">
            <v>カナダヅル</v>
          </cell>
          <cell r="B157">
            <v>12</v>
          </cell>
          <cell r="C157" t="str">
            <v>ツル</v>
          </cell>
          <cell r="D157">
            <v>18</v>
          </cell>
          <cell r="E157" t="str">
            <v>ツル</v>
          </cell>
          <cell r="F157">
            <v>59</v>
          </cell>
          <cell r="G157" t="str">
            <v>ツル</v>
          </cell>
          <cell r="H157">
            <v>156</v>
          </cell>
          <cell r="I157" t="str">
            <v>カナダヅル</v>
          </cell>
          <cell r="J157" t="str">
            <v>Grus canadensis (Linnaeus, 1758)</v>
          </cell>
          <cell r="K157" t="str">
            <v>Grus canadensis</v>
          </cell>
        </row>
        <row r="158">
          <cell r="A158" t="str">
            <v>マナヅル</v>
          </cell>
          <cell r="B158">
            <v>12</v>
          </cell>
          <cell r="C158" t="str">
            <v>ツル</v>
          </cell>
          <cell r="D158">
            <v>18</v>
          </cell>
          <cell r="E158" t="str">
            <v>ツル</v>
          </cell>
          <cell r="F158">
            <v>59</v>
          </cell>
          <cell r="G158" t="str">
            <v>ツル</v>
          </cell>
          <cell r="H158">
            <v>157</v>
          </cell>
          <cell r="I158" t="str">
            <v>マナヅル</v>
          </cell>
          <cell r="J158" t="str">
            <v>Grus vipio Pallas, 1811</v>
          </cell>
          <cell r="K158" t="str">
            <v>Grus vipio</v>
          </cell>
        </row>
        <row r="159">
          <cell r="A159" t="str">
            <v>タンチョウ</v>
          </cell>
          <cell r="B159">
            <v>12</v>
          </cell>
          <cell r="C159" t="str">
            <v>ツル</v>
          </cell>
          <cell r="D159">
            <v>18</v>
          </cell>
          <cell r="E159" t="str">
            <v>ツル</v>
          </cell>
          <cell r="F159">
            <v>59</v>
          </cell>
          <cell r="G159" t="str">
            <v>ツル</v>
          </cell>
          <cell r="H159">
            <v>158</v>
          </cell>
          <cell r="I159" t="str">
            <v>タンチョウ</v>
          </cell>
          <cell r="J159" t="str">
            <v>Grus japonensis (M?ller, 1776)</v>
          </cell>
          <cell r="K159" t="str">
            <v>Grus japonensis</v>
          </cell>
        </row>
        <row r="160">
          <cell r="A160" t="str">
            <v>クロヅル</v>
          </cell>
          <cell r="B160">
            <v>12</v>
          </cell>
          <cell r="C160" t="str">
            <v>ツル</v>
          </cell>
          <cell r="D160">
            <v>18</v>
          </cell>
          <cell r="E160" t="str">
            <v>ツル</v>
          </cell>
          <cell r="F160">
            <v>59</v>
          </cell>
          <cell r="G160" t="str">
            <v>ツル</v>
          </cell>
          <cell r="H160">
            <v>159</v>
          </cell>
          <cell r="I160" t="str">
            <v>クロヅル</v>
          </cell>
          <cell r="J160" t="str">
            <v>Grus grus (Linnaeus, 1758)</v>
          </cell>
          <cell r="K160" t="str">
            <v>Grus grus</v>
          </cell>
        </row>
        <row r="161">
          <cell r="A161" t="str">
            <v>ナベヅル</v>
          </cell>
          <cell r="B161">
            <v>12</v>
          </cell>
          <cell r="C161" t="str">
            <v>ツル</v>
          </cell>
          <cell r="D161">
            <v>18</v>
          </cell>
          <cell r="E161" t="str">
            <v>ツル</v>
          </cell>
          <cell r="F161">
            <v>59</v>
          </cell>
          <cell r="G161" t="str">
            <v>ツル</v>
          </cell>
          <cell r="H161">
            <v>160</v>
          </cell>
          <cell r="I161" t="str">
            <v>ナベヅル</v>
          </cell>
          <cell r="J161" t="str">
            <v>Grus monacha Temminck, 1835</v>
          </cell>
          <cell r="K161" t="str">
            <v>Grus monacha</v>
          </cell>
        </row>
        <row r="162">
          <cell r="A162" t="str">
            <v>アネハヅル</v>
          </cell>
          <cell r="B162">
            <v>12</v>
          </cell>
          <cell r="C162" t="str">
            <v>ツル</v>
          </cell>
          <cell r="D162">
            <v>18</v>
          </cell>
          <cell r="E162" t="str">
            <v>ツル</v>
          </cell>
          <cell r="F162">
            <v>60</v>
          </cell>
          <cell r="G162" t="str">
            <v>アネハヅル</v>
          </cell>
          <cell r="H162">
            <v>161</v>
          </cell>
          <cell r="I162" t="str">
            <v>アネハヅル</v>
          </cell>
          <cell r="J162" t="str">
            <v>Anthropoides virgo (Linnaeus, 1758)</v>
          </cell>
          <cell r="K162" t="str">
            <v>Anthropoides virgo</v>
          </cell>
        </row>
        <row r="163">
          <cell r="A163" t="str">
            <v>シマクイナ</v>
          </cell>
          <cell r="B163">
            <v>12</v>
          </cell>
          <cell r="C163" t="str">
            <v>ツル</v>
          </cell>
          <cell r="D163">
            <v>19</v>
          </cell>
          <cell r="E163" t="str">
            <v>クイナ</v>
          </cell>
          <cell r="F163">
            <v>61</v>
          </cell>
          <cell r="G163" t="str">
            <v>シマクイナ</v>
          </cell>
          <cell r="H163">
            <v>162</v>
          </cell>
          <cell r="I163" t="str">
            <v>シマクイナ</v>
          </cell>
          <cell r="J163" t="str">
            <v>Coturnicops exquisitus (Swinhoe, 1873)</v>
          </cell>
          <cell r="K163" t="str">
            <v>Coturnicops exquisitus</v>
          </cell>
        </row>
        <row r="164">
          <cell r="A164" t="str">
            <v>オオクイナ</v>
          </cell>
          <cell r="B164">
            <v>12</v>
          </cell>
          <cell r="C164" t="str">
            <v>ツル</v>
          </cell>
          <cell r="D164">
            <v>19</v>
          </cell>
          <cell r="E164" t="str">
            <v>クイナ</v>
          </cell>
          <cell r="F164">
            <v>62</v>
          </cell>
          <cell r="G164" t="str">
            <v>オオクイナ</v>
          </cell>
          <cell r="H164">
            <v>163</v>
          </cell>
          <cell r="I164" t="str">
            <v>オオクイナ</v>
          </cell>
          <cell r="J164" t="str">
            <v>Rallina eurizonoides (Lafresnaye, 1845)</v>
          </cell>
          <cell r="K164" t="str">
            <v>Rallina eurizonoides</v>
          </cell>
        </row>
        <row r="165">
          <cell r="A165" t="str">
            <v>ヤンバルクイナ</v>
          </cell>
          <cell r="B165">
            <v>12</v>
          </cell>
          <cell r="C165" t="str">
            <v>ツル</v>
          </cell>
          <cell r="D165">
            <v>19</v>
          </cell>
          <cell r="E165" t="str">
            <v>クイナ</v>
          </cell>
          <cell r="F165">
            <v>63</v>
          </cell>
          <cell r="G165" t="str">
            <v>ヤンバルクイナ</v>
          </cell>
          <cell r="H165">
            <v>164</v>
          </cell>
          <cell r="I165" t="str">
            <v>ヤンバルクイナ</v>
          </cell>
          <cell r="J165" t="str">
            <v>Gallirallus okinawae (Yamashina &amp; Mano, 1981)</v>
          </cell>
          <cell r="K165" t="str">
            <v>Gallirallus okinawae</v>
          </cell>
        </row>
        <row r="166">
          <cell r="A166" t="str">
            <v>ミナミクイナ</v>
          </cell>
          <cell r="B166">
            <v>12</v>
          </cell>
          <cell r="C166" t="str">
            <v>ツル</v>
          </cell>
          <cell r="D166">
            <v>19</v>
          </cell>
          <cell r="E166" t="str">
            <v>クイナ</v>
          </cell>
          <cell r="F166">
            <v>63</v>
          </cell>
          <cell r="G166" t="str">
            <v>ヤンバルクイナ</v>
          </cell>
          <cell r="H166">
            <v>165</v>
          </cell>
          <cell r="I166" t="str">
            <v>ミナミクイナ</v>
          </cell>
          <cell r="J166" t="str">
            <v>Gallirallus striatus (Linnaeus, 1766)</v>
          </cell>
          <cell r="K166" t="str">
            <v>Gallirallus striatus</v>
          </cell>
        </row>
        <row r="167">
          <cell r="A167" t="str">
            <v>クイナ</v>
          </cell>
          <cell r="B167">
            <v>12</v>
          </cell>
          <cell r="C167" t="str">
            <v>ツル</v>
          </cell>
          <cell r="D167">
            <v>19</v>
          </cell>
          <cell r="E167" t="str">
            <v>クイナ</v>
          </cell>
          <cell r="F167">
            <v>64</v>
          </cell>
          <cell r="G167" t="str">
            <v>クイナ</v>
          </cell>
          <cell r="H167">
            <v>166</v>
          </cell>
          <cell r="I167" t="str">
            <v>クイナ</v>
          </cell>
          <cell r="J167" t="str">
            <v>Rallus aquaticus Linnaeus, 1758</v>
          </cell>
          <cell r="K167" t="str">
            <v>Rallus aquaticus</v>
          </cell>
        </row>
        <row r="168">
          <cell r="A168" t="str">
            <v>シロハラクイナ</v>
          </cell>
          <cell r="B168">
            <v>12</v>
          </cell>
          <cell r="C168" t="str">
            <v>ツル</v>
          </cell>
          <cell r="D168">
            <v>19</v>
          </cell>
          <cell r="E168" t="str">
            <v>クイナ</v>
          </cell>
          <cell r="F168">
            <v>65</v>
          </cell>
          <cell r="G168" t="str">
            <v>シロハラクイナ</v>
          </cell>
          <cell r="H168">
            <v>167</v>
          </cell>
          <cell r="I168" t="str">
            <v>シロハラクイナ</v>
          </cell>
          <cell r="J168" t="str">
            <v>Amaurornis phoenicurus (Pennant, 1769)</v>
          </cell>
          <cell r="K168" t="str">
            <v>Amaurornis phoenicurus</v>
          </cell>
        </row>
        <row r="169">
          <cell r="A169" t="str">
            <v>ヒメクイナ</v>
          </cell>
          <cell r="B169">
            <v>12</v>
          </cell>
          <cell r="C169" t="str">
            <v>ツル</v>
          </cell>
          <cell r="D169">
            <v>19</v>
          </cell>
          <cell r="E169" t="str">
            <v>クイナ</v>
          </cell>
          <cell r="F169">
            <v>66</v>
          </cell>
          <cell r="G169" t="str">
            <v>ヒメクイナ</v>
          </cell>
          <cell r="H169">
            <v>168</v>
          </cell>
          <cell r="I169" t="str">
            <v>ヒメクイナ</v>
          </cell>
          <cell r="J169" t="str">
            <v>Porzana pusilla (Pallas, 1776)</v>
          </cell>
          <cell r="K169" t="str">
            <v>Porzana pusilla</v>
          </cell>
        </row>
        <row r="170">
          <cell r="A170" t="str">
            <v>コモンクイナ</v>
          </cell>
          <cell r="B170">
            <v>12</v>
          </cell>
          <cell r="C170" t="str">
            <v>ツル</v>
          </cell>
          <cell r="D170">
            <v>19</v>
          </cell>
          <cell r="E170" t="str">
            <v>クイナ</v>
          </cell>
          <cell r="F170">
            <v>66</v>
          </cell>
          <cell r="G170" t="str">
            <v>ヒメクイナ</v>
          </cell>
          <cell r="H170">
            <v>169</v>
          </cell>
          <cell r="I170" t="str">
            <v>コモンクイナ</v>
          </cell>
          <cell r="J170" t="str">
            <v>Porzana porzana (Linnaeus, 1766)</v>
          </cell>
          <cell r="K170" t="str">
            <v>Porzana porzana</v>
          </cell>
        </row>
        <row r="171">
          <cell r="A171" t="str">
            <v>ヒクイナ</v>
          </cell>
          <cell r="B171">
            <v>12</v>
          </cell>
          <cell r="C171" t="str">
            <v>ツル</v>
          </cell>
          <cell r="D171">
            <v>19</v>
          </cell>
          <cell r="E171" t="str">
            <v>クイナ</v>
          </cell>
          <cell r="F171">
            <v>66</v>
          </cell>
          <cell r="G171" t="str">
            <v>ヒメクイナ</v>
          </cell>
          <cell r="H171">
            <v>170</v>
          </cell>
          <cell r="I171" t="str">
            <v>ヒクイナ</v>
          </cell>
          <cell r="J171" t="str">
            <v>Porzana fusca (Linnaeus, 1766)</v>
          </cell>
          <cell r="K171" t="str">
            <v>Porzana fusca</v>
          </cell>
        </row>
        <row r="172">
          <cell r="A172" t="str">
            <v>コウライクイナ</v>
          </cell>
          <cell r="B172">
            <v>12</v>
          </cell>
          <cell r="C172" t="str">
            <v>ツル</v>
          </cell>
          <cell r="D172">
            <v>19</v>
          </cell>
          <cell r="E172" t="str">
            <v>クイナ</v>
          </cell>
          <cell r="F172">
            <v>66</v>
          </cell>
          <cell r="G172" t="str">
            <v>ヒメクイナ</v>
          </cell>
          <cell r="H172">
            <v>171</v>
          </cell>
          <cell r="I172" t="str">
            <v>コウライクイナ</v>
          </cell>
          <cell r="J172" t="str">
            <v>Porzana paykullii (Ljungh, 1813)</v>
          </cell>
          <cell r="K172" t="str">
            <v>Porzana paykullii</v>
          </cell>
        </row>
        <row r="173">
          <cell r="A173" t="str">
            <v>マミジロクイナ</v>
          </cell>
          <cell r="B173">
            <v>12</v>
          </cell>
          <cell r="C173" t="str">
            <v>ツル</v>
          </cell>
          <cell r="D173">
            <v>19</v>
          </cell>
          <cell r="E173" t="str">
            <v>クイナ</v>
          </cell>
          <cell r="F173">
            <v>66</v>
          </cell>
          <cell r="G173" t="str">
            <v>ヒメクイナ</v>
          </cell>
          <cell r="H173">
            <v>172</v>
          </cell>
          <cell r="I173" t="str">
            <v>マミジロクイナ</v>
          </cell>
          <cell r="J173" t="str">
            <v>Porzana cinerea (Vieillot, 1819)</v>
          </cell>
          <cell r="K173" t="str">
            <v>Porzana cinerea</v>
          </cell>
        </row>
        <row r="174">
          <cell r="A174" t="str">
            <v>ツルクイナ</v>
          </cell>
          <cell r="B174">
            <v>12</v>
          </cell>
          <cell r="C174" t="str">
            <v>ツル</v>
          </cell>
          <cell r="D174">
            <v>19</v>
          </cell>
          <cell r="E174" t="str">
            <v>クイナ</v>
          </cell>
          <cell r="F174">
            <v>67</v>
          </cell>
          <cell r="G174" t="str">
            <v>ツルクイナ</v>
          </cell>
          <cell r="H174">
            <v>173</v>
          </cell>
          <cell r="I174" t="str">
            <v>ツルクイナ</v>
          </cell>
          <cell r="J174" t="str">
            <v>Gallicrex cinerea (Gmelin, 1789)</v>
          </cell>
          <cell r="K174" t="str">
            <v>Gallicrex cinerea</v>
          </cell>
        </row>
        <row r="175">
          <cell r="A175" t="str">
            <v>バン</v>
          </cell>
          <cell r="B175">
            <v>12</v>
          </cell>
          <cell r="C175" t="str">
            <v>ツル</v>
          </cell>
          <cell r="D175">
            <v>19</v>
          </cell>
          <cell r="E175" t="str">
            <v>クイナ</v>
          </cell>
          <cell r="F175">
            <v>68</v>
          </cell>
          <cell r="G175" t="str">
            <v>バン</v>
          </cell>
          <cell r="H175">
            <v>174</v>
          </cell>
          <cell r="I175" t="str">
            <v>バン</v>
          </cell>
          <cell r="J175" t="str">
            <v>Gallinula chloropus (Linnaeus, 1758)</v>
          </cell>
          <cell r="K175" t="str">
            <v>Gallinula chloropus</v>
          </cell>
        </row>
        <row r="176">
          <cell r="A176" t="str">
            <v>オオバン</v>
          </cell>
          <cell r="B176">
            <v>12</v>
          </cell>
          <cell r="C176" t="str">
            <v>ツル</v>
          </cell>
          <cell r="D176">
            <v>19</v>
          </cell>
          <cell r="E176" t="str">
            <v>クイナ</v>
          </cell>
          <cell r="F176">
            <v>69</v>
          </cell>
          <cell r="G176" t="str">
            <v>オオバン</v>
          </cell>
          <cell r="H176">
            <v>175</v>
          </cell>
          <cell r="I176" t="str">
            <v>オオバン</v>
          </cell>
          <cell r="J176" t="str">
            <v>Fulica atra Linnaeus, 1758</v>
          </cell>
          <cell r="K176" t="str">
            <v>Fulica atra</v>
          </cell>
        </row>
        <row r="177">
          <cell r="A177" t="str">
            <v>ノガン</v>
          </cell>
          <cell r="B177">
            <v>13</v>
          </cell>
          <cell r="C177" t="str">
            <v>ノガン</v>
          </cell>
          <cell r="D177">
            <v>20</v>
          </cell>
          <cell r="E177" t="str">
            <v>ノガン</v>
          </cell>
          <cell r="F177">
            <v>70</v>
          </cell>
          <cell r="G177" t="str">
            <v>ノガン</v>
          </cell>
          <cell r="H177">
            <v>176</v>
          </cell>
          <cell r="I177" t="str">
            <v>ノガン</v>
          </cell>
          <cell r="J177" t="str">
            <v>Otis tarda Linnaeus, 1758</v>
          </cell>
          <cell r="K177" t="str">
            <v>Otis tarda</v>
          </cell>
        </row>
        <row r="178">
          <cell r="A178" t="str">
            <v>ヒメノガン</v>
          </cell>
          <cell r="B178">
            <v>13</v>
          </cell>
          <cell r="C178" t="str">
            <v>ノガン</v>
          </cell>
          <cell r="D178">
            <v>20</v>
          </cell>
          <cell r="E178" t="str">
            <v>ノガン</v>
          </cell>
          <cell r="F178">
            <v>71</v>
          </cell>
          <cell r="G178" t="str">
            <v>ヒメノガン</v>
          </cell>
          <cell r="H178">
            <v>177</v>
          </cell>
          <cell r="I178" t="str">
            <v>ヒメノガン</v>
          </cell>
          <cell r="J178" t="str">
            <v>Tetrax tetrax (Linnaeus, 1758)</v>
          </cell>
          <cell r="K178" t="str">
            <v>Tetrax tetrax</v>
          </cell>
        </row>
        <row r="179">
          <cell r="A179" t="str">
            <v>バンケン</v>
          </cell>
          <cell r="B179">
            <v>14</v>
          </cell>
          <cell r="C179" t="str">
            <v>カッコウ</v>
          </cell>
          <cell r="D179">
            <v>21</v>
          </cell>
          <cell r="E179" t="str">
            <v>カッコウ</v>
          </cell>
          <cell r="F179">
            <v>72</v>
          </cell>
          <cell r="G179" t="str">
            <v>バンケン</v>
          </cell>
          <cell r="H179">
            <v>178</v>
          </cell>
          <cell r="I179" t="str">
            <v>バンケン</v>
          </cell>
          <cell r="J179" t="str">
            <v>Centropus bengalensis (Gmelin, 1788)</v>
          </cell>
          <cell r="K179" t="str">
            <v>Centropus bengalensis</v>
          </cell>
        </row>
        <row r="180">
          <cell r="A180" t="str">
            <v>カンムリカッコウ</v>
          </cell>
          <cell r="B180">
            <v>14</v>
          </cell>
          <cell r="C180" t="str">
            <v>カッコウ</v>
          </cell>
          <cell r="D180">
            <v>21</v>
          </cell>
          <cell r="E180" t="str">
            <v>カッコウ</v>
          </cell>
          <cell r="F180">
            <v>73</v>
          </cell>
          <cell r="G180" t="str">
            <v>カンムリカッコウ</v>
          </cell>
          <cell r="H180">
            <v>179</v>
          </cell>
          <cell r="I180" t="str">
            <v>カンムリカッコウ</v>
          </cell>
          <cell r="J180" t="str">
            <v>Clamator coromandus (Linnaeus, 1766)</v>
          </cell>
          <cell r="K180" t="str">
            <v>Clamator coromandus</v>
          </cell>
        </row>
        <row r="181">
          <cell r="A181" t="str">
            <v>オニカッコウ</v>
          </cell>
          <cell r="B181">
            <v>14</v>
          </cell>
          <cell r="C181" t="str">
            <v>カッコウ</v>
          </cell>
          <cell r="D181">
            <v>21</v>
          </cell>
          <cell r="E181" t="str">
            <v>カッコウ</v>
          </cell>
          <cell r="F181">
            <v>74</v>
          </cell>
          <cell r="G181" t="str">
            <v>オニカッコウ</v>
          </cell>
          <cell r="H181">
            <v>180</v>
          </cell>
          <cell r="I181" t="str">
            <v>オニカッコウ</v>
          </cell>
          <cell r="J181" t="str">
            <v>Eudynamys scolopaceus (Linnaeus, 1758)</v>
          </cell>
          <cell r="K181" t="str">
            <v>Eudynamys scolopaceus</v>
          </cell>
        </row>
        <row r="182">
          <cell r="A182" t="str">
            <v>キジカッコウ</v>
          </cell>
          <cell r="B182">
            <v>14</v>
          </cell>
          <cell r="C182" t="str">
            <v>カッコウ</v>
          </cell>
          <cell r="D182">
            <v>21</v>
          </cell>
          <cell r="E182" t="str">
            <v>カッコウ</v>
          </cell>
          <cell r="F182">
            <v>75</v>
          </cell>
          <cell r="G182" t="str">
            <v>キジカッコウ</v>
          </cell>
          <cell r="H182">
            <v>181</v>
          </cell>
          <cell r="I182" t="str">
            <v>キジカッコウ</v>
          </cell>
          <cell r="J182" t="str">
            <v>Urodynamis taitensis (Sparrman, 1787)</v>
          </cell>
          <cell r="K182" t="str">
            <v>Urodynamis taitensis</v>
          </cell>
        </row>
        <row r="183">
          <cell r="A183" t="str">
            <v>オウチュウカッコウ</v>
          </cell>
          <cell r="B183">
            <v>14</v>
          </cell>
          <cell r="C183" t="str">
            <v>カッコウ</v>
          </cell>
          <cell r="D183">
            <v>21</v>
          </cell>
          <cell r="E183" t="str">
            <v>カッコウ</v>
          </cell>
          <cell r="F183">
            <v>76</v>
          </cell>
          <cell r="G183" t="str">
            <v>オウチュウカッコウ</v>
          </cell>
          <cell r="H183">
            <v>182</v>
          </cell>
          <cell r="I183" t="str">
            <v>オウチュウカッコウ</v>
          </cell>
          <cell r="J183" t="str">
            <v>Surniculus lugubris (Horsfield, 1821)</v>
          </cell>
          <cell r="K183" t="str">
            <v>Surniculus lugubris</v>
          </cell>
        </row>
        <row r="184">
          <cell r="A184" t="str">
            <v>オオジュウイチ</v>
          </cell>
          <cell r="B184">
            <v>14</v>
          </cell>
          <cell r="C184" t="str">
            <v>カッコウ</v>
          </cell>
          <cell r="D184">
            <v>21</v>
          </cell>
          <cell r="E184" t="str">
            <v>カッコウ</v>
          </cell>
          <cell r="F184">
            <v>77</v>
          </cell>
          <cell r="G184" t="str">
            <v>ジュウイチ</v>
          </cell>
          <cell r="H184">
            <v>183</v>
          </cell>
          <cell r="I184" t="str">
            <v>オオジュウイチ</v>
          </cell>
          <cell r="J184" t="str">
            <v>Hierococcyx sparverioides (Vigors, 1832)</v>
          </cell>
          <cell r="K184" t="str">
            <v>Hierococcyx sparverioides</v>
          </cell>
        </row>
        <row r="185">
          <cell r="A185" t="str">
            <v>ジュウイチ</v>
          </cell>
          <cell r="B185">
            <v>14</v>
          </cell>
          <cell r="C185" t="str">
            <v>カッコウ</v>
          </cell>
          <cell r="D185">
            <v>21</v>
          </cell>
          <cell r="E185" t="str">
            <v>カッコウ</v>
          </cell>
          <cell r="F185">
            <v>77</v>
          </cell>
          <cell r="G185" t="str">
            <v>ジュウイチ</v>
          </cell>
          <cell r="H185">
            <v>184</v>
          </cell>
          <cell r="I185" t="str">
            <v>ジュウイチ</v>
          </cell>
          <cell r="J185" t="str">
            <v>Hierococcyx hyperythrus (Gould, 1856)</v>
          </cell>
          <cell r="K185" t="str">
            <v>Hierococcyx hyperythrus</v>
          </cell>
        </row>
        <row r="186">
          <cell r="A186" t="str">
            <v>ホトトギス</v>
          </cell>
          <cell r="B186">
            <v>14</v>
          </cell>
          <cell r="C186" t="str">
            <v>カッコウ</v>
          </cell>
          <cell r="D186">
            <v>21</v>
          </cell>
          <cell r="E186" t="str">
            <v>カッコウ</v>
          </cell>
          <cell r="F186">
            <v>78</v>
          </cell>
          <cell r="G186" t="str">
            <v>カッコウ</v>
          </cell>
          <cell r="H186">
            <v>185</v>
          </cell>
          <cell r="I186" t="str">
            <v>ホトトギス</v>
          </cell>
          <cell r="J186" t="str">
            <v>Cuculus poliocephalus Latham, 1790</v>
          </cell>
          <cell r="K186" t="str">
            <v>Cuculus poliocephalus</v>
          </cell>
        </row>
        <row r="187">
          <cell r="A187" t="str">
            <v>セグロカッコウ</v>
          </cell>
          <cell r="B187">
            <v>14</v>
          </cell>
          <cell r="C187" t="str">
            <v>カッコウ</v>
          </cell>
          <cell r="D187">
            <v>21</v>
          </cell>
          <cell r="E187" t="str">
            <v>カッコウ</v>
          </cell>
          <cell r="F187">
            <v>78</v>
          </cell>
          <cell r="G187" t="str">
            <v>カッコウ</v>
          </cell>
          <cell r="H187">
            <v>186</v>
          </cell>
          <cell r="I187" t="str">
            <v>セグロカッコウ</v>
          </cell>
          <cell r="J187" t="str">
            <v>Cuculus micropterus Gould, 1838</v>
          </cell>
          <cell r="K187" t="str">
            <v>Cuculus micropterus</v>
          </cell>
        </row>
        <row r="188">
          <cell r="A188" t="str">
            <v>ツツドリ</v>
          </cell>
          <cell r="B188">
            <v>14</v>
          </cell>
          <cell r="C188" t="str">
            <v>カッコウ</v>
          </cell>
          <cell r="D188">
            <v>21</v>
          </cell>
          <cell r="E188" t="str">
            <v>カッコウ</v>
          </cell>
          <cell r="F188">
            <v>78</v>
          </cell>
          <cell r="G188" t="str">
            <v>カッコウ</v>
          </cell>
          <cell r="H188">
            <v>187</v>
          </cell>
          <cell r="I188" t="str">
            <v>ツツドリ</v>
          </cell>
          <cell r="J188" t="str">
            <v>Cuculus optatus Gould, 1845</v>
          </cell>
          <cell r="K188" t="str">
            <v>Cuculus optatus</v>
          </cell>
        </row>
        <row r="189">
          <cell r="A189" t="str">
            <v>カッコウ</v>
          </cell>
          <cell r="B189">
            <v>14</v>
          </cell>
          <cell r="C189" t="str">
            <v>カッコウ</v>
          </cell>
          <cell r="D189">
            <v>21</v>
          </cell>
          <cell r="E189" t="str">
            <v>カッコウ</v>
          </cell>
          <cell r="F189">
            <v>78</v>
          </cell>
          <cell r="G189" t="str">
            <v>カッコウ</v>
          </cell>
          <cell r="H189">
            <v>188</v>
          </cell>
          <cell r="I189" t="str">
            <v>カッコウ</v>
          </cell>
          <cell r="J189" t="str">
            <v>Cuculus canorus Linnaeus, 1758</v>
          </cell>
          <cell r="K189" t="str">
            <v>Cuculus canorus</v>
          </cell>
        </row>
        <row r="190">
          <cell r="A190" t="str">
            <v>ヨタカ</v>
          </cell>
          <cell r="B190">
            <v>15</v>
          </cell>
          <cell r="C190" t="str">
            <v>ヨタカ</v>
          </cell>
          <cell r="D190">
            <v>22</v>
          </cell>
          <cell r="E190" t="str">
            <v>ヨタカ</v>
          </cell>
          <cell r="F190">
            <v>79</v>
          </cell>
          <cell r="G190" t="str">
            <v>ヨタカ</v>
          </cell>
          <cell r="H190">
            <v>189</v>
          </cell>
          <cell r="I190" t="str">
            <v>ヨタカ</v>
          </cell>
          <cell r="J190" t="str">
            <v>Caprimulgus indicus Latham, 1790</v>
          </cell>
          <cell r="K190" t="str">
            <v>Caprimulgus indicus</v>
          </cell>
        </row>
        <row r="191">
          <cell r="A191" t="str">
            <v>ヒマラヤアナツバメ</v>
          </cell>
          <cell r="B191">
            <v>16</v>
          </cell>
          <cell r="C191" t="str">
            <v>アマツバメ</v>
          </cell>
          <cell r="D191">
            <v>23</v>
          </cell>
          <cell r="E191" t="str">
            <v>アマツバメ</v>
          </cell>
          <cell r="F191">
            <v>80</v>
          </cell>
          <cell r="G191" t="str">
            <v>ヒマラヤアナツバメ</v>
          </cell>
          <cell r="H191">
            <v>190</v>
          </cell>
          <cell r="I191" t="str">
            <v>ヒマラヤアナツバメ</v>
          </cell>
          <cell r="J191" t="str">
            <v>Aerodramus brevirostris (Horsfield, 1840)</v>
          </cell>
          <cell r="K191" t="str">
            <v>Aerodramus brevirostris</v>
          </cell>
        </row>
        <row r="192">
          <cell r="A192" t="str">
            <v>ハリオアマツバメ</v>
          </cell>
          <cell r="B192">
            <v>16</v>
          </cell>
          <cell r="C192" t="str">
            <v>アマツバメ</v>
          </cell>
          <cell r="D192">
            <v>23</v>
          </cell>
          <cell r="E192" t="str">
            <v>アマツバメ</v>
          </cell>
          <cell r="F192">
            <v>81</v>
          </cell>
          <cell r="G192" t="str">
            <v>ハリオアマツバメ</v>
          </cell>
          <cell r="H192">
            <v>191</v>
          </cell>
          <cell r="I192" t="str">
            <v>ハリオアマツバメ</v>
          </cell>
          <cell r="J192" t="str">
            <v>Hirundapus caudacutus (Latham, 1802)</v>
          </cell>
          <cell r="K192" t="str">
            <v>Hirundapus caudacutus</v>
          </cell>
        </row>
        <row r="193">
          <cell r="A193" t="str">
            <v>アマツバメ</v>
          </cell>
          <cell r="B193">
            <v>16</v>
          </cell>
          <cell r="C193" t="str">
            <v>アマツバメ</v>
          </cell>
          <cell r="D193">
            <v>23</v>
          </cell>
          <cell r="E193" t="str">
            <v>アマツバメ</v>
          </cell>
          <cell r="F193">
            <v>82</v>
          </cell>
          <cell r="G193" t="str">
            <v>アマツバメ</v>
          </cell>
          <cell r="H193">
            <v>192</v>
          </cell>
          <cell r="I193" t="str">
            <v>アマツバメ</v>
          </cell>
          <cell r="J193" t="str">
            <v>Apus pacificus (Latham, 1802)</v>
          </cell>
          <cell r="K193" t="str">
            <v>Apus pacificus</v>
          </cell>
        </row>
        <row r="194">
          <cell r="A194" t="str">
            <v>ヒメアマツバメ</v>
          </cell>
          <cell r="B194">
            <v>16</v>
          </cell>
          <cell r="C194" t="str">
            <v>アマツバメ</v>
          </cell>
          <cell r="D194">
            <v>23</v>
          </cell>
          <cell r="E194" t="str">
            <v>アマツバメ</v>
          </cell>
          <cell r="F194">
            <v>82</v>
          </cell>
          <cell r="G194" t="str">
            <v>アマツバメ</v>
          </cell>
          <cell r="H194">
            <v>193</v>
          </cell>
          <cell r="I194" t="str">
            <v>ヒメアマツバメ</v>
          </cell>
          <cell r="J194" t="str">
            <v>Apus nipalensis (Hodgson, 1837)</v>
          </cell>
          <cell r="K194" t="str">
            <v>Apus nipalensis</v>
          </cell>
        </row>
        <row r="195">
          <cell r="A195" t="str">
            <v>タゲリ</v>
          </cell>
          <cell r="B195">
            <v>17</v>
          </cell>
          <cell r="C195" t="str">
            <v>チドリ</v>
          </cell>
          <cell r="D195">
            <v>24</v>
          </cell>
          <cell r="E195" t="str">
            <v>チドリ</v>
          </cell>
          <cell r="F195">
            <v>83</v>
          </cell>
          <cell r="G195" t="str">
            <v>タゲリ</v>
          </cell>
          <cell r="H195">
            <v>194</v>
          </cell>
          <cell r="I195" t="str">
            <v>タゲリ</v>
          </cell>
          <cell r="J195" t="str">
            <v>Vanellus vanellus (Linnaeus, 1758)</v>
          </cell>
          <cell r="K195" t="str">
            <v>Vanellus vanellus</v>
          </cell>
        </row>
        <row r="196">
          <cell r="A196" t="str">
            <v>ケリ</v>
          </cell>
          <cell r="B196">
            <v>17</v>
          </cell>
          <cell r="C196" t="str">
            <v>チドリ</v>
          </cell>
          <cell r="D196">
            <v>24</v>
          </cell>
          <cell r="E196" t="str">
            <v>チドリ</v>
          </cell>
          <cell r="F196">
            <v>83</v>
          </cell>
          <cell r="G196" t="str">
            <v>タゲリ</v>
          </cell>
          <cell r="H196">
            <v>195</v>
          </cell>
          <cell r="I196" t="str">
            <v>ケリ</v>
          </cell>
          <cell r="J196" t="str">
            <v>Vanellus cinereus (Blyth, 1842)</v>
          </cell>
          <cell r="K196" t="str">
            <v>Vanellus cinereus</v>
          </cell>
        </row>
        <row r="197">
          <cell r="A197" t="str">
            <v>ヨーロッパムナグロ</v>
          </cell>
          <cell r="B197">
            <v>17</v>
          </cell>
          <cell r="C197" t="str">
            <v>チドリ</v>
          </cell>
          <cell r="D197">
            <v>24</v>
          </cell>
          <cell r="E197" t="str">
            <v>チドリ</v>
          </cell>
          <cell r="F197">
            <v>84</v>
          </cell>
          <cell r="G197" t="str">
            <v>ムナグロ</v>
          </cell>
          <cell r="H197">
            <v>196</v>
          </cell>
          <cell r="I197" t="str">
            <v>ヨーロッパムナグロ</v>
          </cell>
          <cell r="J197" t="str">
            <v>Pluvialis apricaria (Linnaeus, 1758)</v>
          </cell>
          <cell r="K197" t="str">
            <v>Pluvialis apricaria</v>
          </cell>
        </row>
        <row r="198">
          <cell r="A198" t="str">
            <v>ムナグロ</v>
          </cell>
          <cell r="B198">
            <v>17</v>
          </cell>
          <cell r="C198" t="str">
            <v>チドリ</v>
          </cell>
          <cell r="D198">
            <v>24</v>
          </cell>
          <cell r="E198" t="str">
            <v>チドリ</v>
          </cell>
          <cell r="F198">
            <v>84</v>
          </cell>
          <cell r="G198" t="str">
            <v>ムナグロ</v>
          </cell>
          <cell r="H198">
            <v>197</v>
          </cell>
          <cell r="I198" t="str">
            <v>ムナグロ</v>
          </cell>
          <cell r="J198" t="str">
            <v>Pluvialis fulva (Gmelin, 1789)</v>
          </cell>
          <cell r="K198" t="str">
            <v>Pluvialis fulva</v>
          </cell>
        </row>
        <row r="199">
          <cell r="A199" t="str">
            <v>アメリカムナグロ</v>
          </cell>
          <cell r="B199">
            <v>17</v>
          </cell>
          <cell r="C199" t="str">
            <v>チドリ</v>
          </cell>
          <cell r="D199">
            <v>24</v>
          </cell>
          <cell r="E199" t="str">
            <v>チドリ</v>
          </cell>
          <cell r="F199">
            <v>84</v>
          </cell>
          <cell r="G199" t="str">
            <v>ムナグロ</v>
          </cell>
          <cell r="H199">
            <v>198</v>
          </cell>
          <cell r="I199" t="str">
            <v>アメリカムナグロ</v>
          </cell>
          <cell r="J199" t="str">
            <v>Pluvialis dominica (M?ller, 1776)</v>
          </cell>
          <cell r="K199" t="str">
            <v>Pluvialis dominica</v>
          </cell>
        </row>
        <row r="200">
          <cell r="A200" t="str">
            <v>ダイゼン</v>
          </cell>
          <cell r="B200">
            <v>17</v>
          </cell>
          <cell r="C200" t="str">
            <v>チドリ</v>
          </cell>
          <cell r="D200">
            <v>24</v>
          </cell>
          <cell r="E200" t="str">
            <v>チドリ</v>
          </cell>
          <cell r="F200">
            <v>84</v>
          </cell>
          <cell r="G200" t="str">
            <v>ムナグロ</v>
          </cell>
          <cell r="H200">
            <v>199</v>
          </cell>
          <cell r="I200" t="str">
            <v>ダイゼン</v>
          </cell>
          <cell r="J200" t="str">
            <v>Pluvialis squatarola (Linnaeus, 1758)</v>
          </cell>
          <cell r="K200" t="str">
            <v>Pluvialis squatarola</v>
          </cell>
        </row>
        <row r="201">
          <cell r="A201" t="str">
            <v>ハジロコチドリ</v>
          </cell>
          <cell r="B201">
            <v>17</v>
          </cell>
          <cell r="C201" t="str">
            <v>チドリ</v>
          </cell>
          <cell r="D201">
            <v>24</v>
          </cell>
          <cell r="E201" t="str">
            <v>チドリ</v>
          </cell>
          <cell r="F201">
            <v>85</v>
          </cell>
          <cell r="G201" t="str">
            <v>チドリ</v>
          </cell>
          <cell r="H201">
            <v>200</v>
          </cell>
          <cell r="I201" t="str">
            <v>ハジロコチドリ</v>
          </cell>
          <cell r="J201" t="str">
            <v>Charadrius hiaticula Linnaeus, 1758</v>
          </cell>
          <cell r="K201" t="str">
            <v>Charadrius hiaticula</v>
          </cell>
        </row>
        <row r="202">
          <cell r="A202" t="str">
            <v>ミズカキチドリ</v>
          </cell>
          <cell r="B202">
            <v>17</v>
          </cell>
          <cell r="C202" t="str">
            <v>チドリ</v>
          </cell>
          <cell r="D202">
            <v>24</v>
          </cell>
          <cell r="E202" t="str">
            <v>チドリ</v>
          </cell>
          <cell r="F202">
            <v>85</v>
          </cell>
          <cell r="G202" t="str">
            <v>チドリ</v>
          </cell>
          <cell r="H202">
            <v>201</v>
          </cell>
          <cell r="I202" t="str">
            <v>ミズカキチドリ</v>
          </cell>
          <cell r="J202" t="str">
            <v>Charadrius semipalmatus Bonaparte, 1825</v>
          </cell>
          <cell r="K202" t="str">
            <v>Charadrius semipalmatus</v>
          </cell>
        </row>
        <row r="203">
          <cell r="A203" t="str">
            <v>イカルチドリ</v>
          </cell>
          <cell r="B203">
            <v>17</v>
          </cell>
          <cell r="C203" t="str">
            <v>チドリ</v>
          </cell>
          <cell r="D203">
            <v>24</v>
          </cell>
          <cell r="E203" t="str">
            <v>チドリ</v>
          </cell>
          <cell r="F203">
            <v>85</v>
          </cell>
          <cell r="G203" t="str">
            <v>チドリ</v>
          </cell>
          <cell r="H203">
            <v>202</v>
          </cell>
          <cell r="I203" t="str">
            <v>イカルチドリ</v>
          </cell>
          <cell r="J203" t="str">
            <v>Charadrius placidus Gray &amp; Gray, 1863</v>
          </cell>
          <cell r="K203" t="str">
            <v>Charadrius placidus</v>
          </cell>
        </row>
        <row r="204">
          <cell r="A204" t="str">
            <v>コチドリ</v>
          </cell>
          <cell r="B204">
            <v>17</v>
          </cell>
          <cell r="C204" t="str">
            <v>チドリ</v>
          </cell>
          <cell r="D204">
            <v>24</v>
          </cell>
          <cell r="E204" t="str">
            <v>チドリ</v>
          </cell>
          <cell r="F204">
            <v>85</v>
          </cell>
          <cell r="G204" t="str">
            <v>チドリ</v>
          </cell>
          <cell r="H204">
            <v>203</v>
          </cell>
          <cell r="I204" t="str">
            <v>コチドリ</v>
          </cell>
          <cell r="J204" t="str">
            <v>Charadrius dubius Scopoli, 1786</v>
          </cell>
          <cell r="K204" t="str">
            <v>Charadrius dubius</v>
          </cell>
        </row>
        <row r="205">
          <cell r="A205" t="str">
            <v>シロチドリ</v>
          </cell>
          <cell r="B205">
            <v>17</v>
          </cell>
          <cell r="C205" t="str">
            <v>チドリ</v>
          </cell>
          <cell r="D205">
            <v>24</v>
          </cell>
          <cell r="E205" t="str">
            <v>チドリ</v>
          </cell>
          <cell r="F205">
            <v>85</v>
          </cell>
          <cell r="G205" t="str">
            <v>チドリ</v>
          </cell>
          <cell r="H205">
            <v>204</v>
          </cell>
          <cell r="I205" t="str">
            <v>シロチドリ</v>
          </cell>
          <cell r="J205" t="str">
            <v>Charadrius alexandrinus Linnaeus, 1758</v>
          </cell>
          <cell r="K205" t="str">
            <v>Charadrius alexandrinus</v>
          </cell>
        </row>
        <row r="206">
          <cell r="A206" t="str">
            <v>メダイチドリ</v>
          </cell>
          <cell r="B206">
            <v>17</v>
          </cell>
          <cell r="C206" t="str">
            <v>チドリ</v>
          </cell>
          <cell r="D206">
            <v>24</v>
          </cell>
          <cell r="E206" t="str">
            <v>チドリ</v>
          </cell>
          <cell r="F206">
            <v>85</v>
          </cell>
          <cell r="G206" t="str">
            <v>チドリ</v>
          </cell>
          <cell r="H206">
            <v>205</v>
          </cell>
          <cell r="I206" t="str">
            <v>メダイチドリ</v>
          </cell>
          <cell r="J206" t="str">
            <v>Charadrius mongolus Pallas, 1776</v>
          </cell>
          <cell r="K206" t="str">
            <v>Charadrius mongolus</v>
          </cell>
        </row>
        <row r="207">
          <cell r="A207" t="str">
            <v>オオメダイチドリ</v>
          </cell>
          <cell r="B207">
            <v>17</v>
          </cell>
          <cell r="C207" t="str">
            <v>チドリ</v>
          </cell>
          <cell r="D207">
            <v>24</v>
          </cell>
          <cell r="E207" t="str">
            <v>チドリ</v>
          </cell>
          <cell r="F207">
            <v>85</v>
          </cell>
          <cell r="G207" t="str">
            <v>チドリ</v>
          </cell>
          <cell r="H207">
            <v>206</v>
          </cell>
          <cell r="I207" t="str">
            <v>オオメダイチドリ</v>
          </cell>
          <cell r="J207" t="str">
            <v>Charadrius leschenaultii Lesson, 1826</v>
          </cell>
          <cell r="K207" t="str">
            <v>Charadrius leschenaultii</v>
          </cell>
        </row>
        <row r="208">
          <cell r="A208" t="str">
            <v>オオチドリ</v>
          </cell>
          <cell r="B208">
            <v>17</v>
          </cell>
          <cell r="C208" t="str">
            <v>チドリ</v>
          </cell>
          <cell r="D208">
            <v>24</v>
          </cell>
          <cell r="E208" t="str">
            <v>チドリ</v>
          </cell>
          <cell r="F208">
            <v>85</v>
          </cell>
          <cell r="G208" t="str">
            <v>チドリ</v>
          </cell>
          <cell r="H208">
            <v>207</v>
          </cell>
          <cell r="I208" t="str">
            <v>オオチドリ</v>
          </cell>
          <cell r="J208" t="str">
            <v>Charadrius veredus Gould, 1848</v>
          </cell>
          <cell r="K208" t="str">
            <v>Charadrius veredus</v>
          </cell>
        </row>
        <row r="209">
          <cell r="A209" t="str">
            <v>コバシチドリ</v>
          </cell>
          <cell r="B209">
            <v>17</v>
          </cell>
          <cell r="C209" t="str">
            <v>チドリ</v>
          </cell>
          <cell r="D209">
            <v>24</v>
          </cell>
          <cell r="E209" t="str">
            <v>チドリ</v>
          </cell>
          <cell r="F209">
            <v>85</v>
          </cell>
          <cell r="G209" t="str">
            <v>チドリ</v>
          </cell>
          <cell r="H209">
            <v>208</v>
          </cell>
          <cell r="I209" t="str">
            <v>コバシチドリ</v>
          </cell>
          <cell r="J209" t="str">
            <v>Charadrius morinellus Linnaeus, 1758</v>
          </cell>
          <cell r="K209" t="str">
            <v>Charadrius morinellus</v>
          </cell>
        </row>
        <row r="210">
          <cell r="A210" t="str">
            <v>ミヤコドリ</v>
          </cell>
          <cell r="B210">
            <v>17</v>
          </cell>
          <cell r="C210" t="str">
            <v>チドリ</v>
          </cell>
          <cell r="D210">
            <v>25</v>
          </cell>
          <cell r="E210" t="str">
            <v>ミヤコドリ</v>
          </cell>
          <cell r="F210">
            <v>86</v>
          </cell>
          <cell r="G210" t="str">
            <v>ミヤコドリ</v>
          </cell>
          <cell r="H210">
            <v>209</v>
          </cell>
          <cell r="I210" t="str">
            <v>ミヤコドリ</v>
          </cell>
          <cell r="J210" t="str">
            <v>Haematopus ostralegus Linnaeus, 1758</v>
          </cell>
          <cell r="K210" t="str">
            <v>Haematopus ostralegus</v>
          </cell>
        </row>
        <row r="211">
          <cell r="A211" t="str">
            <v>セイタカシギ</v>
          </cell>
          <cell r="B211">
            <v>17</v>
          </cell>
          <cell r="C211" t="str">
            <v>チドリ</v>
          </cell>
          <cell r="D211">
            <v>26</v>
          </cell>
          <cell r="E211" t="str">
            <v>セイタカシギ</v>
          </cell>
          <cell r="F211">
            <v>87</v>
          </cell>
          <cell r="G211" t="str">
            <v>セイタカシギ</v>
          </cell>
          <cell r="H211">
            <v>210</v>
          </cell>
          <cell r="I211" t="str">
            <v>セイタカシギ</v>
          </cell>
          <cell r="J211" t="str">
            <v>Himantopus himantopus (Linnaeus, 1758)</v>
          </cell>
          <cell r="K211" t="str">
            <v>Himantopus himantopus</v>
          </cell>
        </row>
        <row r="212">
          <cell r="A212" t="str">
            <v>ソリハシセイタカシギ</v>
          </cell>
          <cell r="B212">
            <v>17</v>
          </cell>
          <cell r="C212" t="str">
            <v>チドリ</v>
          </cell>
          <cell r="D212">
            <v>26</v>
          </cell>
          <cell r="E212" t="str">
            <v>セイタカシギ</v>
          </cell>
          <cell r="F212">
            <v>88</v>
          </cell>
          <cell r="G212" t="str">
            <v>ソリハシセイタカシギ</v>
          </cell>
          <cell r="H212">
            <v>211</v>
          </cell>
          <cell r="I212" t="str">
            <v>ソリハシセイタカシギ</v>
          </cell>
          <cell r="J212" t="str">
            <v>Recurvirostra avosetta Linnaeus, 1758</v>
          </cell>
          <cell r="K212" t="str">
            <v>Recurvirostra avosetta</v>
          </cell>
        </row>
        <row r="213">
          <cell r="A213" t="str">
            <v>ヤマシギ</v>
          </cell>
          <cell r="B213">
            <v>17</v>
          </cell>
          <cell r="C213" t="str">
            <v>チドリ</v>
          </cell>
          <cell r="D213">
            <v>27</v>
          </cell>
          <cell r="E213" t="str">
            <v>シギ</v>
          </cell>
          <cell r="F213">
            <v>89</v>
          </cell>
          <cell r="G213" t="str">
            <v>ヤマシギ</v>
          </cell>
          <cell r="H213">
            <v>212</v>
          </cell>
          <cell r="I213" t="str">
            <v>ヤマシギ</v>
          </cell>
          <cell r="J213" t="str">
            <v>Scolopax rusticola Linnaeus, 1758</v>
          </cell>
          <cell r="K213" t="str">
            <v>Scolopax rusticola</v>
          </cell>
        </row>
        <row r="214">
          <cell r="A214" t="str">
            <v>アマミヤマシギ</v>
          </cell>
          <cell r="B214">
            <v>17</v>
          </cell>
          <cell r="C214" t="str">
            <v>チドリ</v>
          </cell>
          <cell r="D214">
            <v>27</v>
          </cell>
          <cell r="E214" t="str">
            <v>シギ</v>
          </cell>
          <cell r="F214">
            <v>89</v>
          </cell>
          <cell r="G214" t="str">
            <v>ヤマシギ</v>
          </cell>
          <cell r="H214">
            <v>213</v>
          </cell>
          <cell r="I214" t="str">
            <v>アマミヤマシギ</v>
          </cell>
          <cell r="J214" t="str">
            <v>Scolopax mira Hartert, 1916</v>
          </cell>
          <cell r="K214" t="str">
            <v>Scolopax mira</v>
          </cell>
        </row>
        <row r="215">
          <cell r="A215" t="str">
            <v>コシギ</v>
          </cell>
          <cell r="B215">
            <v>17</v>
          </cell>
          <cell r="C215" t="str">
            <v>チドリ</v>
          </cell>
          <cell r="D215">
            <v>27</v>
          </cell>
          <cell r="E215" t="str">
            <v>シギ</v>
          </cell>
          <cell r="F215">
            <v>90</v>
          </cell>
          <cell r="G215" t="str">
            <v>コシギ</v>
          </cell>
          <cell r="H215">
            <v>214</v>
          </cell>
          <cell r="I215" t="str">
            <v>コシギ</v>
          </cell>
          <cell r="J215" t="str">
            <v>Lymnocryptes minimus (Br?nnich, 1764)</v>
          </cell>
          <cell r="K215" t="str">
            <v>Lymnocryptes minimus</v>
          </cell>
        </row>
        <row r="216">
          <cell r="A216" t="str">
            <v>アオシギ</v>
          </cell>
          <cell r="B216">
            <v>17</v>
          </cell>
          <cell r="C216" t="str">
            <v>チドリ</v>
          </cell>
          <cell r="D216">
            <v>27</v>
          </cell>
          <cell r="E216" t="str">
            <v>シギ</v>
          </cell>
          <cell r="F216">
            <v>91</v>
          </cell>
          <cell r="G216" t="str">
            <v>タシギ</v>
          </cell>
          <cell r="H216">
            <v>215</v>
          </cell>
          <cell r="I216" t="str">
            <v>アオシギ</v>
          </cell>
          <cell r="J216" t="str">
            <v>Gallinago solitaria Hodgson, 1831</v>
          </cell>
          <cell r="K216" t="str">
            <v>Gallinago solitaria</v>
          </cell>
        </row>
        <row r="217">
          <cell r="A217" t="str">
            <v>オオジシギ</v>
          </cell>
          <cell r="B217">
            <v>17</v>
          </cell>
          <cell r="C217" t="str">
            <v>チドリ</v>
          </cell>
          <cell r="D217">
            <v>27</v>
          </cell>
          <cell r="E217" t="str">
            <v>シギ</v>
          </cell>
          <cell r="F217">
            <v>91</v>
          </cell>
          <cell r="G217" t="str">
            <v>タシギ</v>
          </cell>
          <cell r="H217">
            <v>216</v>
          </cell>
          <cell r="I217" t="str">
            <v>オオジシギ</v>
          </cell>
          <cell r="J217" t="str">
            <v>Gallinago hardwickii (Gray, 1831)</v>
          </cell>
          <cell r="K217" t="str">
            <v>Gallinago hardwickii</v>
          </cell>
        </row>
        <row r="218">
          <cell r="A218" t="str">
            <v>ハリオシギ</v>
          </cell>
          <cell r="B218">
            <v>17</v>
          </cell>
          <cell r="C218" t="str">
            <v>チドリ</v>
          </cell>
          <cell r="D218">
            <v>27</v>
          </cell>
          <cell r="E218" t="str">
            <v>シギ</v>
          </cell>
          <cell r="F218">
            <v>91</v>
          </cell>
          <cell r="G218" t="str">
            <v>タシギ</v>
          </cell>
          <cell r="H218">
            <v>217</v>
          </cell>
          <cell r="I218" t="str">
            <v>ハリオシギ</v>
          </cell>
          <cell r="J218" t="str">
            <v>Gallinago stenura (Bonaparte, 1830)</v>
          </cell>
          <cell r="K218" t="str">
            <v>Gallinago stenura</v>
          </cell>
        </row>
        <row r="219">
          <cell r="A219" t="str">
            <v>チュウジシギ</v>
          </cell>
          <cell r="B219">
            <v>17</v>
          </cell>
          <cell r="C219" t="str">
            <v>チドリ</v>
          </cell>
          <cell r="D219">
            <v>27</v>
          </cell>
          <cell r="E219" t="str">
            <v>シギ</v>
          </cell>
          <cell r="F219">
            <v>91</v>
          </cell>
          <cell r="G219" t="str">
            <v>タシギ</v>
          </cell>
          <cell r="H219">
            <v>218</v>
          </cell>
          <cell r="I219" t="str">
            <v>チュウジシギ</v>
          </cell>
          <cell r="J219" t="str">
            <v>Gallinago megala Swinhoe, 1861</v>
          </cell>
          <cell r="K219" t="str">
            <v>Gallinago megala</v>
          </cell>
        </row>
        <row r="220">
          <cell r="A220" t="str">
            <v>タシギ</v>
          </cell>
          <cell r="B220">
            <v>17</v>
          </cell>
          <cell r="C220" t="str">
            <v>チドリ</v>
          </cell>
          <cell r="D220">
            <v>27</v>
          </cell>
          <cell r="E220" t="str">
            <v>シギ</v>
          </cell>
          <cell r="F220">
            <v>91</v>
          </cell>
          <cell r="G220" t="str">
            <v>タシギ</v>
          </cell>
          <cell r="H220">
            <v>219</v>
          </cell>
          <cell r="I220" t="str">
            <v>タシギ</v>
          </cell>
          <cell r="J220" t="str">
            <v>Gallinago gallinago (Linnaeus, 1758)</v>
          </cell>
          <cell r="K220" t="str">
            <v>Gallinago gallinago</v>
          </cell>
        </row>
        <row r="221">
          <cell r="A221" t="str">
            <v>アメリカオオハシシギ</v>
          </cell>
          <cell r="B221">
            <v>17</v>
          </cell>
          <cell r="C221" t="str">
            <v>チドリ</v>
          </cell>
          <cell r="D221">
            <v>27</v>
          </cell>
          <cell r="E221" t="str">
            <v>シギ</v>
          </cell>
          <cell r="F221">
            <v>92</v>
          </cell>
          <cell r="G221" t="str">
            <v>オオハシシギ</v>
          </cell>
          <cell r="H221">
            <v>220</v>
          </cell>
          <cell r="I221" t="str">
            <v>アメリカオオハシシギ</v>
          </cell>
          <cell r="J221" t="str">
            <v>Limnodromus griseus (Gmelin, 1789)</v>
          </cell>
          <cell r="K221" t="str">
            <v>Limnodromus griseus</v>
          </cell>
        </row>
        <row r="222">
          <cell r="A222" t="str">
            <v>オオハシシギ</v>
          </cell>
          <cell r="B222">
            <v>17</v>
          </cell>
          <cell r="C222" t="str">
            <v>チドリ</v>
          </cell>
          <cell r="D222">
            <v>27</v>
          </cell>
          <cell r="E222" t="str">
            <v>シギ</v>
          </cell>
          <cell r="F222">
            <v>92</v>
          </cell>
          <cell r="G222" t="str">
            <v>オオハシシギ</v>
          </cell>
          <cell r="H222">
            <v>221</v>
          </cell>
          <cell r="I222" t="str">
            <v>オオハシシギ</v>
          </cell>
          <cell r="J222" t="str">
            <v>Limnodromus scolopaceus (Say, 1822)</v>
          </cell>
          <cell r="K222" t="str">
            <v>Limnodromus scolopaceus</v>
          </cell>
        </row>
        <row r="223">
          <cell r="A223" t="str">
            <v>シベリアオオハシシギ</v>
          </cell>
          <cell r="B223">
            <v>17</v>
          </cell>
          <cell r="C223" t="str">
            <v>チドリ</v>
          </cell>
          <cell r="D223">
            <v>27</v>
          </cell>
          <cell r="E223" t="str">
            <v>シギ</v>
          </cell>
          <cell r="F223">
            <v>92</v>
          </cell>
          <cell r="G223" t="str">
            <v>オオハシシギ</v>
          </cell>
          <cell r="H223">
            <v>222</v>
          </cell>
          <cell r="I223" t="str">
            <v>シベリアオオハシシギ</v>
          </cell>
          <cell r="J223" t="str">
            <v>Limnodromus semipalmatus (Blyth, 1848)</v>
          </cell>
          <cell r="K223" t="str">
            <v>Limnodromus semipalmatus</v>
          </cell>
        </row>
        <row r="224">
          <cell r="A224" t="str">
            <v>オグロシギ</v>
          </cell>
          <cell r="B224">
            <v>17</v>
          </cell>
          <cell r="C224" t="str">
            <v>チドリ</v>
          </cell>
          <cell r="D224">
            <v>27</v>
          </cell>
          <cell r="E224" t="str">
            <v>シギ</v>
          </cell>
          <cell r="F224">
            <v>93</v>
          </cell>
          <cell r="G224" t="str">
            <v>オグロシギ</v>
          </cell>
          <cell r="H224">
            <v>223</v>
          </cell>
          <cell r="I224" t="str">
            <v>オグロシギ</v>
          </cell>
          <cell r="J224" t="str">
            <v>Limosa limosa (Linnaeus, 1758)</v>
          </cell>
          <cell r="K224" t="str">
            <v>Limosa limosa</v>
          </cell>
        </row>
        <row r="225">
          <cell r="A225" t="str">
            <v>アメリカオグロシギ</v>
          </cell>
          <cell r="B225">
            <v>17</v>
          </cell>
          <cell r="C225" t="str">
            <v>チドリ</v>
          </cell>
          <cell r="D225">
            <v>27</v>
          </cell>
          <cell r="E225" t="str">
            <v>シギ</v>
          </cell>
          <cell r="F225">
            <v>93</v>
          </cell>
          <cell r="G225" t="str">
            <v>オグロシギ</v>
          </cell>
          <cell r="H225">
            <v>224</v>
          </cell>
          <cell r="I225" t="str">
            <v>アメリカオグロシギ</v>
          </cell>
          <cell r="J225" t="str">
            <v>Limosa haemastica (Linnaeus, 1758)</v>
          </cell>
          <cell r="K225" t="str">
            <v>Limosa haemastica</v>
          </cell>
        </row>
        <row r="226">
          <cell r="A226" t="str">
            <v>オオソリハシシギ</v>
          </cell>
          <cell r="B226">
            <v>17</v>
          </cell>
          <cell r="C226" t="str">
            <v>チドリ</v>
          </cell>
          <cell r="D226">
            <v>27</v>
          </cell>
          <cell r="E226" t="str">
            <v>シギ</v>
          </cell>
          <cell r="F226">
            <v>93</v>
          </cell>
          <cell r="G226" t="str">
            <v>オグロシギ</v>
          </cell>
          <cell r="H226">
            <v>225</v>
          </cell>
          <cell r="I226" t="str">
            <v>オオソリハシシギ</v>
          </cell>
          <cell r="J226" t="str">
            <v>Limosa lapponica (Linnaeus, 1758)</v>
          </cell>
          <cell r="K226" t="str">
            <v>Limosa lapponica</v>
          </cell>
        </row>
        <row r="227">
          <cell r="A227" t="str">
            <v>コシャクシギ</v>
          </cell>
          <cell r="B227">
            <v>17</v>
          </cell>
          <cell r="C227" t="str">
            <v>チドリ</v>
          </cell>
          <cell r="D227">
            <v>27</v>
          </cell>
          <cell r="E227" t="str">
            <v>シギ</v>
          </cell>
          <cell r="F227">
            <v>94</v>
          </cell>
          <cell r="G227" t="str">
            <v>ダイシャクシギ</v>
          </cell>
          <cell r="H227">
            <v>226</v>
          </cell>
          <cell r="I227" t="str">
            <v>コシャクシギ</v>
          </cell>
          <cell r="J227" t="str">
            <v>Numenius minutus Gould, 1841</v>
          </cell>
          <cell r="K227" t="str">
            <v>Numenius minutus</v>
          </cell>
        </row>
        <row r="228">
          <cell r="A228" t="str">
            <v>チュウシャクシギ</v>
          </cell>
          <cell r="B228">
            <v>17</v>
          </cell>
          <cell r="C228" t="str">
            <v>チドリ</v>
          </cell>
          <cell r="D228">
            <v>27</v>
          </cell>
          <cell r="E228" t="str">
            <v>シギ</v>
          </cell>
          <cell r="F228">
            <v>94</v>
          </cell>
          <cell r="G228" t="str">
            <v>ダイシャクシギ</v>
          </cell>
          <cell r="H228">
            <v>227</v>
          </cell>
          <cell r="I228" t="str">
            <v>チュウシャクシギ</v>
          </cell>
          <cell r="J228" t="str">
            <v>Numenius phaeopus (Linnaeus, 1758)</v>
          </cell>
          <cell r="K228" t="str">
            <v>Numenius phaeopus</v>
          </cell>
        </row>
        <row r="229">
          <cell r="A229" t="str">
            <v>ハリモモチュウシャク</v>
          </cell>
          <cell r="B229">
            <v>17</v>
          </cell>
          <cell r="C229" t="str">
            <v>チドリ</v>
          </cell>
          <cell r="D229">
            <v>27</v>
          </cell>
          <cell r="E229" t="str">
            <v>シギ</v>
          </cell>
          <cell r="F229">
            <v>94</v>
          </cell>
          <cell r="G229" t="str">
            <v>ダイシャクシギ</v>
          </cell>
          <cell r="H229">
            <v>228</v>
          </cell>
          <cell r="I229" t="str">
            <v>ハリモモチュウシャク</v>
          </cell>
          <cell r="J229" t="str">
            <v>Numenius tahitiensis (Gmelin, 1789)</v>
          </cell>
          <cell r="K229" t="str">
            <v>Numenius tahitiensis</v>
          </cell>
        </row>
        <row r="230">
          <cell r="A230" t="str">
            <v>シロハラチュウシャクシギ</v>
          </cell>
          <cell r="B230">
            <v>17</v>
          </cell>
          <cell r="C230" t="str">
            <v>チドリ</v>
          </cell>
          <cell r="D230">
            <v>27</v>
          </cell>
          <cell r="E230" t="str">
            <v>シギ</v>
          </cell>
          <cell r="F230">
            <v>94</v>
          </cell>
          <cell r="G230" t="str">
            <v>ダイシャクシギ</v>
          </cell>
          <cell r="H230">
            <v>229</v>
          </cell>
          <cell r="I230" t="str">
            <v>シロハラチュウシャクシギ</v>
          </cell>
          <cell r="J230" t="str">
            <v>Numenius tenuirostris Vieillot, 1817</v>
          </cell>
          <cell r="K230" t="str">
            <v>Numenius tenuirostris</v>
          </cell>
        </row>
        <row r="231">
          <cell r="A231" t="str">
            <v>ダイシャクシギ</v>
          </cell>
          <cell r="B231">
            <v>17</v>
          </cell>
          <cell r="C231" t="str">
            <v>チドリ</v>
          </cell>
          <cell r="D231">
            <v>27</v>
          </cell>
          <cell r="E231" t="str">
            <v>シギ</v>
          </cell>
          <cell r="F231">
            <v>94</v>
          </cell>
          <cell r="G231" t="str">
            <v>ダイシャクシギ</v>
          </cell>
          <cell r="H231">
            <v>230</v>
          </cell>
          <cell r="I231" t="str">
            <v>ダイシャクシギ</v>
          </cell>
          <cell r="J231" t="str">
            <v>Numenius arquata (Linnaeus, 1758)</v>
          </cell>
          <cell r="K231" t="str">
            <v>Numenius arquata</v>
          </cell>
        </row>
        <row r="232">
          <cell r="A232" t="str">
            <v>ホウロクシギ</v>
          </cell>
          <cell r="B232">
            <v>17</v>
          </cell>
          <cell r="C232" t="str">
            <v>チドリ</v>
          </cell>
          <cell r="D232">
            <v>27</v>
          </cell>
          <cell r="E232" t="str">
            <v>シギ</v>
          </cell>
          <cell r="F232">
            <v>94</v>
          </cell>
          <cell r="G232" t="str">
            <v>ダイシャクシギ</v>
          </cell>
          <cell r="H232">
            <v>231</v>
          </cell>
          <cell r="I232" t="str">
            <v>ホウロクシギ</v>
          </cell>
          <cell r="J232" t="str">
            <v>Numenius madagascariensis (Linnaeus, 1766)</v>
          </cell>
          <cell r="K232" t="str">
            <v>Numenius madagascariensis</v>
          </cell>
        </row>
        <row r="233">
          <cell r="A233" t="str">
            <v>ツルシギ</v>
          </cell>
          <cell r="B233">
            <v>17</v>
          </cell>
          <cell r="C233" t="str">
            <v>チドリ</v>
          </cell>
          <cell r="D233">
            <v>27</v>
          </cell>
          <cell r="E233" t="str">
            <v>シギ</v>
          </cell>
          <cell r="F233">
            <v>95</v>
          </cell>
          <cell r="G233" t="str">
            <v>クサシギ</v>
          </cell>
          <cell r="H233">
            <v>232</v>
          </cell>
          <cell r="I233" t="str">
            <v>ツルシギ</v>
          </cell>
          <cell r="J233" t="str">
            <v>Tringa erythropus (Pallas, 1764)</v>
          </cell>
          <cell r="K233" t="str">
            <v>Tringa erythropus</v>
          </cell>
        </row>
        <row r="234">
          <cell r="A234" t="str">
            <v>アカアシシギ</v>
          </cell>
          <cell r="B234">
            <v>17</v>
          </cell>
          <cell r="C234" t="str">
            <v>チドリ</v>
          </cell>
          <cell r="D234">
            <v>27</v>
          </cell>
          <cell r="E234" t="str">
            <v>シギ</v>
          </cell>
          <cell r="F234">
            <v>95</v>
          </cell>
          <cell r="G234" t="str">
            <v>クサシギ</v>
          </cell>
          <cell r="H234">
            <v>233</v>
          </cell>
          <cell r="I234" t="str">
            <v>アカアシシギ</v>
          </cell>
          <cell r="J234" t="str">
            <v>Tringa totanus (Linnaeus, 1758)</v>
          </cell>
          <cell r="K234" t="str">
            <v>Tringa totanus</v>
          </cell>
        </row>
        <row r="235">
          <cell r="A235" t="str">
            <v>コアオアシシギ</v>
          </cell>
          <cell r="B235">
            <v>17</v>
          </cell>
          <cell r="C235" t="str">
            <v>チドリ</v>
          </cell>
          <cell r="D235">
            <v>27</v>
          </cell>
          <cell r="E235" t="str">
            <v>シギ</v>
          </cell>
          <cell r="F235">
            <v>95</v>
          </cell>
          <cell r="G235" t="str">
            <v>クサシギ</v>
          </cell>
          <cell r="H235">
            <v>234</v>
          </cell>
          <cell r="I235" t="str">
            <v>コアオアシシギ</v>
          </cell>
          <cell r="J235" t="str">
            <v>Tringa stagnatilis (Bechstein, 1803)</v>
          </cell>
          <cell r="K235" t="str">
            <v>Tringa stagnatilis</v>
          </cell>
        </row>
        <row r="236">
          <cell r="A236" t="str">
            <v>アオアシシギ</v>
          </cell>
          <cell r="B236">
            <v>17</v>
          </cell>
          <cell r="C236" t="str">
            <v>チドリ</v>
          </cell>
          <cell r="D236">
            <v>27</v>
          </cell>
          <cell r="E236" t="str">
            <v>シギ</v>
          </cell>
          <cell r="F236">
            <v>95</v>
          </cell>
          <cell r="G236" t="str">
            <v>クサシギ</v>
          </cell>
          <cell r="H236">
            <v>235</v>
          </cell>
          <cell r="I236" t="str">
            <v>アオアシシギ</v>
          </cell>
          <cell r="J236" t="str">
            <v>Tringa nebularia (Gunnerus, 1767)</v>
          </cell>
          <cell r="K236" t="str">
            <v>Tringa nebularia</v>
          </cell>
        </row>
        <row r="237">
          <cell r="A237" t="str">
            <v>カラフトアオアシシギ</v>
          </cell>
          <cell r="B237">
            <v>17</v>
          </cell>
          <cell r="C237" t="str">
            <v>チドリ</v>
          </cell>
          <cell r="D237">
            <v>27</v>
          </cell>
          <cell r="E237" t="str">
            <v>シギ</v>
          </cell>
          <cell r="F237">
            <v>95</v>
          </cell>
          <cell r="G237" t="str">
            <v>クサシギ</v>
          </cell>
          <cell r="H237">
            <v>236</v>
          </cell>
          <cell r="I237" t="str">
            <v>カラフトアオアシシギ</v>
          </cell>
          <cell r="J237" t="str">
            <v>Tringa guttifer (Nordmann, 1835)</v>
          </cell>
          <cell r="K237" t="str">
            <v>Tringa guttifer</v>
          </cell>
        </row>
        <row r="238">
          <cell r="A238" t="str">
            <v>オオキアシシギ</v>
          </cell>
          <cell r="B238">
            <v>17</v>
          </cell>
          <cell r="C238" t="str">
            <v>チドリ</v>
          </cell>
          <cell r="D238">
            <v>27</v>
          </cell>
          <cell r="E238" t="str">
            <v>シギ</v>
          </cell>
          <cell r="F238">
            <v>95</v>
          </cell>
          <cell r="G238" t="str">
            <v>クサシギ</v>
          </cell>
          <cell r="H238">
            <v>237</v>
          </cell>
          <cell r="I238" t="str">
            <v>オオキアシシギ</v>
          </cell>
          <cell r="J238" t="str">
            <v>Tringa melanoleuca (Gmelin, 1789)</v>
          </cell>
          <cell r="K238" t="str">
            <v>Tringa melanoleuca</v>
          </cell>
        </row>
        <row r="239">
          <cell r="A239" t="str">
            <v>コキアシシギ</v>
          </cell>
          <cell r="B239">
            <v>17</v>
          </cell>
          <cell r="C239" t="str">
            <v>チドリ</v>
          </cell>
          <cell r="D239">
            <v>27</v>
          </cell>
          <cell r="E239" t="str">
            <v>シギ</v>
          </cell>
          <cell r="F239">
            <v>95</v>
          </cell>
          <cell r="G239" t="str">
            <v>クサシギ</v>
          </cell>
          <cell r="H239">
            <v>238</v>
          </cell>
          <cell r="I239" t="str">
            <v>コキアシシギ</v>
          </cell>
          <cell r="J239" t="str">
            <v>Tringa flavipes (Gmelin, 1789)</v>
          </cell>
          <cell r="K239" t="str">
            <v>Tringa flavipes</v>
          </cell>
        </row>
        <row r="240">
          <cell r="A240" t="str">
            <v>クサシギ</v>
          </cell>
          <cell r="B240">
            <v>17</v>
          </cell>
          <cell r="C240" t="str">
            <v>チドリ</v>
          </cell>
          <cell r="D240">
            <v>27</v>
          </cell>
          <cell r="E240" t="str">
            <v>シギ</v>
          </cell>
          <cell r="F240">
            <v>95</v>
          </cell>
          <cell r="G240" t="str">
            <v>クサシギ</v>
          </cell>
          <cell r="H240">
            <v>239</v>
          </cell>
          <cell r="I240" t="str">
            <v>クサシギ</v>
          </cell>
          <cell r="J240" t="str">
            <v>Tringa ochropus Linnaeus, 1758</v>
          </cell>
          <cell r="K240" t="str">
            <v>Tringa ochropus</v>
          </cell>
        </row>
        <row r="241">
          <cell r="A241" t="str">
            <v>タカブシギ</v>
          </cell>
          <cell r="B241">
            <v>17</v>
          </cell>
          <cell r="C241" t="str">
            <v>チドリ</v>
          </cell>
          <cell r="D241">
            <v>27</v>
          </cell>
          <cell r="E241" t="str">
            <v>シギ</v>
          </cell>
          <cell r="F241">
            <v>95</v>
          </cell>
          <cell r="G241" t="str">
            <v>クサシギ</v>
          </cell>
          <cell r="H241">
            <v>240</v>
          </cell>
          <cell r="I241" t="str">
            <v>タカブシギ</v>
          </cell>
          <cell r="J241" t="str">
            <v>Tringa glareola Linnaeus, 1758</v>
          </cell>
          <cell r="K241" t="str">
            <v>Tringa glareola</v>
          </cell>
        </row>
        <row r="242">
          <cell r="A242" t="str">
            <v>キアシシギ</v>
          </cell>
          <cell r="B242">
            <v>17</v>
          </cell>
          <cell r="C242" t="str">
            <v>チドリ</v>
          </cell>
          <cell r="D242">
            <v>27</v>
          </cell>
          <cell r="E242" t="str">
            <v>シギ</v>
          </cell>
          <cell r="F242">
            <v>96</v>
          </cell>
          <cell r="G242" t="str">
            <v>キアシシギ</v>
          </cell>
          <cell r="H242">
            <v>241</v>
          </cell>
          <cell r="I242" t="str">
            <v>キアシシギ</v>
          </cell>
          <cell r="J242" t="str">
            <v>Heteroscelus brevipes (Vieillot, 1816)</v>
          </cell>
          <cell r="K242" t="str">
            <v>Heteroscelus brevipes</v>
          </cell>
        </row>
        <row r="243">
          <cell r="A243" t="str">
            <v>メリケンキアシシギ</v>
          </cell>
          <cell r="B243">
            <v>17</v>
          </cell>
          <cell r="C243" t="str">
            <v>チドリ</v>
          </cell>
          <cell r="D243">
            <v>27</v>
          </cell>
          <cell r="E243" t="str">
            <v>シギ</v>
          </cell>
          <cell r="F243">
            <v>96</v>
          </cell>
          <cell r="G243" t="str">
            <v>キアシシギ</v>
          </cell>
          <cell r="H243">
            <v>242</v>
          </cell>
          <cell r="I243" t="str">
            <v>メリケンキアシシギ</v>
          </cell>
          <cell r="J243" t="str">
            <v>Heteroscelus incanus (Gmelin, 1789)</v>
          </cell>
          <cell r="K243" t="str">
            <v>Heteroscelus incanus</v>
          </cell>
        </row>
        <row r="244">
          <cell r="A244" t="str">
            <v>ソリハシシギ</v>
          </cell>
          <cell r="B244">
            <v>17</v>
          </cell>
          <cell r="C244" t="str">
            <v>チドリ</v>
          </cell>
          <cell r="D244">
            <v>27</v>
          </cell>
          <cell r="E244" t="str">
            <v>シギ</v>
          </cell>
          <cell r="F244">
            <v>97</v>
          </cell>
          <cell r="G244" t="str">
            <v>ソリハシシギ</v>
          </cell>
          <cell r="H244">
            <v>243</v>
          </cell>
          <cell r="I244" t="str">
            <v>ソリハシシギ</v>
          </cell>
          <cell r="J244" t="str">
            <v>Xenus cinereus (G?ldenst?dt, 1775)</v>
          </cell>
          <cell r="K244" t="str">
            <v>Xenus cinereus</v>
          </cell>
        </row>
        <row r="245">
          <cell r="A245" t="str">
            <v>イソシギ</v>
          </cell>
          <cell r="B245">
            <v>17</v>
          </cell>
          <cell r="C245" t="str">
            <v>チドリ</v>
          </cell>
          <cell r="D245">
            <v>27</v>
          </cell>
          <cell r="E245" t="str">
            <v>シギ</v>
          </cell>
          <cell r="F245">
            <v>98</v>
          </cell>
          <cell r="G245" t="str">
            <v>イソシギ</v>
          </cell>
          <cell r="H245">
            <v>244</v>
          </cell>
          <cell r="I245" t="str">
            <v>イソシギ</v>
          </cell>
          <cell r="J245" t="str">
            <v>Actitis hypoleucos (Linnaeus, 1758)</v>
          </cell>
          <cell r="K245" t="str">
            <v>Actitis hypoleucos</v>
          </cell>
        </row>
        <row r="246">
          <cell r="A246" t="str">
            <v>アメリカイソシギ</v>
          </cell>
          <cell r="B246">
            <v>17</v>
          </cell>
          <cell r="C246" t="str">
            <v>チドリ</v>
          </cell>
          <cell r="D246">
            <v>27</v>
          </cell>
          <cell r="E246" t="str">
            <v>シギ</v>
          </cell>
          <cell r="F246">
            <v>98</v>
          </cell>
          <cell r="G246" t="str">
            <v>イソシギ</v>
          </cell>
          <cell r="H246">
            <v>245</v>
          </cell>
          <cell r="I246" t="str">
            <v>アメリカイソシギ</v>
          </cell>
          <cell r="J246" t="str">
            <v>Actitis macularius (Linnaeus, 1766)</v>
          </cell>
          <cell r="K246" t="str">
            <v>Actitis macularius</v>
          </cell>
        </row>
        <row r="247">
          <cell r="A247" t="str">
            <v>キョウジョシギ</v>
          </cell>
          <cell r="B247">
            <v>17</v>
          </cell>
          <cell r="C247" t="str">
            <v>チドリ</v>
          </cell>
          <cell r="D247">
            <v>27</v>
          </cell>
          <cell r="E247" t="str">
            <v>シギ</v>
          </cell>
          <cell r="F247">
            <v>99</v>
          </cell>
          <cell r="G247" t="str">
            <v>キョウジョシギ</v>
          </cell>
          <cell r="H247">
            <v>246</v>
          </cell>
          <cell r="I247" t="str">
            <v>キョウジョシギ</v>
          </cell>
          <cell r="J247" t="str">
            <v>Arenaria interpres (Linnaeus, 1758)</v>
          </cell>
          <cell r="K247" t="str">
            <v>Arenaria interpres</v>
          </cell>
        </row>
        <row r="248">
          <cell r="A248" t="str">
            <v>オバシギ</v>
          </cell>
          <cell r="B248">
            <v>17</v>
          </cell>
          <cell r="C248" t="str">
            <v>チドリ</v>
          </cell>
          <cell r="D248">
            <v>27</v>
          </cell>
          <cell r="E248" t="str">
            <v>シギ</v>
          </cell>
          <cell r="F248">
            <v>100</v>
          </cell>
          <cell r="G248" t="str">
            <v>オバシギ</v>
          </cell>
          <cell r="H248">
            <v>247</v>
          </cell>
          <cell r="I248" t="str">
            <v>オバシギ</v>
          </cell>
          <cell r="J248" t="str">
            <v>Calidris tenuirostris (Horsfield, 1821)</v>
          </cell>
          <cell r="K248" t="str">
            <v>Calidris tenuirostris</v>
          </cell>
        </row>
        <row r="249">
          <cell r="A249" t="str">
            <v>コオバシギ</v>
          </cell>
          <cell r="B249">
            <v>17</v>
          </cell>
          <cell r="C249" t="str">
            <v>チドリ</v>
          </cell>
          <cell r="D249">
            <v>27</v>
          </cell>
          <cell r="E249" t="str">
            <v>シギ</v>
          </cell>
          <cell r="F249">
            <v>100</v>
          </cell>
          <cell r="G249" t="str">
            <v>オバシギ</v>
          </cell>
          <cell r="H249">
            <v>248</v>
          </cell>
          <cell r="I249" t="str">
            <v>コオバシギ</v>
          </cell>
          <cell r="J249" t="str">
            <v>Calidris canutus (Linnaeus, 1758)</v>
          </cell>
          <cell r="K249" t="str">
            <v>Calidris canutus</v>
          </cell>
        </row>
        <row r="250">
          <cell r="A250" t="str">
            <v>ミユビシギ</v>
          </cell>
          <cell r="B250">
            <v>17</v>
          </cell>
          <cell r="C250" t="str">
            <v>チドリ</v>
          </cell>
          <cell r="D250">
            <v>27</v>
          </cell>
          <cell r="E250" t="str">
            <v>シギ</v>
          </cell>
          <cell r="F250">
            <v>100</v>
          </cell>
          <cell r="G250" t="str">
            <v>オバシギ</v>
          </cell>
          <cell r="H250">
            <v>249</v>
          </cell>
          <cell r="I250" t="str">
            <v>ミユビシギ</v>
          </cell>
          <cell r="J250" t="str">
            <v>Calidris alba (Pallas, 1764)</v>
          </cell>
          <cell r="K250" t="str">
            <v>Calidris alba</v>
          </cell>
        </row>
        <row r="251">
          <cell r="A251" t="str">
            <v>ヒメハマシギ</v>
          </cell>
          <cell r="B251">
            <v>17</v>
          </cell>
          <cell r="C251" t="str">
            <v>チドリ</v>
          </cell>
          <cell r="D251">
            <v>27</v>
          </cell>
          <cell r="E251" t="str">
            <v>シギ</v>
          </cell>
          <cell r="F251">
            <v>100</v>
          </cell>
          <cell r="G251" t="str">
            <v>オバシギ</v>
          </cell>
          <cell r="H251">
            <v>250</v>
          </cell>
          <cell r="I251" t="str">
            <v>ヒメハマシギ</v>
          </cell>
          <cell r="J251" t="str">
            <v>Calidris mauri (Cabanis, 1857)</v>
          </cell>
          <cell r="K251" t="str">
            <v>Calidris mauri</v>
          </cell>
        </row>
        <row r="252">
          <cell r="A252" t="str">
            <v>トウネン</v>
          </cell>
          <cell r="B252">
            <v>17</v>
          </cell>
          <cell r="C252" t="str">
            <v>チドリ</v>
          </cell>
          <cell r="D252">
            <v>27</v>
          </cell>
          <cell r="E252" t="str">
            <v>シギ</v>
          </cell>
          <cell r="F252">
            <v>100</v>
          </cell>
          <cell r="G252" t="str">
            <v>オバシギ</v>
          </cell>
          <cell r="H252">
            <v>251</v>
          </cell>
          <cell r="I252" t="str">
            <v>トウネン</v>
          </cell>
          <cell r="J252" t="str">
            <v>Calidris ruficollis (Pallas, 1776)</v>
          </cell>
          <cell r="K252" t="str">
            <v>Calidris ruficollis</v>
          </cell>
        </row>
        <row r="253">
          <cell r="A253" t="str">
            <v>ヨーロッパトウネン</v>
          </cell>
          <cell r="B253">
            <v>17</v>
          </cell>
          <cell r="C253" t="str">
            <v>チドリ</v>
          </cell>
          <cell r="D253">
            <v>27</v>
          </cell>
          <cell r="E253" t="str">
            <v>シギ</v>
          </cell>
          <cell r="F253">
            <v>100</v>
          </cell>
          <cell r="G253" t="str">
            <v>オバシギ</v>
          </cell>
          <cell r="H253">
            <v>252</v>
          </cell>
          <cell r="I253" t="str">
            <v>ヨーロッパトウネン</v>
          </cell>
          <cell r="J253" t="str">
            <v>Calidris minuta (Leisler, 1812)</v>
          </cell>
          <cell r="K253" t="str">
            <v>Calidris minuta</v>
          </cell>
        </row>
        <row r="254">
          <cell r="A254" t="str">
            <v>オジロトウネン</v>
          </cell>
          <cell r="B254">
            <v>17</v>
          </cell>
          <cell r="C254" t="str">
            <v>チドリ</v>
          </cell>
          <cell r="D254">
            <v>27</v>
          </cell>
          <cell r="E254" t="str">
            <v>シギ</v>
          </cell>
          <cell r="F254">
            <v>100</v>
          </cell>
          <cell r="G254" t="str">
            <v>オバシギ</v>
          </cell>
          <cell r="H254">
            <v>253</v>
          </cell>
          <cell r="I254" t="str">
            <v>オジロトウネン</v>
          </cell>
          <cell r="J254" t="str">
            <v>Calidris temminckii (Leisler, 1812)</v>
          </cell>
          <cell r="K254" t="str">
            <v>Calidris temminckii</v>
          </cell>
        </row>
        <row r="255">
          <cell r="A255" t="str">
            <v>ヒバリシギ</v>
          </cell>
          <cell r="B255">
            <v>17</v>
          </cell>
          <cell r="C255" t="str">
            <v>チドリ</v>
          </cell>
          <cell r="D255">
            <v>27</v>
          </cell>
          <cell r="E255" t="str">
            <v>シギ</v>
          </cell>
          <cell r="F255">
            <v>100</v>
          </cell>
          <cell r="G255" t="str">
            <v>オバシギ</v>
          </cell>
          <cell r="H255">
            <v>254</v>
          </cell>
          <cell r="I255" t="str">
            <v>ヒバリシギ</v>
          </cell>
          <cell r="J255" t="str">
            <v>Calidris subminuta (Middendorff, 1853)</v>
          </cell>
          <cell r="K255" t="str">
            <v>Calidris subminuta</v>
          </cell>
        </row>
        <row r="256">
          <cell r="A256" t="str">
            <v>コシジロウズラシギ</v>
          </cell>
          <cell r="B256">
            <v>17</v>
          </cell>
          <cell r="C256" t="str">
            <v>チドリ</v>
          </cell>
          <cell r="D256">
            <v>27</v>
          </cell>
          <cell r="E256" t="str">
            <v>シギ</v>
          </cell>
          <cell r="F256">
            <v>100</v>
          </cell>
          <cell r="G256" t="str">
            <v>オバシギ</v>
          </cell>
          <cell r="H256">
            <v>255</v>
          </cell>
          <cell r="I256" t="str">
            <v>コシジロウズラシギ</v>
          </cell>
          <cell r="J256" t="str">
            <v>Calidris fuscicollis (Vieillot, 1819)</v>
          </cell>
          <cell r="K256" t="str">
            <v>Calidris fuscicollis</v>
          </cell>
        </row>
        <row r="257">
          <cell r="A257" t="str">
            <v>ヒメウズラシギ</v>
          </cell>
          <cell r="B257">
            <v>17</v>
          </cell>
          <cell r="C257" t="str">
            <v>チドリ</v>
          </cell>
          <cell r="D257">
            <v>27</v>
          </cell>
          <cell r="E257" t="str">
            <v>シギ</v>
          </cell>
          <cell r="F257">
            <v>100</v>
          </cell>
          <cell r="G257" t="str">
            <v>オバシギ</v>
          </cell>
          <cell r="H257">
            <v>256</v>
          </cell>
          <cell r="I257" t="str">
            <v>ヒメウズラシギ</v>
          </cell>
          <cell r="J257" t="str">
            <v>Calidris bairdii (Coues, 1861)</v>
          </cell>
          <cell r="K257" t="str">
            <v>Calidris bairdii</v>
          </cell>
        </row>
        <row r="258">
          <cell r="A258" t="str">
            <v>アメリカウズラシギ</v>
          </cell>
          <cell r="B258">
            <v>17</v>
          </cell>
          <cell r="C258" t="str">
            <v>チドリ</v>
          </cell>
          <cell r="D258">
            <v>27</v>
          </cell>
          <cell r="E258" t="str">
            <v>シギ</v>
          </cell>
          <cell r="F258">
            <v>100</v>
          </cell>
          <cell r="G258" t="str">
            <v>オバシギ</v>
          </cell>
          <cell r="H258">
            <v>257</v>
          </cell>
          <cell r="I258" t="str">
            <v>アメリカウズラシギ</v>
          </cell>
          <cell r="J258" t="str">
            <v>Calidris melanotos (Vieillot, 1819)</v>
          </cell>
          <cell r="K258" t="str">
            <v>Calidris melanotos</v>
          </cell>
        </row>
        <row r="259">
          <cell r="A259" t="str">
            <v>ウズラシギ</v>
          </cell>
          <cell r="B259">
            <v>17</v>
          </cell>
          <cell r="C259" t="str">
            <v>チドリ</v>
          </cell>
          <cell r="D259">
            <v>27</v>
          </cell>
          <cell r="E259" t="str">
            <v>シギ</v>
          </cell>
          <cell r="F259">
            <v>100</v>
          </cell>
          <cell r="G259" t="str">
            <v>オバシギ</v>
          </cell>
          <cell r="H259">
            <v>258</v>
          </cell>
          <cell r="I259" t="str">
            <v>ウズラシギ</v>
          </cell>
          <cell r="J259" t="str">
            <v>Calidris acuminata (Horsfield, 1821)</v>
          </cell>
          <cell r="K259" t="str">
            <v>Calidris acuminata</v>
          </cell>
        </row>
        <row r="260">
          <cell r="A260" t="str">
            <v>サルハマシギ</v>
          </cell>
          <cell r="B260">
            <v>17</v>
          </cell>
          <cell r="C260" t="str">
            <v>チドリ</v>
          </cell>
          <cell r="D260">
            <v>27</v>
          </cell>
          <cell r="E260" t="str">
            <v>シギ</v>
          </cell>
          <cell r="F260">
            <v>100</v>
          </cell>
          <cell r="G260" t="str">
            <v>オバシギ</v>
          </cell>
          <cell r="H260">
            <v>259</v>
          </cell>
          <cell r="I260" t="str">
            <v>サルハマシギ</v>
          </cell>
          <cell r="J260" t="str">
            <v>Calidris ferruginea (Pontoppidan, 1763)</v>
          </cell>
          <cell r="K260" t="str">
            <v>Calidris ferruginea</v>
          </cell>
        </row>
        <row r="261">
          <cell r="A261" t="str">
            <v>チシマシギ</v>
          </cell>
          <cell r="B261">
            <v>17</v>
          </cell>
          <cell r="C261" t="str">
            <v>チドリ</v>
          </cell>
          <cell r="D261">
            <v>27</v>
          </cell>
          <cell r="E261" t="str">
            <v>シギ</v>
          </cell>
          <cell r="F261">
            <v>100</v>
          </cell>
          <cell r="G261" t="str">
            <v>オバシギ</v>
          </cell>
          <cell r="H261">
            <v>260</v>
          </cell>
          <cell r="I261" t="str">
            <v>チシマシギ</v>
          </cell>
          <cell r="J261" t="str">
            <v>Calidris ptilocnemis (Coues, 1873)</v>
          </cell>
          <cell r="K261" t="str">
            <v>Calidris ptilocnemis</v>
          </cell>
        </row>
        <row r="262">
          <cell r="A262" t="str">
            <v>ハマシギ</v>
          </cell>
          <cell r="B262">
            <v>17</v>
          </cell>
          <cell r="C262" t="str">
            <v>チドリ</v>
          </cell>
          <cell r="D262">
            <v>27</v>
          </cell>
          <cell r="E262" t="str">
            <v>シギ</v>
          </cell>
          <cell r="F262">
            <v>100</v>
          </cell>
          <cell r="G262" t="str">
            <v>オバシギ</v>
          </cell>
          <cell r="H262">
            <v>261</v>
          </cell>
          <cell r="I262" t="str">
            <v>ハマシギ</v>
          </cell>
          <cell r="J262" t="str">
            <v>Calidris alpina (Linnaeus, 1758)</v>
          </cell>
          <cell r="K262" t="str">
            <v>Calidris alpina</v>
          </cell>
        </row>
        <row r="263">
          <cell r="A263" t="str">
            <v>アシナガシギ</v>
          </cell>
          <cell r="B263">
            <v>17</v>
          </cell>
          <cell r="C263" t="str">
            <v>チドリ</v>
          </cell>
          <cell r="D263">
            <v>27</v>
          </cell>
          <cell r="E263" t="str">
            <v>シギ</v>
          </cell>
          <cell r="F263">
            <v>100</v>
          </cell>
          <cell r="G263" t="str">
            <v>オバシギ</v>
          </cell>
          <cell r="H263">
            <v>262</v>
          </cell>
          <cell r="I263" t="str">
            <v>アシナガシギ</v>
          </cell>
          <cell r="J263" t="str">
            <v>Calidris himantopus (Bonaparte, 1826)</v>
          </cell>
          <cell r="K263" t="str">
            <v>Calidris himantopus</v>
          </cell>
        </row>
        <row r="264">
          <cell r="A264" t="str">
            <v>ヘラシギ</v>
          </cell>
          <cell r="B264">
            <v>17</v>
          </cell>
          <cell r="C264" t="str">
            <v>チドリ</v>
          </cell>
          <cell r="D264">
            <v>27</v>
          </cell>
          <cell r="E264" t="str">
            <v>シギ</v>
          </cell>
          <cell r="F264">
            <v>101</v>
          </cell>
          <cell r="G264" t="str">
            <v>ヘラシギ</v>
          </cell>
          <cell r="H264">
            <v>263</v>
          </cell>
          <cell r="I264" t="str">
            <v>ヘラシギ</v>
          </cell>
          <cell r="J264" t="str">
            <v>Eurynorhynchus pygmeus (Linnaeus, 1758)</v>
          </cell>
          <cell r="K264" t="str">
            <v>Eurynorhynchus pygmeus</v>
          </cell>
        </row>
        <row r="265">
          <cell r="A265" t="str">
            <v>キリアイ</v>
          </cell>
          <cell r="B265">
            <v>17</v>
          </cell>
          <cell r="C265" t="str">
            <v>チドリ</v>
          </cell>
          <cell r="D265">
            <v>27</v>
          </cell>
          <cell r="E265" t="str">
            <v>シギ</v>
          </cell>
          <cell r="F265">
            <v>102</v>
          </cell>
          <cell r="G265" t="str">
            <v>キリアイ</v>
          </cell>
          <cell r="H265">
            <v>264</v>
          </cell>
          <cell r="I265" t="str">
            <v>キリアイ</v>
          </cell>
          <cell r="J265" t="str">
            <v>Limicola falcinellus (Pontoppidan, 1763)</v>
          </cell>
          <cell r="K265" t="str">
            <v>Limicola falcinellus</v>
          </cell>
        </row>
        <row r="266">
          <cell r="A266" t="str">
            <v>コモンシギ</v>
          </cell>
          <cell r="B266">
            <v>17</v>
          </cell>
          <cell r="C266" t="str">
            <v>チドリ</v>
          </cell>
          <cell r="D266">
            <v>27</v>
          </cell>
          <cell r="E266" t="str">
            <v>シギ</v>
          </cell>
          <cell r="F266">
            <v>103</v>
          </cell>
          <cell r="G266" t="str">
            <v>コモンシギ</v>
          </cell>
          <cell r="H266">
            <v>265</v>
          </cell>
          <cell r="I266" t="str">
            <v>コモンシギ</v>
          </cell>
          <cell r="J266" t="str">
            <v>Tryngites subruficollis (Vieillot, 1819)</v>
          </cell>
          <cell r="K266" t="str">
            <v>Tryngites subruficollis</v>
          </cell>
        </row>
        <row r="267">
          <cell r="A267" t="str">
            <v>エリマキシギ</v>
          </cell>
          <cell r="B267">
            <v>17</v>
          </cell>
          <cell r="C267" t="str">
            <v>チドリ</v>
          </cell>
          <cell r="D267">
            <v>27</v>
          </cell>
          <cell r="E267" t="str">
            <v>シギ</v>
          </cell>
          <cell r="F267">
            <v>104</v>
          </cell>
          <cell r="G267" t="str">
            <v>エリマキシギ</v>
          </cell>
          <cell r="H267">
            <v>266</v>
          </cell>
          <cell r="I267" t="str">
            <v>エリマキシギ</v>
          </cell>
          <cell r="J267" t="str">
            <v>Philomachus pugnax (Linnaeus, 1758)</v>
          </cell>
          <cell r="K267" t="str">
            <v>Philomachus pugnax</v>
          </cell>
        </row>
        <row r="268">
          <cell r="A268" t="str">
            <v>アメリカヒレアシシギ</v>
          </cell>
          <cell r="B268">
            <v>17</v>
          </cell>
          <cell r="C268" t="str">
            <v>チドリ</v>
          </cell>
          <cell r="D268">
            <v>27</v>
          </cell>
          <cell r="E268" t="str">
            <v>シギ</v>
          </cell>
          <cell r="F268">
            <v>105</v>
          </cell>
          <cell r="G268" t="str">
            <v>ヒレアシシギ</v>
          </cell>
          <cell r="H268">
            <v>267</v>
          </cell>
          <cell r="I268" t="str">
            <v>アメリカヒレアシシギ</v>
          </cell>
          <cell r="J268" t="str">
            <v>Phalaropus tricolor (Vieillot, 1819)</v>
          </cell>
          <cell r="K268" t="str">
            <v>Phalaropus tricolor</v>
          </cell>
        </row>
        <row r="269">
          <cell r="A269" t="str">
            <v>アカエリヒレアシシギ</v>
          </cell>
          <cell r="B269">
            <v>17</v>
          </cell>
          <cell r="C269" t="str">
            <v>チドリ</v>
          </cell>
          <cell r="D269">
            <v>27</v>
          </cell>
          <cell r="E269" t="str">
            <v>シギ</v>
          </cell>
          <cell r="F269">
            <v>105</v>
          </cell>
          <cell r="G269" t="str">
            <v>ヒレアシシギ</v>
          </cell>
          <cell r="H269">
            <v>268</v>
          </cell>
          <cell r="I269" t="str">
            <v>アカエリヒレアシシギ</v>
          </cell>
          <cell r="J269" t="str">
            <v>Phalaropus lobatus (Linnaeus, 1758)</v>
          </cell>
          <cell r="K269" t="str">
            <v>Phalaropus lobatus</v>
          </cell>
        </row>
        <row r="270">
          <cell r="A270" t="str">
            <v>ハイイロヒレアシシギ</v>
          </cell>
          <cell r="B270">
            <v>17</v>
          </cell>
          <cell r="C270" t="str">
            <v>チドリ</v>
          </cell>
          <cell r="D270">
            <v>27</v>
          </cell>
          <cell r="E270" t="str">
            <v>シギ</v>
          </cell>
          <cell r="F270">
            <v>105</v>
          </cell>
          <cell r="G270" t="str">
            <v>ヒレアシシギ</v>
          </cell>
          <cell r="H270">
            <v>269</v>
          </cell>
          <cell r="I270" t="str">
            <v>ハイイロヒレアシシギ</v>
          </cell>
          <cell r="J270" t="str">
            <v>Phalaropus fulicarius (Linnaeus, 1758)</v>
          </cell>
          <cell r="K270" t="str">
            <v>Phalaropus fulicarius</v>
          </cell>
        </row>
        <row r="271">
          <cell r="A271" t="str">
            <v>レンカク</v>
          </cell>
          <cell r="B271">
            <v>17</v>
          </cell>
          <cell r="C271" t="str">
            <v>チドリ</v>
          </cell>
          <cell r="D271">
            <v>28</v>
          </cell>
          <cell r="E271" t="str">
            <v>レンカク</v>
          </cell>
          <cell r="F271">
            <v>106</v>
          </cell>
          <cell r="G271" t="str">
            <v>レンカク</v>
          </cell>
          <cell r="H271">
            <v>270</v>
          </cell>
          <cell r="I271" t="str">
            <v>レンカク</v>
          </cell>
          <cell r="J271" t="str">
            <v>Hydrophasianus chirurgus (Scopoli, 1786)</v>
          </cell>
          <cell r="K271" t="str">
            <v>Hydrophasianus chirurgus</v>
          </cell>
        </row>
        <row r="272">
          <cell r="A272" t="str">
            <v>タマシギ</v>
          </cell>
          <cell r="B272">
            <v>17</v>
          </cell>
          <cell r="C272" t="str">
            <v>チドリ</v>
          </cell>
          <cell r="D272">
            <v>29</v>
          </cell>
          <cell r="E272" t="str">
            <v>タマシギ</v>
          </cell>
          <cell r="F272">
            <v>107</v>
          </cell>
          <cell r="G272" t="str">
            <v>タマシギ</v>
          </cell>
          <cell r="H272">
            <v>271</v>
          </cell>
          <cell r="I272" t="str">
            <v>タマシギ</v>
          </cell>
          <cell r="J272" t="str">
            <v>Rostratula benghalensis (Linnaeus, 1758)</v>
          </cell>
          <cell r="K272" t="str">
            <v>Rostratula benghalensis</v>
          </cell>
        </row>
        <row r="273">
          <cell r="A273" t="str">
            <v>ミフウズラ</v>
          </cell>
          <cell r="B273">
            <v>17</v>
          </cell>
          <cell r="C273" t="str">
            <v>チドリ</v>
          </cell>
          <cell r="D273">
            <v>30</v>
          </cell>
          <cell r="E273" t="str">
            <v>ミフウズラ</v>
          </cell>
          <cell r="F273">
            <v>108</v>
          </cell>
          <cell r="G273" t="str">
            <v>ミフウズラ</v>
          </cell>
          <cell r="H273">
            <v>272</v>
          </cell>
          <cell r="I273" t="str">
            <v>ミフウズラ</v>
          </cell>
          <cell r="J273" t="str">
            <v>Turnix suscitator (Gmelin, 1789)</v>
          </cell>
          <cell r="K273" t="str">
            <v>Turnix suscitator</v>
          </cell>
        </row>
        <row r="274">
          <cell r="A274" t="str">
            <v>ツバメチドリ</v>
          </cell>
          <cell r="B274">
            <v>17</v>
          </cell>
          <cell r="C274" t="str">
            <v>チドリ</v>
          </cell>
          <cell r="D274">
            <v>31</v>
          </cell>
          <cell r="E274" t="str">
            <v>ツバメチドリ</v>
          </cell>
          <cell r="F274">
            <v>109</v>
          </cell>
          <cell r="G274" t="str">
            <v>ツバメチドリ</v>
          </cell>
          <cell r="H274">
            <v>273</v>
          </cell>
          <cell r="I274" t="str">
            <v>ツバメチドリ</v>
          </cell>
          <cell r="J274" t="str">
            <v>Glareola maldivarum Forster, 1795</v>
          </cell>
          <cell r="K274" t="str">
            <v>Glareola maldivarum</v>
          </cell>
        </row>
        <row r="275">
          <cell r="A275" t="str">
            <v>クロアジサシ</v>
          </cell>
          <cell r="B275">
            <v>17</v>
          </cell>
          <cell r="C275" t="str">
            <v>チドリ</v>
          </cell>
          <cell r="D275">
            <v>32</v>
          </cell>
          <cell r="E275" t="str">
            <v>カモメ</v>
          </cell>
          <cell r="F275">
            <v>110</v>
          </cell>
          <cell r="G275" t="str">
            <v>クロアジサシ</v>
          </cell>
          <cell r="H275">
            <v>274</v>
          </cell>
          <cell r="I275" t="str">
            <v>クロアジサシ</v>
          </cell>
          <cell r="J275" t="str">
            <v>Anous stolidus (Linnaeus, 1758)</v>
          </cell>
          <cell r="K275" t="str">
            <v>Anous stolidus</v>
          </cell>
        </row>
        <row r="276">
          <cell r="A276" t="str">
            <v>ヒメクロアジサシ</v>
          </cell>
          <cell r="B276">
            <v>17</v>
          </cell>
          <cell r="C276" t="str">
            <v>チドリ</v>
          </cell>
          <cell r="D276">
            <v>32</v>
          </cell>
          <cell r="E276" t="str">
            <v>カモメ</v>
          </cell>
          <cell r="F276">
            <v>110</v>
          </cell>
          <cell r="G276" t="str">
            <v>クロアジサシ</v>
          </cell>
          <cell r="H276">
            <v>275</v>
          </cell>
          <cell r="I276" t="str">
            <v>ヒメクロアジサシ</v>
          </cell>
          <cell r="J276" t="str">
            <v>Anous minutus Boie, 1844</v>
          </cell>
          <cell r="K276" t="str">
            <v>Anous minutus</v>
          </cell>
        </row>
        <row r="277">
          <cell r="A277" t="str">
            <v>ハイイロアジサシ</v>
          </cell>
          <cell r="B277">
            <v>17</v>
          </cell>
          <cell r="C277" t="str">
            <v>チドリ</v>
          </cell>
          <cell r="D277">
            <v>32</v>
          </cell>
          <cell r="E277" t="str">
            <v>カモメ</v>
          </cell>
          <cell r="F277">
            <v>111</v>
          </cell>
          <cell r="G277" t="str">
            <v>ハイイロアジサシ</v>
          </cell>
          <cell r="H277">
            <v>276</v>
          </cell>
          <cell r="I277" t="str">
            <v>ハイイロアジサシ</v>
          </cell>
          <cell r="J277" t="str">
            <v>Procelsterna cerulea (Bennett, 1840)</v>
          </cell>
          <cell r="K277" t="str">
            <v>Procelsterna cerulea</v>
          </cell>
        </row>
        <row r="278">
          <cell r="A278" t="str">
            <v>シロアジサシ</v>
          </cell>
          <cell r="B278">
            <v>17</v>
          </cell>
          <cell r="C278" t="str">
            <v>チドリ</v>
          </cell>
          <cell r="D278">
            <v>32</v>
          </cell>
          <cell r="E278" t="str">
            <v>カモメ</v>
          </cell>
          <cell r="F278">
            <v>112</v>
          </cell>
          <cell r="G278" t="str">
            <v>シロアジサシ</v>
          </cell>
          <cell r="H278">
            <v>277</v>
          </cell>
          <cell r="I278" t="str">
            <v>シロアジサシ</v>
          </cell>
          <cell r="J278" t="str">
            <v>Gygis alba (Sparrman, 1786)</v>
          </cell>
          <cell r="K278" t="str">
            <v>Gygis alba</v>
          </cell>
        </row>
        <row r="279">
          <cell r="A279" t="str">
            <v>ミツユビカモメ</v>
          </cell>
          <cell r="B279">
            <v>17</v>
          </cell>
          <cell r="C279" t="str">
            <v>チドリ</v>
          </cell>
          <cell r="D279">
            <v>32</v>
          </cell>
          <cell r="E279" t="str">
            <v>カモメ</v>
          </cell>
          <cell r="F279">
            <v>113</v>
          </cell>
          <cell r="G279" t="str">
            <v>ミツユビカモメ</v>
          </cell>
          <cell r="H279">
            <v>278</v>
          </cell>
          <cell r="I279" t="str">
            <v>ミツユビカモメ</v>
          </cell>
          <cell r="J279" t="str">
            <v>Rissa tridactyla (Linnaeus, 1758)</v>
          </cell>
          <cell r="K279" t="str">
            <v>Rissa tridactyla</v>
          </cell>
        </row>
        <row r="280">
          <cell r="A280" t="str">
            <v>アカアシミツユビカモメ</v>
          </cell>
          <cell r="B280">
            <v>17</v>
          </cell>
          <cell r="C280" t="str">
            <v>チドリ</v>
          </cell>
          <cell r="D280">
            <v>32</v>
          </cell>
          <cell r="E280" t="str">
            <v>カモメ</v>
          </cell>
          <cell r="F280">
            <v>113</v>
          </cell>
          <cell r="G280" t="str">
            <v>ミツユビカモメ</v>
          </cell>
          <cell r="H280">
            <v>279</v>
          </cell>
          <cell r="I280" t="str">
            <v>アカアシミツユビカモメ</v>
          </cell>
          <cell r="J280" t="str">
            <v>Rissa brevirostris (Bruch, 1853)</v>
          </cell>
          <cell r="K280" t="str">
            <v>Rissa brevirostris</v>
          </cell>
        </row>
        <row r="281">
          <cell r="A281" t="str">
            <v>ゾウゲカモメ</v>
          </cell>
          <cell r="B281">
            <v>17</v>
          </cell>
          <cell r="C281" t="str">
            <v>チドリ</v>
          </cell>
          <cell r="D281">
            <v>32</v>
          </cell>
          <cell r="E281" t="str">
            <v>カモメ</v>
          </cell>
          <cell r="F281">
            <v>114</v>
          </cell>
          <cell r="G281" t="str">
            <v>ゾウゲカモメ</v>
          </cell>
          <cell r="H281">
            <v>280</v>
          </cell>
          <cell r="I281" t="str">
            <v>ゾウゲカモメ</v>
          </cell>
          <cell r="J281" t="str">
            <v>Pagophila eburnea (Phipps, 1774)</v>
          </cell>
          <cell r="K281" t="str">
            <v>Pagophila eburnea</v>
          </cell>
        </row>
        <row r="282">
          <cell r="A282" t="str">
            <v>クビワカモメ</v>
          </cell>
          <cell r="B282">
            <v>17</v>
          </cell>
          <cell r="C282" t="str">
            <v>チドリ</v>
          </cell>
          <cell r="D282">
            <v>32</v>
          </cell>
          <cell r="E282" t="str">
            <v>カモメ</v>
          </cell>
          <cell r="F282">
            <v>115</v>
          </cell>
          <cell r="G282" t="str">
            <v>クビワカモメ</v>
          </cell>
          <cell r="H282">
            <v>281</v>
          </cell>
          <cell r="I282" t="str">
            <v>クビワカモメ</v>
          </cell>
          <cell r="J282" t="str">
            <v>Xema sabini (Sabine, 1819)</v>
          </cell>
          <cell r="K282" t="str">
            <v>Xema sabini</v>
          </cell>
        </row>
        <row r="283">
          <cell r="A283" t="str">
            <v>ヒメクビワカモメ</v>
          </cell>
          <cell r="B283">
            <v>17</v>
          </cell>
          <cell r="C283" t="str">
            <v>チドリ</v>
          </cell>
          <cell r="D283">
            <v>32</v>
          </cell>
          <cell r="E283" t="str">
            <v>カモメ</v>
          </cell>
          <cell r="F283">
            <v>116</v>
          </cell>
          <cell r="G283" t="str">
            <v>ヒメクビワカモメ</v>
          </cell>
          <cell r="H283">
            <v>282</v>
          </cell>
          <cell r="I283" t="str">
            <v>ヒメクビワカモメ</v>
          </cell>
          <cell r="J283" t="str">
            <v>Rhodostethia rosea (MacGillivray, 1824)</v>
          </cell>
          <cell r="K283" t="str">
            <v>Rhodostethia rosea</v>
          </cell>
        </row>
        <row r="284">
          <cell r="A284" t="str">
            <v>ハシボソカモメ</v>
          </cell>
          <cell r="B284">
            <v>17</v>
          </cell>
          <cell r="C284" t="str">
            <v>チドリ</v>
          </cell>
          <cell r="D284">
            <v>32</v>
          </cell>
          <cell r="E284" t="str">
            <v>カモメ</v>
          </cell>
          <cell r="F284">
            <v>117</v>
          </cell>
          <cell r="G284" t="str">
            <v>カモメ</v>
          </cell>
          <cell r="H284">
            <v>283</v>
          </cell>
          <cell r="I284" t="str">
            <v>ハシボソカモメ</v>
          </cell>
          <cell r="J284" t="str">
            <v>Larus genei Br?me, 1839</v>
          </cell>
          <cell r="K284" t="str">
            <v>Larus genei</v>
          </cell>
        </row>
        <row r="285">
          <cell r="A285" t="str">
            <v>ボナパルトカモメ</v>
          </cell>
          <cell r="B285">
            <v>17</v>
          </cell>
          <cell r="C285" t="str">
            <v>チドリ</v>
          </cell>
          <cell r="D285">
            <v>32</v>
          </cell>
          <cell r="E285" t="str">
            <v>カモメ</v>
          </cell>
          <cell r="F285">
            <v>117</v>
          </cell>
          <cell r="G285" t="str">
            <v>カモメ</v>
          </cell>
          <cell r="H285">
            <v>284</v>
          </cell>
          <cell r="I285" t="str">
            <v>ボナパルトカモメ</v>
          </cell>
          <cell r="J285" t="str">
            <v>Larus philadelphia (Ord, 1815)</v>
          </cell>
          <cell r="K285" t="str">
            <v>Larus philadelphia</v>
          </cell>
        </row>
        <row r="286">
          <cell r="A286" t="str">
            <v>チャガシラカモメ</v>
          </cell>
          <cell r="B286">
            <v>17</v>
          </cell>
          <cell r="C286" t="str">
            <v>チドリ</v>
          </cell>
          <cell r="D286">
            <v>32</v>
          </cell>
          <cell r="E286" t="str">
            <v>カモメ</v>
          </cell>
          <cell r="F286">
            <v>117</v>
          </cell>
          <cell r="G286" t="str">
            <v>カモメ</v>
          </cell>
          <cell r="H286">
            <v>285</v>
          </cell>
          <cell r="I286" t="str">
            <v>チャガシラカモメ</v>
          </cell>
          <cell r="J286" t="str">
            <v>Larus brunnicephalus Jerdon, 1840</v>
          </cell>
          <cell r="K286" t="str">
            <v>Larus brunnicephalus</v>
          </cell>
        </row>
        <row r="287">
          <cell r="A287" t="str">
            <v>ユリカモメ</v>
          </cell>
          <cell r="B287">
            <v>17</v>
          </cell>
          <cell r="C287" t="str">
            <v>チドリ</v>
          </cell>
          <cell r="D287">
            <v>32</v>
          </cell>
          <cell r="E287" t="str">
            <v>カモメ</v>
          </cell>
          <cell r="F287">
            <v>117</v>
          </cell>
          <cell r="G287" t="str">
            <v>カモメ</v>
          </cell>
          <cell r="H287">
            <v>286</v>
          </cell>
          <cell r="I287" t="str">
            <v>ユリカモメ</v>
          </cell>
          <cell r="J287" t="str">
            <v>Larus ridibundus Linnaeus, 1766</v>
          </cell>
          <cell r="K287" t="str">
            <v>Larus ridibundus</v>
          </cell>
        </row>
        <row r="288">
          <cell r="A288" t="str">
            <v>ズグロカモメ</v>
          </cell>
          <cell r="B288">
            <v>17</v>
          </cell>
          <cell r="C288" t="str">
            <v>チドリ</v>
          </cell>
          <cell r="D288">
            <v>32</v>
          </cell>
          <cell r="E288" t="str">
            <v>カモメ</v>
          </cell>
          <cell r="F288">
            <v>117</v>
          </cell>
          <cell r="G288" t="str">
            <v>カモメ</v>
          </cell>
          <cell r="H288">
            <v>287</v>
          </cell>
          <cell r="I288" t="str">
            <v>ズグロカモメ</v>
          </cell>
          <cell r="J288" t="str">
            <v>Larus saundersi (Swinhoe, 1871)</v>
          </cell>
          <cell r="K288" t="str">
            <v>Larus saundersi</v>
          </cell>
        </row>
        <row r="289">
          <cell r="A289" t="str">
            <v>ヒメカモメ</v>
          </cell>
          <cell r="B289">
            <v>17</v>
          </cell>
          <cell r="C289" t="str">
            <v>チドリ</v>
          </cell>
          <cell r="D289">
            <v>32</v>
          </cell>
          <cell r="E289" t="str">
            <v>カモメ</v>
          </cell>
          <cell r="F289">
            <v>117</v>
          </cell>
          <cell r="G289" t="str">
            <v>カモメ</v>
          </cell>
          <cell r="H289">
            <v>288</v>
          </cell>
          <cell r="I289" t="str">
            <v>ヒメカモメ</v>
          </cell>
          <cell r="J289" t="str">
            <v>Larus minutus Pallas, 1776</v>
          </cell>
          <cell r="K289" t="str">
            <v>Larus minutus</v>
          </cell>
        </row>
        <row r="290">
          <cell r="A290" t="str">
            <v>ワライカモメ</v>
          </cell>
          <cell r="B290">
            <v>17</v>
          </cell>
          <cell r="C290" t="str">
            <v>チドリ</v>
          </cell>
          <cell r="D290">
            <v>32</v>
          </cell>
          <cell r="E290" t="str">
            <v>カモメ</v>
          </cell>
          <cell r="F290">
            <v>117</v>
          </cell>
          <cell r="G290" t="str">
            <v>カモメ</v>
          </cell>
          <cell r="H290">
            <v>289</v>
          </cell>
          <cell r="I290" t="str">
            <v>ワライカモメ</v>
          </cell>
          <cell r="J290" t="str">
            <v>Larus atricilla Linnaeus, 1758</v>
          </cell>
          <cell r="K290" t="str">
            <v>Larus atricilla</v>
          </cell>
        </row>
        <row r="291">
          <cell r="A291" t="str">
            <v>アメリカズグロカモメ</v>
          </cell>
          <cell r="B291">
            <v>17</v>
          </cell>
          <cell r="C291" t="str">
            <v>チドリ</v>
          </cell>
          <cell r="D291">
            <v>32</v>
          </cell>
          <cell r="E291" t="str">
            <v>カモメ</v>
          </cell>
          <cell r="F291">
            <v>117</v>
          </cell>
          <cell r="G291" t="str">
            <v>カモメ</v>
          </cell>
          <cell r="H291">
            <v>290</v>
          </cell>
          <cell r="I291" t="str">
            <v>アメリカズグロカモメ</v>
          </cell>
          <cell r="J291" t="str">
            <v>Larus pipixcan Wagler, 1831</v>
          </cell>
          <cell r="K291" t="str">
            <v>Larus pipixcan</v>
          </cell>
        </row>
        <row r="292">
          <cell r="A292" t="str">
            <v>ゴビズキンカモメ</v>
          </cell>
          <cell r="B292">
            <v>17</v>
          </cell>
          <cell r="C292" t="str">
            <v>チドリ</v>
          </cell>
          <cell r="D292">
            <v>32</v>
          </cell>
          <cell r="E292" t="str">
            <v>カモメ</v>
          </cell>
          <cell r="F292">
            <v>117</v>
          </cell>
          <cell r="G292" t="str">
            <v>カモメ</v>
          </cell>
          <cell r="H292">
            <v>291</v>
          </cell>
          <cell r="I292" t="str">
            <v>ゴビズキンカモメ</v>
          </cell>
          <cell r="J292" t="str">
            <v>Larus relictus L?nnberg, 1931</v>
          </cell>
          <cell r="K292" t="str">
            <v>Larus relictus</v>
          </cell>
        </row>
        <row r="293">
          <cell r="A293" t="str">
            <v>オオズグロカモメ</v>
          </cell>
          <cell r="B293">
            <v>17</v>
          </cell>
          <cell r="C293" t="str">
            <v>チドリ</v>
          </cell>
          <cell r="D293">
            <v>32</v>
          </cell>
          <cell r="E293" t="str">
            <v>カモメ</v>
          </cell>
          <cell r="F293">
            <v>117</v>
          </cell>
          <cell r="G293" t="str">
            <v>カモメ</v>
          </cell>
          <cell r="H293">
            <v>292</v>
          </cell>
          <cell r="I293" t="str">
            <v>オオズグロカモメ</v>
          </cell>
          <cell r="J293" t="str">
            <v>Larus ichthyaetus Pallas, 1773</v>
          </cell>
          <cell r="K293" t="str">
            <v>Larus ichthyaetus</v>
          </cell>
        </row>
        <row r="294">
          <cell r="A294" t="str">
            <v>ウミネコ</v>
          </cell>
          <cell r="B294">
            <v>17</v>
          </cell>
          <cell r="C294" t="str">
            <v>チドリ</v>
          </cell>
          <cell r="D294">
            <v>32</v>
          </cell>
          <cell r="E294" t="str">
            <v>カモメ</v>
          </cell>
          <cell r="F294">
            <v>117</v>
          </cell>
          <cell r="G294" t="str">
            <v>カモメ</v>
          </cell>
          <cell r="H294">
            <v>293</v>
          </cell>
          <cell r="I294" t="str">
            <v>ウミネコ</v>
          </cell>
          <cell r="J294" t="str">
            <v>Larus crassirostris Vieillot, 1818</v>
          </cell>
          <cell r="K294" t="str">
            <v>Larus crassirostris</v>
          </cell>
        </row>
        <row r="295">
          <cell r="A295" t="str">
            <v>カモメ</v>
          </cell>
          <cell r="B295">
            <v>17</v>
          </cell>
          <cell r="C295" t="str">
            <v>チドリ</v>
          </cell>
          <cell r="D295">
            <v>32</v>
          </cell>
          <cell r="E295" t="str">
            <v>カモメ</v>
          </cell>
          <cell r="F295">
            <v>117</v>
          </cell>
          <cell r="G295" t="str">
            <v>カモメ</v>
          </cell>
          <cell r="H295">
            <v>294</v>
          </cell>
          <cell r="I295" t="str">
            <v>カモメ</v>
          </cell>
          <cell r="J295" t="str">
            <v>Larus canus Linnaeus, 1758</v>
          </cell>
          <cell r="K295" t="str">
            <v>Larus canus</v>
          </cell>
        </row>
        <row r="296">
          <cell r="A296" t="str">
            <v>ワシカモメ</v>
          </cell>
          <cell r="B296">
            <v>17</v>
          </cell>
          <cell r="C296" t="str">
            <v>チドリ</v>
          </cell>
          <cell r="D296">
            <v>32</v>
          </cell>
          <cell r="E296" t="str">
            <v>カモメ</v>
          </cell>
          <cell r="F296">
            <v>117</v>
          </cell>
          <cell r="G296" t="str">
            <v>カモメ</v>
          </cell>
          <cell r="H296">
            <v>295</v>
          </cell>
          <cell r="I296" t="str">
            <v>ワシカモメ</v>
          </cell>
          <cell r="J296" t="str">
            <v>Larus glaucescens Naumann, 1840</v>
          </cell>
          <cell r="K296" t="str">
            <v>Larus glaucescens</v>
          </cell>
        </row>
        <row r="297">
          <cell r="A297" t="str">
            <v>シロカモメ</v>
          </cell>
          <cell r="B297">
            <v>17</v>
          </cell>
          <cell r="C297" t="str">
            <v>チドリ</v>
          </cell>
          <cell r="D297">
            <v>32</v>
          </cell>
          <cell r="E297" t="str">
            <v>カモメ</v>
          </cell>
          <cell r="F297">
            <v>117</v>
          </cell>
          <cell r="G297" t="str">
            <v>カモメ</v>
          </cell>
          <cell r="H297">
            <v>296</v>
          </cell>
          <cell r="I297" t="str">
            <v>シロカモメ</v>
          </cell>
          <cell r="J297" t="str">
            <v>Larus hyperboreus Gunnerus, 1767</v>
          </cell>
          <cell r="K297" t="str">
            <v>Larus hyperboreus</v>
          </cell>
        </row>
        <row r="298">
          <cell r="A298" t="str">
            <v>アイスランドカモメ</v>
          </cell>
          <cell r="B298">
            <v>17</v>
          </cell>
          <cell r="C298" t="str">
            <v>チドリ</v>
          </cell>
          <cell r="D298">
            <v>32</v>
          </cell>
          <cell r="E298" t="str">
            <v>カモメ</v>
          </cell>
          <cell r="F298">
            <v>117</v>
          </cell>
          <cell r="G298" t="str">
            <v>カモメ</v>
          </cell>
          <cell r="H298">
            <v>297</v>
          </cell>
          <cell r="I298" t="str">
            <v>アイスランドカモメ</v>
          </cell>
          <cell r="J298" t="str">
            <v>Larus glaucoides Meyer, 1822</v>
          </cell>
          <cell r="K298" t="str">
            <v>Larus glaucoides</v>
          </cell>
        </row>
        <row r="299">
          <cell r="A299" t="str">
            <v>カナダカモメ</v>
          </cell>
          <cell r="B299">
            <v>17</v>
          </cell>
          <cell r="C299" t="str">
            <v>チドリ</v>
          </cell>
          <cell r="D299">
            <v>32</v>
          </cell>
          <cell r="E299" t="str">
            <v>カモメ</v>
          </cell>
          <cell r="F299">
            <v>117</v>
          </cell>
          <cell r="G299" t="str">
            <v>カモメ</v>
          </cell>
          <cell r="H299">
            <v>298</v>
          </cell>
          <cell r="I299" t="str">
            <v>カナダカモメ</v>
          </cell>
          <cell r="J299" t="str">
            <v>Larus thayeri Brooks, 1915</v>
          </cell>
          <cell r="K299" t="str">
            <v>Larus thayeri</v>
          </cell>
        </row>
        <row r="300">
          <cell r="A300" t="str">
            <v>セグロカモメ</v>
          </cell>
          <cell r="B300">
            <v>17</v>
          </cell>
          <cell r="C300" t="str">
            <v>チドリ</v>
          </cell>
          <cell r="D300">
            <v>32</v>
          </cell>
          <cell r="E300" t="str">
            <v>カモメ</v>
          </cell>
          <cell r="F300">
            <v>117</v>
          </cell>
          <cell r="G300" t="str">
            <v>カモメ</v>
          </cell>
          <cell r="H300">
            <v>299</v>
          </cell>
          <cell r="I300" t="str">
            <v>セグロカモメ</v>
          </cell>
          <cell r="J300" t="str">
            <v>Larus argentatus Pontoppidan, 1763</v>
          </cell>
          <cell r="K300" t="str">
            <v>Larus argentatus</v>
          </cell>
        </row>
        <row r="301">
          <cell r="A301" t="str">
            <v>キアシセグロカモメ</v>
          </cell>
          <cell r="B301">
            <v>17</v>
          </cell>
          <cell r="C301" t="str">
            <v>チドリ</v>
          </cell>
          <cell r="D301">
            <v>32</v>
          </cell>
          <cell r="E301" t="str">
            <v>カモメ</v>
          </cell>
          <cell r="F301">
            <v>117</v>
          </cell>
          <cell r="G301" t="str">
            <v>カモメ</v>
          </cell>
          <cell r="H301">
            <v>300</v>
          </cell>
          <cell r="I301" t="str">
            <v>キアシセグロカモメ</v>
          </cell>
          <cell r="J301" t="str">
            <v>Larus cachinnans Pallas, 1811</v>
          </cell>
          <cell r="K301" t="str">
            <v>Larus cachinnans</v>
          </cell>
        </row>
        <row r="302">
          <cell r="A302" t="str">
            <v>オオセグロカモメ</v>
          </cell>
          <cell r="B302">
            <v>17</v>
          </cell>
          <cell r="C302" t="str">
            <v>チドリ</v>
          </cell>
          <cell r="D302">
            <v>32</v>
          </cell>
          <cell r="E302" t="str">
            <v>カモメ</v>
          </cell>
          <cell r="F302">
            <v>117</v>
          </cell>
          <cell r="G302" t="str">
            <v>カモメ</v>
          </cell>
          <cell r="H302">
            <v>301</v>
          </cell>
          <cell r="I302" t="str">
            <v>オオセグロカモメ</v>
          </cell>
          <cell r="J302" t="str">
            <v>Larus schistisagus Stejneger, 1884</v>
          </cell>
          <cell r="K302" t="str">
            <v>Larus schistisagus</v>
          </cell>
        </row>
        <row r="303">
          <cell r="A303" t="str">
            <v>ニシセグロカモメ</v>
          </cell>
          <cell r="B303">
            <v>17</v>
          </cell>
          <cell r="C303" t="str">
            <v>チドリ</v>
          </cell>
          <cell r="D303">
            <v>32</v>
          </cell>
          <cell r="E303" t="str">
            <v>カモメ</v>
          </cell>
          <cell r="F303">
            <v>117</v>
          </cell>
          <cell r="G303" t="str">
            <v>カモメ</v>
          </cell>
          <cell r="H303">
            <v>302</v>
          </cell>
          <cell r="I303" t="str">
            <v>ニシセグロカモメ</v>
          </cell>
          <cell r="J303" t="str">
            <v>Larus fuscus Linnaeus, 1758</v>
          </cell>
          <cell r="K303" t="str">
            <v>Larus fuscus</v>
          </cell>
        </row>
        <row r="304">
          <cell r="A304" t="str">
            <v>ハシブトアジサシ</v>
          </cell>
          <cell r="B304">
            <v>17</v>
          </cell>
          <cell r="C304" t="str">
            <v>チドリ</v>
          </cell>
          <cell r="D304">
            <v>32</v>
          </cell>
          <cell r="E304" t="str">
            <v>カモメ</v>
          </cell>
          <cell r="F304">
            <v>118</v>
          </cell>
          <cell r="G304" t="str">
            <v>ハシブトアジサシ</v>
          </cell>
          <cell r="H304">
            <v>303</v>
          </cell>
          <cell r="I304" t="str">
            <v>ハシブトアジサシ</v>
          </cell>
          <cell r="J304" t="str">
            <v>Gelochelidon nilotica (Gmelin, 1789)</v>
          </cell>
          <cell r="K304" t="str">
            <v>Gelochelidon nilotica</v>
          </cell>
        </row>
        <row r="305">
          <cell r="A305" t="str">
            <v>オニアジサシ</v>
          </cell>
          <cell r="B305">
            <v>17</v>
          </cell>
          <cell r="C305" t="str">
            <v>チドリ</v>
          </cell>
          <cell r="D305">
            <v>32</v>
          </cell>
          <cell r="E305" t="str">
            <v>カモメ</v>
          </cell>
          <cell r="F305">
            <v>119</v>
          </cell>
          <cell r="G305" t="str">
            <v>アジサシ</v>
          </cell>
          <cell r="H305">
            <v>304</v>
          </cell>
          <cell r="I305" t="str">
            <v>オニアジサシ</v>
          </cell>
          <cell r="J305" t="str">
            <v>Sterna caspia Pallas, 1770</v>
          </cell>
          <cell r="K305" t="str">
            <v>Sterna caspia</v>
          </cell>
        </row>
        <row r="306">
          <cell r="A306" t="str">
            <v>オオアジサシ</v>
          </cell>
          <cell r="B306">
            <v>17</v>
          </cell>
          <cell r="C306" t="str">
            <v>チドリ</v>
          </cell>
          <cell r="D306">
            <v>32</v>
          </cell>
          <cell r="E306" t="str">
            <v>カモメ</v>
          </cell>
          <cell r="F306">
            <v>119</v>
          </cell>
          <cell r="G306" t="str">
            <v>アジサシ</v>
          </cell>
          <cell r="H306">
            <v>305</v>
          </cell>
          <cell r="I306" t="str">
            <v>オオアジサシ</v>
          </cell>
          <cell r="J306" t="str">
            <v>Sterna bergii Lichtenstein, 1823</v>
          </cell>
          <cell r="K306" t="str">
            <v>Sterna bergii</v>
          </cell>
        </row>
        <row r="307">
          <cell r="A307" t="str">
            <v>ベンガルアジサシ</v>
          </cell>
          <cell r="B307">
            <v>17</v>
          </cell>
          <cell r="C307" t="str">
            <v>チドリ</v>
          </cell>
          <cell r="D307">
            <v>32</v>
          </cell>
          <cell r="E307" t="str">
            <v>カモメ</v>
          </cell>
          <cell r="F307">
            <v>119</v>
          </cell>
          <cell r="G307" t="str">
            <v>アジサシ</v>
          </cell>
          <cell r="H307">
            <v>306</v>
          </cell>
          <cell r="I307" t="str">
            <v>ベンガルアジサシ</v>
          </cell>
          <cell r="J307" t="str">
            <v>Sterna bengalensis Lesson, 1831</v>
          </cell>
          <cell r="K307" t="str">
            <v>Sterna bengalensis</v>
          </cell>
        </row>
        <row r="308">
          <cell r="A308" t="str">
            <v>コアジサシ</v>
          </cell>
          <cell r="B308">
            <v>17</v>
          </cell>
          <cell r="C308" t="str">
            <v>チドリ</v>
          </cell>
          <cell r="D308">
            <v>32</v>
          </cell>
          <cell r="E308" t="str">
            <v>カモメ</v>
          </cell>
          <cell r="F308">
            <v>119</v>
          </cell>
          <cell r="G308" t="str">
            <v>アジサシ</v>
          </cell>
          <cell r="H308">
            <v>307</v>
          </cell>
          <cell r="I308" t="str">
            <v>コアジサシ</v>
          </cell>
          <cell r="J308" t="str">
            <v>Sterna albifrons Pallas, 1764</v>
          </cell>
          <cell r="K308" t="str">
            <v>Sterna albifrons</v>
          </cell>
        </row>
        <row r="309">
          <cell r="A309" t="str">
            <v>コシジロアジサシ</v>
          </cell>
          <cell r="B309">
            <v>17</v>
          </cell>
          <cell r="C309" t="str">
            <v>チドリ</v>
          </cell>
          <cell r="D309">
            <v>32</v>
          </cell>
          <cell r="E309" t="str">
            <v>カモメ</v>
          </cell>
          <cell r="F309">
            <v>119</v>
          </cell>
          <cell r="G309" t="str">
            <v>アジサシ</v>
          </cell>
          <cell r="H309">
            <v>308</v>
          </cell>
          <cell r="I309" t="str">
            <v>コシジロアジサシ</v>
          </cell>
          <cell r="J309" t="str">
            <v>Sterna aleutica Baird, 1869</v>
          </cell>
          <cell r="K309" t="str">
            <v>Sterna aleutica</v>
          </cell>
        </row>
        <row r="310">
          <cell r="A310" t="str">
            <v>ナンヨウマミジロアジサシ</v>
          </cell>
          <cell r="B310">
            <v>17</v>
          </cell>
          <cell r="C310" t="str">
            <v>チドリ</v>
          </cell>
          <cell r="D310">
            <v>32</v>
          </cell>
          <cell r="E310" t="str">
            <v>カモメ</v>
          </cell>
          <cell r="F310">
            <v>119</v>
          </cell>
          <cell r="G310" t="str">
            <v>アジサシ</v>
          </cell>
          <cell r="H310">
            <v>309</v>
          </cell>
          <cell r="I310" t="str">
            <v>ナンヨウマミジロアジサシ</v>
          </cell>
          <cell r="J310" t="str">
            <v>Sterna lunata Peale, 1848</v>
          </cell>
          <cell r="K310" t="str">
            <v>Sterna lunata</v>
          </cell>
        </row>
        <row r="311">
          <cell r="A311" t="str">
            <v>マミジロアジサシ</v>
          </cell>
          <cell r="B311">
            <v>17</v>
          </cell>
          <cell r="C311" t="str">
            <v>チドリ</v>
          </cell>
          <cell r="D311">
            <v>32</v>
          </cell>
          <cell r="E311" t="str">
            <v>カモメ</v>
          </cell>
          <cell r="F311">
            <v>119</v>
          </cell>
          <cell r="G311" t="str">
            <v>アジサシ</v>
          </cell>
          <cell r="H311">
            <v>310</v>
          </cell>
          <cell r="I311" t="str">
            <v>マミジロアジサシ</v>
          </cell>
          <cell r="J311" t="str">
            <v>Sterna anaethetus Scopoli, 1786</v>
          </cell>
          <cell r="K311" t="str">
            <v>Sterna anaethetus</v>
          </cell>
        </row>
        <row r="312">
          <cell r="A312" t="str">
            <v>セグロアジサシ</v>
          </cell>
          <cell r="B312">
            <v>17</v>
          </cell>
          <cell r="C312" t="str">
            <v>チドリ</v>
          </cell>
          <cell r="D312">
            <v>32</v>
          </cell>
          <cell r="E312" t="str">
            <v>カモメ</v>
          </cell>
          <cell r="F312">
            <v>119</v>
          </cell>
          <cell r="G312" t="str">
            <v>アジサシ</v>
          </cell>
          <cell r="H312">
            <v>311</v>
          </cell>
          <cell r="I312" t="str">
            <v>セグロアジサシ</v>
          </cell>
          <cell r="J312" t="str">
            <v>Sterna fuscata Linnaeus, 1766</v>
          </cell>
          <cell r="K312" t="str">
            <v>Sterna fuscata</v>
          </cell>
        </row>
        <row r="313">
          <cell r="A313" t="str">
            <v>ベニアジサシ</v>
          </cell>
          <cell r="B313">
            <v>17</v>
          </cell>
          <cell r="C313" t="str">
            <v>チドリ</v>
          </cell>
          <cell r="D313">
            <v>32</v>
          </cell>
          <cell r="E313" t="str">
            <v>カモメ</v>
          </cell>
          <cell r="F313">
            <v>119</v>
          </cell>
          <cell r="G313" t="str">
            <v>アジサシ</v>
          </cell>
          <cell r="H313">
            <v>312</v>
          </cell>
          <cell r="I313" t="str">
            <v>ベニアジサシ</v>
          </cell>
          <cell r="J313" t="str">
            <v>Sterna dougallii Montagu, 1813</v>
          </cell>
          <cell r="K313" t="str">
            <v>Sterna dougallii</v>
          </cell>
        </row>
        <row r="314">
          <cell r="A314" t="str">
            <v>エリグロアジサシ</v>
          </cell>
          <cell r="B314">
            <v>17</v>
          </cell>
          <cell r="C314" t="str">
            <v>チドリ</v>
          </cell>
          <cell r="D314">
            <v>32</v>
          </cell>
          <cell r="E314" t="str">
            <v>カモメ</v>
          </cell>
          <cell r="F314">
            <v>119</v>
          </cell>
          <cell r="G314" t="str">
            <v>アジサシ</v>
          </cell>
          <cell r="H314">
            <v>313</v>
          </cell>
          <cell r="I314" t="str">
            <v>エリグロアジサシ</v>
          </cell>
          <cell r="J314" t="str">
            <v>Sterna sumatrana Raffles, 1822</v>
          </cell>
          <cell r="K314" t="str">
            <v>Sterna sumatrana</v>
          </cell>
        </row>
        <row r="315">
          <cell r="A315" t="str">
            <v>アジサシ</v>
          </cell>
          <cell r="B315">
            <v>17</v>
          </cell>
          <cell r="C315" t="str">
            <v>チドリ</v>
          </cell>
          <cell r="D315">
            <v>32</v>
          </cell>
          <cell r="E315" t="str">
            <v>カモメ</v>
          </cell>
          <cell r="F315">
            <v>119</v>
          </cell>
          <cell r="G315" t="str">
            <v>アジサシ</v>
          </cell>
          <cell r="H315">
            <v>314</v>
          </cell>
          <cell r="I315" t="str">
            <v>アジサシ</v>
          </cell>
          <cell r="J315" t="str">
            <v>Sterna hirundo Linnaeus, 1758</v>
          </cell>
          <cell r="K315" t="str">
            <v>Sterna hirundo</v>
          </cell>
        </row>
        <row r="316">
          <cell r="A316" t="str">
            <v>キョクアジサシ</v>
          </cell>
          <cell r="B316">
            <v>17</v>
          </cell>
          <cell r="C316" t="str">
            <v>チドリ</v>
          </cell>
          <cell r="D316">
            <v>32</v>
          </cell>
          <cell r="E316" t="str">
            <v>カモメ</v>
          </cell>
          <cell r="F316">
            <v>119</v>
          </cell>
          <cell r="G316" t="str">
            <v>アジサシ</v>
          </cell>
          <cell r="H316">
            <v>315</v>
          </cell>
          <cell r="I316" t="str">
            <v>キョクアジサシ</v>
          </cell>
          <cell r="J316" t="str">
            <v>Sterna paradisaea Pontoppidan, 1763</v>
          </cell>
          <cell r="K316" t="str">
            <v>Sterna paradisaea</v>
          </cell>
        </row>
        <row r="317">
          <cell r="A317" t="str">
            <v>クロハラアジサシ</v>
          </cell>
          <cell r="B317">
            <v>17</v>
          </cell>
          <cell r="C317" t="str">
            <v>チドリ</v>
          </cell>
          <cell r="D317">
            <v>32</v>
          </cell>
          <cell r="E317" t="str">
            <v>カモメ</v>
          </cell>
          <cell r="F317">
            <v>120</v>
          </cell>
          <cell r="G317" t="str">
            <v>クロハラアジサシ</v>
          </cell>
          <cell r="H317">
            <v>316</v>
          </cell>
          <cell r="I317" t="str">
            <v>クロハラアジサシ</v>
          </cell>
          <cell r="J317" t="str">
            <v>Chlidonias hybrida (Pallas, 1811)</v>
          </cell>
          <cell r="K317" t="str">
            <v>Chlidonias hybrida</v>
          </cell>
        </row>
        <row r="318">
          <cell r="A318" t="str">
            <v>ハジロクロハラアジサシ</v>
          </cell>
          <cell r="B318">
            <v>17</v>
          </cell>
          <cell r="C318" t="str">
            <v>チドリ</v>
          </cell>
          <cell r="D318">
            <v>32</v>
          </cell>
          <cell r="E318" t="str">
            <v>カモメ</v>
          </cell>
          <cell r="F318">
            <v>120</v>
          </cell>
          <cell r="G318" t="str">
            <v>クロハラアジサシ</v>
          </cell>
          <cell r="H318">
            <v>317</v>
          </cell>
          <cell r="I318" t="str">
            <v>ハジロクロハラアジサシ</v>
          </cell>
          <cell r="J318" t="str">
            <v>Chlidonias leucopterus (Temminck, 1815)</v>
          </cell>
          <cell r="K318" t="str">
            <v>Chlidonias leucopterus</v>
          </cell>
        </row>
        <row r="319">
          <cell r="A319" t="str">
            <v>ハシグロクロハラアジサシ</v>
          </cell>
          <cell r="B319">
            <v>17</v>
          </cell>
          <cell r="C319" t="str">
            <v>チドリ</v>
          </cell>
          <cell r="D319">
            <v>32</v>
          </cell>
          <cell r="E319" t="str">
            <v>カモメ</v>
          </cell>
          <cell r="F319">
            <v>120</v>
          </cell>
          <cell r="G319" t="str">
            <v>クロハラアジサシ</v>
          </cell>
          <cell r="H319">
            <v>318</v>
          </cell>
          <cell r="I319" t="str">
            <v>ハシグロクロハラアジサシ</v>
          </cell>
          <cell r="J319" t="str">
            <v>Chlidonias niger (Linnaeus, 1758)</v>
          </cell>
          <cell r="K319" t="str">
            <v>Chlidonias niger</v>
          </cell>
        </row>
        <row r="320">
          <cell r="A320" t="str">
            <v>オオトウゾクカモメ</v>
          </cell>
          <cell r="B320">
            <v>17</v>
          </cell>
          <cell r="C320" t="str">
            <v>チドリ</v>
          </cell>
          <cell r="D320">
            <v>33</v>
          </cell>
          <cell r="E320" t="str">
            <v>トウゾクカモメ</v>
          </cell>
          <cell r="F320">
            <v>121</v>
          </cell>
          <cell r="G320" t="str">
            <v>トウゾクカモメ</v>
          </cell>
          <cell r="H320">
            <v>319</v>
          </cell>
          <cell r="I320" t="str">
            <v>オオトウゾクカモメ</v>
          </cell>
          <cell r="J320" t="str">
            <v>Stercorarius maccormicki Saunders, 1893</v>
          </cell>
          <cell r="K320" t="str">
            <v>Stercorarius maccormicki</v>
          </cell>
        </row>
        <row r="321">
          <cell r="A321" t="str">
            <v>トウゾクカモメ</v>
          </cell>
          <cell r="B321">
            <v>17</v>
          </cell>
          <cell r="C321" t="str">
            <v>チドリ</v>
          </cell>
          <cell r="D321">
            <v>33</v>
          </cell>
          <cell r="E321" t="str">
            <v>トウゾクカモメ</v>
          </cell>
          <cell r="F321">
            <v>121</v>
          </cell>
          <cell r="G321" t="str">
            <v>トウゾクカモメ</v>
          </cell>
          <cell r="H321">
            <v>320</v>
          </cell>
          <cell r="I321" t="str">
            <v>トウゾクカモメ</v>
          </cell>
          <cell r="J321" t="str">
            <v>Stercorarius pomarinus (Temminck, 1815)</v>
          </cell>
          <cell r="K321" t="str">
            <v>Stercorarius pomarinus</v>
          </cell>
        </row>
        <row r="322">
          <cell r="A322" t="str">
            <v>クロトウゾクカモメ</v>
          </cell>
          <cell r="B322">
            <v>17</v>
          </cell>
          <cell r="C322" t="str">
            <v>チドリ</v>
          </cell>
          <cell r="D322">
            <v>33</v>
          </cell>
          <cell r="E322" t="str">
            <v>トウゾクカモメ</v>
          </cell>
          <cell r="F322">
            <v>121</v>
          </cell>
          <cell r="G322" t="str">
            <v>トウゾクカモメ</v>
          </cell>
          <cell r="H322">
            <v>321</v>
          </cell>
          <cell r="I322" t="str">
            <v>クロトウゾクカモメ</v>
          </cell>
          <cell r="J322" t="str">
            <v>Stercorarius parasiticus (Linnaeus, 1758)</v>
          </cell>
          <cell r="K322" t="str">
            <v>Stercorarius parasiticus</v>
          </cell>
        </row>
        <row r="323">
          <cell r="A323" t="str">
            <v>シロハラトウゾクカモメ</v>
          </cell>
          <cell r="B323">
            <v>17</v>
          </cell>
          <cell r="C323" t="str">
            <v>チドリ</v>
          </cell>
          <cell r="D323">
            <v>33</v>
          </cell>
          <cell r="E323" t="str">
            <v>トウゾクカモメ</v>
          </cell>
          <cell r="F323">
            <v>121</v>
          </cell>
          <cell r="G323" t="str">
            <v>トウゾクカモメ</v>
          </cell>
          <cell r="H323">
            <v>322</v>
          </cell>
          <cell r="I323" t="str">
            <v>シロハラトウゾクカモメ</v>
          </cell>
          <cell r="J323" t="str">
            <v>Stercorarius longicaudus Vieillot, 1819</v>
          </cell>
          <cell r="K323" t="str">
            <v>Stercorarius longicaudus</v>
          </cell>
        </row>
        <row r="324">
          <cell r="A324" t="str">
            <v>ヒメウミスズメ</v>
          </cell>
          <cell r="B324">
            <v>17</v>
          </cell>
          <cell r="C324" t="str">
            <v>チドリ</v>
          </cell>
          <cell r="D324">
            <v>34</v>
          </cell>
          <cell r="E324" t="str">
            <v>ウミスズメ</v>
          </cell>
          <cell r="F324">
            <v>122</v>
          </cell>
          <cell r="G324" t="str">
            <v>ヒメウミスズメ</v>
          </cell>
          <cell r="H324">
            <v>323</v>
          </cell>
          <cell r="I324" t="str">
            <v>ヒメウミスズメ</v>
          </cell>
          <cell r="J324" t="str">
            <v>Alle alle (Linnaeus, 1758)</v>
          </cell>
          <cell r="K324" t="str">
            <v>Alle alle</v>
          </cell>
        </row>
        <row r="325">
          <cell r="A325" t="str">
            <v>ハシブトウミガラス</v>
          </cell>
          <cell r="B325">
            <v>17</v>
          </cell>
          <cell r="C325" t="str">
            <v>チドリ</v>
          </cell>
          <cell r="D325">
            <v>34</v>
          </cell>
          <cell r="E325" t="str">
            <v>ウミスズメ</v>
          </cell>
          <cell r="F325">
            <v>123</v>
          </cell>
          <cell r="G325" t="str">
            <v>ウミガラス</v>
          </cell>
          <cell r="H325">
            <v>324</v>
          </cell>
          <cell r="I325" t="str">
            <v>ハシブトウミガラス</v>
          </cell>
          <cell r="J325" t="str">
            <v>Uria lomvia (Linnaeus, 1758)</v>
          </cell>
          <cell r="K325" t="str">
            <v>Uria lomvia</v>
          </cell>
        </row>
        <row r="326">
          <cell r="A326" t="str">
            <v>ウミガラス</v>
          </cell>
          <cell r="B326">
            <v>17</v>
          </cell>
          <cell r="C326" t="str">
            <v>チドリ</v>
          </cell>
          <cell r="D326">
            <v>34</v>
          </cell>
          <cell r="E326" t="str">
            <v>ウミスズメ</v>
          </cell>
          <cell r="F326">
            <v>123</v>
          </cell>
          <cell r="G326" t="str">
            <v>ウミガラス</v>
          </cell>
          <cell r="H326">
            <v>325</v>
          </cell>
          <cell r="I326" t="str">
            <v>ウミガラス</v>
          </cell>
          <cell r="J326" t="str">
            <v>Uria aalge (Pontoppidan, 1763)</v>
          </cell>
          <cell r="K326" t="str">
            <v>Uria aalge</v>
          </cell>
        </row>
        <row r="327">
          <cell r="A327" t="str">
            <v>オオハシウミガラス</v>
          </cell>
          <cell r="B327">
            <v>17</v>
          </cell>
          <cell r="C327" t="str">
            <v>チドリ</v>
          </cell>
          <cell r="D327">
            <v>34</v>
          </cell>
          <cell r="E327" t="str">
            <v>ウミスズメ</v>
          </cell>
          <cell r="F327">
            <v>124</v>
          </cell>
          <cell r="G327" t="str">
            <v>オオハシウミガラス</v>
          </cell>
          <cell r="H327">
            <v>326</v>
          </cell>
          <cell r="I327" t="str">
            <v>オオハシウミガラス</v>
          </cell>
          <cell r="J327" t="str">
            <v>Alca torda Linnaeus, 1758</v>
          </cell>
          <cell r="K327" t="str">
            <v>Alca torda</v>
          </cell>
        </row>
        <row r="328">
          <cell r="A328" t="str">
            <v>ウミバト</v>
          </cell>
          <cell r="B328">
            <v>17</v>
          </cell>
          <cell r="C328" t="str">
            <v>チドリ</v>
          </cell>
          <cell r="D328">
            <v>34</v>
          </cell>
          <cell r="E328" t="str">
            <v>ウミスズメ</v>
          </cell>
          <cell r="F328">
            <v>125</v>
          </cell>
          <cell r="G328" t="str">
            <v>ウミバト</v>
          </cell>
          <cell r="H328">
            <v>327</v>
          </cell>
          <cell r="I328" t="str">
            <v>ウミバト</v>
          </cell>
          <cell r="J328" t="str">
            <v>Cepphus columba Pallas, 1811</v>
          </cell>
          <cell r="K328" t="str">
            <v>Cepphus columba</v>
          </cell>
        </row>
        <row r="329">
          <cell r="A329" t="str">
            <v>ケイマフリ</v>
          </cell>
          <cell r="B329">
            <v>17</v>
          </cell>
          <cell r="C329" t="str">
            <v>チドリ</v>
          </cell>
          <cell r="D329">
            <v>34</v>
          </cell>
          <cell r="E329" t="str">
            <v>ウミスズメ</v>
          </cell>
          <cell r="F329">
            <v>125</v>
          </cell>
          <cell r="G329" t="str">
            <v>ウミバト</v>
          </cell>
          <cell r="H329">
            <v>328</v>
          </cell>
          <cell r="I329" t="str">
            <v>ケイマフリ</v>
          </cell>
          <cell r="J329" t="str">
            <v>Cepphus carbo Pallas, 1811</v>
          </cell>
          <cell r="K329" t="str">
            <v>Cepphus carbo</v>
          </cell>
        </row>
        <row r="330">
          <cell r="A330" t="str">
            <v>マダラウミスズメ</v>
          </cell>
          <cell r="B330">
            <v>17</v>
          </cell>
          <cell r="C330" t="str">
            <v>チドリ</v>
          </cell>
          <cell r="D330">
            <v>34</v>
          </cell>
          <cell r="E330" t="str">
            <v>ウミスズメ</v>
          </cell>
          <cell r="F330">
            <v>126</v>
          </cell>
          <cell r="G330" t="str">
            <v>マダラウミスズメ</v>
          </cell>
          <cell r="H330">
            <v>329</v>
          </cell>
          <cell r="I330" t="str">
            <v>マダラウミスズメ</v>
          </cell>
          <cell r="J330" t="str">
            <v>Brachyramphus perdix (Pallas, 1811)</v>
          </cell>
          <cell r="K330" t="str">
            <v>Brachyramphus perdix</v>
          </cell>
        </row>
        <row r="331">
          <cell r="A331" t="str">
            <v>ウミスズメ</v>
          </cell>
          <cell r="B331">
            <v>17</v>
          </cell>
          <cell r="C331" t="str">
            <v>チドリ</v>
          </cell>
          <cell r="D331">
            <v>34</v>
          </cell>
          <cell r="E331" t="str">
            <v>ウミスズメ</v>
          </cell>
          <cell r="F331">
            <v>127</v>
          </cell>
          <cell r="G331" t="str">
            <v>ウミスズメ</v>
          </cell>
          <cell r="H331">
            <v>330</v>
          </cell>
          <cell r="I331" t="str">
            <v>ウミスズメ</v>
          </cell>
          <cell r="J331" t="str">
            <v>Synthliboramphus antiquus (Gmelin, 1789)</v>
          </cell>
          <cell r="K331" t="str">
            <v>Synthliboramphus antiquus</v>
          </cell>
        </row>
        <row r="332">
          <cell r="A332" t="str">
            <v>カンムリウミスズメ</v>
          </cell>
          <cell r="B332">
            <v>17</v>
          </cell>
          <cell r="C332" t="str">
            <v>チドリ</v>
          </cell>
          <cell r="D332">
            <v>34</v>
          </cell>
          <cell r="E332" t="str">
            <v>ウミスズメ</v>
          </cell>
          <cell r="F332">
            <v>127</v>
          </cell>
          <cell r="G332" t="str">
            <v>ウミスズメ</v>
          </cell>
          <cell r="H332">
            <v>331</v>
          </cell>
          <cell r="I332" t="str">
            <v>カンムリウミスズメ</v>
          </cell>
          <cell r="J332" t="str">
            <v>Synthliboramphus wumizusume (Temminck, 1836)</v>
          </cell>
          <cell r="K332" t="str">
            <v>Synthliboramphus wumizusume</v>
          </cell>
        </row>
        <row r="333">
          <cell r="A333" t="str">
            <v>ウミオウム</v>
          </cell>
          <cell r="B333">
            <v>17</v>
          </cell>
          <cell r="C333" t="str">
            <v>チドリ</v>
          </cell>
          <cell r="D333">
            <v>34</v>
          </cell>
          <cell r="E333" t="str">
            <v>ウミスズメ</v>
          </cell>
          <cell r="F333">
            <v>128</v>
          </cell>
          <cell r="G333" t="str">
            <v>エトロフウミスズメ</v>
          </cell>
          <cell r="H333">
            <v>332</v>
          </cell>
          <cell r="I333" t="str">
            <v>ウミオウム</v>
          </cell>
          <cell r="J333" t="str">
            <v>Aethia psittacula (Pallas, 1769)</v>
          </cell>
          <cell r="K333" t="str">
            <v>Aethia psittacula</v>
          </cell>
        </row>
        <row r="334">
          <cell r="A334" t="str">
            <v>コウミスズメ</v>
          </cell>
          <cell r="B334">
            <v>17</v>
          </cell>
          <cell r="C334" t="str">
            <v>チドリ</v>
          </cell>
          <cell r="D334">
            <v>34</v>
          </cell>
          <cell r="E334" t="str">
            <v>ウミスズメ</v>
          </cell>
          <cell r="F334">
            <v>128</v>
          </cell>
          <cell r="G334" t="str">
            <v>エトロフウミスズメ</v>
          </cell>
          <cell r="H334">
            <v>333</v>
          </cell>
          <cell r="I334" t="str">
            <v>コウミスズメ</v>
          </cell>
          <cell r="J334" t="str">
            <v>Aethia pusilla (Pallas, 1811)</v>
          </cell>
          <cell r="K334" t="str">
            <v>Aethia pusilla</v>
          </cell>
        </row>
        <row r="335">
          <cell r="A335" t="str">
            <v>シラヒゲウミスズメ</v>
          </cell>
          <cell r="B335">
            <v>17</v>
          </cell>
          <cell r="C335" t="str">
            <v>チドリ</v>
          </cell>
          <cell r="D335">
            <v>34</v>
          </cell>
          <cell r="E335" t="str">
            <v>ウミスズメ</v>
          </cell>
          <cell r="F335">
            <v>128</v>
          </cell>
          <cell r="G335" t="str">
            <v>エトロフウミスズメ</v>
          </cell>
          <cell r="H335">
            <v>334</v>
          </cell>
          <cell r="I335" t="str">
            <v>シラヒゲウミスズメ</v>
          </cell>
          <cell r="J335" t="str">
            <v>Aethia pygmaea (Gmelin, 1789)</v>
          </cell>
          <cell r="K335" t="str">
            <v>Aethia pygmaea</v>
          </cell>
        </row>
        <row r="336">
          <cell r="A336" t="str">
            <v>エトロフウミスズメ</v>
          </cell>
          <cell r="B336">
            <v>17</v>
          </cell>
          <cell r="C336" t="str">
            <v>チドリ</v>
          </cell>
          <cell r="D336">
            <v>34</v>
          </cell>
          <cell r="E336" t="str">
            <v>ウミスズメ</v>
          </cell>
          <cell r="F336">
            <v>128</v>
          </cell>
          <cell r="G336" t="str">
            <v>エトロフウミスズメ</v>
          </cell>
          <cell r="H336">
            <v>335</v>
          </cell>
          <cell r="I336" t="str">
            <v>エトロフウミスズメ</v>
          </cell>
          <cell r="J336" t="str">
            <v>Aethia cristatella (Pallas, 1769)</v>
          </cell>
          <cell r="K336" t="str">
            <v>Aethia cristatella</v>
          </cell>
        </row>
        <row r="337">
          <cell r="A337" t="str">
            <v>ウトウ</v>
          </cell>
          <cell r="B337">
            <v>17</v>
          </cell>
          <cell r="C337" t="str">
            <v>チドリ</v>
          </cell>
          <cell r="D337">
            <v>34</v>
          </cell>
          <cell r="E337" t="str">
            <v>ウミスズメ</v>
          </cell>
          <cell r="F337">
            <v>129</v>
          </cell>
          <cell r="G337" t="str">
            <v>ウトウ</v>
          </cell>
          <cell r="H337">
            <v>336</v>
          </cell>
          <cell r="I337" t="str">
            <v>ウトウ</v>
          </cell>
          <cell r="J337" t="str">
            <v>Cerorhinca monocerata (Pallas, 1811)</v>
          </cell>
          <cell r="K337" t="str">
            <v>Cerorhinca monocerata</v>
          </cell>
        </row>
        <row r="338">
          <cell r="A338" t="str">
            <v>ツノメドリ</v>
          </cell>
          <cell r="B338">
            <v>17</v>
          </cell>
          <cell r="C338" t="str">
            <v>チドリ</v>
          </cell>
          <cell r="D338">
            <v>34</v>
          </cell>
          <cell r="E338" t="str">
            <v>ウミスズメ</v>
          </cell>
          <cell r="F338">
            <v>130</v>
          </cell>
          <cell r="G338" t="str">
            <v>ツノメドリ</v>
          </cell>
          <cell r="H338">
            <v>337</v>
          </cell>
          <cell r="I338" t="str">
            <v>ツノメドリ</v>
          </cell>
          <cell r="J338" t="str">
            <v>Fratercula corniculata (Naumann, 1821)</v>
          </cell>
          <cell r="K338" t="str">
            <v>Fratercula corniculata</v>
          </cell>
        </row>
        <row r="339">
          <cell r="A339" t="str">
            <v>エトピリカ</v>
          </cell>
          <cell r="B339">
            <v>17</v>
          </cell>
          <cell r="C339" t="str">
            <v>チドリ</v>
          </cell>
          <cell r="D339">
            <v>34</v>
          </cell>
          <cell r="E339" t="str">
            <v>ウミスズメ</v>
          </cell>
          <cell r="F339">
            <v>130</v>
          </cell>
          <cell r="G339" t="str">
            <v>ツノメドリ</v>
          </cell>
          <cell r="H339">
            <v>338</v>
          </cell>
          <cell r="I339" t="str">
            <v>エトピリカ</v>
          </cell>
          <cell r="J339" t="str">
            <v>Fratercula cirrhata (Pallas, 1769)</v>
          </cell>
          <cell r="K339" t="str">
            <v>Fratercula cirrhata</v>
          </cell>
        </row>
        <row r="340">
          <cell r="A340" t="str">
            <v>ミサゴ</v>
          </cell>
          <cell r="B340">
            <v>18</v>
          </cell>
          <cell r="C340" t="str">
            <v>タカ</v>
          </cell>
          <cell r="D340">
            <v>35</v>
          </cell>
          <cell r="E340" t="str">
            <v>ミサゴ</v>
          </cell>
          <cell r="F340">
            <v>131</v>
          </cell>
          <cell r="G340" t="str">
            <v>ミサゴ</v>
          </cell>
          <cell r="H340">
            <v>339</v>
          </cell>
          <cell r="I340" t="str">
            <v>ミサゴ</v>
          </cell>
          <cell r="J340" t="str">
            <v>Pandion haliaetus (Linnaeus, 1758)</v>
          </cell>
          <cell r="K340" t="str">
            <v>Pandion haliaetus</v>
          </cell>
        </row>
        <row r="341">
          <cell r="A341" t="str">
            <v>ハチクマ</v>
          </cell>
          <cell r="B341">
            <v>18</v>
          </cell>
          <cell r="C341" t="str">
            <v>タカ</v>
          </cell>
          <cell r="D341">
            <v>36</v>
          </cell>
          <cell r="E341" t="str">
            <v>タカ</v>
          </cell>
          <cell r="F341">
            <v>132</v>
          </cell>
          <cell r="G341" t="str">
            <v>ハチクマ</v>
          </cell>
          <cell r="H341">
            <v>340</v>
          </cell>
          <cell r="I341" t="str">
            <v>ハチクマ</v>
          </cell>
          <cell r="J341" t="str">
            <v>Pernis ptilorhynchus (Temminck, 1821)</v>
          </cell>
          <cell r="K341" t="str">
            <v>Pernis ptilorhynchus</v>
          </cell>
        </row>
        <row r="342">
          <cell r="A342" t="str">
            <v>カタグロトビ</v>
          </cell>
          <cell r="B342">
            <v>18</v>
          </cell>
          <cell r="C342" t="str">
            <v>タカ</v>
          </cell>
          <cell r="D342">
            <v>36</v>
          </cell>
          <cell r="E342" t="str">
            <v>タカ</v>
          </cell>
          <cell r="F342">
            <v>133</v>
          </cell>
          <cell r="G342" t="str">
            <v>カタグロトビ</v>
          </cell>
          <cell r="H342">
            <v>341</v>
          </cell>
          <cell r="I342" t="str">
            <v>カタグロトビ</v>
          </cell>
          <cell r="J342" t="str">
            <v>Elanus caeruleus (Desfontaines, 1789)</v>
          </cell>
          <cell r="K342" t="str">
            <v>Elanus caeruleus</v>
          </cell>
        </row>
        <row r="343">
          <cell r="A343" t="str">
            <v>トビ</v>
          </cell>
          <cell r="B343">
            <v>18</v>
          </cell>
          <cell r="C343" t="str">
            <v>タカ</v>
          </cell>
          <cell r="D343">
            <v>36</v>
          </cell>
          <cell r="E343" t="str">
            <v>タカ</v>
          </cell>
          <cell r="F343">
            <v>134</v>
          </cell>
          <cell r="G343" t="str">
            <v>トビ</v>
          </cell>
          <cell r="H343">
            <v>342</v>
          </cell>
          <cell r="I343" t="str">
            <v>トビ</v>
          </cell>
          <cell r="J343" t="str">
            <v>Milvus migrans (Boddaert, 1783)</v>
          </cell>
          <cell r="K343" t="str">
            <v>Milvus migrans</v>
          </cell>
        </row>
        <row r="344">
          <cell r="A344" t="str">
            <v>オジロワシ</v>
          </cell>
          <cell r="B344">
            <v>18</v>
          </cell>
          <cell r="C344" t="str">
            <v>タカ</v>
          </cell>
          <cell r="D344">
            <v>36</v>
          </cell>
          <cell r="E344" t="str">
            <v>タカ</v>
          </cell>
          <cell r="F344">
            <v>135</v>
          </cell>
          <cell r="G344" t="str">
            <v>オジロワシ</v>
          </cell>
          <cell r="H344">
            <v>343</v>
          </cell>
          <cell r="I344" t="str">
            <v>オジロワシ</v>
          </cell>
          <cell r="J344" t="str">
            <v>Haliaeetus albicilla (Linnaeus, 1758)</v>
          </cell>
          <cell r="K344" t="str">
            <v>Haliaeetus albicilla</v>
          </cell>
        </row>
        <row r="345">
          <cell r="A345" t="str">
            <v>ハクトウワシ</v>
          </cell>
          <cell r="B345">
            <v>18</v>
          </cell>
          <cell r="C345" t="str">
            <v>タカ</v>
          </cell>
          <cell r="D345">
            <v>36</v>
          </cell>
          <cell r="E345" t="str">
            <v>タカ</v>
          </cell>
          <cell r="F345">
            <v>135</v>
          </cell>
          <cell r="G345" t="str">
            <v>オジロワシ</v>
          </cell>
          <cell r="H345">
            <v>344</v>
          </cell>
          <cell r="I345" t="str">
            <v>ハクトウワシ</v>
          </cell>
          <cell r="J345" t="str">
            <v>Haliaeetus leucocephalus (Linnaeus, 1766)</v>
          </cell>
          <cell r="K345" t="str">
            <v>Haliaeetus leucocephalus</v>
          </cell>
        </row>
        <row r="346">
          <cell r="A346" t="str">
            <v>オオワシ</v>
          </cell>
          <cell r="B346">
            <v>18</v>
          </cell>
          <cell r="C346" t="str">
            <v>タカ</v>
          </cell>
          <cell r="D346">
            <v>36</v>
          </cell>
          <cell r="E346" t="str">
            <v>タカ</v>
          </cell>
          <cell r="F346">
            <v>135</v>
          </cell>
          <cell r="G346" t="str">
            <v>オジロワシ</v>
          </cell>
          <cell r="H346">
            <v>345</v>
          </cell>
          <cell r="I346" t="str">
            <v>オオワシ</v>
          </cell>
          <cell r="J346" t="str">
            <v>Haliaeetus pelagicus (Pallas, 1811)</v>
          </cell>
          <cell r="K346" t="str">
            <v>Haliaeetus pelagicus</v>
          </cell>
        </row>
        <row r="347">
          <cell r="A347" t="str">
            <v>クロハゲワシ</v>
          </cell>
          <cell r="B347">
            <v>18</v>
          </cell>
          <cell r="C347" t="str">
            <v>タカ</v>
          </cell>
          <cell r="D347">
            <v>36</v>
          </cell>
          <cell r="E347" t="str">
            <v>タカ</v>
          </cell>
          <cell r="F347">
            <v>136</v>
          </cell>
          <cell r="G347" t="str">
            <v>クロハゲワシ</v>
          </cell>
          <cell r="H347">
            <v>346</v>
          </cell>
          <cell r="I347" t="str">
            <v>クロハゲワシ</v>
          </cell>
          <cell r="J347" t="str">
            <v>Aegypius monachus (Linnaeus, 1766)</v>
          </cell>
          <cell r="K347" t="str">
            <v>Aegypius monachus</v>
          </cell>
        </row>
        <row r="348">
          <cell r="A348" t="str">
            <v>カンムリワシ</v>
          </cell>
          <cell r="B348">
            <v>18</v>
          </cell>
          <cell r="C348" t="str">
            <v>タカ</v>
          </cell>
          <cell r="D348">
            <v>36</v>
          </cell>
          <cell r="E348" t="str">
            <v>タカ</v>
          </cell>
          <cell r="F348">
            <v>137</v>
          </cell>
          <cell r="G348" t="str">
            <v>カンムリワシ</v>
          </cell>
          <cell r="H348">
            <v>347</v>
          </cell>
          <cell r="I348" t="str">
            <v>カンムリワシ</v>
          </cell>
          <cell r="J348" t="str">
            <v>Spilornis cheela (Latham, 1790)</v>
          </cell>
          <cell r="K348" t="str">
            <v>Spilornis cheela</v>
          </cell>
        </row>
        <row r="349">
          <cell r="A349" t="str">
            <v>ヨーロッパチュウヒ</v>
          </cell>
          <cell r="B349">
            <v>18</v>
          </cell>
          <cell r="C349" t="str">
            <v>タカ</v>
          </cell>
          <cell r="D349">
            <v>36</v>
          </cell>
          <cell r="E349" t="str">
            <v>タカ</v>
          </cell>
          <cell r="F349">
            <v>138</v>
          </cell>
          <cell r="G349" t="str">
            <v>チュウヒ</v>
          </cell>
          <cell r="H349">
            <v>348</v>
          </cell>
          <cell r="I349" t="str">
            <v>ヨーロッパチュウヒ</v>
          </cell>
          <cell r="J349" t="str">
            <v>Circus aeruginosus (Linnaeus, 1758)</v>
          </cell>
          <cell r="K349" t="str">
            <v>Circus aeruginosus</v>
          </cell>
        </row>
        <row r="350">
          <cell r="A350" t="str">
            <v>チュウヒ</v>
          </cell>
          <cell r="B350">
            <v>18</v>
          </cell>
          <cell r="C350" t="str">
            <v>タカ</v>
          </cell>
          <cell r="D350">
            <v>36</v>
          </cell>
          <cell r="E350" t="str">
            <v>タカ</v>
          </cell>
          <cell r="F350">
            <v>138</v>
          </cell>
          <cell r="G350" t="str">
            <v>チュウヒ</v>
          </cell>
          <cell r="H350">
            <v>349</v>
          </cell>
          <cell r="I350" t="str">
            <v>チュウヒ</v>
          </cell>
          <cell r="J350" t="str">
            <v>Circus spilonotus Kaup, 1847</v>
          </cell>
          <cell r="K350" t="str">
            <v>Circus spilonotus</v>
          </cell>
        </row>
        <row r="351">
          <cell r="A351" t="str">
            <v>ハイイロチュウヒ</v>
          </cell>
          <cell r="B351">
            <v>18</v>
          </cell>
          <cell r="C351" t="str">
            <v>タカ</v>
          </cell>
          <cell r="D351">
            <v>36</v>
          </cell>
          <cell r="E351" t="str">
            <v>タカ</v>
          </cell>
          <cell r="F351">
            <v>138</v>
          </cell>
          <cell r="G351" t="str">
            <v>チュウヒ</v>
          </cell>
          <cell r="H351">
            <v>350</v>
          </cell>
          <cell r="I351" t="str">
            <v>ハイイロチュウヒ</v>
          </cell>
          <cell r="J351" t="str">
            <v>Circus cyaneus (Linnaeus, 1766)</v>
          </cell>
          <cell r="K351" t="str">
            <v>Circus cyaneus</v>
          </cell>
        </row>
        <row r="352">
          <cell r="A352" t="str">
            <v>ウスハイイロチュウヒ</v>
          </cell>
          <cell r="B352">
            <v>18</v>
          </cell>
          <cell r="C352" t="str">
            <v>タカ</v>
          </cell>
          <cell r="D352">
            <v>36</v>
          </cell>
          <cell r="E352" t="str">
            <v>タカ</v>
          </cell>
          <cell r="F352">
            <v>138</v>
          </cell>
          <cell r="G352" t="str">
            <v>チュウヒ</v>
          </cell>
          <cell r="H352">
            <v>351</v>
          </cell>
          <cell r="I352" t="str">
            <v>ウスハイイロチュウヒ</v>
          </cell>
          <cell r="J352" t="str">
            <v>Circus macrourus (Gmelin, 1770)</v>
          </cell>
          <cell r="K352" t="str">
            <v>Circus macrourus</v>
          </cell>
        </row>
        <row r="353">
          <cell r="A353" t="str">
            <v>マダラチュウヒ</v>
          </cell>
          <cell r="B353">
            <v>18</v>
          </cell>
          <cell r="C353" t="str">
            <v>タカ</v>
          </cell>
          <cell r="D353">
            <v>36</v>
          </cell>
          <cell r="E353" t="str">
            <v>タカ</v>
          </cell>
          <cell r="F353">
            <v>138</v>
          </cell>
          <cell r="G353" t="str">
            <v>チュウヒ</v>
          </cell>
          <cell r="H353">
            <v>352</v>
          </cell>
          <cell r="I353" t="str">
            <v>マダラチュウヒ</v>
          </cell>
          <cell r="J353" t="str">
            <v>Circus melanoleucos (Pennant, 1769)</v>
          </cell>
          <cell r="K353" t="str">
            <v>Circus melanoleucos</v>
          </cell>
        </row>
        <row r="354">
          <cell r="A354" t="str">
            <v>アカハラダカ</v>
          </cell>
          <cell r="B354">
            <v>18</v>
          </cell>
          <cell r="C354" t="str">
            <v>タカ</v>
          </cell>
          <cell r="D354">
            <v>36</v>
          </cell>
          <cell r="E354" t="str">
            <v>タカ</v>
          </cell>
          <cell r="F354">
            <v>139</v>
          </cell>
          <cell r="G354" t="str">
            <v>ハイタカ</v>
          </cell>
          <cell r="H354">
            <v>353</v>
          </cell>
          <cell r="I354" t="str">
            <v>アカハラダカ</v>
          </cell>
          <cell r="J354" t="str">
            <v>Accipiter soloensis (Horsfield, 1821)</v>
          </cell>
          <cell r="K354" t="str">
            <v>Accipiter soloensis</v>
          </cell>
        </row>
        <row r="355">
          <cell r="A355" t="str">
            <v>ツミ</v>
          </cell>
          <cell r="B355">
            <v>18</v>
          </cell>
          <cell r="C355" t="str">
            <v>タカ</v>
          </cell>
          <cell r="D355">
            <v>36</v>
          </cell>
          <cell r="E355" t="str">
            <v>タカ</v>
          </cell>
          <cell r="F355">
            <v>139</v>
          </cell>
          <cell r="G355" t="str">
            <v>ハイタカ</v>
          </cell>
          <cell r="H355">
            <v>354</v>
          </cell>
          <cell r="I355" t="str">
            <v>ツミ</v>
          </cell>
          <cell r="J355" t="str">
            <v>Accipiter gularis (Temminck &amp; Schlegel, 1844)</v>
          </cell>
          <cell r="K355" t="str">
            <v>Accipiter gularis</v>
          </cell>
        </row>
        <row r="356">
          <cell r="A356" t="str">
            <v>ハイタカ</v>
          </cell>
          <cell r="B356">
            <v>18</v>
          </cell>
          <cell r="C356" t="str">
            <v>タカ</v>
          </cell>
          <cell r="D356">
            <v>36</v>
          </cell>
          <cell r="E356" t="str">
            <v>タカ</v>
          </cell>
          <cell r="F356">
            <v>139</v>
          </cell>
          <cell r="G356" t="str">
            <v>ハイタカ</v>
          </cell>
          <cell r="H356">
            <v>355</v>
          </cell>
          <cell r="I356" t="str">
            <v>ハイタカ</v>
          </cell>
          <cell r="J356" t="str">
            <v>Accipiter nisus (Linnaeus, 1758)</v>
          </cell>
          <cell r="K356" t="str">
            <v>Accipiter nisus</v>
          </cell>
        </row>
        <row r="357">
          <cell r="A357" t="str">
            <v>オオタカ</v>
          </cell>
          <cell r="B357">
            <v>18</v>
          </cell>
          <cell r="C357" t="str">
            <v>タカ</v>
          </cell>
          <cell r="D357">
            <v>36</v>
          </cell>
          <cell r="E357" t="str">
            <v>タカ</v>
          </cell>
          <cell r="F357">
            <v>139</v>
          </cell>
          <cell r="G357" t="str">
            <v>ハイタカ</v>
          </cell>
          <cell r="H357">
            <v>356</v>
          </cell>
          <cell r="I357" t="str">
            <v>オオタカ</v>
          </cell>
          <cell r="J357" t="str">
            <v>Accipiter gentilis (Linnaeus, 1758)</v>
          </cell>
          <cell r="K357" t="str">
            <v>Accipiter gentilis</v>
          </cell>
        </row>
        <row r="358">
          <cell r="A358" t="str">
            <v>サシバ</v>
          </cell>
          <cell r="B358">
            <v>18</v>
          </cell>
          <cell r="C358" t="str">
            <v>タカ</v>
          </cell>
          <cell r="D358">
            <v>36</v>
          </cell>
          <cell r="E358" t="str">
            <v>タカ</v>
          </cell>
          <cell r="F358">
            <v>140</v>
          </cell>
          <cell r="G358" t="str">
            <v>サシバ</v>
          </cell>
          <cell r="H358">
            <v>357</v>
          </cell>
          <cell r="I358" t="str">
            <v>サシバ</v>
          </cell>
          <cell r="J358" t="str">
            <v>Butastur indicus (Gmelin, 1788)</v>
          </cell>
          <cell r="K358" t="str">
            <v>Butastur indicus</v>
          </cell>
        </row>
        <row r="359">
          <cell r="A359" t="str">
            <v>ノスリ</v>
          </cell>
          <cell r="B359">
            <v>18</v>
          </cell>
          <cell r="C359" t="str">
            <v>タカ</v>
          </cell>
          <cell r="D359">
            <v>36</v>
          </cell>
          <cell r="E359" t="str">
            <v>タカ</v>
          </cell>
          <cell r="F359">
            <v>141</v>
          </cell>
          <cell r="G359" t="str">
            <v>ノスリ</v>
          </cell>
          <cell r="H359">
            <v>358</v>
          </cell>
          <cell r="I359" t="str">
            <v>ノスリ</v>
          </cell>
          <cell r="J359" t="str">
            <v>Buteo buteo (Linnaeus, 1758)</v>
          </cell>
          <cell r="K359" t="str">
            <v>Buteo buteo</v>
          </cell>
        </row>
        <row r="360">
          <cell r="A360" t="str">
            <v>オオノスリ</v>
          </cell>
          <cell r="B360">
            <v>18</v>
          </cell>
          <cell r="C360" t="str">
            <v>タカ</v>
          </cell>
          <cell r="D360">
            <v>36</v>
          </cell>
          <cell r="E360" t="str">
            <v>タカ</v>
          </cell>
          <cell r="F360">
            <v>141</v>
          </cell>
          <cell r="G360" t="str">
            <v>ノスリ</v>
          </cell>
          <cell r="H360">
            <v>359</v>
          </cell>
          <cell r="I360" t="str">
            <v>オオノスリ</v>
          </cell>
          <cell r="J360" t="str">
            <v>Buteo hemilasius Temminck &amp; Schlegel, 1844</v>
          </cell>
          <cell r="K360" t="str">
            <v>Buteo hemilasius</v>
          </cell>
        </row>
        <row r="361">
          <cell r="A361" t="str">
            <v>ケアシノスリ</v>
          </cell>
          <cell r="B361">
            <v>18</v>
          </cell>
          <cell r="C361" t="str">
            <v>タカ</v>
          </cell>
          <cell r="D361">
            <v>36</v>
          </cell>
          <cell r="E361" t="str">
            <v>タカ</v>
          </cell>
          <cell r="F361">
            <v>141</v>
          </cell>
          <cell r="G361" t="str">
            <v>ノスリ</v>
          </cell>
          <cell r="H361">
            <v>360</v>
          </cell>
          <cell r="I361" t="str">
            <v>ケアシノスリ</v>
          </cell>
          <cell r="J361" t="str">
            <v>Buteo lagopus (Pontoppidan, 1763)</v>
          </cell>
          <cell r="K361" t="str">
            <v>Buteo lagopus</v>
          </cell>
        </row>
        <row r="362">
          <cell r="A362" t="str">
            <v>カラフトワシ</v>
          </cell>
          <cell r="B362">
            <v>18</v>
          </cell>
          <cell r="C362" t="str">
            <v>タカ</v>
          </cell>
          <cell r="D362">
            <v>36</v>
          </cell>
          <cell r="E362" t="str">
            <v>タカ</v>
          </cell>
          <cell r="F362">
            <v>142</v>
          </cell>
          <cell r="G362" t="str">
            <v>イヌワシ</v>
          </cell>
          <cell r="H362">
            <v>361</v>
          </cell>
          <cell r="I362" t="str">
            <v>カラフトワシ</v>
          </cell>
          <cell r="J362" t="str">
            <v>Aquila clanga Pallas, 1811</v>
          </cell>
          <cell r="K362" t="str">
            <v>Aquila clanga</v>
          </cell>
        </row>
        <row r="363">
          <cell r="A363" t="str">
            <v>カタシロワシ</v>
          </cell>
          <cell r="B363">
            <v>18</v>
          </cell>
          <cell r="C363" t="str">
            <v>タカ</v>
          </cell>
          <cell r="D363">
            <v>36</v>
          </cell>
          <cell r="E363" t="str">
            <v>タカ</v>
          </cell>
          <cell r="F363">
            <v>142</v>
          </cell>
          <cell r="G363" t="str">
            <v>イヌワシ</v>
          </cell>
          <cell r="H363">
            <v>362</v>
          </cell>
          <cell r="I363" t="str">
            <v>カタシロワシ</v>
          </cell>
          <cell r="J363" t="str">
            <v>Aquila heliaca Savigny, 1809</v>
          </cell>
          <cell r="K363" t="str">
            <v>Aquila heliaca</v>
          </cell>
        </row>
        <row r="364">
          <cell r="A364" t="str">
            <v>イヌワシ</v>
          </cell>
          <cell r="B364">
            <v>18</v>
          </cell>
          <cell r="C364" t="str">
            <v>タカ</v>
          </cell>
          <cell r="D364">
            <v>36</v>
          </cell>
          <cell r="E364" t="str">
            <v>タカ</v>
          </cell>
          <cell r="F364">
            <v>142</v>
          </cell>
          <cell r="G364" t="str">
            <v>イヌワシ</v>
          </cell>
          <cell r="H364">
            <v>363</v>
          </cell>
          <cell r="I364" t="str">
            <v>イヌワシ</v>
          </cell>
          <cell r="J364" t="str">
            <v>Aquila chrysaetos (Linnaeus, 1758)</v>
          </cell>
          <cell r="K364" t="str">
            <v>Aquila chrysaetos</v>
          </cell>
        </row>
        <row r="365">
          <cell r="A365" t="str">
            <v>クマタカ</v>
          </cell>
          <cell r="B365">
            <v>18</v>
          </cell>
          <cell r="C365" t="str">
            <v>タカ</v>
          </cell>
          <cell r="D365">
            <v>36</v>
          </cell>
          <cell r="E365" t="str">
            <v>タカ</v>
          </cell>
          <cell r="F365">
            <v>143</v>
          </cell>
          <cell r="G365" t="str">
            <v>クマタカ</v>
          </cell>
          <cell r="H365">
            <v>364</v>
          </cell>
          <cell r="I365" t="str">
            <v>クマタカ</v>
          </cell>
          <cell r="J365" t="str">
            <v>Nisaetus nipalensis Hodgson, 1836</v>
          </cell>
          <cell r="K365" t="str">
            <v>Nisaetus nipalensis</v>
          </cell>
        </row>
        <row r="366">
          <cell r="A366" t="str">
            <v>ヒガシメンフクロウ</v>
          </cell>
          <cell r="B366">
            <v>19</v>
          </cell>
          <cell r="C366" t="str">
            <v>フクロウ</v>
          </cell>
          <cell r="D366">
            <v>37</v>
          </cell>
          <cell r="E366" t="str">
            <v>メンフクロウ</v>
          </cell>
          <cell r="F366">
            <v>144</v>
          </cell>
          <cell r="G366" t="str">
            <v>メンフクロウ</v>
          </cell>
          <cell r="H366">
            <v>365</v>
          </cell>
          <cell r="I366" t="str">
            <v>ヒガシメンフクロウ</v>
          </cell>
          <cell r="J366" t="str">
            <v>Tyto longimembris (Jerdon, 1839)</v>
          </cell>
          <cell r="K366" t="str">
            <v>Tyto longimembris</v>
          </cell>
        </row>
        <row r="367">
          <cell r="A367" t="str">
            <v>オオコノハズク</v>
          </cell>
          <cell r="B367">
            <v>19</v>
          </cell>
          <cell r="C367" t="str">
            <v>フクロウ</v>
          </cell>
          <cell r="D367">
            <v>38</v>
          </cell>
          <cell r="E367" t="str">
            <v>フクロウ</v>
          </cell>
          <cell r="F367">
            <v>145</v>
          </cell>
          <cell r="G367" t="str">
            <v>コノハズク</v>
          </cell>
          <cell r="H367">
            <v>366</v>
          </cell>
          <cell r="I367" t="str">
            <v>オオコノハズク</v>
          </cell>
          <cell r="J367" t="str">
            <v>Otus lempiji (Horsfield, 1821)</v>
          </cell>
          <cell r="K367" t="str">
            <v>Otus lempiji</v>
          </cell>
        </row>
        <row r="368">
          <cell r="A368" t="str">
            <v>コノハズク</v>
          </cell>
          <cell r="B368">
            <v>19</v>
          </cell>
          <cell r="C368" t="str">
            <v>フクロウ</v>
          </cell>
          <cell r="D368">
            <v>38</v>
          </cell>
          <cell r="E368" t="str">
            <v>フクロウ</v>
          </cell>
          <cell r="F368">
            <v>145</v>
          </cell>
          <cell r="G368" t="str">
            <v>コノハズク</v>
          </cell>
          <cell r="H368">
            <v>367</v>
          </cell>
          <cell r="I368" t="str">
            <v>コノハズク</v>
          </cell>
          <cell r="J368" t="str">
            <v>Otus sunia (Hodgson, 1836)</v>
          </cell>
          <cell r="K368" t="str">
            <v>Otus sunia</v>
          </cell>
        </row>
        <row r="369">
          <cell r="A369" t="str">
            <v>リュウキュウコノハズク</v>
          </cell>
          <cell r="B369">
            <v>19</v>
          </cell>
          <cell r="C369" t="str">
            <v>フクロウ</v>
          </cell>
          <cell r="D369">
            <v>38</v>
          </cell>
          <cell r="E369" t="str">
            <v>フクロウ</v>
          </cell>
          <cell r="F369">
            <v>145</v>
          </cell>
          <cell r="G369" t="str">
            <v>コノハズク</v>
          </cell>
          <cell r="H369">
            <v>368</v>
          </cell>
          <cell r="I369" t="str">
            <v>リュウキュウコノハズク</v>
          </cell>
          <cell r="J369" t="str">
            <v>Otus elegans (Cassin, 1852)</v>
          </cell>
          <cell r="K369" t="str">
            <v>Otus elegans</v>
          </cell>
        </row>
        <row r="370">
          <cell r="A370" t="str">
            <v>シロフクロウ</v>
          </cell>
          <cell r="B370">
            <v>19</v>
          </cell>
          <cell r="C370" t="str">
            <v>フクロウ</v>
          </cell>
          <cell r="D370">
            <v>38</v>
          </cell>
          <cell r="E370" t="str">
            <v>フクロウ</v>
          </cell>
          <cell r="F370">
            <v>146</v>
          </cell>
          <cell r="G370" t="str">
            <v>ワシミミズク</v>
          </cell>
          <cell r="H370">
            <v>369</v>
          </cell>
          <cell r="I370" t="str">
            <v>シロフクロウ</v>
          </cell>
          <cell r="J370" t="str">
            <v>Bubo scandiacus (Linnaeus, 1758)</v>
          </cell>
          <cell r="K370" t="str">
            <v>Bubo scandiacus</v>
          </cell>
        </row>
        <row r="371">
          <cell r="A371" t="str">
            <v>ワシミミズク</v>
          </cell>
          <cell r="B371">
            <v>19</v>
          </cell>
          <cell r="C371" t="str">
            <v>フクロウ</v>
          </cell>
          <cell r="D371">
            <v>38</v>
          </cell>
          <cell r="E371" t="str">
            <v>フクロウ</v>
          </cell>
          <cell r="F371">
            <v>146</v>
          </cell>
          <cell r="G371" t="str">
            <v>ワシミミズク</v>
          </cell>
          <cell r="H371">
            <v>370</v>
          </cell>
          <cell r="I371" t="str">
            <v>ワシミミズク</v>
          </cell>
          <cell r="J371" t="str">
            <v>Bubo bubo (Linnaeus, 1758)</v>
          </cell>
          <cell r="K371" t="str">
            <v>Bubo bubo</v>
          </cell>
        </row>
        <row r="372">
          <cell r="A372" t="str">
            <v>シマフクロウ</v>
          </cell>
          <cell r="B372">
            <v>19</v>
          </cell>
          <cell r="C372" t="str">
            <v>フクロウ</v>
          </cell>
          <cell r="D372">
            <v>38</v>
          </cell>
          <cell r="E372" t="str">
            <v>フクロウ</v>
          </cell>
          <cell r="F372">
            <v>147</v>
          </cell>
          <cell r="G372" t="str">
            <v>シマフクロウ</v>
          </cell>
          <cell r="H372">
            <v>371</v>
          </cell>
          <cell r="I372" t="str">
            <v>シマフクロウ</v>
          </cell>
          <cell r="J372" t="str">
            <v>Ketupa blakistoni (Seebohm, 1884)</v>
          </cell>
          <cell r="K372" t="str">
            <v>Ketupa blakistoni</v>
          </cell>
        </row>
        <row r="373">
          <cell r="A373" t="str">
            <v>フクロウ</v>
          </cell>
          <cell r="B373">
            <v>19</v>
          </cell>
          <cell r="C373" t="str">
            <v>フクロウ</v>
          </cell>
          <cell r="D373">
            <v>38</v>
          </cell>
          <cell r="E373" t="str">
            <v>フクロウ</v>
          </cell>
          <cell r="F373">
            <v>148</v>
          </cell>
          <cell r="G373" t="str">
            <v>フクロウ</v>
          </cell>
          <cell r="H373">
            <v>372</v>
          </cell>
          <cell r="I373" t="str">
            <v>フクロウ</v>
          </cell>
          <cell r="J373" t="str">
            <v>Strix uralensis Pallas, 1771</v>
          </cell>
          <cell r="K373" t="str">
            <v>Strix uralensis</v>
          </cell>
        </row>
        <row r="374">
          <cell r="A374" t="str">
            <v>キンメフクロウ</v>
          </cell>
          <cell r="B374">
            <v>19</v>
          </cell>
          <cell r="C374" t="str">
            <v>フクロウ</v>
          </cell>
          <cell r="D374">
            <v>38</v>
          </cell>
          <cell r="E374" t="str">
            <v>フクロウ</v>
          </cell>
          <cell r="F374">
            <v>149</v>
          </cell>
          <cell r="G374" t="str">
            <v>キンメフクロウ</v>
          </cell>
          <cell r="H374">
            <v>373</v>
          </cell>
          <cell r="I374" t="str">
            <v>キンメフクロウ</v>
          </cell>
          <cell r="J374" t="str">
            <v>Aegolius funereus (Linnaeus, 1758)</v>
          </cell>
          <cell r="K374" t="str">
            <v>Aegolius funereus</v>
          </cell>
        </row>
        <row r="375">
          <cell r="A375" t="str">
            <v>アオバズク</v>
          </cell>
          <cell r="B375">
            <v>19</v>
          </cell>
          <cell r="C375" t="str">
            <v>フクロウ</v>
          </cell>
          <cell r="D375">
            <v>38</v>
          </cell>
          <cell r="E375" t="str">
            <v>フクロウ</v>
          </cell>
          <cell r="F375">
            <v>150</v>
          </cell>
          <cell r="G375" t="str">
            <v>アオバズク</v>
          </cell>
          <cell r="H375">
            <v>374</v>
          </cell>
          <cell r="I375" t="str">
            <v>アオバズク</v>
          </cell>
          <cell r="J375" t="str">
            <v>Ninox scutulata (Raffles, 1822)</v>
          </cell>
          <cell r="K375" t="str">
            <v>Ninox scutulata</v>
          </cell>
        </row>
        <row r="376">
          <cell r="A376" t="str">
            <v>トラフズク</v>
          </cell>
          <cell r="B376">
            <v>19</v>
          </cell>
          <cell r="C376" t="str">
            <v>フクロウ</v>
          </cell>
          <cell r="D376">
            <v>38</v>
          </cell>
          <cell r="E376" t="str">
            <v>フクロウ</v>
          </cell>
          <cell r="F376">
            <v>151</v>
          </cell>
          <cell r="G376" t="str">
            <v>トラフズク</v>
          </cell>
          <cell r="H376">
            <v>375</v>
          </cell>
          <cell r="I376" t="str">
            <v>トラフズク</v>
          </cell>
          <cell r="J376" t="str">
            <v>Asio otus (Linnaeus, 1758)</v>
          </cell>
          <cell r="K376" t="str">
            <v>Asio otus</v>
          </cell>
        </row>
        <row r="377">
          <cell r="A377" t="str">
            <v>コミミズク</v>
          </cell>
          <cell r="B377">
            <v>19</v>
          </cell>
          <cell r="C377" t="str">
            <v>フクロウ</v>
          </cell>
          <cell r="D377">
            <v>38</v>
          </cell>
          <cell r="E377" t="str">
            <v>フクロウ</v>
          </cell>
          <cell r="F377">
            <v>151</v>
          </cell>
          <cell r="G377" t="str">
            <v>トラフズク</v>
          </cell>
          <cell r="H377">
            <v>376</v>
          </cell>
          <cell r="I377" t="str">
            <v>コミミズク</v>
          </cell>
          <cell r="J377" t="str">
            <v>Asio flammeus (Pontoppidan, 1763)</v>
          </cell>
          <cell r="K377" t="str">
            <v>Asio flammeus</v>
          </cell>
        </row>
        <row r="378">
          <cell r="A378" t="str">
            <v>ヤツガシラ</v>
          </cell>
          <cell r="B378">
            <v>20</v>
          </cell>
          <cell r="C378" t="str">
            <v>サイチョウ</v>
          </cell>
          <cell r="D378">
            <v>39</v>
          </cell>
          <cell r="E378" t="str">
            <v>ヤツガシラ</v>
          </cell>
          <cell r="F378">
            <v>152</v>
          </cell>
          <cell r="G378" t="str">
            <v>ヤツガシラ</v>
          </cell>
          <cell r="H378">
            <v>377</v>
          </cell>
          <cell r="I378" t="str">
            <v>ヤツガシラ</v>
          </cell>
          <cell r="J378" t="str">
            <v>Upupa epops Linnaeus, 1758</v>
          </cell>
          <cell r="K378" t="str">
            <v>Upupa epops</v>
          </cell>
        </row>
        <row r="379">
          <cell r="A379" t="str">
            <v>アカショウビン</v>
          </cell>
          <cell r="B379">
            <v>21</v>
          </cell>
          <cell r="C379" t="str">
            <v>ブッポウソウ</v>
          </cell>
          <cell r="D379">
            <v>40</v>
          </cell>
          <cell r="E379" t="str">
            <v>カワセミ</v>
          </cell>
          <cell r="F379">
            <v>153</v>
          </cell>
          <cell r="G379" t="str">
            <v>アカショウビン</v>
          </cell>
          <cell r="H379">
            <v>378</v>
          </cell>
          <cell r="I379" t="str">
            <v>アカショウビン</v>
          </cell>
          <cell r="J379" t="str">
            <v>Halcyon coromanda (Latham, 1790)</v>
          </cell>
          <cell r="K379" t="str">
            <v>Halcyon coromanda</v>
          </cell>
        </row>
        <row r="380">
          <cell r="A380" t="str">
            <v>アオショウビン</v>
          </cell>
          <cell r="B380">
            <v>21</v>
          </cell>
          <cell r="C380" t="str">
            <v>ブッポウソウ</v>
          </cell>
          <cell r="D380">
            <v>40</v>
          </cell>
          <cell r="E380" t="str">
            <v>カワセミ</v>
          </cell>
          <cell r="F380">
            <v>153</v>
          </cell>
          <cell r="G380" t="str">
            <v>アカショウビン</v>
          </cell>
          <cell r="H380">
            <v>379</v>
          </cell>
          <cell r="I380" t="str">
            <v>アオショウビン</v>
          </cell>
          <cell r="J380" t="str">
            <v>Halcyon smyrnensis (Linnaeus, 1758)</v>
          </cell>
          <cell r="K380" t="str">
            <v>Halcyon smyrnensis</v>
          </cell>
        </row>
        <row r="381">
          <cell r="A381" t="str">
            <v>ヤマショウビン</v>
          </cell>
          <cell r="B381">
            <v>21</v>
          </cell>
          <cell r="C381" t="str">
            <v>ブッポウソウ</v>
          </cell>
          <cell r="D381">
            <v>40</v>
          </cell>
          <cell r="E381" t="str">
            <v>カワセミ</v>
          </cell>
          <cell r="F381">
            <v>153</v>
          </cell>
          <cell r="G381" t="str">
            <v>アカショウビン</v>
          </cell>
          <cell r="H381">
            <v>380</v>
          </cell>
          <cell r="I381" t="str">
            <v>ヤマショウビン</v>
          </cell>
          <cell r="J381" t="str">
            <v>Halcyon pileata (Boddaert, 1783)</v>
          </cell>
          <cell r="K381" t="str">
            <v>Halcyon pileata</v>
          </cell>
        </row>
        <row r="382">
          <cell r="A382" t="str">
            <v>ナンヨウショウビン</v>
          </cell>
          <cell r="B382">
            <v>21</v>
          </cell>
          <cell r="C382" t="str">
            <v>ブッポウソウ</v>
          </cell>
          <cell r="D382">
            <v>40</v>
          </cell>
          <cell r="E382" t="str">
            <v>カワセミ</v>
          </cell>
          <cell r="F382">
            <v>154</v>
          </cell>
          <cell r="G382" t="str">
            <v>ナンヨウショウビン</v>
          </cell>
          <cell r="H382">
            <v>381</v>
          </cell>
          <cell r="I382" t="str">
            <v>ナンヨウショウビン</v>
          </cell>
          <cell r="J382" t="str">
            <v>Todiramphus chloris (Boddaert, 1783)</v>
          </cell>
          <cell r="K382" t="str">
            <v>Todiramphus chloris</v>
          </cell>
        </row>
        <row r="383">
          <cell r="A383" t="str">
            <v>ミヤコショウビン</v>
          </cell>
          <cell r="B383">
            <v>21</v>
          </cell>
          <cell r="C383" t="str">
            <v>ブッポウソウ</v>
          </cell>
          <cell r="D383">
            <v>40</v>
          </cell>
          <cell r="E383" t="str">
            <v>カワセミ</v>
          </cell>
          <cell r="F383">
            <v>154</v>
          </cell>
          <cell r="G383" t="str">
            <v>ナンヨウショウビン</v>
          </cell>
          <cell r="H383">
            <v>382</v>
          </cell>
          <cell r="I383" t="str">
            <v>ミヤコショウビン</v>
          </cell>
          <cell r="J383" t="str">
            <v>Todiramphus miyakoensis (Kuroda, 1919)</v>
          </cell>
          <cell r="K383" t="str">
            <v>Todiramphus miyakoensis</v>
          </cell>
        </row>
        <row r="384">
          <cell r="A384" t="str">
            <v>カワセミ</v>
          </cell>
          <cell r="B384">
            <v>21</v>
          </cell>
          <cell r="C384" t="str">
            <v>ブッポウソウ</v>
          </cell>
          <cell r="D384">
            <v>40</v>
          </cell>
          <cell r="E384" t="str">
            <v>カワセミ</v>
          </cell>
          <cell r="F384">
            <v>155</v>
          </cell>
          <cell r="G384" t="str">
            <v>カワセミ</v>
          </cell>
          <cell r="H384">
            <v>383</v>
          </cell>
          <cell r="I384" t="str">
            <v>カワセミ</v>
          </cell>
          <cell r="J384" t="str">
            <v>Alcedo atthis (Linnaeus, 1758)</v>
          </cell>
          <cell r="K384" t="str">
            <v>Alcedo atthis</v>
          </cell>
        </row>
        <row r="385">
          <cell r="A385" t="str">
            <v>ミツユビカワセミ</v>
          </cell>
          <cell r="B385">
            <v>21</v>
          </cell>
          <cell r="C385" t="str">
            <v>ブッポウソウ</v>
          </cell>
          <cell r="D385">
            <v>40</v>
          </cell>
          <cell r="E385" t="str">
            <v>カワセミ</v>
          </cell>
          <cell r="F385">
            <v>156</v>
          </cell>
          <cell r="G385" t="str">
            <v>ミツユビカワセミ</v>
          </cell>
          <cell r="H385">
            <v>384</v>
          </cell>
          <cell r="I385" t="str">
            <v>ミツユビカワセミ</v>
          </cell>
          <cell r="J385" t="str">
            <v>Ceyx erithaca (Linnaeus, 1758)</v>
          </cell>
          <cell r="K385" t="str">
            <v>Ceyx erithaca</v>
          </cell>
        </row>
        <row r="386">
          <cell r="A386" t="str">
            <v>ヤマセミ</v>
          </cell>
          <cell r="B386">
            <v>21</v>
          </cell>
          <cell r="C386" t="str">
            <v>ブッポウソウ</v>
          </cell>
          <cell r="D386">
            <v>40</v>
          </cell>
          <cell r="E386" t="str">
            <v>カワセミ</v>
          </cell>
          <cell r="F386">
            <v>157</v>
          </cell>
          <cell r="G386" t="str">
            <v>ヤマセミ</v>
          </cell>
          <cell r="H386">
            <v>385</v>
          </cell>
          <cell r="I386" t="str">
            <v>ヤマセミ</v>
          </cell>
          <cell r="J386" t="str">
            <v>Megaceryle lugubris (Temminck, 1834)</v>
          </cell>
          <cell r="K386" t="str">
            <v>Megaceryle lugubris</v>
          </cell>
        </row>
        <row r="387">
          <cell r="A387" t="str">
            <v>ハチクイ</v>
          </cell>
          <cell r="B387">
            <v>21</v>
          </cell>
          <cell r="C387" t="str">
            <v>ブッポウソウ</v>
          </cell>
          <cell r="D387">
            <v>41</v>
          </cell>
          <cell r="E387" t="str">
            <v>ハチクイ</v>
          </cell>
          <cell r="F387">
            <v>158</v>
          </cell>
          <cell r="G387" t="str">
            <v>ハチクイ</v>
          </cell>
          <cell r="H387">
            <v>386</v>
          </cell>
          <cell r="I387" t="str">
            <v>ハチクイ</v>
          </cell>
          <cell r="J387" t="str">
            <v>Merops ornatus Latham, 1802</v>
          </cell>
          <cell r="K387" t="str">
            <v>Merops ornatus</v>
          </cell>
        </row>
        <row r="388">
          <cell r="A388" t="str">
            <v>ブッポウソウ</v>
          </cell>
          <cell r="B388">
            <v>21</v>
          </cell>
          <cell r="C388" t="str">
            <v>ブッポウソウ</v>
          </cell>
          <cell r="D388">
            <v>42</v>
          </cell>
          <cell r="E388" t="str">
            <v>ブッポウソウ</v>
          </cell>
          <cell r="F388">
            <v>159</v>
          </cell>
          <cell r="G388" t="str">
            <v>ブッポウソウ</v>
          </cell>
          <cell r="H388">
            <v>387</v>
          </cell>
          <cell r="I388" t="str">
            <v>ブッポウソウ</v>
          </cell>
          <cell r="J388" t="str">
            <v>Eurystomus orientalis (Linnaeus, 1766)</v>
          </cell>
          <cell r="K388" t="str">
            <v>Eurystomus orientalis</v>
          </cell>
        </row>
        <row r="389">
          <cell r="A389" t="str">
            <v>アリスイ</v>
          </cell>
          <cell r="B389">
            <v>22</v>
          </cell>
          <cell r="C389" t="str">
            <v>キツツキ</v>
          </cell>
          <cell r="D389">
            <v>43</v>
          </cell>
          <cell r="E389" t="str">
            <v>キツツキ</v>
          </cell>
          <cell r="F389">
            <v>160</v>
          </cell>
          <cell r="G389" t="str">
            <v>アリスイ</v>
          </cell>
          <cell r="H389">
            <v>388</v>
          </cell>
          <cell r="I389" t="str">
            <v>アリスイ</v>
          </cell>
          <cell r="J389" t="str">
            <v>Jynx torquilla Linnaeus, 1758</v>
          </cell>
          <cell r="K389" t="str">
            <v>Jynx torquilla</v>
          </cell>
        </row>
        <row r="390">
          <cell r="A390" t="str">
            <v>チャバラアカゲラ</v>
          </cell>
          <cell r="B390">
            <v>22</v>
          </cell>
          <cell r="C390" t="str">
            <v>キツツキ</v>
          </cell>
          <cell r="D390">
            <v>43</v>
          </cell>
          <cell r="E390" t="str">
            <v>キツツキ</v>
          </cell>
          <cell r="F390">
            <v>161</v>
          </cell>
          <cell r="G390" t="str">
            <v>アカゲラ</v>
          </cell>
          <cell r="H390">
            <v>389</v>
          </cell>
          <cell r="I390" t="str">
            <v>チャバラアカゲラ</v>
          </cell>
          <cell r="J390" t="str">
            <v>Dendrocopos hyperythrus (Vigors, 1831)</v>
          </cell>
          <cell r="K390" t="str">
            <v>Dendrocopos hyperythrus</v>
          </cell>
        </row>
        <row r="391">
          <cell r="A391" t="str">
            <v>コゲラ</v>
          </cell>
          <cell r="B391">
            <v>22</v>
          </cell>
          <cell r="C391" t="str">
            <v>キツツキ</v>
          </cell>
          <cell r="D391">
            <v>43</v>
          </cell>
          <cell r="E391" t="str">
            <v>キツツキ</v>
          </cell>
          <cell r="F391">
            <v>161</v>
          </cell>
          <cell r="G391" t="str">
            <v>アカゲラ</v>
          </cell>
          <cell r="H391">
            <v>390</v>
          </cell>
          <cell r="I391" t="str">
            <v>コゲラ</v>
          </cell>
          <cell r="J391" t="str">
            <v>Dendrocopos kizuki (Temminck, 1836)</v>
          </cell>
          <cell r="K391" t="str">
            <v>Dendrocopos kizuki</v>
          </cell>
        </row>
        <row r="392">
          <cell r="A392" t="str">
            <v>コアカゲラ</v>
          </cell>
          <cell r="B392">
            <v>22</v>
          </cell>
          <cell r="C392" t="str">
            <v>キツツキ</v>
          </cell>
          <cell r="D392">
            <v>43</v>
          </cell>
          <cell r="E392" t="str">
            <v>キツツキ</v>
          </cell>
          <cell r="F392">
            <v>161</v>
          </cell>
          <cell r="G392" t="str">
            <v>アカゲラ</v>
          </cell>
          <cell r="H392">
            <v>391</v>
          </cell>
          <cell r="I392" t="str">
            <v>コアカゲラ</v>
          </cell>
          <cell r="J392" t="str">
            <v>Dendrocopos minor (Linnaeus, 1758)</v>
          </cell>
          <cell r="K392" t="str">
            <v>Dendrocopos minor</v>
          </cell>
        </row>
        <row r="393">
          <cell r="A393" t="str">
            <v>オオアカゲラ</v>
          </cell>
          <cell r="B393">
            <v>22</v>
          </cell>
          <cell r="C393" t="str">
            <v>キツツキ</v>
          </cell>
          <cell r="D393">
            <v>43</v>
          </cell>
          <cell r="E393" t="str">
            <v>キツツキ</v>
          </cell>
          <cell r="F393">
            <v>161</v>
          </cell>
          <cell r="G393" t="str">
            <v>アカゲラ</v>
          </cell>
          <cell r="H393">
            <v>392</v>
          </cell>
          <cell r="I393" t="str">
            <v>オオアカゲラ</v>
          </cell>
          <cell r="J393" t="str">
            <v>Dendrocopos leucotos (Bechstein, 1802)</v>
          </cell>
          <cell r="K393" t="str">
            <v>Dendrocopos leucotos</v>
          </cell>
        </row>
        <row r="394">
          <cell r="A394" t="str">
            <v>アカゲラ</v>
          </cell>
          <cell r="B394">
            <v>22</v>
          </cell>
          <cell r="C394" t="str">
            <v>キツツキ</v>
          </cell>
          <cell r="D394">
            <v>43</v>
          </cell>
          <cell r="E394" t="str">
            <v>キツツキ</v>
          </cell>
          <cell r="F394">
            <v>161</v>
          </cell>
          <cell r="G394" t="str">
            <v>アカゲラ</v>
          </cell>
          <cell r="H394">
            <v>393</v>
          </cell>
          <cell r="I394" t="str">
            <v>アカゲラ</v>
          </cell>
          <cell r="J394" t="str">
            <v>Dendrocopos major (Linnaeus, 1758)</v>
          </cell>
          <cell r="K394" t="str">
            <v>Dendrocopos major</v>
          </cell>
        </row>
        <row r="395">
          <cell r="A395" t="str">
            <v>ミユビゲラ</v>
          </cell>
          <cell r="B395">
            <v>22</v>
          </cell>
          <cell r="C395" t="str">
            <v>キツツキ</v>
          </cell>
          <cell r="D395">
            <v>43</v>
          </cell>
          <cell r="E395" t="str">
            <v>キツツキ</v>
          </cell>
          <cell r="F395">
            <v>162</v>
          </cell>
          <cell r="G395" t="str">
            <v>ミユビゲラ</v>
          </cell>
          <cell r="H395">
            <v>394</v>
          </cell>
          <cell r="I395" t="str">
            <v>ミユビゲラ</v>
          </cell>
          <cell r="J395" t="str">
            <v>Picoides tridactylus (Linnaeus, 1758)</v>
          </cell>
          <cell r="K395" t="str">
            <v>Picoides tridactylus</v>
          </cell>
        </row>
        <row r="396">
          <cell r="A396" t="str">
            <v>キタタキ</v>
          </cell>
          <cell r="B396">
            <v>22</v>
          </cell>
          <cell r="C396" t="str">
            <v>キツツキ</v>
          </cell>
          <cell r="D396">
            <v>43</v>
          </cell>
          <cell r="E396" t="str">
            <v>キツツキ</v>
          </cell>
          <cell r="F396">
            <v>163</v>
          </cell>
          <cell r="G396" t="str">
            <v>クマゲラ</v>
          </cell>
          <cell r="H396">
            <v>395</v>
          </cell>
          <cell r="I396" t="str">
            <v>キタタキ</v>
          </cell>
          <cell r="J396" t="str">
            <v>Dryocopus javensis (Horsfield, 1821)</v>
          </cell>
          <cell r="K396" t="str">
            <v>Dryocopus javensis</v>
          </cell>
        </row>
        <row r="397">
          <cell r="A397" t="str">
            <v>クマゲラ</v>
          </cell>
          <cell r="B397">
            <v>22</v>
          </cell>
          <cell r="C397" t="str">
            <v>キツツキ</v>
          </cell>
          <cell r="D397">
            <v>43</v>
          </cell>
          <cell r="E397" t="str">
            <v>キツツキ</v>
          </cell>
          <cell r="F397">
            <v>163</v>
          </cell>
          <cell r="G397" t="str">
            <v>クマゲラ</v>
          </cell>
          <cell r="H397">
            <v>396</v>
          </cell>
          <cell r="I397" t="str">
            <v>クマゲラ</v>
          </cell>
          <cell r="J397" t="str">
            <v>Dryocopus martius (Linnaeus, 1758)</v>
          </cell>
          <cell r="K397" t="str">
            <v>Dryocopus martius</v>
          </cell>
        </row>
        <row r="398">
          <cell r="A398" t="str">
            <v>アオゲラ</v>
          </cell>
          <cell r="B398">
            <v>22</v>
          </cell>
          <cell r="C398" t="str">
            <v>キツツキ</v>
          </cell>
          <cell r="D398">
            <v>43</v>
          </cell>
          <cell r="E398" t="str">
            <v>キツツキ</v>
          </cell>
          <cell r="F398">
            <v>164</v>
          </cell>
          <cell r="G398" t="str">
            <v>アオゲラ</v>
          </cell>
          <cell r="H398">
            <v>397</v>
          </cell>
          <cell r="I398" t="str">
            <v>アオゲラ</v>
          </cell>
          <cell r="J398" t="str">
            <v>Picus awokera Temminck, 1836</v>
          </cell>
          <cell r="K398" t="str">
            <v>Picus awokera</v>
          </cell>
        </row>
        <row r="399">
          <cell r="A399" t="str">
            <v>ヤマゲラ</v>
          </cell>
          <cell r="B399">
            <v>22</v>
          </cell>
          <cell r="C399" t="str">
            <v>キツツキ</v>
          </cell>
          <cell r="D399">
            <v>43</v>
          </cell>
          <cell r="E399" t="str">
            <v>キツツキ</v>
          </cell>
          <cell r="F399">
            <v>164</v>
          </cell>
          <cell r="G399" t="str">
            <v>アオゲラ</v>
          </cell>
          <cell r="H399">
            <v>398</v>
          </cell>
          <cell r="I399" t="str">
            <v>ヤマゲラ</v>
          </cell>
          <cell r="J399" t="str">
            <v>Picus canus Gmelin, 1788</v>
          </cell>
          <cell r="K399" t="str">
            <v>Picus canus</v>
          </cell>
        </row>
        <row r="400">
          <cell r="A400" t="str">
            <v>ノグチゲラ</v>
          </cell>
          <cell r="B400">
            <v>22</v>
          </cell>
          <cell r="C400" t="str">
            <v>キツツキ</v>
          </cell>
          <cell r="D400">
            <v>43</v>
          </cell>
          <cell r="E400" t="str">
            <v>キツツキ</v>
          </cell>
          <cell r="F400">
            <v>165</v>
          </cell>
          <cell r="G400" t="str">
            <v>ノグチゲラ</v>
          </cell>
          <cell r="H400">
            <v>399</v>
          </cell>
          <cell r="I400" t="str">
            <v>ノグチゲラ</v>
          </cell>
          <cell r="J400" t="str">
            <v>Sapheopipo noguchii (Seebohm, 1887)</v>
          </cell>
          <cell r="K400" t="str">
            <v>Sapheopipo noguchii</v>
          </cell>
        </row>
        <row r="401">
          <cell r="A401" t="str">
            <v>ヒメチョウゲンボウ</v>
          </cell>
          <cell r="B401">
            <v>23</v>
          </cell>
          <cell r="C401" t="str">
            <v>ハヤブサ</v>
          </cell>
          <cell r="D401">
            <v>44</v>
          </cell>
          <cell r="E401" t="str">
            <v>ハヤブサ</v>
          </cell>
          <cell r="F401">
            <v>166</v>
          </cell>
          <cell r="G401" t="str">
            <v>ハヤブサ</v>
          </cell>
          <cell r="H401">
            <v>400</v>
          </cell>
          <cell r="I401" t="str">
            <v>ヒメチョウゲンボウ</v>
          </cell>
          <cell r="J401" t="str">
            <v>Falco naumanni Fleischer, 1818</v>
          </cell>
          <cell r="K401" t="str">
            <v>Falco naumanni</v>
          </cell>
        </row>
        <row r="402">
          <cell r="A402" t="str">
            <v>チョウゲンボウ</v>
          </cell>
          <cell r="B402">
            <v>23</v>
          </cell>
          <cell r="C402" t="str">
            <v>ハヤブサ</v>
          </cell>
          <cell r="D402">
            <v>44</v>
          </cell>
          <cell r="E402" t="str">
            <v>ハヤブサ</v>
          </cell>
          <cell r="F402">
            <v>166</v>
          </cell>
          <cell r="G402" t="str">
            <v>ハヤブサ</v>
          </cell>
          <cell r="H402">
            <v>401</v>
          </cell>
          <cell r="I402" t="str">
            <v>チョウゲンボウ</v>
          </cell>
          <cell r="J402" t="str">
            <v>Falco tinnunculus Linnaeus, 1758</v>
          </cell>
          <cell r="K402" t="str">
            <v>Falco tinnunculus</v>
          </cell>
        </row>
        <row r="403">
          <cell r="A403" t="str">
            <v>アカアシチョウゲンボウ</v>
          </cell>
          <cell r="B403">
            <v>23</v>
          </cell>
          <cell r="C403" t="str">
            <v>ハヤブサ</v>
          </cell>
          <cell r="D403">
            <v>44</v>
          </cell>
          <cell r="E403" t="str">
            <v>ハヤブサ</v>
          </cell>
          <cell r="F403">
            <v>166</v>
          </cell>
          <cell r="G403" t="str">
            <v>ハヤブサ</v>
          </cell>
          <cell r="H403">
            <v>402</v>
          </cell>
          <cell r="I403" t="str">
            <v>アカアシチョウゲンボウ</v>
          </cell>
          <cell r="J403" t="str">
            <v>Falco amurensis Radde, 1863</v>
          </cell>
          <cell r="K403" t="str">
            <v>Falco amurensis</v>
          </cell>
        </row>
        <row r="404">
          <cell r="A404" t="str">
            <v>コチョウゲンボウ</v>
          </cell>
          <cell r="B404">
            <v>23</v>
          </cell>
          <cell r="C404" t="str">
            <v>ハヤブサ</v>
          </cell>
          <cell r="D404">
            <v>44</v>
          </cell>
          <cell r="E404" t="str">
            <v>ハヤブサ</v>
          </cell>
          <cell r="F404">
            <v>166</v>
          </cell>
          <cell r="G404" t="str">
            <v>ハヤブサ</v>
          </cell>
          <cell r="H404">
            <v>403</v>
          </cell>
          <cell r="I404" t="str">
            <v>コチョウゲンボウ</v>
          </cell>
          <cell r="J404" t="str">
            <v>Falco columbarius Linnaeus, 1758</v>
          </cell>
          <cell r="K404" t="str">
            <v>Falco columbarius</v>
          </cell>
        </row>
        <row r="405">
          <cell r="A405" t="str">
            <v>チゴハヤブサ</v>
          </cell>
          <cell r="B405">
            <v>23</v>
          </cell>
          <cell r="C405" t="str">
            <v>ハヤブサ</v>
          </cell>
          <cell r="D405">
            <v>44</v>
          </cell>
          <cell r="E405" t="str">
            <v>ハヤブサ</v>
          </cell>
          <cell r="F405">
            <v>166</v>
          </cell>
          <cell r="G405" t="str">
            <v>ハヤブサ</v>
          </cell>
          <cell r="H405">
            <v>404</v>
          </cell>
          <cell r="I405" t="str">
            <v>チゴハヤブサ</v>
          </cell>
          <cell r="J405" t="str">
            <v>Falco subbuteo Linnaeus, 1758</v>
          </cell>
          <cell r="K405" t="str">
            <v>Falco subbuteo</v>
          </cell>
        </row>
        <row r="406">
          <cell r="A406" t="str">
            <v>ワキスジハヤブサ</v>
          </cell>
          <cell r="B406">
            <v>23</v>
          </cell>
          <cell r="C406" t="str">
            <v>ハヤブサ</v>
          </cell>
          <cell r="D406">
            <v>44</v>
          </cell>
          <cell r="E406" t="str">
            <v>ハヤブサ</v>
          </cell>
          <cell r="F406">
            <v>166</v>
          </cell>
          <cell r="G406" t="str">
            <v>ハヤブサ</v>
          </cell>
          <cell r="H406">
            <v>405</v>
          </cell>
          <cell r="I406" t="str">
            <v>ワキスジハヤブサ</v>
          </cell>
          <cell r="J406" t="str">
            <v>Falco cherrug Gray, 1834</v>
          </cell>
          <cell r="K406" t="str">
            <v>Falco cherrug</v>
          </cell>
        </row>
        <row r="407">
          <cell r="A407" t="str">
            <v>シロハヤブサ</v>
          </cell>
          <cell r="B407">
            <v>23</v>
          </cell>
          <cell r="C407" t="str">
            <v>ハヤブサ</v>
          </cell>
          <cell r="D407">
            <v>44</v>
          </cell>
          <cell r="E407" t="str">
            <v>ハヤブサ</v>
          </cell>
          <cell r="F407">
            <v>166</v>
          </cell>
          <cell r="G407" t="str">
            <v>ハヤブサ</v>
          </cell>
          <cell r="H407">
            <v>406</v>
          </cell>
          <cell r="I407" t="str">
            <v>シロハヤブサ</v>
          </cell>
          <cell r="J407" t="str">
            <v>Falco rusticolus Linnaeus, 1758</v>
          </cell>
          <cell r="K407" t="str">
            <v>Falco rusticolus</v>
          </cell>
        </row>
        <row r="408">
          <cell r="A408" t="str">
            <v>ハヤブサ</v>
          </cell>
          <cell r="B408">
            <v>23</v>
          </cell>
          <cell r="C408" t="str">
            <v>ハヤブサ</v>
          </cell>
          <cell r="D408">
            <v>44</v>
          </cell>
          <cell r="E408" t="str">
            <v>ハヤブサ</v>
          </cell>
          <cell r="F408">
            <v>166</v>
          </cell>
          <cell r="G408" t="str">
            <v>ハヤブサ</v>
          </cell>
          <cell r="H408">
            <v>407</v>
          </cell>
          <cell r="I408" t="str">
            <v>ハヤブサ</v>
          </cell>
          <cell r="J408" t="str">
            <v>Falco peregrinus Tunstall, 1771</v>
          </cell>
          <cell r="K408" t="str">
            <v>Falco peregrinus</v>
          </cell>
        </row>
        <row r="409">
          <cell r="A409" t="str">
            <v>ズグロヤイロチョウ</v>
          </cell>
          <cell r="B409">
            <v>24</v>
          </cell>
          <cell r="C409" t="str">
            <v>スズメ</v>
          </cell>
          <cell r="D409">
            <v>45</v>
          </cell>
          <cell r="E409" t="str">
            <v>ヤイロチョウ</v>
          </cell>
          <cell r="F409">
            <v>167</v>
          </cell>
          <cell r="G409" t="str">
            <v>ヤイロチョウ</v>
          </cell>
          <cell r="H409">
            <v>408</v>
          </cell>
          <cell r="I409" t="str">
            <v>ズグロヤイロチョウ</v>
          </cell>
          <cell r="J409" t="str">
            <v>Pitta sordida (M?ller, 1776)</v>
          </cell>
          <cell r="K409" t="str">
            <v>Pitta sordida</v>
          </cell>
        </row>
        <row r="410">
          <cell r="A410" t="str">
            <v>ヤイロチョウ</v>
          </cell>
          <cell r="B410">
            <v>24</v>
          </cell>
          <cell r="C410" t="str">
            <v>スズメ</v>
          </cell>
          <cell r="D410">
            <v>45</v>
          </cell>
          <cell r="E410" t="str">
            <v>ヤイロチョウ</v>
          </cell>
          <cell r="F410">
            <v>167</v>
          </cell>
          <cell r="G410" t="str">
            <v>ヤイロチョウ</v>
          </cell>
          <cell r="H410">
            <v>409</v>
          </cell>
          <cell r="I410" t="str">
            <v>ヤイロチョウ</v>
          </cell>
          <cell r="J410" t="str">
            <v>Pitta nympha Temminck &amp; Schlegel, 1850</v>
          </cell>
          <cell r="K410" t="str">
            <v>Pitta nympha</v>
          </cell>
        </row>
        <row r="411">
          <cell r="A411" t="str">
            <v>モリツバメ</v>
          </cell>
          <cell r="B411">
            <v>24</v>
          </cell>
          <cell r="C411" t="str">
            <v>スズメ</v>
          </cell>
          <cell r="D411">
            <v>46</v>
          </cell>
          <cell r="E411" t="str">
            <v>モリツバメ</v>
          </cell>
          <cell r="F411">
            <v>168</v>
          </cell>
          <cell r="G411" t="str">
            <v>モリツバメ</v>
          </cell>
          <cell r="H411">
            <v>410</v>
          </cell>
          <cell r="I411" t="str">
            <v>モリツバメ</v>
          </cell>
          <cell r="J411" t="str">
            <v>Artamus leucorynchus (Linnaeus, 1771)</v>
          </cell>
          <cell r="K411" t="str">
            <v>Artamus leucorynchus</v>
          </cell>
        </row>
        <row r="412">
          <cell r="A412" t="str">
            <v>アサクラサンショウクイ</v>
          </cell>
          <cell r="B412">
            <v>24</v>
          </cell>
          <cell r="C412" t="str">
            <v>スズメ</v>
          </cell>
          <cell r="D412">
            <v>47</v>
          </cell>
          <cell r="E412" t="str">
            <v>サンショウクイ</v>
          </cell>
          <cell r="F412">
            <v>169</v>
          </cell>
          <cell r="G412" t="str">
            <v>アサクラサンショウクイ</v>
          </cell>
          <cell r="H412">
            <v>411</v>
          </cell>
          <cell r="I412" t="str">
            <v>アサクラサンショウクイ</v>
          </cell>
          <cell r="J412" t="str">
            <v>Coracina melaschistos (Hodgson, 1836)</v>
          </cell>
          <cell r="K412" t="str">
            <v>Coracina melaschistos</v>
          </cell>
        </row>
        <row r="413">
          <cell r="A413" t="str">
            <v>サンショウクイ</v>
          </cell>
          <cell r="B413">
            <v>24</v>
          </cell>
          <cell r="C413" t="str">
            <v>スズメ</v>
          </cell>
          <cell r="D413">
            <v>47</v>
          </cell>
          <cell r="E413" t="str">
            <v>サンショウクイ</v>
          </cell>
          <cell r="F413">
            <v>170</v>
          </cell>
          <cell r="G413" t="str">
            <v>サンショウクイ</v>
          </cell>
          <cell r="H413">
            <v>412</v>
          </cell>
          <cell r="I413" t="str">
            <v>サンショウクイ</v>
          </cell>
          <cell r="J413" t="str">
            <v>Pericrocotus divaricatus (Raffles, 1822)</v>
          </cell>
          <cell r="K413" t="str">
            <v>Pericrocotus divaricatus</v>
          </cell>
        </row>
        <row r="414">
          <cell r="A414" t="str">
            <v>コウライウグイス</v>
          </cell>
          <cell r="B414">
            <v>24</v>
          </cell>
          <cell r="C414" t="str">
            <v>スズメ</v>
          </cell>
          <cell r="D414">
            <v>48</v>
          </cell>
          <cell r="E414" t="str">
            <v>コウライウグイス</v>
          </cell>
          <cell r="F414">
            <v>171</v>
          </cell>
          <cell r="G414" t="str">
            <v>コウライウグイス</v>
          </cell>
          <cell r="H414">
            <v>413</v>
          </cell>
          <cell r="I414" t="str">
            <v>コウライウグイス</v>
          </cell>
          <cell r="J414" t="str">
            <v>Oriolus chinensis Linnaeus, 1766</v>
          </cell>
          <cell r="K414" t="str">
            <v>Oriolus chinensis</v>
          </cell>
        </row>
        <row r="415">
          <cell r="A415" t="str">
            <v>オウチュウ</v>
          </cell>
          <cell r="B415">
            <v>24</v>
          </cell>
          <cell r="C415" t="str">
            <v>スズメ</v>
          </cell>
          <cell r="D415">
            <v>49</v>
          </cell>
          <cell r="E415" t="str">
            <v>オウチュウ</v>
          </cell>
          <cell r="F415">
            <v>172</v>
          </cell>
          <cell r="G415" t="str">
            <v>オウチュウ</v>
          </cell>
          <cell r="H415">
            <v>414</v>
          </cell>
          <cell r="I415" t="str">
            <v>オウチュウ</v>
          </cell>
          <cell r="J415" t="str">
            <v>Dicrurus macrocercus Vieillot, 1817</v>
          </cell>
          <cell r="K415" t="str">
            <v>Dicrurus macrocercus</v>
          </cell>
        </row>
        <row r="416">
          <cell r="A416" t="str">
            <v>ハイイロオウチュウ</v>
          </cell>
          <cell r="B416">
            <v>24</v>
          </cell>
          <cell r="C416" t="str">
            <v>スズメ</v>
          </cell>
          <cell r="D416">
            <v>49</v>
          </cell>
          <cell r="E416" t="str">
            <v>オウチュウ</v>
          </cell>
          <cell r="F416">
            <v>172</v>
          </cell>
          <cell r="G416" t="str">
            <v>オウチュウ</v>
          </cell>
          <cell r="H416">
            <v>415</v>
          </cell>
          <cell r="I416" t="str">
            <v>ハイイロオウチュウ</v>
          </cell>
          <cell r="J416" t="str">
            <v>Dicrurus leucophaeus Vieillot, 1817</v>
          </cell>
          <cell r="K416" t="str">
            <v>Dicrurus leucophaeus</v>
          </cell>
        </row>
        <row r="417">
          <cell r="A417" t="str">
            <v>カンムリオウチュウ</v>
          </cell>
          <cell r="B417">
            <v>24</v>
          </cell>
          <cell r="C417" t="str">
            <v>スズメ</v>
          </cell>
          <cell r="D417">
            <v>49</v>
          </cell>
          <cell r="E417" t="str">
            <v>オウチュウ</v>
          </cell>
          <cell r="F417">
            <v>172</v>
          </cell>
          <cell r="G417" t="str">
            <v>オウチュウ</v>
          </cell>
          <cell r="H417">
            <v>416</v>
          </cell>
          <cell r="I417" t="str">
            <v>カンムリオウチュウ</v>
          </cell>
          <cell r="J417" t="str">
            <v>Dicrurus hottentottus (Linnaeus, 1766)</v>
          </cell>
          <cell r="K417" t="str">
            <v>Dicrurus hottentottus</v>
          </cell>
        </row>
        <row r="418">
          <cell r="A418" t="str">
            <v>クロエリヒタキ</v>
          </cell>
          <cell r="B418">
            <v>24</v>
          </cell>
          <cell r="C418" t="str">
            <v>スズメ</v>
          </cell>
          <cell r="D418">
            <v>50</v>
          </cell>
          <cell r="E418" t="str">
            <v>カササギヒタキ</v>
          </cell>
          <cell r="F418">
            <v>173</v>
          </cell>
          <cell r="G418" t="str">
            <v>クロエリヒタキ</v>
          </cell>
          <cell r="H418">
            <v>417</v>
          </cell>
          <cell r="I418" t="str">
            <v>クロエリヒタキ</v>
          </cell>
          <cell r="J418" t="str">
            <v>Hypothymis azurea (Boddaert, 1783)</v>
          </cell>
          <cell r="K418" t="str">
            <v>Hypothymis azurea</v>
          </cell>
        </row>
        <row r="419">
          <cell r="A419" t="str">
            <v>サンコウチョウ</v>
          </cell>
          <cell r="B419">
            <v>24</v>
          </cell>
          <cell r="C419" t="str">
            <v>スズメ</v>
          </cell>
          <cell r="D419">
            <v>50</v>
          </cell>
          <cell r="E419" t="str">
            <v>カササギヒタキ</v>
          </cell>
          <cell r="F419">
            <v>174</v>
          </cell>
          <cell r="G419" t="str">
            <v>サンコウチョウ</v>
          </cell>
          <cell r="H419">
            <v>418</v>
          </cell>
          <cell r="I419" t="str">
            <v>サンコウチョウ</v>
          </cell>
          <cell r="J419" t="str">
            <v>Terpsiphone atrocaudata (Eyton, 1839)</v>
          </cell>
          <cell r="K419" t="str">
            <v>Terpsiphone atrocaudata</v>
          </cell>
        </row>
        <row r="420">
          <cell r="A420" t="str">
            <v>チゴモズ</v>
          </cell>
          <cell r="B420">
            <v>24</v>
          </cell>
          <cell r="C420" t="str">
            <v>スズメ</v>
          </cell>
          <cell r="D420">
            <v>51</v>
          </cell>
          <cell r="E420" t="str">
            <v>モズ</v>
          </cell>
          <cell r="F420">
            <v>175</v>
          </cell>
          <cell r="G420" t="str">
            <v>モズ</v>
          </cell>
          <cell r="H420">
            <v>419</v>
          </cell>
          <cell r="I420" t="str">
            <v>チゴモズ</v>
          </cell>
          <cell r="J420" t="str">
            <v>Lanius tigrinus Drapiez, 1828</v>
          </cell>
          <cell r="K420" t="str">
            <v>Lanius tigrinus</v>
          </cell>
        </row>
        <row r="421">
          <cell r="A421" t="str">
            <v>モズ</v>
          </cell>
          <cell r="B421">
            <v>24</v>
          </cell>
          <cell r="C421" t="str">
            <v>スズメ</v>
          </cell>
          <cell r="D421">
            <v>51</v>
          </cell>
          <cell r="E421" t="str">
            <v>モズ</v>
          </cell>
          <cell r="F421">
            <v>175</v>
          </cell>
          <cell r="G421" t="str">
            <v>モズ</v>
          </cell>
          <cell r="H421">
            <v>420</v>
          </cell>
          <cell r="I421" t="str">
            <v>モズ</v>
          </cell>
          <cell r="J421" t="str">
            <v>Lanius bucephalus Temminck &amp; Schlegel, 1845</v>
          </cell>
          <cell r="K421" t="str">
            <v>Lanius bucephalus</v>
          </cell>
        </row>
        <row r="422">
          <cell r="A422" t="str">
            <v>アカモズ</v>
          </cell>
          <cell r="B422">
            <v>24</v>
          </cell>
          <cell r="C422" t="str">
            <v>スズメ</v>
          </cell>
          <cell r="D422">
            <v>51</v>
          </cell>
          <cell r="E422" t="str">
            <v>モズ</v>
          </cell>
          <cell r="F422">
            <v>175</v>
          </cell>
          <cell r="G422" t="str">
            <v>モズ</v>
          </cell>
          <cell r="H422">
            <v>421</v>
          </cell>
          <cell r="I422" t="str">
            <v>アカモズ</v>
          </cell>
          <cell r="J422" t="str">
            <v>Lanius cristatus Linnaeus, 1758</v>
          </cell>
          <cell r="K422" t="str">
            <v>Lanius cristatus</v>
          </cell>
        </row>
        <row r="423">
          <cell r="A423" t="str">
            <v>セアカモズ</v>
          </cell>
          <cell r="B423">
            <v>24</v>
          </cell>
          <cell r="C423" t="str">
            <v>スズメ</v>
          </cell>
          <cell r="D423">
            <v>51</v>
          </cell>
          <cell r="E423" t="str">
            <v>モズ</v>
          </cell>
          <cell r="F423">
            <v>175</v>
          </cell>
          <cell r="G423" t="str">
            <v>モズ</v>
          </cell>
          <cell r="H423">
            <v>422</v>
          </cell>
          <cell r="I423" t="str">
            <v>セアカモズ</v>
          </cell>
          <cell r="J423" t="str">
            <v>Lanius collurio Linnaeus, 1758</v>
          </cell>
          <cell r="K423" t="str">
            <v>Lanius collurio</v>
          </cell>
        </row>
        <row r="424">
          <cell r="A424" t="str">
            <v>モウコアカモズ</v>
          </cell>
          <cell r="B424">
            <v>24</v>
          </cell>
          <cell r="C424" t="str">
            <v>スズメ</v>
          </cell>
          <cell r="D424">
            <v>51</v>
          </cell>
          <cell r="E424" t="str">
            <v>モズ</v>
          </cell>
          <cell r="F424">
            <v>175</v>
          </cell>
          <cell r="G424" t="str">
            <v>モズ</v>
          </cell>
          <cell r="H424">
            <v>423</v>
          </cell>
          <cell r="I424" t="str">
            <v>モウコアカモズ</v>
          </cell>
          <cell r="J424" t="str">
            <v>Lanius isabellinus Hemprich &amp; Ehrenberg, 1833</v>
          </cell>
          <cell r="K424" t="str">
            <v>Lanius isabellinus</v>
          </cell>
        </row>
        <row r="425">
          <cell r="A425" t="str">
            <v>タカサゴモズ</v>
          </cell>
          <cell r="B425">
            <v>24</v>
          </cell>
          <cell r="C425" t="str">
            <v>スズメ</v>
          </cell>
          <cell r="D425">
            <v>51</v>
          </cell>
          <cell r="E425" t="str">
            <v>モズ</v>
          </cell>
          <cell r="F425">
            <v>175</v>
          </cell>
          <cell r="G425" t="str">
            <v>モズ</v>
          </cell>
          <cell r="H425">
            <v>424</v>
          </cell>
          <cell r="I425" t="str">
            <v>タカサゴモズ</v>
          </cell>
          <cell r="J425" t="str">
            <v>Lanius schach Linnaeus, 1758</v>
          </cell>
          <cell r="K425" t="str">
            <v>Lanius schach</v>
          </cell>
        </row>
        <row r="426">
          <cell r="A426" t="str">
            <v>オオモズ</v>
          </cell>
          <cell r="B426">
            <v>24</v>
          </cell>
          <cell r="C426" t="str">
            <v>スズメ</v>
          </cell>
          <cell r="D426">
            <v>51</v>
          </cell>
          <cell r="E426" t="str">
            <v>モズ</v>
          </cell>
          <cell r="F426">
            <v>175</v>
          </cell>
          <cell r="G426" t="str">
            <v>モズ</v>
          </cell>
          <cell r="H426">
            <v>425</v>
          </cell>
          <cell r="I426" t="str">
            <v>オオモズ</v>
          </cell>
          <cell r="J426" t="str">
            <v>Lanius excubitor Linnaeus, 1758</v>
          </cell>
          <cell r="K426" t="str">
            <v>Lanius excubitor</v>
          </cell>
        </row>
        <row r="427">
          <cell r="A427" t="str">
            <v>オオカラモズ</v>
          </cell>
          <cell r="B427">
            <v>24</v>
          </cell>
          <cell r="C427" t="str">
            <v>スズメ</v>
          </cell>
          <cell r="D427">
            <v>51</v>
          </cell>
          <cell r="E427" t="str">
            <v>モズ</v>
          </cell>
          <cell r="F427">
            <v>175</v>
          </cell>
          <cell r="G427" t="str">
            <v>モズ</v>
          </cell>
          <cell r="H427">
            <v>426</v>
          </cell>
          <cell r="I427" t="str">
            <v>オオカラモズ</v>
          </cell>
          <cell r="J427" t="str">
            <v>Lanius sphenocercus Cabanis, 1873</v>
          </cell>
          <cell r="K427" t="str">
            <v>Lanius sphenocercus</v>
          </cell>
        </row>
        <row r="428">
          <cell r="A428" t="str">
            <v>カケス</v>
          </cell>
          <cell r="B428">
            <v>24</v>
          </cell>
          <cell r="C428" t="str">
            <v>スズメ</v>
          </cell>
          <cell r="D428">
            <v>52</v>
          </cell>
          <cell r="E428" t="str">
            <v>カラス</v>
          </cell>
          <cell r="F428">
            <v>176</v>
          </cell>
          <cell r="G428" t="str">
            <v>カケス</v>
          </cell>
          <cell r="H428">
            <v>427</v>
          </cell>
          <cell r="I428" t="str">
            <v>カケス</v>
          </cell>
          <cell r="J428" t="str">
            <v>Garrulus glandarius (Linnaeus, 1758)</v>
          </cell>
          <cell r="K428" t="str">
            <v>Garrulus glandarius</v>
          </cell>
        </row>
        <row r="429">
          <cell r="A429" t="str">
            <v>ルリカケス</v>
          </cell>
          <cell r="B429">
            <v>24</v>
          </cell>
          <cell r="C429" t="str">
            <v>スズメ</v>
          </cell>
          <cell r="D429">
            <v>52</v>
          </cell>
          <cell r="E429" t="str">
            <v>カラス</v>
          </cell>
          <cell r="F429">
            <v>176</v>
          </cell>
          <cell r="G429" t="str">
            <v>カケス</v>
          </cell>
          <cell r="H429">
            <v>428</v>
          </cell>
          <cell r="I429" t="str">
            <v>ルリカケス</v>
          </cell>
          <cell r="J429" t="str">
            <v>Garrulus lidthi Bonaparte, 1850</v>
          </cell>
          <cell r="K429" t="str">
            <v>Garrulus lidthi</v>
          </cell>
        </row>
        <row r="430">
          <cell r="A430" t="str">
            <v>オナガ</v>
          </cell>
          <cell r="B430">
            <v>24</v>
          </cell>
          <cell r="C430" t="str">
            <v>スズメ</v>
          </cell>
          <cell r="D430">
            <v>52</v>
          </cell>
          <cell r="E430" t="str">
            <v>カラス</v>
          </cell>
          <cell r="F430">
            <v>177</v>
          </cell>
          <cell r="G430" t="str">
            <v>オナガ</v>
          </cell>
          <cell r="H430">
            <v>429</v>
          </cell>
          <cell r="I430" t="str">
            <v>オナガ</v>
          </cell>
          <cell r="J430" t="str">
            <v>Cyanopica cyanus (Pallas, 1776)</v>
          </cell>
          <cell r="K430" t="str">
            <v>Cyanopica cyanus</v>
          </cell>
        </row>
        <row r="431">
          <cell r="A431" t="str">
            <v>カササギ</v>
          </cell>
          <cell r="B431">
            <v>24</v>
          </cell>
          <cell r="C431" t="str">
            <v>スズメ</v>
          </cell>
          <cell r="D431">
            <v>52</v>
          </cell>
          <cell r="E431" t="str">
            <v>カラス</v>
          </cell>
          <cell r="F431">
            <v>178</v>
          </cell>
          <cell r="G431" t="str">
            <v>カササギ</v>
          </cell>
          <cell r="H431">
            <v>430</v>
          </cell>
          <cell r="I431" t="str">
            <v>カササギ</v>
          </cell>
          <cell r="J431" t="str">
            <v>Pica pica (Linnaeus, 1758)</v>
          </cell>
          <cell r="K431" t="str">
            <v>Pica pica</v>
          </cell>
        </row>
        <row r="432">
          <cell r="A432" t="str">
            <v>ホシガラス</v>
          </cell>
          <cell r="B432">
            <v>24</v>
          </cell>
          <cell r="C432" t="str">
            <v>スズメ</v>
          </cell>
          <cell r="D432">
            <v>52</v>
          </cell>
          <cell r="E432" t="str">
            <v>カラス</v>
          </cell>
          <cell r="F432">
            <v>179</v>
          </cell>
          <cell r="G432" t="str">
            <v>ホシガラス</v>
          </cell>
          <cell r="H432">
            <v>431</v>
          </cell>
          <cell r="I432" t="str">
            <v>ホシガラス</v>
          </cell>
          <cell r="J432" t="str">
            <v>Nucifraga caryocatactes (Linnaeus, 1758)</v>
          </cell>
          <cell r="K432" t="str">
            <v>Nucifraga caryocatactes</v>
          </cell>
        </row>
        <row r="433">
          <cell r="A433" t="str">
            <v>ニシコクマルガラス</v>
          </cell>
          <cell r="B433">
            <v>24</v>
          </cell>
          <cell r="C433" t="str">
            <v>スズメ</v>
          </cell>
          <cell r="D433">
            <v>52</v>
          </cell>
          <cell r="E433" t="str">
            <v>カラス</v>
          </cell>
          <cell r="F433">
            <v>180</v>
          </cell>
          <cell r="G433" t="str">
            <v>カラス</v>
          </cell>
          <cell r="H433">
            <v>432</v>
          </cell>
          <cell r="I433" t="str">
            <v>ニシコクマルガラス</v>
          </cell>
          <cell r="J433" t="str">
            <v>Corvus monedula Linnaeus, 1758</v>
          </cell>
          <cell r="K433" t="str">
            <v>Corvus monedula</v>
          </cell>
        </row>
        <row r="434">
          <cell r="A434" t="str">
            <v>コクマルガラス</v>
          </cell>
          <cell r="B434">
            <v>24</v>
          </cell>
          <cell r="C434" t="str">
            <v>スズメ</v>
          </cell>
          <cell r="D434">
            <v>52</v>
          </cell>
          <cell r="E434" t="str">
            <v>カラス</v>
          </cell>
          <cell r="F434">
            <v>180</v>
          </cell>
          <cell r="G434" t="str">
            <v>カラス</v>
          </cell>
          <cell r="H434">
            <v>433</v>
          </cell>
          <cell r="I434" t="str">
            <v>コクマルガラス</v>
          </cell>
          <cell r="J434" t="str">
            <v>Corvus dauuricus Pallas, 1776</v>
          </cell>
          <cell r="K434" t="str">
            <v>Corvus dauuricus</v>
          </cell>
        </row>
        <row r="435">
          <cell r="A435" t="str">
            <v>ミヤマガラス</v>
          </cell>
          <cell r="B435">
            <v>24</v>
          </cell>
          <cell r="C435" t="str">
            <v>スズメ</v>
          </cell>
          <cell r="D435">
            <v>52</v>
          </cell>
          <cell r="E435" t="str">
            <v>カラス</v>
          </cell>
          <cell r="F435">
            <v>180</v>
          </cell>
          <cell r="G435" t="str">
            <v>カラス</v>
          </cell>
          <cell r="H435">
            <v>434</v>
          </cell>
          <cell r="I435" t="str">
            <v>ミヤマガラス</v>
          </cell>
          <cell r="J435" t="str">
            <v>Corvus frugilegus Linnaeus, 1758</v>
          </cell>
          <cell r="K435" t="str">
            <v>Corvus frugilegus</v>
          </cell>
        </row>
        <row r="436">
          <cell r="A436" t="str">
            <v>ハシボソガラス</v>
          </cell>
          <cell r="B436">
            <v>24</v>
          </cell>
          <cell r="C436" t="str">
            <v>スズメ</v>
          </cell>
          <cell r="D436">
            <v>52</v>
          </cell>
          <cell r="E436" t="str">
            <v>カラス</v>
          </cell>
          <cell r="F436">
            <v>180</v>
          </cell>
          <cell r="G436" t="str">
            <v>カラス</v>
          </cell>
          <cell r="H436">
            <v>435</v>
          </cell>
          <cell r="I436" t="str">
            <v>ハシボソガラス</v>
          </cell>
          <cell r="J436" t="str">
            <v>Corvus corone Linnaeus, 1758</v>
          </cell>
          <cell r="K436" t="str">
            <v>Corvus corone</v>
          </cell>
        </row>
        <row r="437">
          <cell r="A437" t="str">
            <v>ハシブトガラス</v>
          </cell>
          <cell r="B437">
            <v>24</v>
          </cell>
          <cell r="C437" t="str">
            <v>スズメ</v>
          </cell>
          <cell r="D437">
            <v>52</v>
          </cell>
          <cell r="E437" t="str">
            <v>カラス</v>
          </cell>
          <cell r="F437">
            <v>180</v>
          </cell>
          <cell r="G437" t="str">
            <v>カラス</v>
          </cell>
          <cell r="H437">
            <v>436</v>
          </cell>
          <cell r="I437" t="str">
            <v>ハシブトガラス</v>
          </cell>
          <cell r="J437" t="str">
            <v>Corvus macrorhynchos Wagler, 1827</v>
          </cell>
          <cell r="K437" t="str">
            <v>Corvus macrorhynchos</v>
          </cell>
        </row>
        <row r="438">
          <cell r="A438" t="str">
            <v>ワタリガラス</v>
          </cell>
          <cell r="B438">
            <v>24</v>
          </cell>
          <cell r="C438" t="str">
            <v>スズメ</v>
          </cell>
          <cell r="D438">
            <v>52</v>
          </cell>
          <cell r="E438" t="str">
            <v>カラス</v>
          </cell>
          <cell r="F438">
            <v>180</v>
          </cell>
          <cell r="G438" t="str">
            <v>カラス</v>
          </cell>
          <cell r="H438">
            <v>437</v>
          </cell>
          <cell r="I438" t="str">
            <v>ワタリガラス</v>
          </cell>
          <cell r="J438" t="str">
            <v>Corvus corax Linnaeus, 1758</v>
          </cell>
          <cell r="K438" t="str">
            <v>Corvus corax</v>
          </cell>
        </row>
        <row r="439">
          <cell r="A439" t="str">
            <v>キクイタダキ</v>
          </cell>
          <cell r="B439">
            <v>24</v>
          </cell>
          <cell r="C439" t="str">
            <v>スズメ</v>
          </cell>
          <cell r="D439">
            <v>53</v>
          </cell>
          <cell r="E439" t="str">
            <v>キクイタダキ</v>
          </cell>
          <cell r="F439">
            <v>181</v>
          </cell>
          <cell r="G439" t="str">
            <v>キクイタダキ</v>
          </cell>
          <cell r="H439">
            <v>438</v>
          </cell>
          <cell r="I439" t="str">
            <v>キクイタダキ</v>
          </cell>
          <cell r="J439" t="str">
            <v>Regulus regulus (Linnaeus, 1758)</v>
          </cell>
          <cell r="K439" t="str">
            <v>Regulus regulus</v>
          </cell>
        </row>
        <row r="440">
          <cell r="A440" t="str">
            <v>ツリスガラ</v>
          </cell>
          <cell r="B440">
            <v>24</v>
          </cell>
          <cell r="C440" t="str">
            <v>スズメ</v>
          </cell>
          <cell r="D440">
            <v>54</v>
          </cell>
          <cell r="E440" t="str">
            <v>ツリスガラ</v>
          </cell>
          <cell r="F440">
            <v>182</v>
          </cell>
          <cell r="G440" t="str">
            <v>ツリスガラ</v>
          </cell>
          <cell r="H440">
            <v>439</v>
          </cell>
          <cell r="I440" t="str">
            <v>ツリスガラ</v>
          </cell>
          <cell r="J440" t="str">
            <v>Remiz pendulinus (Linnaeus, 1758)</v>
          </cell>
          <cell r="K440" t="str">
            <v>Remiz pendulinus</v>
          </cell>
        </row>
        <row r="441">
          <cell r="A441" t="str">
            <v>ハシブトガラ</v>
          </cell>
          <cell r="B441">
            <v>24</v>
          </cell>
          <cell r="C441" t="str">
            <v>スズメ</v>
          </cell>
          <cell r="D441">
            <v>55</v>
          </cell>
          <cell r="E441" t="str">
            <v>シジュウカラ</v>
          </cell>
          <cell r="F441">
            <v>183</v>
          </cell>
          <cell r="G441" t="str">
            <v>コガラ</v>
          </cell>
          <cell r="H441">
            <v>440</v>
          </cell>
          <cell r="I441" t="str">
            <v>ハシブトガラ</v>
          </cell>
          <cell r="J441" t="str">
            <v>Poecile palustris (Linnaeus, 1758)</v>
          </cell>
          <cell r="K441" t="str">
            <v>Poecile palustris</v>
          </cell>
        </row>
        <row r="442">
          <cell r="A442" t="str">
            <v>コガラ</v>
          </cell>
          <cell r="B442">
            <v>24</v>
          </cell>
          <cell r="C442" t="str">
            <v>スズメ</v>
          </cell>
          <cell r="D442">
            <v>55</v>
          </cell>
          <cell r="E442" t="str">
            <v>シジュウカラ</v>
          </cell>
          <cell r="F442">
            <v>183</v>
          </cell>
          <cell r="G442" t="str">
            <v>コガラ</v>
          </cell>
          <cell r="H442">
            <v>441</v>
          </cell>
          <cell r="I442" t="str">
            <v>コガラ</v>
          </cell>
          <cell r="J442" t="str">
            <v>Poecile montanus (Conrad von Baldenstein, 1827)</v>
          </cell>
          <cell r="K442" t="str">
            <v>Poecile montanus</v>
          </cell>
        </row>
        <row r="443">
          <cell r="A443" t="str">
            <v>ヤマガラ</v>
          </cell>
          <cell r="B443">
            <v>24</v>
          </cell>
          <cell r="C443" t="str">
            <v>スズメ</v>
          </cell>
          <cell r="D443">
            <v>55</v>
          </cell>
          <cell r="E443" t="str">
            <v>シジュウカラ</v>
          </cell>
          <cell r="F443">
            <v>183</v>
          </cell>
          <cell r="G443" t="str">
            <v>コガラ</v>
          </cell>
          <cell r="H443">
            <v>442</v>
          </cell>
          <cell r="I443" t="str">
            <v>ヤマガラ</v>
          </cell>
          <cell r="J443" t="str">
            <v>Poecile varius (Temminck &amp; Schlegel, 1845)</v>
          </cell>
          <cell r="K443" t="str">
            <v>Poecile varius</v>
          </cell>
        </row>
        <row r="444">
          <cell r="A444" t="str">
            <v>ヒガラ</v>
          </cell>
          <cell r="B444">
            <v>24</v>
          </cell>
          <cell r="C444" t="str">
            <v>スズメ</v>
          </cell>
          <cell r="D444">
            <v>55</v>
          </cell>
          <cell r="E444" t="str">
            <v>シジュウカラ</v>
          </cell>
          <cell r="F444">
            <v>184</v>
          </cell>
          <cell r="G444" t="str">
            <v>ヒガラ</v>
          </cell>
          <cell r="H444">
            <v>443</v>
          </cell>
          <cell r="I444" t="str">
            <v>ヒガラ</v>
          </cell>
          <cell r="J444" t="str">
            <v>Periparus ater (Linnaeus, 1758)</v>
          </cell>
          <cell r="K444" t="str">
            <v>Periparus ater</v>
          </cell>
        </row>
        <row r="445">
          <cell r="A445" t="str">
            <v>キバラガラ</v>
          </cell>
          <cell r="B445">
            <v>24</v>
          </cell>
          <cell r="C445" t="str">
            <v>スズメ</v>
          </cell>
          <cell r="D445">
            <v>55</v>
          </cell>
          <cell r="E445" t="str">
            <v>シジュウカラ</v>
          </cell>
          <cell r="F445">
            <v>184</v>
          </cell>
          <cell r="G445" t="str">
            <v>ヒガラ</v>
          </cell>
          <cell r="H445">
            <v>444</v>
          </cell>
          <cell r="I445" t="str">
            <v>キバラガラ</v>
          </cell>
          <cell r="J445" t="str">
            <v>Periparus venustulus (Swinhoe, 1870)</v>
          </cell>
          <cell r="K445" t="str">
            <v>Periparus venustulus</v>
          </cell>
        </row>
        <row r="446">
          <cell r="A446" t="str">
            <v>シジュウカラ</v>
          </cell>
          <cell r="B446">
            <v>24</v>
          </cell>
          <cell r="C446" t="str">
            <v>スズメ</v>
          </cell>
          <cell r="D446">
            <v>55</v>
          </cell>
          <cell r="E446" t="str">
            <v>シジュウカラ</v>
          </cell>
          <cell r="F446">
            <v>185</v>
          </cell>
          <cell r="G446" t="str">
            <v>シジュウカラ</v>
          </cell>
          <cell r="H446">
            <v>445</v>
          </cell>
          <cell r="I446" t="str">
            <v>シジュウカラ</v>
          </cell>
          <cell r="J446" t="str">
            <v>Parus minor Temminck &amp; Schlegel, 1848</v>
          </cell>
          <cell r="K446" t="str">
            <v>Parus minor</v>
          </cell>
        </row>
        <row r="447">
          <cell r="A447" t="str">
            <v>ルリガラ</v>
          </cell>
          <cell r="B447">
            <v>24</v>
          </cell>
          <cell r="C447" t="str">
            <v>スズメ</v>
          </cell>
          <cell r="D447">
            <v>55</v>
          </cell>
          <cell r="E447" t="str">
            <v>シジュウカラ</v>
          </cell>
          <cell r="F447">
            <v>186</v>
          </cell>
          <cell r="G447" t="str">
            <v>ルリガラ</v>
          </cell>
          <cell r="H447">
            <v>446</v>
          </cell>
          <cell r="I447" t="str">
            <v>ルリガラ</v>
          </cell>
          <cell r="J447" t="str">
            <v>Cyanistes cyanus (Pallas, 1770)</v>
          </cell>
          <cell r="K447" t="str">
            <v>Cyanistes cyanus</v>
          </cell>
        </row>
        <row r="448">
          <cell r="A448" t="str">
            <v>ヒゲガラ</v>
          </cell>
          <cell r="B448">
            <v>24</v>
          </cell>
          <cell r="C448" t="str">
            <v>スズメ</v>
          </cell>
          <cell r="D448">
            <v>56</v>
          </cell>
          <cell r="E448" t="str">
            <v>ヒゲガラ</v>
          </cell>
          <cell r="F448">
            <v>187</v>
          </cell>
          <cell r="G448" t="str">
            <v>ヒゲガラ</v>
          </cell>
          <cell r="H448">
            <v>447</v>
          </cell>
          <cell r="I448" t="str">
            <v>ヒゲガラ</v>
          </cell>
          <cell r="J448" t="str">
            <v>Panurus biarmicus (Linnaeus, 1758)</v>
          </cell>
          <cell r="K448" t="str">
            <v>Panurus biarmicus</v>
          </cell>
        </row>
        <row r="449">
          <cell r="A449" t="str">
            <v>クビワコウテンシ</v>
          </cell>
          <cell r="B449">
            <v>24</v>
          </cell>
          <cell r="C449" t="str">
            <v>スズメ</v>
          </cell>
          <cell r="D449">
            <v>57</v>
          </cell>
          <cell r="E449" t="str">
            <v>ヒバリ</v>
          </cell>
          <cell r="F449">
            <v>188</v>
          </cell>
          <cell r="G449" t="str">
            <v>コウテンシ</v>
          </cell>
          <cell r="H449">
            <v>448</v>
          </cell>
          <cell r="I449" t="str">
            <v>クビワコウテンシ</v>
          </cell>
          <cell r="J449" t="str">
            <v>Melanocorypha bimaculata (M?n?tri?s, 1832)</v>
          </cell>
          <cell r="K449" t="str">
            <v>Melanocorypha bimaculata</v>
          </cell>
        </row>
        <row r="450">
          <cell r="A450" t="str">
            <v>コウテンシ</v>
          </cell>
          <cell r="B450">
            <v>24</v>
          </cell>
          <cell r="C450" t="str">
            <v>スズメ</v>
          </cell>
          <cell r="D450">
            <v>57</v>
          </cell>
          <cell r="E450" t="str">
            <v>ヒバリ</v>
          </cell>
          <cell r="F450">
            <v>188</v>
          </cell>
          <cell r="G450" t="str">
            <v>コウテンシ</v>
          </cell>
          <cell r="H450">
            <v>449</v>
          </cell>
          <cell r="I450" t="str">
            <v>コウテンシ</v>
          </cell>
          <cell r="J450" t="str">
            <v>Melanocorypha mongolica (Pallas, 1776)</v>
          </cell>
          <cell r="K450" t="str">
            <v>Melanocorypha mongolica</v>
          </cell>
        </row>
        <row r="451">
          <cell r="A451" t="str">
            <v>ヒメコウテンシ</v>
          </cell>
          <cell r="B451">
            <v>24</v>
          </cell>
          <cell r="C451" t="str">
            <v>スズメ</v>
          </cell>
          <cell r="D451">
            <v>57</v>
          </cell>
          <cell r="E451" t="str">
            <v>ヒバリ</v>
          </cell>
          <cell r="F451">
            <v>189</v>
          </cell>
          <cell r="G451" t="str">
            <v>ヒメコウテンシ</v>
          </cell>
          <cell r="H451">
            <v>450</v>
          </cell>
          <cell r="I451" t="str">
            <v>ヒメコウテンシ</v>
          </cell>
          <cell r="J451" t="str">
            <v>Calandrella brachydactyla (Leisler, 1814)</v>
          </cell>
          <cell r="K451" t="str">
            <v>Calandrella brachydactyla</v>
          </cell>
        </row>
        <row r="452">
          <cell r="A452" t="str">
            <v>コヒバリ</v>
          </cell>
          <cell r="B452">
            <v>24</v>
          </cell>
          <cell r="C452" t="str">
            <v>スズメ</v>
          </cell>
          <cell r="D452">
            <v>57</v>
          </cell>
          <cell r="E452" t="str">
            <v>ヒバリ</v>
          </cell>
          <cell r="F452">
            <v>189</v>
          </cell>
          <cell r="G452" t="str">
            <v>ヒメコウテンシ</v>
          </cell>
          <cell r="H452">
            <v>451</v>
          </cell>
          <cell r="I452" t="str">
            <v>コヒバリ</v>
          </cell>
          <cell r="J452" t="str">
            <v>Calandrella cheleensis (Swinhoe, 1871)</v>
          </cell>
          <cell r="K452" t="str">
            <v>Calandrella cheleensis</v>
          </cell>
        </row>
        <row r="453">
          <cell r="A453" t="str">
            <v>ヒバリ</v>
          </cell>
          <cell r="B453">
            <v>24</v>
          </cell>
          <cell r="C453" t="str">
            <v>スズメ</v>
          </cell>
          <cell r="D453">
            <v>57</v>
          </cell>
          <cell r="E453" t="str">
            <v>ヒバリ</v>
          </cell>
          <cell r="F453">
            <v>190</v>
          </cell>
          <cell r="G453" t="str">
            <v>ヒバリ</v>
          </cell>
          <cell r="H453">
            <v>452</v>
          </cell>
          <cell r="I453" t="str">
            <v>ヒバリ</v>
          </cell>
          <cell r="J453" t="str">
            <v>Alauda arvensis Linnaeus, 1758</v>
          </cell>
          <cell r="K453" t="str">
            <v>Alauda arvensis</v>
          </cell>
        </row>
        <row r="454">
          <cell r="A454" t="str">
            <v>ハマヒバリ</v>
          </cell>
          <cell r="B454">
            <v>24</v>
          </cell>
          <cell r="C454" t="str">
            <v>スズメ</v>
          </cell>
          <cell r="D454">
            <v>57</v>
          </cell>
          <cell r="E454" t="str">
            <v>ヒバリ</v>
          </cell>
          <cell r="F454">
            <v>191</v>
          </cell>
          <cell r="G454" t="str">
            <v>ハマヒバリ</v>
          </cell>
          <cell r="H454">
            <v>453</v>
          </cell>
          <cell r="I454" t="str">
            <v>ハマヒバリ</v>
          </cell>
          <cell r="J454" t="str">
            <v>Eremophila alpestris (Linnaeus, 1758)</v>
          </cell>
          <cell r="K454" t="str">
            <v>Eremophila alpestris</v>
          </cell>
        </row>
        <row r="455">
          <cell r="A455" t="str">
            <v>タイワンショウドウツバメ</v>
          </cell>
          <cell r="B455">
            <v>24</v>
          </cell>
          <cell r="C455" t="str">
            <v>スズメ</v>
          </cell>
          <cell r="D455">
            <v>58</v>
          </cell>
          <cell r="E455" t="str">
            <v>ツバメ</v>
          </cell>
          <cell r="F455">
            <v>192</v>
          </cell>
          <cell r="G455" t="str">
            <v>ショウドウツバメ</v>
          </cell>
          <cell r="H455">
            <v>454</v>
          </cell>
          <cell r="I455" t="str">
            <v>タイワンショウドウツバメ</v>
          </cell>
          <cell r="J455" t="str">
            <v>Riparia paludicola (Vieillot, 1817)</v>
          </cell>
          <cell r="K455" t="str">
            <v>Riparia paludicola</v>
          </cell>
        </row>
        <row r="456">
          <cell r="A456" t="str">
            <v>ショウドウツバメ</v>
          </cell>
          <cell r="B456">
            <v>24</v>
          </cell>
          <cell r="C456" t="str">
            <v>スズメ</v>
          </cell>
          <cell r="D456">
            <v>58</v>
          </cell>
          <cell r="E456" t="str">
            <v>ツバメ</v>
          </cell>
          <cell r="F456">
            <v>192</v>
          </cell>
          <cell r="G456" t="str">
            <v>ショウドウツバメ</v>
          </cell>
          <cell r="H456">
            <v>455</v>
          </cell>
          <cell r="I456" t="str">
            <v>ショウドウツバメ</v>
          </cell>
          <cell r="J456" t="str">
            <v>Riparia riparia (Linnaeus, 1758)</v>
          </cell>
          <cell r="K456" t="str">
            <v>Riparia riparia</v>
          </cell>
        </row>
        <row r="457">
          <cell r="A457" t="str">
            <v>ミドリツバメ</v>
          </cell>
          <cell r="B457">
            <v>24</v>
          </cell>
          <cell r="C457" t="str">
            <v>スズメ</v>
          </cell>
          <cell r="D457">
            <v>58</v>
          </cell>
          <cell r="E457" t="str">
            <v>ツバメ</v>
          </cell>
          <cell r="F457">
            <v>193</v>
          </cell>
          <cell r="G457" t="str">
            <v>ミドリツバメ</v>
          </cell>
          <cell r="H457">
            <v>456</v>
          </cell>
          <cell r="I457" t="str">
            <v>ミドリツバメ</v>
          </cell>
          <cell r="J457" t="str">
            <v>Tachycineta bicolor (Vieillot, 1808)</v>
          </cell>
          <cell r="K457" t="str">
            <v>Tachycineta bicolor</v>
          </cell>
        </row>
        <row r="458">
          <cell r="A458" t="str">
            <v>ツバメ</v>
          </cell>
          <cell r="B458">
            <v>24</v>
          </cell>
          <cell r="C458" t="str">
            <v>スズメ</v>
          </cell>
          <cell r="D458">
            <v>58</v>
          </cell>
          <cell r="E458" t="str">
            <v>ツバメ</v>
          </cell>
          <cell r="F458">
            <v>194</v>
          </cell>
          <cell r="G458" t="str">
            <v>ツバメ</v>
          </cell>
          <cell r="H458">
            <v>457</v>
          </cell>
          <cell r="I458" t="str">
            <v>ツバメ</v>
          </cell>
          <cell r="J458" t="str">
            <v>Hirundo rustica Linnaeus, 1758</v>
          </cell>
          <cell r="K458" t="str">
            <v>Hirundo rustica</v>
          </cell>
        </row>
        <row r="459">
          <cell r="A459" t="str">
            <v>リュウキュウツバメ</v>
          </cell>
          <cell r="B459">
            <v>24</v>
          </cell>
          <cell r="C459" t="str">
            <v>スズメ</v>
          </cell>
          <cell r="D459">
            <v>58</v>
          </cell>
          <cell r="E459" t="str">
            <v>ツバメ</v>
          </cell>
          <cell r="F459">
            <v>194</v>
          </cell>
          <cell r="G459" t="str">
            <v>ツバメ</v>
          </cell>
          <cell r="H459">
            <v>458</v>
          </cell>
          <cell r="I459" t="str">
            <v>リュウキュウツバメ</v>
          </cell>
          <cell r="J459" t="str">
            <v>Hirundo tahitica Gmelin, 1789</v>
          </cell>
          <cell r="K459" t="str">
            <v>Hirundo tahitica</v>
          </cell>
        </row>
        <row r="460">
          <cell r="A460" t="str">
            <v>コシアカツバメ</v>
          </cell>
          <cell r="B460">
            <v>24</v>
          </cell>
          <cell r="C460" t="str">
            <v>スズメ</v>
          </cell>
          <cell r="D460">
            <v>58</v>
          </cell>
          <cell r="E460" t="str">
            <v>ツバメ</v>
          </cell>
          <cell r="F460">
            <v>194</v>
          </cell>
          <cell r="G460" t="str">
            <v>ツバメ</v>
          </cell>
          <cell r="H460">
            <v>459</v>
          </cell>
          <cell r="I460" t="str">
            <v>コシアカツバメ</v>
          </cell>
          <cell r="J460" t="str">
            <v>Hirundo daurica Laxmann, 1769</v>
          </cell>
          <cell r="K460" t="str">
            <v>Hirundo daurica</v>
          </cell>
        </row>
        <row r="461">
          <cell r="A461" t="str">
            <v>ニシイワツバメ</v>
          </cell>
          <cell r="B461">
            <v>24</v>
          </cell>
          <cell r="C461" t="str">
            <v>スズメ</v>
          </cell>
          <cell r="D461">
            <v>58</v>
          </cell>
          <cell r="E461" t="str">
            <v>ツバメ</v>
          </cell>
          <cell r="F461">
            <v>195</v>
          </cell>
          <cell r="G461" t="str">
            <v>イワツバメ</v>
          </cell>
          <cell r="H461">
            <v>460</v>
          </cell>
          <cell r="I461" t="str">
            <v>ニシイワツバメ</v>
          </cell>
          <cell r="J461" t="str">
            <v>Delichon urbicum (Linnaeus, 1758)</v>
          </cell>
          <cell r="K461" t="str">
            <v>Delichon urbicum</v>
          </cell>
        </row>
        <row r="462">
          <cell r="A462" t="str">
            <v>イワツバメ</v>
          </cell>
          <cell r="B462">
            <v>24</v>
          </cell>
          <cell r="C462" t="str">
            <v>スズメ</v>
          </cell>
          <cell r="D462">
            <v>58</v>
          </cell>
          <cell r="E462" t="str">
            <v>ツバメ</v>
          </cell>
          <cell r="F462">
            <v>195</v>
          </cell>
          <cell r="G462" t="str">
            <v>イワツバメ</v>
          </cell>
          <cell r="H462">
            <v>461</v>
          </cell>
          <cell r="I462" t="str">
            <v>イワツバメ</v>
          </cell>
          <cell r="J462" t="str">
            <v>Delichon dasypus (Bonaparte, 1850)</v>
          </cell>
          <cell r="K462" t="str">
            <v>Delichon dasypus</v>
          </cell>
        </row>
        <row r="463">
          <cell r="A463" t="str">
            <v>シロガシラ</v>
          </cell>
          <cell r="B463">
            <v>24</v>
          </cell>
          <cell r="C463" t="str">
            <v>スズメ</v>
          </cell>
          <cell r="D463">
            <v>59</v>
          </cell>
          <cell r="E463" t="str">
            <v>ヒヨドリ</v>
          </cell>
          <cell r="F463">
            <v>196</v>
          </cell>
          <cell r="G463" t="str">
            <v>シロガシラ</v>
          </cell>
          <cell r="H463">
            <v>462</v>
          </cell>
          <cell r="I463" t="str">
            <v>シロガシラ</v>
          </cell>
          <cell r="J463" t="str">
            <v>Pycnonotus sinensis (Gmelin, 1789)</v>
          </cell>
          <cell r="K463" t="str">
            <v>Pycnonotus sinensis</v>
          </cell>
        </row>
        <row r="464">
          <cell r="A464" t="str">
            <v>ヒヨドリ</v>
          </cell>
          <cell r="B464">
            <v>24</v>
          </cell>
          <cell r="C464" t="str">
            <v>スズメ</v>
          </cell>
          <cell r="D464">
            <v>59</v>
          </cell>
          <cell r="E464" t="str">
            <v>ヒヨドリ</v>
          </cell>
          <cell r="F464">
            <v>197</v>
          </cell>
          <cell r="G464" t="str">
            <v>ヒヨドリ</v>
          </cell>
          <cell r="H464">
            <v>463</v>
          </cell>
          <cell r="I464" t="str">
            <v>ヒヨドリ</v>
          </cell>
          <cell r="J464" t="str">
            <v>Hypsipetes amaurotis (Temminck, 1830)</v>
          </cell>
          <cell r="K464" t="str">
            <v>Hypsipetes amaurotis</v>
          </cell>
        </row>
        <row r="465">
          <cell r="A465" t="str">
            <v>ウグイス</v>
          </cell>
          <cell r="B465">
            <v>24</v>
          </cell>
          <cell r="C465" t="str">
            <v>スズメ</v>
          </cell>
          <cell r="D465">
            <v>60</v>
          </cell>
          <cell r="E465" t="str">
            <v>ウグイス</v>
          </cell>
          <cell r="F465">
            <v>198</v>
          </cell>
          <cell r="G465" t="str">
            <v>ウグイス</v>
          </cell>
          <cell r="H465">
            <v>464</v>
          </cell>
          <cell r="I465" t="str">
            <v>ウグイス</v>
          </cell>
          <cell r="J465" t="str">
            <v>Cettia diphone (Kittlitz, 1830)</v>
          </cell>
          <cell r="K465" t="str">
            <v>Cettia diphone</v>
          </cell>
        </row>
        <row r="466">
          <cell r="A466" t="str">
            <v>ヤブサメ</v>
          </cell>
          <cell r="B466">
            <v>24</v>
          </cell>
          <cell r="C466" t="str">
            <v>スズメ</v>
          </cell>
          <cell r="D466">
            <v>60</v>
          </cell>
          <cell r="E466" t="str">
            <v>ウグイス</v>
          </cell>
          <cell r="F466">
            <v>199</v>
          </cell>
          <cell r="G466" t="str">
            <v>ヤブサメ</v>
          </cell>
          <cell r="H466">
            <v>465</v>
          </cell>
          <cell r="I466" t="str">
            <v>ヤブサメ</v>
          </cell>
          <cell r="J466" t="str">
            <v>Urosphena squameiceps (Swinhoe, 1863)</v>
          </cell>
          <cell r="K466" t="str">
            <v>Urosphena squameiceps</v>
          </cell>
        </row>
        <row r="467">
          <cell r="A467" t="str">
            <v>エナガ</v>
          </cell>
          <cell r="B467">
            <v>24</v>
          </cell>
          <cell r="C467" t="str">
            <v>スズメ</v>
          </cell>
          <cell r="D467">
            <v>61</v>
          </cell>
          <cell r="E467" t="str">
            <v>エナガ</v>
          </cell>
          <cell r="F467">
            <v>200</v>
          </cell>
          <cell r="G467" t="str">
            <v>エナガ</v>
          </cell>
          <cell r="H467">
            <v>466</v>
          </cell>
          <cell r="I467" t="str">
            <v>エナガ</v>
          </cell>
          <cell r="J467" t="str">
            <v>Aegithalos caudatus (Linnaeus, 1758)</v>
          </cell>
          <cell r="K467" t="str">
            <v>Aegithalos caudatus</v>
          </cell>
        </row>
        <row r="468">
          <cell r="A468" t="str">
            <v>キタヤナギムシクイ</v>
          </cell>
          <cell r="B468">
            <v>24</v>
          </cell>
          <cell r="C468" t="str">
            <v>スズメ</v>
          </cell>
          <cell r="D468">
            <v>62</v>
          </cell>
          <cell r="E468" t="str">
            <v>ムシクイ</v>
          </cell>
          <cell r="F468">
            <v>201</v>
          </cell>
          <cell r="G468" t="str">
            <v>ムシクイ</v>
          </cell>
          <cell r="H468">
            <v>467</v>
          </cell>
          <cell r="I468" t="str">
            <v>キタヤナギムシクイ</v>
          </cell>
          <cell r="J468" t="str">
            <v>Phylloscopus trochilus (Linnaeus, 1758)</v>
          </cell>
          <cell r="K468" t="str">
            <v>Phylloscopus trochilus</v>
          </cell>
        </row>
        <row r="469">
          <cell r="A469" t="str">
            <v>チフチャフ</v>
          </cell>
          <cell r="B469">
            <v>24</v>
          </cell>
          <cell r="C469" t="str">
            <v>スズメ</v>
          </cell>
          <cell r="D469">
            <v>62</v>
          </cell>
          <cell r="E469" t="str">
            <v>ムシクイ</v>
          </cell>
          <cell r="F469">
            <v>201</v>
          </cell>
          <cell r="G469" t="str">
            <v>ムシクイ</v>
          </cell>
          <cell r="H469">
            <v>468</v>
          </cell>
          <cell r="I469" t="str">
            <v>チフチャフ</v>
          </cell>
          <cell r="J469" t="str">
            <v>Phylloscopus collybita (Vieillot, 1817)</v>
          </cell>
          <cell r="K469" t="str">
            <v>Phylloscopus collybita</v>
          </cell>
        </row>
        <row r="470">
          <cell r="A470" t="str">
            <v>モリムシクイ</v>
          </cell>
          <cell r="B470">
            <v>24</v>
          </cell>
          <cell r="C470" t="str">
            <v>スズメ</v>
          </cell>
          <cell r="D470">
            <v>62</v>
          </cell>
          <cell r="E470" t="str">
            <v>ムシクイ</v>
          </cell>
          <cell r="F470">
            <v>201</v>
          </cell>
          <cell r="G470" t="str">
            <v>ムシクイ</v>
          </cell>
          <cell r="H470">
            <v>469</v>
          </cell>
          <cell r="I470" t="str">
            <v>モリムシクイ</v>
          </cell>
          <cell r="J470" t="str">
            <v>Phylloscopus sibilatrix (Bechstein, 1793)</v>
          </cell>
          <cell r="K470" t="str">
            <v>Phylloscopus sibilatrix</v>
          </cell>
        </row>
        <row r="471">
          <cell r="A471" t="str">
            <v>ムジセッカ</v>
          </cell>
          <cell r="B471">
            <v>24</v>
          </cell>
          <cell r="C471" t="str">
            <v>スズメ</v>
          </cell>
          <cell r="D471">
            <v>62</v>
          </cell>
          <cell r="E471" t="str">
            <v>ムシクイ</v>
          </cell>
          <cell r="F471">
            <v>201</v>
          </cell>
          <cell r="G471" t="str">
            <v>ムシクイ</v>
          </cell>
          <cell r="H471">
            <v>470</v>
          </cell>
          <cell r="I471" t="str">
            <v>ムジセッカ</v>
          </cell>
          <cell r="J471" t="str">
            <v>Phylloscopus fuscatus (Blyth, 1842)</v>
          </cell>
          <cell r="K471" t="str">
            <v>Phylloscopus fuscatus</v>
          </cell>
        </row>
        <row r="472">
          <cell r="A472" t="str">
            <v>キバラムシクイ</v>
          </cell>
          <cell r="B472">
            <v>24</v>
          </cell>
          <cell r="C472" t="str">
            <v>スズメ</v>
          </cell>
          <cell r="D472">
            <v>62</v>
          </cell>
          <cell r="E472" t="str">
            <v>ムシクイ</v>
          </cell>
          <cell r="F472">
            <v>201</v>
          </cell>
          <cell r="G472" t="str">
            <v>ムシクイ</v>
          </cell>
          <cell r="H472">
            <v>471</v>
          </cell>
          <cell r="I472" t="str">
            <v>キバラムシクイ</v>
          </cell>
          <cell r="J472" t="str">
            <v>Phylloscopus affinis (Tickell, 1833)</v>
          </cell>
          <cell r="K472" t="str">
            <v>Phylloscopus affinis</v>
          </cell>
        </row>
        <row r="473">
          <cell r="A473" t="str">
            <v>カラフトムジセッカ</v>
          </cell>
          <cell r="B473">
            <v>24</v>
          </cell>
          <cell r="C473" t="str">
            <v>スズメ</v>
          </cell>
          <cell r="D473">
            <v>62</v>
          </cell>
          <cell r="E473" t="str">
            <v>ムシクイ</v>
          </cell>
          <cell r="F473">
            <v>201</v>
          </cell>
          <cell r="G473" t="str">
            <v>ムシクイ</v>
          </cell>
          <cell r="H473">
            <v>472</v>
          </cell>
          <cell r="I473" t="str">
            <v>カラフトムジセッカ</v>
          </cell>
          <cell r="J473" t="str">
            <v>Phylloscopus schwarzi (Radde, 1863)</v>
          </cell>
          <cell r="K473" t="str">
            <v>Phylloscopus schwarzi</v>
          </cell>
        </row>
        <row r="474">
          <cell r="A474" t="str">
            <v>カラフトムシクイ</v>
          </cell>
          <cell r="B474">
            <v>24</v>
          </cell>
          <cell r="C474" t="str">
            <v>スズメ</v>
          </cell>
          <cell r="D474">
            <v>62</v>
          </cell>
          <cell r="E474" t="str">
            <v>ムシクイ</v>
          </cell>
          <cell r="F474">
            <v>201</v>
          </cell>
          <cell r="G474" t="str">
            <v>ムシクイ</v>
          </cell>
          <cell r="H474">
            <v>473</v>
          </cell>
          <cell r="I474" t="str">
            <v>カラフトムシクイ</v>
          </cell>
          <cell r="J474" t="str">
            <v>Phylloscopus proregulus (Pallas, 1811)</v>
          </cell>
          <cell r="K474" t="str">
            <v>Phylloscopus proregulus</v>
          </cell>
        </row>
        <row r="475">
          <cell r="A475" t="str">
            <v>キマユムシクイ</v>
          </cell>
          <cell r="B475">
            <v>24</v>
          </cell>
          <cell r="C475" t="str">
            <v>スズメ</v>
          </cell>
          <cell r="D475">
            <v>62</v>
          </cell>
          <cell r="E475" t="str">
            <v>ムシクイ</v>
          </cell>
          <cell r="F475">
            <v>201</v>
          </cell>
          <cell r="G475" t="str">
            <v>ムシクイ</v>
          </cell>
          <cell r="H475">
            <v>474</v>
          </cell>
          <cell r="I475" t="str">
            <v>キマユムシクイ</v>
          </cell>
          <cell r="J475" t="str">
            <v>Phylloscopus inornatus (Blyth, 1842)</v>
          </cell>
          <cell r="K475" t="str">
            <v>Phylloscopus inornatus</v>
          </cell>
        </row>
        <row r="476">
          <cell r="A476" t="str">
            <v>コムシクイ</v>
          </cell>
          <cell r="B476">
            <v>24</v>
          </cell>
          <cell r="C476" t="str">
            <v>スズメ</v>
          </cell>
          <cell r="D476">
            <v>62</v>
          </cell>
          <cell r="E476" t="str">
            <v>ムシクイ</v>
          </cell>
          <cell r="F476">
            <v>201</v>
          </cell>
          <cell r="G476" t="str">
            <v>ムシクイ</v>
          </cell>
          <cell r="H476">
            <v>475</v>
          </cell>
          <cell r="I476" t="str">
            <v>コムシクイ</v>
          </cell>
          <cell r="J476" t="str">
            <v>Phylloscopus borealis (Blasius, 1858)</v>
          </cell>
          <cell r="K476" t="str">
            <v>Phylloscopus borealis</v>
          </cell>
        </row>
        <row r="477">
          <cell r="A477" t="str">
            <v>オオムシクイ</v>
          </cell>
          <cell r="B477">
            <v>24</v>
          </cell>
          <cell r="C477" t="str">
            <v>スズメ</v>
          </cell>
          <cell r="D477">
            <v>62</v>
          </cell>
          <cell r="E477" t="str">
            <v>ムシクイ</v>
          </cell>
          <cell r="F477">
            <v>201</v>
          </cell>
          <cell r="G477" t="str">
            <v>ムシクイ</v>
          </cell>
          <cell r="H477">
            <v>476</v>
          </cell>
          <cell r="I477" t="str">
            <v>オオムシクイ</v>
          </cell>
          <cell r="J477" t="str">
            <v>Phylloscopus examinandus Stresemann, 1913</v>
          </cell>
          <cell r="K477" t="str">
            <v>Phylloscopus examinandus</v>
          </cell>
        </row>
        <row r="478">
          <cell r="A478" t="str">
            <v>メボソムシクイ</v>
          </cell>
          <cell r="B478">
            <v>24</v>
          </cell>
          <cell r="C478" t="str">
            <v>スズメ</v>
          </cell>
          <cell r="D478">
            <v>62</v>
          </cell>
          <cell r="E478" t="str">
            <v>ムシクイ</v>
          </cell>
          <cell r="F478">
            <v>201</v>
          </cell>
          <cell r="G478" t="str">
            <v>ムシクイ</v>
          </cell>
          <cell r="H478">
            <v>477</v>
          </cell>
          <cell r="I478" t="str">
            <v>メボソムシクイ</v>
          </cell>
          <cell r="J478" t="str">
            <v>Phylloscopus xanthodryas (Swinhoe, 1863)</v>
          </cell>
          <cell r="K478" t="str">
            <v>Phylloscopus xanthodryas</v>
          </cell>
        </row>
        <row r="479">
          <cell r="A479" t="str">
            <v>ヤナギムシクイ</v>
          </cell>
          <cell r="B479">
            <v>24</v>
          </cell>
          <cell r="C479" t="str">
            <v>スズメ</v>
          </cell>
          <cell r="D479">
            <v>62</v>
          </cell>
          <cell r="E479" t="str">
            <v>ムシクイ</v>
          </cell>
          <cell r="F479">
            <v>201</v>
          </cell>
          <cell r="G479" t="str">
            <v>ムシクイ</v>
          </cell>
          <cell r="H479">
            <v>478</v>
          </cell>
          <cell r="I479" t="str">
            <v>ヤナギムシクイ</v>
          </cell>
          <cell r="J479" t="str">
            <v>Phylloscopus plumbeitarsus Swinhoe, 1861</v>
          </cell>
          <cell r="K479" t="str">
            <v>Phylloscopus plumbeitarsus</v>
          </cell>
        </row>
        <row r="480">
          <cell r="A480" t="str">
            <v>エゾムシクイ</v>
          </cell>
          <cell r="B480">
            <v>24</v>
          </cell>
          <cell r="C480" t="str">
            <v>スズメ</v>
          </cell>
          <cell r="D480">
            <v>62</v>
          </cell>
          <cell r="E480" t="str">
            <v>ムシクイ</v>
          </cell>
          <cell r="F480">
            <v>201</v>
          </cell>
          <cell r="G480" t="str">
            <v>ムシクイ</v>
          </cell>
          <cell r="H480">
            <v>479</v>
          </cell>
          <cell r="I480" t="str">
            <v>エゾムシクイ</v>
          </cell>
          <cell r="J480" t="str">
            <v>Phylloscopus borealoides Portenko, 1950</v>
          </cell>
          <cell r="K480" t="str">
            <v>Phylloscopus borealoides</v>
          </cell>
        </row>
        <row r="481">
          <cell r="A481" t="str">
            <v>センダイムシクイ</v>
          </cell>
          <cell r="B481">
            <v>24</v>
          </cell>
          <cell r="C481" t="str">
            <v>スズメ</v>
          </cell>
          <cell r="D481">
            <v>62</v>
          </cell>
          <cell r="E481" t="str">
            <v>ムシクイ</v>
          </cell>
          <cell r="F481">
            <v>201</v>
          </cell>
          <cell r="G481" t="str">
            <v>ムシクイ</v>
          </cell>
          <cell r="H481">
            <v>480</v>
          </cell>
          <cell r="I481" t="str">
            <v>センダイムシクイ</v>
          </cell>
          <cell r="J481" t="str">
            <v>Phylloscopus coronatus (Temminck &amp; Schlegel, 1847)</v>
          </cell>
          <cell r="K481" t="str">
            <v>Phylloscopus coronatus</v>
          </cell>
        </row>
        <row r="482">
          <cell r="A482" t="str">
            <v>イイジマムシクイ</v>
          </cell>
          <cell r="B482">
            <v>24</v>
          </cell>
          <cell r="C482" t="str">
            <v>スズメ</v>
          </cell>
          <cell r="D482">
            <v>62</v>
          </cell>
          <cell r="E482" t="str">
            <v>ムシクイ</v>
          </cell>
          <cell r="F482">
            <v>201</v>
          </cell>
          <cell r="G482" t="str">
            <v>ムシクイ</v>
          </cell>
          <cell r="H482">
            <v>481</v>
          </cell>
          <cell r="I482" t="str">
            <v>イイジマムシクイ</v>
          </cell>
          <cell r="J482" t="str">
            <v>Phylloscopus ijimae (Stejneger, 1892)</v>
          </cell>
          <cell r="K482" t="str">
            <v>Phylloscopus ijimae</v>
          </cell>
        </row>
        <row r="483">
          <cell r="A483" t="str">
            <v>コノドジロムシクイ</v>
          </cell>
          <cell r="B483">
            <v>24</v>
          </cell>
          <cell r="C483" t="str">
            <v>スズメ</v>
          </cell>
          <cell r="D483">
            <v>63</v>
          </cell>
          <cell r="E483" t="str">
            <v>ズグロムシクイ</v>
          </cell>
          <cell r="F483">
            <v>202</v>
          </cell>
          <cell r="G483" t="str">
            <v>ズグロムシクイ</v>
          </cell>
          <cell r="H483">
            <v>482</v>
          </cell>
          <cell r="I483" t="str">
            <v>コノドジロムシクイ</v>
          </cell>
          <cell r="J483" t="str">
            <v>Sylvia curruca (Linnaeus, 1758)</v>
          </cell>
          <cell r="K483" t="str">
            <v>Sylvia curruca</v>
          </cell>
        </row>
        <row r="484">
          <cell r="A484" t="str">
            <v>メグロ</v>
          </cell>
          <cell r="B484">
            <v>24</v>
          </cell>
          <cell r="C484" t="str">
            <v>スズメ</v>
          </cell>
          <cell r="D484">
            <v>64</v>
          </cell>
          <cell r="E484" t="str">
            <v>メジロ</v>
          </cell>
          <cell r="F484">
            <v>203</v>
          </cell>
          <cell r="G484" t="str">
            <v>メグロ</v>
          </cell>
          <cell r="H484">
            <v>483</v>
          </cell>
          <cell r="I484" t="str">
            <v>メグロ</v>
          </cell>
          <cell r="J484" t="str">
            <v>Apalopteron familiare (Kittlitz, 1830)</v>
          </cell>
          <cell r="K484" t="str">
            <v>Apalopteron familiare</v>
          </cell>
        </row>
        <row r="485">
          <cell r="A485" t="str">
            <v>チョウセンメジロ</v>
          </cell>
          <cell r="B485">
            <v>24</v>
          </cell>
          <cell r="C485" t="str">
            <v>スズメ</v>
          </cell>
          <cell r="D485">
            <v>64</v>
          </cell>
          <cell r="E485" t="str">
            <v>メジロ</v>
          </cell>
          <cell r="F485">
            <v>204</v>
          </cell>
          <cell r="G485" t="str">
            <v>メジロ</v>
          </cell>
          <cell r="H485">
            <v>484</v>
          </cell>
          <cell r="I485" t="str">
            <v>チョウセンメジロ</v>
          </cell>
          <cell r="J485" t="str">
            <v>Zosterops erythropleurus Swinhoe, 1863</v>
          </cell>
          <cell r="K485" t="str">
            <v>Zosterops erythropleurus</v>
          </cell>
        </row>
        <row r="486">
          <cell r="A486" t="str">
            <v>メジロ</v>
          </cell>
          <cell r="B486">
            <v>24</v>
          </cell>
          <cell r="C486" t="str">
            <v>スズメ</v>
          </cell>
          <cell r="D486">
            <v>64</v>
          </cell>
          <cell r="E486" t="str">
            <v>メジロ</v>
          </cell>
          <cell r="F486">
            <v>204</v>
          </cell>
          <cell r="G486" t="str">
            <v>メジロ</v>
          </cell>
          <cell r="H486">
            <v>485</v>
          </cell>
          <cell r="I486" t="str">
            <v>メジロ</v>
          </cell>
          <cell r="J486" t="str">
            <v>Zosterops japonicus Temminck &amp; Schlegel, 1845</v>
          </cell>
          <cell r="K486" t="str">
            <v>Zosterops japonicus</v>
          </cell>
        </row>
        <row r="487">
          <cell r="A487" t="str">
            <v>マキノセンニュウ</v>
          </cell>
          <cell r="B487">
            <v>24</v>
          </cell>
          <cell r="C487" t="str">
            <v>スズメ</v>
          </cell>
          <cell r="D487">
            <v>65</v>
          </cell>
          <cell r="E487" t="str">
            <v>センニュウ</v>
          </cell>
          <cell r="F487">
            <v>205</v>
          </cell>
          <cell r="G487" t="str">
            <v>センニュウ</v>
          </cell>
          <cell r="H487">
            <v>486</v>
          </cell>
          <cell r="I487" t="str">
            <v>マキノセンニュウ</v>
          </cell>
          <cell r="J487" t="str">
            <v>Locustella lanceolata (Temminck, 1840)</v>
          </cell>
          <cell r="K487" t="str">
            <v>Locustella lanceolata</v>
          </cell>
        </row>
        <row r="488">
          <cell r="A488" t="str">
            <v>シマセンニュウ</v>
          </cell>
          <cell r="B488">
            <v>24</v>
          </cell>
          <cell r="C488" t="str">
            <v>スズメ</v>
          </cell>
          <cell r="D488">
            <v>65</v>
          </cell>
          <cell r="E488" t="str">
            <v>センニュウ</v>
          </cell>
          <cell r="F488">
            <v>205</v>
          </cell>
          <cell r="G488" t="str">
            <v>センニュウ</v>
          </cell>
          <cell r="H488">
            <v>487</v>
          </cell>
          <cell r="I488" t="str">
            <v>シマセンニュウ</v>
          </cell>
          <cell r="J488" t="str">
            <v>Locustella ochotensis (Middendorff, 1853)</v>
          </cell>
          <cell r="K488" t="str">
            <v>Locustella ochotensis</v>
          </cell>
        </row>
        <row r="489">
          <cell r="A489" t="str">
            <v>ウチヤマセンニュウ</v>
          </cell>
          <cell r="B489">
            <v>24</v>
          </cell>
          <cell r="C489" t="str">
            <v>スズメ</v>
          </cell>
          <cell r="D489">
            <v>65</v>
          </cell>
          <cell r="E489" t="str">
            <v>センニュウ</v>
          </cell>
          <cell r="F489">
            <v>205</v>
          </cell>
          <cell r="G489" t="str">
            <v>センニュウ</v>
          </cell>
          <cell r="H489">
            <v>488</v>
          </cell>
          <cell r="I489" t="str">
            <v>ウチヤマセンニュウ</v>
          </cell>
          <cell r="J489" t="str">
            <v>Locustella pleskei Taczanowski, 1890</v>
          </cell>
          <cell r="K489" t="str">
            <v>Locustella pleskei</v>
          </cell>
        </row>
        <row r="490">
          <cell r="A490" t="str">
            <v>シベリアセンニュウ</v>
          </cell>
          <cell r="B490">
            <v>24</v>
          </cell>
          <cell r="C490" t="str">
            <v>スズメ</v>
          </cell>
          <cell r="D490">
            <v>65</v>
          </cell>
          <cell r="E490" t="str">
            <v>センニュウ</v>
          </cell>
          <cell r="F490">
            <v>205</v>
          </cell>
          <cell r="G490" t="str">
            <v>センニュウ</v>
          </cell>
          <cell r="H490">
            <v>489</v>
          </cell>
          <cell r="I490" t="str">
            <v>シベリアセンニュウ</v>
          </cell>
          <cell r="J490" t="str">
            <v>Locustella certhiola (Pallas, 1811)</v>
          </cell>
          <cell r="K490" t="str">
            <v>Locustella certhiola</v>
          </cell>
        </row>
        <row r="491">
          <cell r="A491" t="str">
            <v>オオセッカ</v>
          </cell>
          <cell r="B491">
            <v>24</v>
          </cell>
          <cell r="C491" t="str">
            <v>スズメ</v>
          </cell>
          <cell r="D491">
            <v>65</v>
          </cell>
          <cell r="E491" t="str">
            <v>センニュウ</v>
          </cell>
          <cell r="F491">
            <v>205</v>
          </cell>
          <cell r="G491" t="str">
            <v>センニュウ</v>
          </cell>
          <cell r="H491">
            <v>490</v>
          </cell>
          <cell r="I491" t="str">
            <v>オオセッカ</v>
          </cell>
          <cell r="J491" t="str">
            <v>Locustella pryeri (Seebohm, 1884)</v>
          </cell>
          <cell r="K491" t="str">
            <v>Locustella pryeri</v>
          </cell>
        </row>
        <row r="492">
          <cell r="A492" t="str">
            <v>エゾセンニュウ</v>
          </cell>
          <cell r="B492">
            <v>24</v>
          </cell>
          <cell r="C492" t="str">
            <v>スズメ</v>
          </cell>
          <cell r="D492">
            <v>65</v>
          </cell>
          <cell r="E492" t="str">
            <v>センニュウ</v>
          </cell>
          <cell r="F492">
            <v>205</v>
          </cell>
          <cell r="G492" t="str">
            <v>センニュウ</v>
          </cell>
          <cell r="H492">
            <v>491</v>
          </cell>
          <cell r="I492" t="str">
            <v>エゾセンニュウ</v>
          </cell>
          <cell r="J492" t="str">
            <v>Locustella fasciolata (Gray, 1861)</v>
          </cell>
          <cell r="K492" t="str">
            <v>Locustella fasciolata</v>
          </cell>
        </row>
        <row r="493">
          <cell r="A493" t="str">
            <v>オオヨシキリ</v>
          </cell>
          <cell r="B493">
            <v>24</v>
          </cell>
          <cell r="C493" t="str">
            <v>スズメ</v>
          </cell>
          <cell r="D493">
            <v>66</v>
          </cell>
          <cell r="E493" t="str">
            <v>ヨシキリ</v>
          </cell>
          <cell r="F493">
            <v>206</v>
          </cell>
          <cell r="G493" t="str">
            <v>ヨシキリ</v>
          </cell>
          <cell r="H493">
            <v>492</v>
          </cell>
          <cell r="I493" t="str">
            <v>オオヨシキリ</v>
          </cell>
          <cell r="J493" t="str">
            <v>Acrocephalus orientalis (Temminck &amp; Schlegel, 1847)</v>
          </cell>
          <cell r="K493" t="str">
            <v>Acrocephalus orientalis</v>
          </cell>
        </row>
        <row r="494">
          <cell r="A494" t="str">
            <v>コヨシキリ</v>
          </cell>
          <cell r="B494">
            <v>24</v>
          </cell>
          <cell r="C494" t="str">
            <v>スズメ</v>
          </cell>
          <cell r="D494">
            <v>66</v>
          </cell>
          <cell r="E494" t="str">
            <v>ヨシキリ</v>
          </cell>
          <cell r="F494">
            <v>206</v>
          </cell>
          <cell r="G494" t="str">
            <v>ヨシキリ</v>
          </cell>
          <cell r="H494">
            <v>493</v>
          </cell>
          <cell r="I494" t="str">
            <v>コヨシキリ</v>
          </cell>
          <cell r="J494" t="str">
            <v>Acrocephalus bistrigiceps Swinhoe, 1860</v>
          </cell>
          <cell r="K494" t="str">
            <v>Acrocephalus bistrigiceps</v>
          </cell>
        </row>
        <row r="495">
          <cell r="A495" t="str">
            <v>セスジコヨシキリ</v>
          </cell>
          <cell r="B495">
            <v>24</v>
          </cell>
          <cell r="C495" t="str">
            <v>スズメ</v>
          </cell>
          <cell r="D495">
            <v>66</v>
          </cell>
          <cell r="E495" t="str">
            <v>ヨシキリ</v>
          </cell>
          <cell r="F495">
            <v>206</v>
          </cell>
          <cell r="G495" t="str">
            <v>ヨシキリ</v>
          </cell>
          <cell r="H495">
            <v>494</v>
          </cell>
          <cell r="I495" t="str">
            <v>セスジコヨシキリ</v>
          </cell>
          <cell r="J495" t="str">
            <v>Acrocephalus sorghophilus (Swinhoe, 1863)</v>
          </cell>
          <cell r="K495" t="str">
            <v>Acrocephalus sorghophilus</v>
          </cell>
        </row>
        <row r="496">
          <cell r="A496" t="str">
            <v>イナダヨシキリ</v>
          </cell>
          <cell r="B496">
            <v>24</v>
          </cell>
          <cell r="C496" t="str">
            <v>スズメ</v>
          </cell>
          <cell r="D496">
            <v>66</v>
          </cell>
          <cell r="E496" t="str">
            <v>ヨシキリ</v>
          </cell>
          <cell r="F496">
            <v>206</v>
          </cell>
          <cell r="G496" t="str">
            <v>ヨシキリ</v>
          </cell>
          <cell r="H496">
            <v>495</v>
          </cell>
          <cell r="I496" t="str">
            <v>イナダヨシキリ</v>
          </cell>
          <cell r="J496" t="str">
            <v>Acrocephalus agricola (Jerdon, 1845)</v>
          </cell>
          <cell r="K496" t="str">
            <v>Acrocephalus agricola</v>
          </cell>
        </row>
        <row r="497">
          <cell r="A497" t="str">
            <v>ヤブヨシキリ</v>
          </cell>
          <cell r="B497">
            <v>24</v>
          </cell>
          <cell r="C497" t="str">
            <v>スズメ</v>
          </cell>
          <cell r="D497">
            <v>66</v>
          </cell>
          <cell r="E497" t="str">
            <v>ヨシキリ</v>
          </cell>
          <cell r="F497">
            <v>206</v>
          </cell>
          <cell r="G497" t="str">
            <v>ヨシキリ</v>
          </cell>
          <cell r="H497">
            <v>496</v>
          </cell>
          <cell r="I497" t="str">
            <v>ヤブヨシキリ</v>
          </cell>
          <cell r="J497" t="str">
            <v>Acrocephalus dumetorum Blyth, 1849</v>
          </cell>
          <cell r="K497" t="str">
            <v>Acrocephalus dumetorum</v>
          </cell>
        </row>
        <row r="498">
          <cell r="A498" t="str">
            <v>ハシブトオオヨシキリ</v>
          </cell>
          <cell r="B498">
            <v>24</v>
          </cell>
          <cell r="C498" t="str">
            <v>スズメ</v>
          </cell>
          <cell r="D498">
            <v>66</v>
          </cell>
          <cell r="E498" t="str">
            <v>ヨシキリ</v>
          </cell>
          <cell r="F498">
            <v>206</v>
          </cell>
          <cell r="G498" t="str">
            <v>ヨシキリ</v>
          </cell>
          <cell r="H498">
            <v>497</v>
          </cell>
          <cell r="I498" t="str">
            <v>ハシブトオオヨシキリ</v>
          </cell>
          <cell r="J498" t="str">
            <v>Acrocephalus aedon (Pallas, 1776)</v>
          </cell>
          <cell r="K498" t="str">
            <v>Acrocephalus aedon</v>
          </cell>
        </row>
        <row r="499">
          <cell r="A499" t="str">
            <v>ヒメウタイムシクイ</v>
          </cell>
          <cell r="B499">
            <v>24</v>
          </cell>
          <cell r="C499" t="str">
            <v>スズメ</v>
          </cell>
          <cell r="D499">
            <v>66</v>
          </cell>
          <cell r="E499" t="str">
            <v>ヨシキリ</v>
          </cell>
          <cell r="F499">
            <v>207</v>
          </cell>
          <cell r="G499" t="str">
            <v>ヒメウタイムシクイ</v>
          </cell>
          <cell r="H499">
            <v>498</v>
          </cell>
          <cell r="I499" t="str">
            <v>ヒメウタイムシクイ</v>
          </cell>
          <cell r="J499" t="str">
            <v>Iduna caligata (Lichtenstein, 1823)</v>
          </cell>
          <cell r="K499" t="str">
            <v>Iduna caligata</v>
          </cell>
        </row>
        <row r="500">
          <cell r="A500" t="str">
            <v>セッカ</v>
          </cell>
          <cell r="B500">
            <v>24</v>
          </cell>
          <cell r="C500" t="str">
            <v>スズメ</v>
          </cell>
          <cell r="D500">
            <v>67</v>
          </cell>
          <cell r="E500" t="str">
            <v>セッカ</v>
          </cell>
          <cell r="F500">
            <v>208</v>
          </cell>
          <cell r="G500" t="str">
            <v>セッカ</v>
          </cell>
          <cell r="H500">
            <v>499</v>
          </cell>
          <cell r="I500" t="str">
            <v>セッカ</v>
          </cell>
          <cell r="J500" t="str">
            <v>Cisticola juncidis (Rafinesque, 1810)</v>
          </cell>
          <cell r="K500" t="str">
            <v>Cisticola juncidis</v>
          </cell>
        </row>
        <row r="501">
          <cell r="A501" t="str">
            <v>キレンジャク</v>
          </cell>
          <cell r="B501">
            <v>24</v>
          </cell>
          <cell r="C501" t="str">
            <v>スズメ</v>
          </cell>
          <cell r="D501">
            <v>68</v>
          </cell>
          <cell r="E501" t="str">
            <v>レンジャク</v>
          </cell>
          <cell r="F501">
            <v>209</v>
          </cell>
          <cell r="G501" t="str">
            <v>レンジャク</v>
          </cell>
          <cell r="H501">
            <v>500</v>
          </cell>
          <cell r="I501" t="str">
            <v>キレンジャク</v>
          </cell>
          <cell r="J501" t="str">
            <v>Bombycilla garrulus (Linnaeus, 1758)</v>
          </cell>
          <cell r="K501" t="str">
            <v>Bombycilla garrulus</v>
          </cell>
        </row>
        <row r="502">
          <cell r="A502" t="str">
            <v>ヒレンジャク</v>
          </cell>
          <cell r="B502">
            <v>24</v>
          </cell>
          <cell r="C502" t="str">
            <v>スズメ</v>
          </cell>
          <cell r="D502">
            <v>68</v>
          </cell>
          <cell r="E502" t="str">
            <v>レンジャク</v>
          </cell>
          <cell r="F502">
            <v>209</v>
          </cell>
          <cell r="G502" t="str">
            <v>レンジャク</v>
          </cell>
          <cell r="H502">
            <v>501</v>
          </cell>
          <cell r="I502" t="str">
            <v>ヒレンジャク</v>
          </cell>
          <cell r="J502" t="str">
            <v>Bombycilla japonica (Siebold, 1824)</v>
          </cell>
          <cell r="K502" t="str">
            <v>Bombycilla japonica</v>
          </cell>
        </row>
        <row r="503">
          <cell r="A503" t="str">
            <v>ゴジュウカラ</v>
          </cell>
          <cell r="B503">
            <v>24</v>
          </cell>
          <cell r="C503" t="str">
            <v>スズメ</v>
          </cell>
          <cell r="D503">
            <v>69</v>
          </cell>
          <cell r="E503" t="str">
            <v>ゴジュウカラ</v>
          </cell>
          <cell r="F503">
            <v>210</v>
          </cell>
          <cell r="G503" t="str">
            <v>ゴジュウカラ</v>
          </cell>
          <cell r="H503">
            <v>502</v>
          </cell>
          <cell r="I503" t="str">
            <v>ゴジュウカラ</v>
          </cell>
          <cell r="J503" t="str">
            <v>Sitta europaea Linnaeus, 1758</v>
          </cell>
          <cell r="K503" t="str">
            <v>Sitta europaea</v>
          </cell>
        </row>
        <row r="504">
          <cell r="A504" t="str">
            <v>キバシリ</v>
          </cell>
          <cell r="B504">
            <v>24</v>
          </cell>
          <cell r="C504" t="str">
            <v>スズメ</v>
          </cell>
          <cell r="D504">
            <v>70</v>
          </cell>
          <cell r="E504" t="str">
            <v>キバシリ</v>
          </cell>
          <cell r="F504">
            <v>211</v>
          </cell>
          <cell r="G504" t="str">
            <v>キバシリ</v>
          </cell>
          <cell r="H504">
            <v>503</v>
          </cell>
          <cell r="I504" t="str">
            <v>キバシリ</v>
          </cell>
          <cell r="J504" t="str">
            <v>Certhia familiaris Linnaeus, 1758</v>
          </cell>
          <cell r="K504" t="str">
            <v>Certhia familiaris</v>
          </cell>
        </row>
        <row r="505">
          <cell r="A505" t="str">
            <v>ミソサザイ</v>
          </cell>
          <cell r="B505">
            <v>24</v>
          </cell>
          <cell r="C505" t="str">
            <v>スズメ</v>
          </cell>
          <cell r="D505">
            <v>71</v>
          </cell>
          <cell r="E505" t="str">
            <v>ミソサザイ</v>
          </cell>
          <cell r="F505">
            <v>212</v>
          </cell>
          <cell r="G505" t="str">
            <v>ミソサザイ</v>
          </cell>
          <cell r="H505">
            <v>504</v>
          </cell>
          <cell r="I505" t="str">
            <v>ミソサザイ</v>
          </cell>
          <cell r="J505" t="str">
            <v>Troglodytes troglodytes (Linnaeus, 1758)</v>
          </cell>
          <cell r="K505" t="str">
            <v>Troglodytes troglodytes</v>
          </cell>
        </row>
        <row r="506">
          <cell r="A506" t="str">
            <v>ギンムクドリ</v>
          </cell>
          <cell r="B506">
            <v>24</v>
          </cell>
          <cell r="C506" t="str">
            <v>スズメ</v>
          </cell>
          <cell r="D506">
            <v>72</v>
          </cell>
          <cell r="E506" t="str">
            <v>ムクドリ</v>
          </cell>
          <cell r="F506">
            <v>213</v>
          </cell>
          <cell r="G506" t="str">
            <v>ムクドリ</v>
          </cell>
          <cell r="H506">
            <v>505</v>
          </cell>
          <cell r="I506" t="str">
            <v>ギンムクドリ</v>
          </cell>
          <cell r="J506" t="str">
            <v>Spodiopsar sericeus (Gmelin, 1789)</v>
          </cell>
          <cell r="K506" t="str">
            <v>Spodiopsar sericeus</v>
          </cell>
        </row>
        <row r="507">
          <cell r="A507" t="str">
            <v>ムクドリ</v>
          </cell>
          <cell r="B507">
            <v>24</v>
          </cell>
          <cell r="C507" t="str">
            <v>スズメ</v>
          </cell>
          <cell r="D507">
            <v>72</v>
          </cell>
          <cell r="E507" t="str">
            <v>ムクドリ</v>
          </cell>
          <cell r="F507">
            <v>213</v>
          </cell>
          <cell r="G507" t="str">
            <v>ムクドリ</v>
          </cell>
          <cell r="H507">
            <v>506</v>
          </cell>
          <cell r="I507" t="str">
            <v>ムクドリ</v>
          </cell>
          <cell r="J507" t="str">
            <v>Spodiopsar cineraceus (Temminck, 1835)</v>
          </cell>
          <cell r="K507" t="str">
            <v>Spodiopsar cineraceus</v>
          </cell>
        </row>
        <row r="508">
          <cell r="A508" t="str">
            <v>シベリアムクドリ</v>
          </cell>
          <cell r="B508">
            <v>24</v>
          </cell>
          <cell r="C508" t="str">
            <v>スズメ</v>
          </cell>
          <cell r="D508">
            <v>72</v>
          </cell>
          <cell r="E508" t="str">
            <v>ムクドリ</v>
          </cell>
          <cell r="F508">
            <v>214</v>
          </cell>
          <cell r="G508" t="str">
            <v>コムクドリ</v>
          </cell>
          <cell r="H508">
            <v>507</v>
          </cell>
          <cell r="I508" t="str">
            <v>シベリアムクドリ</v>
          </cell>
          <cell r="J508" t="str">
            <v>Agropsar sturninus (Pallas, 1776)</v>
          </cell>
          <cell r="K508" t="str">
            <v>Agropsar sturninus</v>
          </cell>
        </row>
        <row r="509">
          <cell r="A509" t="str">
            <v>コムクドリ</v>
          </cell>
          <cell r="B509">
            <v>24</v>
          </cell>
          <cell r="C509" t="str">
            <v>スズメ</v>
          </cell>
          <cell r="D509">
            <v>72</v>
          </cell>
          <cell r="E509" t="str">
            <v>ムクドリ</v>
          </cell>
          <cell r="F509">
            <v>214</v>
          </cell>
          <cell r="G509" t="str">
            <v>コムクドリ</v>
          </cell>
          <cell r="H509">
            <v>508</v>
          </cell>
          <cell r="I509" t="str">
            <v>コムクドリ</v>
          </cell>
          <cell r="J509" t="str">
            <v>Agropsar philippensis (Forster, 1781)</v>
          </cell>
          <cell r="K509" t="str">
            <v>Agropsar philippensis</v>
          </cell>
        </row>
        <row r="510">
          <cell r="A510" t="str">
            <v>カラムクドリ</v>
          </cell>
          <cell r="B510">
            <v>24</v>
          </cell>
          <cell r="C510" t="str">
            <v>スズメ</v>
          </cell>
          <cell r="D510">
            <v>72</v>
          </cell>
          <cell r="E510" t="str">
            <v>ムクドリ</v>
          </cell>
          <cell r="F510">
            <v>215</v>
          </cell>
          <cell r="G510" t="str">
            <v>カラムクドリ</v>
          </cell>
          <cell r="H510">
            <v>509</v>
          </cell>
          <cell r="I510" t="str">
            <v>カラムクドリ</v>
          </cell>
          <cell r="J510" t="str">
            <v>Sturnia sinensis (Gmelin, 1788)</v>
          </cell>
          <cell r="K510" t="str">
            <v>Sturnia sinensis</v>
          </cell>
        </row>
        <row r="511">
          <cell r="A511" t="str">
            <v>バライロムクドリ</v>
          </cell>
          <cell r="B511">
            <v>24</v>
          </cell>
          <cell r="C511" t="str">
            <v>スズメ</v>
          </cell>
          <cell r="D511">
            <v>72</v>
          </cell>
          <cell r="E511" t="str">
            <v>ムクドリ</v>
          </cell>
          <cell r="F511">
            <v>216</v>
          </cell>
          <cell r="G511" t="str">
            <v>バライロムクドリ</v>
          </cell>
          <cell r="H511">
            <v>510</v>
          </cell>
          <cell r="I511" t="str">
            <v>バライロムクドリ</v>
          </cell>
          <cell r="J511" t="str">
            <v>Pastor roseus (Linnaeus, 1758)</v>
          </cell>
          <cell r="K511" t="str">
            <v>Pastor roseus</v>
          </cell>
        </row>
        <row r="512">
          <cell r="A512" t="str">
            <v>ホシムクドリ</v>
          </cell>
          <cell r="B512">
            <v>24</v>
          </cell>
          <cell r="C512" t="str">
            <v>スズメ</v>
          </cell>
          <cell r="D512">
            <v>72</v>
          </cell>
          <cell r="E512" t="str">
            <v>ムクドリ</v>
          </cell>
          <cell r="F512">
            <v>217</v>
          </cell>
          <cell r="G512" t="str">
            <v>ホシムクドリ</v>
          </cell>
          <cell r="H512">
            <v>511</v>
          </cell>
          <cell r="I512" t="str">
            <v>ホシムクドリ</v>
          </cell>
          <cell r="J512" t="str">
            <v>Sturnus vulgaris Linnaeus, 1758</v>
          </cell>
          <cell r="K512" t="str">
            <v>Sturnus vulgaris</v>
          </cell>
        </row>
        <row r="513">
          <cell r="A513" t="str">
            <v>カワガラス</v>
          </cell>
          <cell r="B513">
            <v>24</v>
          </cell>
          <cell r="C513" t="str">
            <v>スズメ</v>
          </cell>
          <cell r="D513">
            <v>73</v>
          </cell>
          <cell r="E513" t="str">
            <v>カワガラス</v>
          </cell>
          <cell r="F513">
            <v>218</v>
          </cell>
          <cell r="G513" t="str">
            <v>カワガラス</v>
          </cell>
          <cell r="H513">
            <v>512</v>
          </cell>
          <cell r="I513" t="str">
            <v>カワガラス</v>
          </cell>
          <cell r="J513" t="str">
            <v>Cinclus pallasii Temminck, 1820</v>
          </cell>
          <cell r="K513" t="str">
            <v>Cinclus pallasii</v>
          </cell>
        </row>
        <row r="514">
          <cell r="A514" t="str">
            <v>マミジロ</v>
          </cell>
          <cell r="B514">
            <v>24</v>
          </cell>
          <cell r="C514" t="str">
            <v>スズメ</v>
          </cell>
          <cell r="D514">
            <v>74</v>
          </cell>
          <cell r="E514" t="str">
            <v>ヒタキ</v>
          </cell>
          <cell r="F514">
            <v>219</v>
          </cell>
          <cell r="G514" t="str">
            <v>トラツグミ</v>
          </cell>
          <cell r="H514">
            <v>513</v>
          </cell>
          <cell r="I514" t="str">
            <v>マミジロ</v>
          </cell>
          <cell r="J514" t="str">
            <v>Zoothera sibirica (Pallas, 1776)</v>
          </cell>
          <cell r="K514" t="str">
            <v>Zoothera sibirica</v>
          </cell>
        </row>
        <row r="515">
          <cell r="A515" t="str">
            <v>トラツグミ</v>
          </cell>
          <cell r="B515">
            <v>24</v>
          </cell>
          <cell r="C515" t="str">
            <v>スズメ</v>
          </cell>
          <cell r="D515">
            <v>74</v>
          </cell>
          <cell r="E515" t="str">
            <v>ヒタキ</v>
          </cell>
          <cell r="F515">
            <v>219</v>
          </cell>
          <cell r="G515" t="str">
            <v>トラツグミ</v>
          </cell>
          <cell r="H515">
            <v>514</v>
          </cell>
          <cell r="I515" t="str">
            <v>トラツグミ</v>
          </cell>
          <cell r="J515" t="str">
            <v>Zoothera dauma (Latham, 1790)</v>
          </cell>
          <cell r="K515" t="str">
            <v>Zoothera dauma</v>
          </cell>
        </row>
        <row r="516">
          <cell r="A516" t="str">
            <v>オガサワラガビチョウ</v>
          </cell>
          <cell r="B516">
            <v>24</v>
          </cell>
          <cell r="C516" t="str">
            <v>スズメ</v>
          </cell>
          <cell r="D516">
            <v>74</v>
          </cell>
          <cell r="E516" t="str">
            <v>ヒタキ</v>
          </cell>
          <cell r="F516">
            <v>220</v>
          </cell>
          <cell r="G516" t="str">
            <v>オガサワラガビチョウ</v>
          </cell>
          <cell r="H516">
            <v>515</v>
          </cell>
          <cell r="I516" t="str">
            <v>オガサワラガビチョウ</v>
          </cell>
          <cell r="J516" t="str">
            <v>Cichlopasser terrestris (Kittlitz, 1830)</v>
          </cell>
          <cell r="K516" t="str">
            <v>Cichlopasser terrestris</v>
          </cell>
        </row>
        <row r="517">
          <cell r="A517" t="str">
            <v>ハイイロチャツグミ</v>
          </cell>
          <cell r="B517">
            <v>24</v>
          </cell>
          <cell r="C517" t="str">
            <v>スズメ</v>
          </cell>
          <cell r="D517">
            <v>74</v>
          </cell>
          <cell r="E517" t="str">
            <v>ヒタキ</v>
          </cell>
          <cell r="F517">
            <v>221</v>
          </cell>
          <cell r="G517" t="str">
            <v>チャツグミ</v>
          </cell>
          <cell r="H517">
            <v>516</v>
          </cell>
          <cell r="I517" t="str">
            <v>ハイイロチャツグミ</v>
          </cell>
          <cell r="J517" t="str">
            <v>Catharus minimus (Lafresnaye, 1848)</v>
          </cell>
          <cell r="K517" t="str">
            <v>Catharus minimus</v>
          </cell>
        </row>
        <row r="518">
          <cell r="A518" t="str">
            <v>カラアカハラ</v>
          </cell>
          <cell r="B518">
            <v>24</v>
          </cell>
          <cell r="C518" t="str">
            <v>スズメ</v>
          </cell>
          <cell r="D518">
            <v>74</v>
          </cell>
          <cell r="E518" t="str">
            <v>ヒタキ</v>
          </cell>
          <cell r="F518">
            <v>222</v>
          </cell>
          <cell r="G518" t="str">
            <v>ツグミ</v>
          </cell>
          <cell r="H518">
            <v>517</v>
          </cell>
          <cell r="I518" t="str">
            <v>カラアカハラ</v>
          </cell>
          <cell r="J518" t="str">
            <v>Turdus hortulorum Sclater, 1863</v>
          </cell>
          <cell r="K518" t="str">
            <v>Turdus hortulorum</v>
          </cell>
        </row>
        <row r="519">
          <cell r="A519" t="str">
            <v>クロツグミ</v>
          </cell>
          <cell r="B519">
            <v>24</v>
          </cell>
          <cell r="C519" t="str">
            <v>スズメ</v>
          </cell>
          <cell r="D519">
            <v>74</v>
          </cell>
          <cell r="E519" t="str">
            <v>ヒタキ</v>
          </cell>
          <cell r="F519">
            <v>222</v>
          </cell>
          <cell r="G519" t="str">
            <v>ツグミ</v>
          </cell>
          <cell r="H519">
            <v>518</v>
          </cell>
          <cell r="I519" t="str">
            <v>クロツグミ</v>
          </cell>
          <cell r="J519" t="str">
            <v>Turdus cardis Temminck, 1831</v>
          </cell>
          <cell r="K519" t="str">
            <v>Turdus cardis</v>
          </cell>
        </row>
        <row r="520">
          <cell r="A520" t="str">
            <v>クロウタドリ</v>
          </cell>
          <cell r="B520">
            <v>24</v>
          </cell>
          <cell r="C520" t="str">
            <v>スズメ</v>
          </cell>
          <cell r="D520">
            <v>74</v>
          </cell>
          <cell r="E520" t="str">
            <v>ヒタキ</v>
          </cell>
          <cell r="F520">
            <v>222</v>
          </cell>
          <cell r="G520" t="str">
            <v>ツグミ</v>
          </cell>
          <cell r="H520">
            <v>519</v>
          </cell>
          <cell r="I520" t="str">
            <v>クロウタドリ</v>
          </cell>
          <cell r="J520" t="str">
            <v>Turdus merula Linnaeus, 1758</v>
          </cell>
          <cell r="K520" t="str">
            <v>Turdus merula</v>
          </cell>
        </row>
        <row r="521">
          <cell r="A521" t="str">
            <v>マミチャジナイ</v>
          </cell>
          <cell r="B521">
            <v>24</v>
          </cell>
          <cell r="C521" t="str">
            <v>スズメ</v>
          </cell>
          <cell r="D521">
            <v>74</v>
          </cell>
          <cell r="E521" t="str">
            <v>ヒタキ</v>
          </cell>
          <cell r="F521">
            <v>222</v>
          </cell>
          <cell r="G521" t="str">
            <v>ツグミ</v>
          </cell>
          <cell r="H521">
            <v>520</v>
          </cell>
          <cell r="I521" t="str">
            <v>マミチャジナイ</v>
          </cell>
          <cell r="J521" t="str">
            <v>Turdus obscurus Gmelin, 1789</v>
          </cell>
          <cell r="K521" t="str">
            <v>Turdus obscurus</v>
          </cell>
        </row>
        <row r="522">
          <cell r="A522" t="str">
            <v>シロハラ</v>
          </cell>
          <cell r="B522">
            <v>24</v>
          </cell>
          <cell r="C522" t="str">
            <v>スズメ</v>
          </cell>
          <cell r="D522">
            <v>74</v>
          </cell>
          <cell r="E522" t="str">
            <v>ヒタキ</v>
          </cell>
          <cell r="F522">
            <v>222</v>
          </cell>
          <cell r="G522" t="str">
            <v>ツグミ</v>
          </cell>
          <cell r="H522">
            <v>521</v>
          </cell>
          <cell r="I522" t="str">
            <v>シロハラ</v>
          </cell>
          <cell r="J522" t="str">
            <v>Turdus pallidus Gmelin, 1789</v>
          </cell>
          <cell r="K522" t="str">
            <v>Turdus pallidus</v>
          </cell>
        </row>
        <row r="523">
          <cell r="A523" t="str">
            <v>アカハラ</v>
          </cell>
          <cell r="B523">
            <v>24</v>
          </cell>
          <cell r="C523" t="str">
            <v>スズメ</v>
          </cell>
          <cell r="D523">
            <v>74</v>
          </cell>
          <cell r="E523" t="str">
            <v>ヒタキ</v>
          </cell>
          <cell r="F523">
            <v>222</v>
          </cell>
          <cell r="G523" t="str">
            <v>ツグミ</v>
          </cell>
          <cell r="H523">
            <v>522</v>
          </cell>
          <cell r="I523" t="str">
            <v>アカハラ</v>
          </cell>
          <cell r="J523" t="str">
            <v>Turdus chrysolaus Temminck, 1832</v>
          </cell>
          <cell r="K523" t="str">
            <v>Turdus chrysolaus</v>
          </cell>
        </row>
        <row r="524">
          <cell r="A524" t="str">
            <v>アカコッコ</v>
          </cell>
          <cell r="B524">
            <v>24</v>
          </cell>
          <cell r="C524" t="str">
            <v>スズメ</v>
          </cell>
          <cell r="D524">
            <v>74</v>
          </cell>
          <cell r="E524" t="str">
            <v>ヒタキ</v>
          </cell>
          <cell r="F524">
            <v>222</v>
          </cell>
          <cell r="G524" t="str">
            <v>ツグミ</v>
          </cell>
          <cell r="H524">
            <v>523</v>
          </cell>
          <cell r="I524" t="str">
            <v>アカコッコ</v>
          </cell>
          <cell r="J524" t="str">
            <v>Turdus celaenops Stejneger, 1887</v>
          </cell>
          <cell r="K524" t="str">
            <v>Turdus celaenops</v>
          </cell>
        </row>
        <row r="525">
          <cell r="A525" t="str">
            <v>ノドグロツグミ</v>
          </cell>
          <cell r="B525">
            <v>24</v>
          </cell>
          <cell r="C525" t="str">
            <v>スズメ</v>
          </cell>
          <cell r="D525">
            <v>74</v>
          </cell>
          <cell r="E525" t="str">
            <v>ヒタキ</v>
          </cell>
          <cell r="F525">
            <v>222</v>
          </cell>
          <cell r="G525" t="str">
            <v>ツグミ</v>
          </cell>
          <cell r="H525">
            <v>524</v>
          </cell>
          <cell r="I525" t="str">
            <v>ノドグロツグミ</v>
          </cell>
          <cell r="J525" t="str">
            <v>Turdus ruficollis Pallas, 1776</v>
          </cell>
          <cell r="K525" t="str">
            <v>Turdus ruficollis</v>
          </cell>
        </row>
        <row r="526">
          <cell r="A526" t="str">
            <v>ツグミ</v>
          </cell>
          <cell r="B526">
            <v>24</v>
          </cell>
          <cell r="C526" t="str">
            <v>スズメ</v>
          </cell>
          <cell r="D526">
            <v>74</v>
          </cell>
          <cell r="E526" t="str">
            <v>ヒタキ</v>
          </cell>
          <cell r="F526">
            <v>222</v>
          </cell>
          <cell r="G526" t="str">
            <v>ツグミ</v>
          </cell>
          <cell r="H526">
            <v>525</v>
          </cell>
          <cell r="I526" t="str">
            <v>ツグミ</v>
          </cell>
          <cell r="J526" t="str">
            <v>Turdus naumanni Temminck, 1820</v>
          </cell>
          <cell r="K526" t="str">
            <v>Turdus naumanni</v>
          </cell>
        </row>
        <row r="527">
          <cell r="A527" t="str">
            <v>ノハラツグミ</v>
          </cell>
          <cell r="B527">
            <v>24</v>
          </cell>
          <cell r="C527" t="str">
            <v>スズメ</v>
          </cell>
          <cell r="D527">
            <v>74</v>
          </cell>
          <cell r="E527" t="str">
            <v>ヒタキ</v>
          </cell>
          <cell r="F527">
            <v>222</v>
          </cell>
          <cell r="G527" t="str">
            <v>ツグミ</v>
          </cell>
          <cell r="H527">
            <v>526</v>
          </cell>
          <cell r="I527" t="str">
            <v>ノハラツグミ</v>
          </cell>
          <cell r="J527" t="str">
            <v>Turdus pilaris Linnaeus, 1758</v>
          </cell>
          <cell r="K527" t="str">
            <v>Turdus pilaris</v>
          </cell>
        </row>
        <row r="528">
          <cell r="A528" t="str">
            <v>ワキアカツグミ</v>
          </cell>
          <cell r="B528">
            <v>24</v>
          </cell>
          <cell r="C528" t="str">
            <v>スズメ</v>
          </cell>
          <cell r="D528">
            <v>74</v>
          </cell>
          <cell r="E528" t="str">
            <v>ヒタキ</v>
          </cell>
          <cell r="F528">
            <v>222</v>
          </cell>
          <cell r="G528" t="str">
            <v>ツグミ</v>
          </cell>
          <cell r="H528">
            <v>527</v>
          </cell>
          <cell r="I528" t="str">
            <v>ワキアカツグミ</v>
          </cell>
          <cell r="J528" t="str">
            <v>Turdus iliacus Linnaeus, 1758</v>
          </cell>
          <cell r="K528" t="str">
            <v>Turdus iliacus</v>
          </cell>
        </row>
        <row r="529">
          <cell r="A529" t="str">
            <v>ヤドリギツグミ</v>
          </cell>
          <cell r="B529">
            <v>24</v>
          </cell>
          <cell r="C529" t="str">
            <v>スズメ</v>
          </cell>
          <cell r="D529">
            <v>74</v>
          </cell>
          <cell r="E529" t="str">
            <v>ヒタキ</v>
          </cell>
          <cell r="F529">
            <v>222</v>
          </cell>
          <cell r="G529" t="str">
            <v>ツグミ</v>
          </cell>
          <cell r="H529">
            <v>528</v>
          </cell>
          <cell r="I529" t="str">
            <v>ヤドリギツグミ</v>
          </cell>
          <cell r="J529" t="str">
            <v>Turdus viscivorus Linnaeus, 1758</v>
          </cell>
          <cell r="K529" t="str">
            <v>Turdus viscivorus</v>
          </cell>
        </row>
        <row r="530">
          <cell r="A530" t="str">
            <v>ヨーロッパコマドリ</v>
          </cell>
          <cell r="B530">
            <v>24</v>
          </cell>
          <cell r="C530" t="str">
            <v>スズメ</v>
          </cell>
          <cell r="D530">
            <v>74</v>
          </cell>
          <cell r="E530" t="str">
            <v>ヒタキ</v>
          </cell>
          <cell r="F530">
            <v>223</v>
          </cell>
          <cell r="G530" t="str">
            <v>ヨーロッパコマドリ</v>
          </cell>
          <cell r="H530">
            <v>529</v>
          </cell>
          <cell r="I530" t="str">
            <v>ヨーロッパコマドリ</v>
          </cell>
          <cell r="J530" t="str">
            <v>Erithacus rubecula (Linnaeus, 1758)</v>
          </cell>
          <cell r="K530" t="str">
            <v>Erithacus rubecula</v>
          </cell>
        </row>
        <row r="531">
          <cell r="A531" t="str">
            <v>コマドリ</v>
          </cell>
          <cell r="B531">
            <v>24</v>
          </cell>
          <cell r="C531" t="str">
            <v>スズメ</v>
          </cell>
          <cell r="D531">
            <v>74</v>
          </cell>
          <cell r="E531" t="str">
            <v>ヒタキ</v>
          </cell>
          <cell r="F531">
            <v>224</v>
          </cell>
          <cell r="G531" t="str">
            <v>ノゴマ</v>
          </cell>
          <cell r="H531">
            <v>530</v>
          </cell>
          <cell r="I531" t="str">
            <v>コマドリ</v>
          </cell>
          <cell r="J531" t="str">
            <v>Luscinia akahige (Temminck, 1835)</v>
          </cell>
          <cell r="K531" t="str">
            <v>Luscinia akahige</v>
          </cell>
        </row>
        <row r="532">
          <cell r="A532" t="str">
            <v>アカヒゲ</v>
          </cell>
          <cell r="B532">
            <v>24</v>
          </cell>
          <cell r="C532" t="str">
            <v>スズメ</v>
          </cell>
          <cell r="D532">
            <v>74</v>
          </cell>
          <cell r="E532" t="str">
            <v>ヒタキ</v>
          </cell>
          <cell r="F532">
            <v>224</v>
          </cell>
          <cell r="G532" t="str">
            <v>ノゴマ</v>
          </cell>
          <cell r="H532">
            <v>531</v>
          </cell>
          <cell r="I532" t="str">
            <v>アカヒゲ</v>
          </cell>
          <cell r="J532" t="str">
            <v>Luscinia komadori (Temminck, 1835)</v>
          </cell>
          <cell r="K532" t="str">
            <v>Luscinia komadori</v>
          </cell>
        </row>
        <row r="533">
          <cell r="A533" t="str">
            <v>オガワコマドリ</v>
          </cell>
          <cell r="B533">
            <v>24</v>
          </cell>
          <cell r="C533" t="str">
            <v>スズメ</v>
          </cell>
          <cell r="D533">
            <v>74</v>
          </cell>
          <cell r="E533" t="str">
            <v>ヒタキ</v>
          </cell>
          <cell r="F533">
            <v>224</v>
          </cell>
          <cell r="G533" t="str">
            <v>ノゴマ</v>
          </cell>
          <cell r="H533">
            <v>532</v>
          </cell>
          <cell r="I533" t="str">
            <v>オガワコマドリ</v>
          </cell>
          <cell r="J533" t="str">
            <v>Luscinia svecica (Linnaeus, 1758)</v>
          </cell>
          <cell r="K533" t="str">
            <v>Luscinia svecica</v>
          </cell>
        </row>
        <row r="534">
          <cell r="A534" t="str">
            <v>ノゴマ</v>
          </cell>
          <cell r="B534">
            <v>24</v>
          </cell>
          <cell r="C534" t="str">
            <v>スズメ</v>
          </cell>
          <cell r="D534">
            <v>74</v>
          </cell>
          <cell r="E534" t="str">
            <v>ヒタキ</v>
          </cell>
          <cell r="F534">
            <v>224</v>
          </cell>
          <cell r="G534" t="str">
            <v>ノゴマ</v>
          </cell>
          <cell r="H534">
            <v>533</v>
          </cell>
          <cell r="I534" t="str">
            <v>ノゴマ</v>
          </cell>
          <cell r="J534" t="str">
            <v>Luscinia calliope (Pallas, 1776)</v>
          </cell>
          <cell r="K534" t="str">
            <v>Luscinia calliope</v>
          </cell>
        </row>
        <row r="535">
          <cell r="A535" t="str">
            <v>コルリ</v>
          </cell>
          <cell r="B535">
            <v>24</v>
          </cell>
          <cell r="C535" t="str">
            <v>スズメ</v>
          </cell>
          <cell r="D535">
            <v>74</v>
          </cell>
          <cell r="E535" t="str">
            <v>ヒタキ</v>
          </cell>
          <cell r="F535">
            <v>224</v>
          </cell>
          <cell r="G535" t="str">
            <v>ノゴマ</v>
          </cell>
          <cell r="H535">
            <v>534</v>
          </cell>
          <cell r="I535" t="str">
            <v>コルリ</v>
          </cell>
          <cell r="J535" t="str">
            <v>Luscinia cyane (Pallas, 1776)</v>
          </cell>
          <cell r="K535" t="str">
            <v>Luscinia cyane</v>
          </cell>
        </row>
        <row r="536">
          <cell r="A536" t="str">
            <v>シマゴマ</v>
          </cell>
          <cell r="B536">
            <v>24</v>
          </cell>
          <cell r="C536" t="str">
            <v>スズメ</v>
          </cell>
          <cell r="D536">
            <v>74</v>
          </cell>
          <cell r="E536" t="str">
            <v>ヒタキ</v>
          </cell>
          <cell r="F536">
            <v>224</v>
          </cell>
          <cell r="G536" t="str">
            <v>ノゴマ</v>
          </cell>
          <cell r="H536">
            <v>535</v>
          </cell>
          <cell r="I536" t="str">
            <v>シマゴマ</v>
          </cell>
          <cell r="J536" t="str">
            <v>Luscinia sibilans (Swinhoe, 1863)</v>
          </cell>
          <cell r="K536" t="str">
            <v>Luscinia sibilans</v>
          </cell>
        </row>
        <row r="537">
          <cell r="A537" t="str">
            <v>ルリビタキ</v>
          </cell>
          <cell r="B537">
            <v>24</v>
          </cell>
          <cell r="C537" t="str">
            <v>スズメ</v>
          </cell>
          <cell r="D537">
            <v>74</v>
          </cell>
          <cell r="E537" t="str">
            <v>ヒタキ</v>
          </cell>
          <cell r="F537">
            <v>225</v>
          </cell>
          <cell r="G537" t="str">
            <v>ルリビタキ</v>
          </cell>
          <cell r="H537">
            <v>536</v>
          </cell>
          <cell r="I537" t="str">
            <v>ルリビタキ</v>
          </cell>
          <cell r="J537" t="str">
            <v>Tarsiger cyanurus (Pallas, 1773)</v>
          </cell>
          <cell r="K537" t="str">
            <v>Tarsiger cyanurus</v>
          </cell>
        </row>
        <row r="538">
          <cell r="A538" t="str">
            <v>セアカジョウビタキ</v>
          </cell>
          <cell r="B538">
            <v>24</v>
          </cell>
          <cell r="C538" t="str">
            <v>スズメ</v>
          </cell>
          <cell r="D538">
            <v>74</v>
          </cell>
          <cell r="E538" t="str">
            <v>ヒタキ</v>
          </cell>
          <cell r="F538">
            <v>226</v>
          </cell>
          <cell r="G538" t="str">
            <v>ジョウビタキ</v>
          </cell>
          <cell r="H538">
            <v>537</v>
          </cell>
          <cell r="I538" t="str">
            <v>セアカジョウビタキ</v>
          </cell>
          <cell r="J538" t="str">
            <v>Phoenicurus erythronotus (Eversmann, 1841)</v>
          </cell>
          <cell r="K538" t="str">
            <v>Phoenicurus erythronotus</v>
          </cell>
        </row>
        <row r="539">
          <cell r="A539" t="str">
            <v>クロジョウビタキ</v>
          </cell>
          <cell r="B539">
            <v>24</v>
          </cell>
          <cell r="C539" t="str">
            <v>スズメ</v>
          </cell>
          <cell r="D539">
            <v>74</v>
          </cell>
          <cell r="E539" t="str">
            <v>ヒタキ</v>
          </cell>
          <cell r="F539">
            <v>226</v>
          </cell>
          <cell r="G539" t="str">
            <v>ジョウビタキ</v>
          </cell>
          <cell r="H539">
            <v>538</v>
          </cell>
          <cell r="I539" t="str">
            <v>クロジョウビタキ</v>
          </cell>
          <cell r="J539" t="str">
            <v>Phoenicurus ochruros (Gmelin, 1774)</v>
          </cell>
          <cell r="K539" t="str">
            <v>Phoenicurus ochruros</v>
          </cell>
        </row>
        <row r="540">
          <cell r="A540" t="str">
            <v>シロビタイジョウビタキ</v>
          </cell>
          <cell r="B540">
            <v>24</v>
          </cell>
          <cell r="C540" t="str">
            <v>スズメ</v>
          </cell>
          <cell r="D540">
            <v>74</v>
          </cell>
          <cell r="E540" t="str">
            <v>ヒタキ</v>
          </cell>
          <cell r="F540">
            <v>226</v>
          </cell>
          <cell r="G540" t="str">
            <v>ジョウビタキ</v>
          </cell>
          <cell r="H540">
            <v>539</v>
          </cell>
          <cell r="I540" t="str">
            <v>シロビタイジョウビタキ</v>
          </cell>
          <cell r="J540" t="str">
            <v>Phoenicurus phoenicurus (Linnaeus, 1758)</v>
          </cell>
          <cell r="K540" t="str">
            <v>Phoenicurus phoenicurus</v>
          </cell>
        </row>
        <row r="541">
          <cell r="A541" t="str">
            <v>ジョウビタキ</v>
          </cell>
          <cell r="B541">
            <v>24</v>
          </cell>
          <cell r="C541" t="str">
            <v>スズメ</v>
          </cell>
          <cell r="D541">
            <v>74</v>
          </cell>
          <cell r="E541" t="str">
            <v>ヒタキ</v>
          </cell>
          <cell r="F541">
            <v>226</v>
          </cell>
          <cell r="G541" t="str">
            <v>ジョウビタキ</v>
          </cell>
          <cell r="H541">
            <v>540</v>
          </cell>
          <cell r="I541" t="str">
            <v>ジョウビタキ</v>
          </cell>
          <cell r="J541" t="str">
            <v>Phoenicurus auroreus (Pallas, 1776)</v>
          </cell>
          <cell r="K541" t="str">
            <v>Phoenicurus auroreus</v>
          </cell>
        </row>
        <row r="542">
          <cell r="A542" t="str">
            <v>マミジロノビタキ</v>
          </cell>
          <cell r="B542">
            <v>24</v>
          </cell>
          <cell r="C542" t="str">
            <v>スズメ</v>
          </cell>
          <cell r="D542">
            <v>74</v>
          </cell>
          <cell r="E542" t="str">
            <v>ヒタキ</v>
          </cell>
          <cell r="F542">
            <v>227</v>
          </cell>
          <cell r="G542" t="str">
            <v>ノビタキ</v>
          </cell>
          <cell r="H542">
            <v>541</v>
          </cell>
          <cell r="I542" t="str">
            <v>マミジロノビタキ</v>
          </cell>
          <cell r="J542" t="str">
            <v>Saxicola rubetra (Linnaeus, 1758)</v>
          </cell>
          <cell r="K542" t="str">
            <v>Saxicola rubetra</v>
          </cell>
        </row>
        <row r="543">
          <cell r="A543" t="str">
            <v>ノビタキ</v>
          </cell>
          <cell r="B543">
            <v>24</v>
          </cell>
          <cell r="C543" t="str">
            <v>スズメ</v>
          </cell>
          <cell r="D543">
            <v>74</v>
          </cell>
          <cell r="E543" t="str">
            <v>ヒタキ</v>
          </cell>
          <cell r="F543">
            <v>227</v>
          </cell>
          <cell r="G543" t="str">
            <v>ノビタキ</v>
          </cell>
          <cell r="H543">
            <v>542</v>
          </cell>
          <cell r="I543" t="str">
            <v>ノビタキ</v>
          </cell>
          <cell r="J543" t="str">
            <v>Saxicola torquatus (Linnaeus, 1766)</v>
          </cell>
          <cell r="K543" t="str">
            <v>Saxicola torquatus</v>
          </cell>
        </row>
        <row r="544">
          <cell r="A544" t="str">
            <v>クロノビタキ</v>
          </cell>
          <cell r="B544">
            <v>24</v>
          </cell>
          <cell r="C544" t="str">
            <v>スズメ</v>
          </cell>
          <cell r="D544">
            <v>74</v>
          </cell>
          <cell r="E544" t="str">
            <v>ヒタキ</v>
          </cell>
          <cell r="F544">
            <v>227</v>
          </cell>
          <cell r="G544" t="str">
            <v>ノビタキ</v>
          </cell>
          <cell r="H544">
            <v>543</v>
          </cell>
          <cell r="I544" t="str">
            <v>クロノビタキ</v>
          </cell>
          <cell r="J544" t="str">
            <v>Saxicola caprata (Linnaeus, 1766)</v>
          </cell>
          <cell r="K544" t="str">
            <v>Saxicola caprata</v>
          </cell>
        </row>
        <row r="545">
          <cell r="A545" t="str">
            <v>ヤマザキヒタキ</v>
          </cell>
          <cell r="B545">
            <v>24</v>
          </cell>
          <cell r="C545" t="str">
            <v>スズメ</v>
          </cell>
          <cell r="D545">
            <v>74</v>
          </cell>
          <cell r="E545" t="str">
            <v>ヒタキ</v>
          </cell>
          <cell r="F545">
            <v>227</v>
          </cell>
          <cell r="G545" t="str">
            <v>ノビタキ</v>
          </cell>
          <cell r="H545">
            <v>544</v>
          </cell>
          <cell r="I545" t="str">
            <v>ヤマザキヒタキ</v>
          </cell>
          <cell r="J545" t="str">
            <v>Saxicola ferreus Gray &amp; Gray, 1847</v>
          </cell>
          <cell r="K545" t="str">
            <v>Saxicola ferreus</v>
          </cell>
        </row>
        <row r="546">
          <cell r="A546" t="str">
            <v>イナバヒタキ</v>
          </cell>
          <cell r="B546">
            <v>24</v>
          </cell>
          <cell r="C546" t="str">
            <v>スズメ</v>
          </cell>
          <cell r="D546">
            <v>74</v>
          </cell>
          <cell r="E546" t="str">
            <v>ヒタキ</v>
          </cell>
          <cell r="F546">
            <v>228</v>
          </cell>
          <cell r="G546" t="str">
            <v>サバクヒタキ</v>
          </cell>
          <cell r="H546">
            <v>545</v>
          </cell>
          <cell r="I546" t="str">
            <v>イナバヒタキ</v>
          </cell>
          <cell r="J546" t="str">
            <v>Oenanthe isabellina (Temminck, 1829)</v>
          </cell>
          <cell r="K546" t="str">
            <v>Oenanthe isabellina</v>
          </cell>
        </row>
        <row r="547">
          <cell r="A547" t="str">
            <v>ハシグロヒタキ</v>
          </cell>
          <cell r="B547">
            <v>24</v>
          </cell>
          <cell r="C547" t="str">
            <v>スズメ</v>
          </cell>
          <cell r="D547">
            <v>74</v>
          </cell>
          <cell r="E547" t="str">
            <v>ヒタキ</v>
          </cell>
          <cell r="F547">
            <v>228</v>
          </cell>
          <cell r="G547" t="str">
            <v>サバクヒタキ</v>
          </cell>
          <cell r="H547">
            <v>546</v>
          </cell>
          <cell r="I547" t="str">
            <v>ハシグロヒタキ</v>
          </cell>
          <cell r="J547" t="str">
            <v>Oenanthe oenanthe (Linnaeus, 1758)</v>
          </cell>
          <cell r="K547" t="str">
            <v>Oenanthe oenanthe</v>
          </cell>
        </row>
        <row r="548">
          <cell r="A548" t="str">
            <v>セグロサバクヒタキ</v>
          </cell>
          <cell r="B548">
            <v>24</v>
          </cell>
          <cell r="C548" t="str">
            <v>スズメ</v>
          </cell>
          <cell r="D548">
            <v>74</v>
          </cell>
          <cell r="E548" t="str">
            <v>ヒタキ</v>
          </cell>
          <cell r="F548">
            <v>228</v>
          </cell>
          <cell r="G548" t="str">
            <v>サバクヒタキ</v>
          </cell>
          <cell r="H548">
            <v>547</v>
          </cell>
          <cell r="I548" t="str">
            <v>セグロサバクヒタキ</v>
          </cell>
          <cell r="J548" t="str">
            <v>Oenanthe pleschanka (Lepechin, 1770)</v>
          </cell>
          <cell r="K548" t="str">
            <v>Oenanthe pleschanka</v>
          </cell>
        </row>
        <row r="549">
          <cell r="A549" t="str">
            <v>サバクヒタキ</v>
          </cell>
          <cell r="B549">
            <v>24</v>
          </cell>
          <cell r="C549" t="str">
            <v>スズメ</v>
          </cell>
          <cell r="D549">
            <v>74</v>
          </cell>
          <cell r="E549" t="str">
            <v>ヒタキ</v>
          </cell>
          <cell r="F549">
            <v>228</v>
          </cell>
          <cell r="G549" t="str">
            <v>サバクヒタキ</v>
          </cell>
          <cell r="H549">
            <v>548</v>
          </cell>
          <cell r="I549" t="str">
            <v>サバクヒタキ</v>
          </cell>
          <cell r="J549" t="str">
            <v>Oenanthe deserti (Temminck, 1825)</v>
          </cell>
          <cell r="K549" t="str">
            <v>Oenanthe deserti</v>
          </cell>
        </row>
        <row r="550">
          <cell r="A550" t="str">
            <v>イソヒヨドリ</v>
          </cell>
          <cell r="B550">
            <v>24</v>
          </cell>
          <cell r="C550" t="str">
            <v>スズメ</v>
          </cell>
          <cell r="D550">
            <v>74</v>
          </cell>
          <cell r="E550" t="str">
            <v>ヒタキ</v>
          </cell>
          <cell r="F550">
            <v>229</v>
          </cell>
          <cell r="G550" t="str">
            <v>イソヒヨドリ</v>
          </cell>
          <cell r="H550">
            <v>549</v>
          </cell>
          <cell r="I550" t="str">
            <v>イソヒヨドリ</v>
          </cell>
          <cell r="J550" t="str">
            <v>Monticola solitarius (Linnaeus, 1758)</v>
          </cell>
          <cell r="K550" t="str">
            <v>Monticola solitarius</v>
          </cell>
        </row>
        <row r="551">
          <cell r="A551" t="str">
            <v>ヒメイソヒヨ</v>
          </cell>
          <cell r="B551">
            <v>24</v>
          </cell>
          <cell r="C551" t="str">
            <v>スズメ</v>
          </cell>
          <cell r="D551">
            <v>74</v>
          </cell>
          <cell r="E551" t="str">
            <v>ヒタキ</v>
          </cell>
          <cell r="F551">
            <v>229</v>
          </cell>
          <cell r="G551" t="str">
            <v>イソヒヨドリ</v>
          </cell>
          <cell r="H551">
            <v>550</v>
          </cell>
          <cell r="I551" t="str">
            <v>ヒメイソヒヨ</v>
          </cell>
          <cell r="J551" t="str">
            <v>Monticola gularis (Swinhoe, 1863)</v>
          </cell>
          <cell r="K551" t="str">
            <v>Monticola gularis</v>
          </cell>
        </row>
        <row r="552">
          <cell r="A552" t="str">
            <v>ムナフヒタキ</v>
          </cell>
          <cell r="B552">
            <v>24</v>
          </cell>
          <cell r="C552" t="str">
            <v>スズメ</v>
          </cell>
          <cell r="D552">
            <v>74</v>
          </cell>
          <cell r="E552" t="str">
            <v>ヒタキ</v>
          </cell>
          <cell r="F552">
            <v>230</v>
          </cell>
          <cell r="G552" t="str">
            <v>サメビタキ</v>
          </cell>
          <cell r="H552">
            <v>551</v>
          </cell>
          <cell r="I552" t="str">
            <v>ムナフヒタキ</v>
          </cell>
          <cell r="J552" t="str">
            <v>Muscicapa striata (Pallas, 1764)</v>
          </cell>
          <cell r="K552" t="str">
            <v>Muscicapa striata</v>
          </cell>
        </row>
        <row r="553">
          <cell r="A553" t="str">
            <v>エゾビタキ</v>
          </cell>
          <cell r="B553">
            <v>24</v>
          </cell>
          <cell r="C553" t="str">
            <v>スズメ</v>
          </cell>
          <cell r="D553">
            <v>74</v>
          </cell>
          <cell r="E553" t="str">
            <v>ヒタキ</v>
          </cell>
          <cell r="F553">
            <v>230</v>
          </cell>
          <cell r="G553" t="str">
            <v>サメビタキ</v>
          </cell>
          <cell r="H553">
            <v>552</v>
          </cell>
          <cell r="I553" t="str">
            <v>エゾビタキ</v>
          </cell>
          <cell r="J553" t="str">
            <v>Muscicapa griseisticta (Swinhoe, 1861)</v>
          </cell>
          <cell r="K553" t="str">
            <v>Muscicapa griseisticta</v>
          </cell>
        </row>
        <row r="554">
          <cell r="A554" t="str">
            <v>サメビタキ</v>
          </cell>
          <cell r="B554">
            <v>24</v>
          </cell>
          <cell r="C554" t="str">
            <v>スズメ</v>
          </cell>
          <cell r="D554">
            <v>74</v>
          </cell>
          <cell r="E554" t="str">
            <v>ヒタキ</v>
          </cell>
          <cell r="F554">
            <v>230</v>
          </cell>
          <cell r="G554" t="str">
            <v>サメビタキ</v>
          </cell>
          <cell r="H554">
            <v>553</v>
          </cell>
          <cell r="I554" t="str">
            <v>サメビタキ</v>
          </cell>
          <cell r="J554" t="str">
            <v>Muscicapa sibirica Gmelin, 1789</v>
          </cell>
          <cell r="K554" t="str">
            <v>Muscicapa sibirica</v>
          </cell>
        </row>
        <row r="555">
          <cell r="A555" t="str">
            <v>コサメビタキ</v>
          </cell>
          <cell r="B555">
            <v>24</v>
          </cell>
          <cell r="C555" t="str">
            <v>スズメ</v>
          </cell>
          <cell r="D555">
            <v>74</v>
          </cell>
          <cell r="E555" t="str">
            <v>ヒタキ</v>
          </cell>
          <cell r="F555">
            <v>230</v>
          </cell>
          <cell r="G555" t="str">
            <v>サメビタキ</v>
          </cell>
          <cell r="H555">
            <v>554</v>
          </cell>
          <cell r="I555" t="str">
            <v>コサメビタキ</v>
          </cell>
          <cell r="J555" t="str">
            <v>Muscicapa dauurica Pallas, 1811</v>
          </cell>
          <cell r="K555" t="str">
            <v>Muscicapa dauurica</v>
          </cell>
        </row>
        <row r="556">
          <cell r="A556" t="str">
            <v>ミヤマヒタキ</v>
          </cell>
          <cell r="B556">
            <v>24</v>
          </cell>
          <cell r="C556" t="str">
            <v>スズメ</v>
          </cell>
          <cell r="D556">
            <v>74</v>
          </cell>
          <cell r="E556" t="str">
            <v>ヒタキ</v>
          </cell>
          <cell r="F556">
            <v>230</v>
          </cell>
          <cell r="G556" t="str">
            <v>サメビタキ</v>
          </cell>
          <cell r="H556">
            <v>555</v>
          </cell>
          <cell r="I556" t="str">
            <v>ミヤマヒタキ</v>
          </cell>
          <cell r="J556" t="str">
            <v>Muscicapa ferruginea (Hodgson, 1845)</v>
          </cell>
          <cell r="K556" t="str">
            <v>Muscicapa ferruginea</v>
          </cell>
        </row>
        <row r="557">
          <cell r="A557" t="str">
            <v>マダラヒタキ</v>
          </cell>
          <cell r="B557">
            <v>24</v>
          </cell>
          <cell r="C557" t="str">
            <v>スズメ</v>
          </cell>
          <cell r="D557">
            <v>74</v>
          </cell>
          <cell r="E557" t="str">
            <v>ヒタキ</v>
          </cell>
          <cell r="F557">
            <v>231</v>
          </cell>
          <cell r="G557" t="str">
            <v>キビタキ</v>
          </cell>
          <cell r="H557">
            <v>556</v>
          </cell>
          <cell r="I557" t="str">
            <v>マダラヒタキ</v>
          </cell>
          <cell r="J557" t="str">
            <v>Ficedula hypoleuca (Pallas, 1764)</v>
          </cell>
          <cell r="K557" t="str">
            <v>Ficedula hypoleuca</v>
          </cell>
        </row>
        <row r="558">
          <cell r="A558" t="str">
            <v>マミジロキビタキ</v>
          </cell>
          <cell r="B558">
            <v>24</v>
          </cell>
          <cell r="C558" t="str">
            <v>スズメ</v>
          </cell>
          <cell r="D558">
            <v>74</v>
          </cell>
          <cell r="E558" t="str">
            <v>ヒタキ</v>
          </cell>
          <cell r="F558">
            <v>231</v>
          </cell>
          <cell r="G558" t="str">
            <v>キビタキ</v>
          </cell>
          <cell r="H558">
            <v>557</v>
          </cell>
          <cell r="I558" t="str">
            <v>マミジロキビタキ</v>
          </cell>
          <cell r="J558" t="str">
            <v>Ficedula zanthopygia (Hay, 1845)</v>
          </cell>
          <cell r="K558" t="str">
            <v>Ficedula zanthopygia</v>
          </cell>
        </row>
        <row r="559">
          <cell r="A559" t="str">
            <v>キビタキ</v>
          </cell>
          <cell r="B559">
            <v>24</v>
          </cell>
          <cell r="C559" t="str">
            <v>スズメ</v>
          </cell>
          <cell r="D559">
            <v>74</v>
          </cell>
          <cell r="E559" t="str">
            <v>ヒタキ</v>
          </cell>
          <cell r="F559">
            <v>231</v>
          </cell>
          <cell r="G559" t="str">
            <v>キビタキ</v>
          </cell>
          <cell r="H559">
            <v>558</v>
          </cell>
          <cell r="I559" t="str">
            <v>キビタキ</v>
          </cell>
          <cell r="J559" t="str">
            <v>Ficedula narcissina (Temminck, 1836)</v>
          </cell>
          <cell r="K559" t="str">
            <v>Ficedula narcissina</v>
          </cell>
        </row>
        <row r="560">
          <cell r="A560" t="str">
            <v>ムギマキ</v>
          </cell>
          <cell r="B560">
            <v>24</v>
          </cell>
          <cell r="C560" t="str">
            <v>スズメ</v>
          </cell>
          <cell r="D560">
            <v>74</v>
          </cell>
          <cell r="E560" t="str">
            <v>ヒタキ</v>
          </cell>
          <cell r="F560">
            <v>231</v>
          </cell>
          <cell r="G560" t="str">
            <v>キビタキ</v>
          </cell>
          <cell r="H560">
            <v>559</v>
          </cell>
          <cell r="I560" t="str">
            <v>ムギマキ</v>
          </cell>
          <cell r="J560" t="str">
            <v>Ficedula mugimaki (Temminck, 1836)</v>
          </cell>
          <cell r="K560" t="str">
            <v>Ficedula mugimaki</v>
          </cell>
        </row>
        <row r="561">
          <cell r="A561" t="str">
            <v>オジロビタキ</v>
          </cell>
          <cell r="B561">
            <v>24</v>
          </cell>
          <cell r="C561" t="str">
            <v>スズメ</v>
          </cell>
          <cell r="D561">
            <v>74</v>
          </cell>
          <cell r="E561" t="str">
            <v>ヒタキ</v>
          </cell>
          <cell r="F561">
            <v>231</v>
          </cell>
          <cell r="G561" t="str">
            <v>キビタキ</v>
          </cell>
          <cell r="H561">
            <v>560</v>
          </cell>
          <cell r="I561" t="str">
            <v>オジロビタキ</v>
          </cell>
          <cell r="J561" t="str">
            <v>Ficedula albicilla (Pallas, 1811)</v>
          </cell>
          <cell r="K561" t="str">
            <v>Ficedula albicilla</v>
          </cell>
        </row>
        <row r="562">
          <cell r="A562" t="str">
            <v>オオルリ</v>
          </cell>
          <cell r="B562">
            <v>24</v>
          </cell>
          <cell r="C562" t="str">
            <v>スズメ</v>
          </cell>
          <cell r="D562">
            <v>74</v>
          </cell>
          <cell r="E562" t="str">
            <v>ヒタキ</v>
          </cell>
          <cell r="F562">
            <v>232</v>
          </cell>
          <cell r="G562" t="str">
            <v>オオルリ</v>
          </cell>
          <cell r="H562">
            <v>561</v>
          </cell>
          <cell r="I562" t="str">
            <v>オオルリ</v>
          </cell>
          <cell r="J562" t="str">
            <v>Cyanoptila cyanomelana (Temminck, 1829)</v>
          </cell>
          <cell r="K562" t="str">
            <v>Cyanoptila cyanomelana</v>
          </cell>
        </row>
        <row r="563">
          <cell r="A563" t="str">
            <v>ロクショウヒタキ</v>
          </cell>
          <cell r="B563">
            <v>24</v>
          </cell>
          <cell r="C563" t="str">
            <v>スズメ</v>
          </cell>
          <cell r="D563">
            <v>74</v>
          </cell>
          <cell r="E563" t="str">
            <v>ヒタキ</v>
          </cell>
          <cell r="F563">
            <v>233</v>
          </cell>
          <cell r="G563" t="str">
            <v>アイイロヒタキ</v>
          </cell>
          <cell r="H563">
            <v>562</v>
          </cell>
          <cell r="I563" t="str">
            <v>ロクショウヒタキ</v>
          </cell>
          <cell r="J563" t="str">
            <v>Eumyias thalassinus (Swainson, 1838)</v>
          </cell>
          <cell r="K563" t="str">
            <v>Eumyias thalassinus</v>
          </cell>
        </row>
        <row r="564">
          <cell r="A564" t="str">
            <v>チャバラオオルリ</v>
          </cell>
          <cell r="B564">
            <v>24</v>
          </cell>
          <cell r="C564" t="str">
            <v>スズメ</v>
          </cell>
          <cell r="D564">
            <v>74</v>
          </cell>
          <cell r="E564" t="str">
            <v>ヒタキ</v>
          </cell>
          <cell r="F564">
            <v>234</v>
          </cell>
          <cell r="G564" t="str">
            <v>アオヒタキ</v>
          </cell>
          <cell r="H564">
            <v>563</v>
          </cell>
          <cell r="I564" t="str">
            <v>チャバラオオルリ</v>
          </cell>
          <cell r="J564" t="str">
            <v>Niltava vivida (Swinhoe, 1864)</v>
          </cell>
          <cell r="K564" t="str">
            <v>Niltava vivida</v>
          </cell>
        </row>
        <row r="565">
          <cell r="A565" t="str">
            <v>イワヒバリ</v>
          </cell>
          <cell r="B565">
            <v>24</v>
          </cell>
          <cell r="C565" t="str">
            <v>スズメ</v>
          </cell>
          <cell r="D565">
            <v>75</v>
          </cell>
          <cell r="E565" t="str">
            <v>イワヒバリ</v>
          </cell>
          <cell r="F565">
            <v>235</v>
          </cell>
          <cell r="G565" t="str">
            <v>カヤクグリ</v>
          </cell>
          <cell r="H565">
            <v>564</v>
          </cell>
          <cell r="I565" t="str">
            <v>イワヒバリ</v>
          </cell>
          <cell r="J565" t="str">
            <v>Prunella collaris (Scopoli, 1769)</v>
          </cell>
          <cell r="K565" t="str">
            <v>Prunella collaris</v>
          </cell>
        </row>
        <row r="566">
          <cell r="A566" t="str">
            <v>ヤマヒバリ</v>
          </cell>
          <cell r="B566">
            <v>24</v>
          </cell>
          <cell r="C566" t="str">
            <v>スズメ</v>
          </cell>
          <cell r="D566">
            <v>75</v>
          </cell>
          <cell r="E566" t="str">
            <v>イワヒバリ</v>
          </cell>
          <cell r="F566">
            <v>235</v>
          </cell>
          <cell r="G566" t="str">
            <v>カヤクグリ</v>
          </cell>
          <cell r="H566">
            <v>565</v>
          </cell>
          <cell r="I566" t="str">
            <v>ヤマヒバリ</v>
          </cell>
          <cell r="J566" t="str">
            <v>Prunella montanella (Pallas, 1776)</v>
          </cell>
          <cell r="K566" t="str">
            <v>Prunella montanella</v>
          </cell>
        </row>
        <row r="567">
          <cell r="A567" t="str">
            <v>カヤクグリ</v>
          </cell>
          <cell r="B567">
            <v>24</v>
          </cell>
          <cell r="C567" t="str">
            <v>スズメ</v>
          </cell>
          <cell r="D567">
            <v>75</v>
          </cell>
          <cell r="E567" t="str">
            <v>イワヒバリ</v>
          </cell>
          <cell r="F567">
            <v>235</v>
          </cell>
          <cell r="G567" t="str">
            <v>カヤクグリ</v>
          </cell>
          <cell r="H567">
            <v>566</v>
          </cell>
          <cell r="I567" t="str">
            <v>カヤクグリ</v>
          </cell>
          <cell r="J567" t="str">
            <v>Prunella rubida (Temminck &amp; Schlegel, 1845)</v>
          </cell>
          <cell r="K567" t="str">
            <v>Prunella rubida</v>
          </cell>
        </row>
        <row r="568">
          <cell r="A568" t="str">
            <v>イエスズメ</v>
          </cell>
          <cell r="B568">
            <v>24</v>
          </cell>
          <cell r="C568" t="str">
            <v>スズメ</v>
          </cell>
          <cell r="D568">
            <v>76</v>
          </cell>
          <cell r="E568" t="str">
            <v>スズメ</v>
          </cell>
          <cell r="F568">
            <v>236</v>
          </cell>
          <cell r="G568" t="str">
            <v>スズメ</v>
          </cell>
          <cell r="H568">
            <v>567</v>
          </cell>
          <cell r="I568" t="str">
            <v>イエスズメ</v>
          </cell>
          <cell r="J568" t="str">
            <v>Passer domesticus (Linnaeus, 1758)</v>
          </cell>
          <cell r="K568" t="str">
            <v>Passer domesticus</v>
          </cell>
        </row>
        <row r="569">
          <cell r="A569" t="str">
            <v>ニュウナイスズメ</v>
          </cell>
          <cell r="B569">
            <v>24</v>
          </cell>
          <cell r="C569" t="str">
            <v>スズメ</v>
          </cell>
          <cell r="D569">
            <v>76</v>
          </cell>
          <cell r="E569" t="str">
            <v>スズメ</v>
          </cell>
          <cell r="F569">
            <v>236</v>
          </cell>
          <cell r="G569" t="str">
            <v>スズメ</v>
          </cell>
          <cell r="H569">
            <v>568</v>
          </cell>
          <cell r="I569" t="str">
            <v>ニュウナイスズメ</v>
          </cell>
          <cell r="J569" t="str">
            <v>Passer rutilans (Temminck, 1836)</v>
          </cell>
          <cell r="K569" t="str">
            <v>Passer rutilans</v>
          </cell>
        </row>
        <row r="570">
          <cell r="A570" t="str">
            <v>スズメ</v>
          </cell>
          <cell r="B570">
            <v>24</v>
          </cell>
          <cell r="C570" t="str">
            <v>スズメ</v>
          </cell>
          <cell r="D570">
            <v>76</v>
          </cell>
          <cell r="E570" t="str">
            <v>スズメ</v>
          </cell>
          <cell r="F570">
            <v>236</v>
          </cell>
          <cell r="G570" t="str">
            <v>スズメ</v>
          </cell>
          <cell r="H570">
            <v>569</v>
          </cell>
          <cell r="I570" t="str">
            <v>スズメ</v>
          </cell>
          <cell r="J570" t="str">
            <v>Passer montanus (Linnaeus, 1758)</v>
          </cell>
          <cell r="K570" t="str">
            <v>Passer montanus</v>
          </cell>
        </row>
        <row r="571">
          <cell r="A571" t="str">
            <v>イワミセキレイ</v>
          </cell>
          <cell r="B571">
            <v>24</v>
          </cell>
          <cell r="C571" t="str">
            <v>スズメ</v>
          </cell>
          <cell r="D571">
            <v>77</v>
          </cell>
          <cell r="E571" t="str">
            <v>セキレイ</v>
          </cell>
          <cell r="F571">
            <v>237</v>
          </cell>
          <cell r="G571" t="str">
            <v>イワミセキレイ</v>
          </cell>
          <cell r="H571">
            <v>570</v>
          </cell>
          <cell r="I571" t="str">
            <v>イワミセキレイ</v>
          </cell>
          <cell r="J571" t="str">
            <v>Dendronanthus indicus (Gmelin, 1789)</v>
          </cell>
          <cell r="K571" t="str">
            <v>Dendronanthus indicus</v>
          </cell>
        </row>
        <row r="572">
          <cell r="A572" t="str">
            <v>ツメナガセキレイ</v>
          </cell>
          <cell r="B572">
            <v>24</v>
          </cell>
          <cell r="C572" t="str">
            <v>スズメ</v>
          </cell>
          <cell r="D572">
            <v>77</v>
          </cell>
          <cell r="E572" t="str">
            <v>セキレイ</v>
          </cell>
          <cell r="F572">
            <v>238</v>
          </cell>
          <cell r="G572" t="str">
            <v>セキレイ</v>
          </cell>
          <cell r="H572">
            <v>571</v>
          </cell>
          <cell r="I572" t="str">
            <v>ツメナガセキレイ</v>
          </cell>
          <cell r="J572" t="str">
            <v>Motacilla flava Linnaeus, 1758</v>
          </cell>
          <cell r="K572" t="str">
            <v>Motacilla flava</v>
          </cell>
        </row>
        <row r="573">
          <cell r="A573" t="str">
            <v>キガシラセキレイ</v>
          </cell>
          <cell r="B573">
            <v>24</v>
          </cell>
          <cell r="C573" t="str">
            <v>スズメ</v>
          </cell>
          <cell r="D573">
            <v>77</v>
          </cell>
          <cell r="E573" t="str">
            <v>セキレイ</v>
          </cell>
          <cell r="F573">
            <v>238</v>
          </cell>
          <cell r="G573" t="str">
            <v>セキレイ</v>
          </cell>
          <cell r="H573">
            <v>572</v>
          </cell>
          <cell r="I573" t="str">
            <v>キガシラセキレイ</v>
          </cell>
          <cell r="J573" t="str">
            <v>Motacilla citreola Pallas, 1776</v>
          </cell>
          <cell r="K573" t="str">
            <v>Motacilla citreola</v>
          </cell>
        </row>
        <row r="574">
          <cell r="A574" t="str">
            <v>キセキレイ</v>
          </cell>
          <cell r="B574">
            <v>24</v>
          </cell>
          <cell r="C574" t="str">
            <v>スズメ</v>
          </cell>
          <cell r="D574">
            <v>77</v>
          </cell>
          <cell r="E574" t="str">
            <v>セキレイ</v>
          </cell>
          <cell r="F574">
            <v>238</v>
          </cell>
          <cell r="G574" t="str">
            <v>セキレイ</v>
          </cell>
          <cell r="H574">
            <v>573</v>
          </cell>
          <cell r="I574" t="str">
            <v>キセキレイ</v>
          </cell>
          <cell r="J574" t="str">
            <v>Motacilla cinerea Tunstall, 1771</v>
          </cell>
          <cell r="K574" t="str">
            <v>Motacilla cinerea</v>
          </cell>
        </row>
        <row r="575">
          <cell r="A575" t="str">
            <v>ハクセキレイ</v>
          </cell>
          <cell r="B575">
            <v>24</v>
          </cell>
          <cell r="C575" t="str">
            <v>スズメ</v>
          </cell>
          <cell r="D575">
            <v>77</v>
          </cell>
          <cell r="E575" t="str">
            <v>セキレイ</v>
          </cell>
          <cell r="F575">
            <v>238</v>
          </cell>
          <cell r="G575" t="str">
            <v>セキレイ</v>
          </cell>
          <cell r="H575">
            <v>574</v>
          </cell>
          <cell r="I575" t="str">
            <v>ハクセキレイ</v>
          </cell>
          <cell r="J575" t="str">
            <v>Motacilla alba Linnaeus, 1758</v>
          </cell>
          <cell r="K575" t="str">
            <v>Motacilla alba</v>
          </cell>
        </row>
        <row r="576">
          <cell r="A576" t="str">
            <v>セグロセキレイ</v>
          </cell>
          <cell r="B576">
            <v>24</v>
          </cell>
          <cell r="C576" t="str">
            <v>スズメ</v>
          </cell>
          <cell r="D576">
            <v>77</v>
          </cell>
          <cell r="E576" t="str">
            <v>セキレイ</v>
          </cell>
          <cell r="F576">
            <v>238</v>
          </cell>
          <cell r="G576" t="str">
            <v>セキレイ</v>
          </cell>
          <cell r="H576">
            <v>575</v>
          </cell>
          <cell r="I576" t="str">
            <v>セグロセキレイ</v>
          </cell>
          <cell r="J576" t="str">
            <v>Motacilla grandis Sharpe, 1885</v>
          </cell>
          <cell r="K576" t="str">
            <v>Motacilla grandis</v>
          </cell>
        </row>
        <row r="577">
          <cell r="A577" t="str">
            <v>マミジロタヒバリ</v>
          </cell>
          <cell r="B577">
            <v>24</v>
          </cell>
          <cell r="C577" t="str">
            <v>スズメ</v>
          </cell>
          <cell r="D577">
            <v>77</v>
          </cell>
          <cell r="E577" t="str">
            <v>セキレイ</v>
          </cell>
          <cell r="F577">
            <v>239</v>
          </cell>
          <cell r="G577" t="str">
            <v>タヒバリ</v>
          </cell>
          <cell r="H577">
            <v>576</v>
          </cell>
          <cell r="I577" t="str">
            <v>マミジロタヒバリ</v>
          </cell>
          <cell r="J577" t="str">
            <v>Anthus richardi Vieillot, 1818</v>
          </cell>
          <cell r="K577" t="str">
            <v>Anthus richardi</v>
          </cell>
        </row>
        <row r="578">
          <cell r="A578" t="str">
            <v>コマミジロタヒバリ</v>
          </cell>
          <cell r="B578">
            <v>24</v>
          </cell>
          <cell r="C578" t="str">
            <v>スズメ</v>
          </cell>
          <cell r="D578">
            <v>77</v>
          </cell>
          <cell r="E578" t="str">
            <v>セキレイ</v>
          </cell>
          <cell r="F578">
            <v>239</v>
          </cell>
          <cell r="G578" t="str">
            <v>タヒバリ</v>
          </cell>
          <cell r="H578">
            <v>577</v>
          </cell>
          <cell r="I578" t="str">
            <v>コマミジロタヒバリ</v>
          </cell>
          <cell r="J578" t="str">
            <v>Anthus godlewskii (Taczanowski, 1876)</v>
          </cell>
          <cell r="K578" t="str">
            <v>Anthus godlewskii</v>
          </cell>
        </row>
        <row r="579">
          <cell r="A579" t="str">
            <v>マキバタヒバリ</v>
          </cell>
          <cell r="B579">
            <v>24</v>
          </cell>
          <cell r="C579" t="str">
            <v>スズメ</v>
          </cell>
          <cell r="D579">
            <v>77</v>
          </cell>
          <cell r="E579" t="str">
            <v>セキレイ</v>
          </cell>
          <cell r="F579">
            <v>239</v>
          </cell>
          <cell r="G579" t="str">
            <v>タヒバリ</v>
          </cell>
          <cell r="H579">
            <v>578</v>
          </cell>
          <cell r="I579" t="str">
            <v>マキバタヒバリ</v>
          </cell>
          <cell r="J579" t="str">
            <v>Anthus pratensis (Linnaeus, 1758)</v>
          </cell>
          <cell r="K579" t="str">
            <v>Anthus pratensis</v>
          </cell>
        </row>
        <row r="580">
          <cell r="A580" t="str">
            <v>ヨーロッパビンズイ</v>
          </cell>
          <cell r="B580">
            <v>24</v>
          </cell>
          <cell r="C580" t="str">
            <v>スズメ</v>
          </cell>
          <cell r="D580">
            <v>77</v>
          </cell>
          <cell r="E580" t="str">
            <v>セキレイ</v>
          </cell>
          <cell r="F580">
            <v>239</v>
          </cell>
          <cell r="G580" t="str">
            <v>タヒバリ</v>
          </cell>
          <cell r="H580">
            <v>579</v>
          </cell>
          <cell r="I580" t="str">
            <v>ヨーロッパビンズイ</v>
          </cell>
          <cell r="J580" t="str">
            <v>Anthus trivialis (Linnaeus, 1758)</v>
          </cell>
          <cell r="K580" t="str">
            <v>Anthus trivialis</v>
          </cell>
        </row>
        <row r="581">
          <cell r="A581" t="str">
            <v>ビンズイ</v>
          </cell>
          <cell r="B581">
            <v>24</v>
          </cell>
          <cell r="C581" t="str">
            <v>スズメ</v>
          </cell>
          <cell r="D581">
            <v>77</v>
          </cell>
          <cell r="E581" t="str">
            <v>セキレイ</v>
          </cell>
          <cell r="F581">
            <v>239</v>
          </cell>
          <cell r="G581" t="str">
            <v>タヒバリ</v>
          </cell>
          <cell r="H581">
            <v>580</v>
          </cell>
          <cell r="I581" t="str">
            <v>ビンズイ</v>
          </cell>
          <cell r="J581" t="str">
            <v>Anthus hodgsoni Richmond, 1907</v>
          </cell>
          <cell r="K581" t="str">
            <v>Anthus hodgsoni</v>
          </cell>
        </row>
        <row r="582">
          <cell r="A582" t="str">
            <v>セジロタヒバリ</v>
          </cell>
          <cell r="B582">
            <v>24</v>
          </cell>
          <cell r="C582" t="str">
            <v>スズメ</v>
          </cell>
          <cell r="D582">
            <v>77</v>
          </cell>
          <cell r="E582" t="str">
            <v>セキレイ</v>
          </cell>
          <cell r="F582">
            <v>239</v>
          </cell>
          <cell r="G582" t="str">
            <v>タヒバリ</v>
          </cell>
          <cell r="H582">
            <v>581</v>
          </cell>
          <cell r="I582" t="str">
            <v>セジロタヒバリ</v>
          </cell>
          <cell r="J582" t="str">
            <v>Anthus gustavi Swinhoe, 1863</v>
          </cell>
          <cell r="K582" t="str">
            <v>Anthus gustavi</v>
          </cell>
        </row>
        <row r="583">
          <cell r="A583" t="str">
            <v>ウスベニタヒバリ</v>
          </cell>
          <cell r="B583">
            <v>24</v>
          </cell>
          <cell r="C583" t="str">
            <v>スズメ</v>
          </cell>
          <cell r="D583">
            <v>77</v>
          </cell>
          <cell r="E583" t="str">
            <v>セキレイ</v>
          </cell>
          <cell r="F583">
            <v>239</v>
          </cell>
          <cell r="G583" t="str">
            <v>タヒバリ</v>
          </cell>
          <cell r="H583">
            <v>582</v>
          </cell>
          <cell r="I583" t="str">
            <v>ウスベニタヒバリ</v>
          </cell>
          <cell r="J583" t="str">
            <v>Anthus roseatus Blyth, 1847</v>
          </cell>
          <cell r="K583" t="str">
            <v>Anthus roseatus</v>
          </cell>
        </row>
        <row r="584">
          <cell r="A584" t="str">
            <v>ムネアカタヒバリ</v>
          </cell>
          <cell r="B584">
            <v>24</v>
          </cell>
          <cell r="C584" t="str">
            <v>スズメ</v>
          </cell>
          <cell r="D584">
            <v>77</v>
          </cell>
          <cell r="E584" t="str">
            <v>セキレイ</v>
          </cell>
          <cell r="F584">
            <v>239</v>
          </cell>
          <cell r="G584" t="str">
            <v>タヒバリ</v>
          </cell>
          <cell r="H584">
            <v>583</v>
          </cell>
          <cell r="I584" t="str">
            <v>ムネアカタヒバリ</v>
          </cell>
          <cell r="J584" t="str">
            <v>Anthus cervinus (Pallas, 1811)</v>
          </cell>
          <cell r="K584" t="str">
            <v>Anthus cervinus</v>
          </cell>
        </row>
        <row r="585">
          <cell r="A585" t="str">
            <v>タヒバリ</v>
          </cell>
          <cell r="B585">
            <v>24</v>
          </cell>
          <cell r="C585" t="str">
            <v>スズメ</v>
          </cell>
          <cell r="D585">
            <v>77</v>
          </cell>
          <cell r="E585" t="str">
            <v>セキレイ</v>
          </cell>
          <cell r="F585">
            <v>239</v>
          </cell>
          <cell r="G585" t="str">
            <v>タヒバリ</v>
          </cell>
          <cell r="H585">
            <v>584</v>
          </cell>
          <cell r="I585" t="str">
            <v>タヒバリ</v>
          </cell>
          <cell r="J585" t="str">
            <v>Anthus rubescens (Tunstall, 1771)</v>
          </cell>
          <cell r="K585" t="str">
            <v>Anthus rubescens</v>
          </cell>
        </row>
        <row r="586">
          <cell r="A586" t="str">
            <v>ズアオアトリ</v>
          </cell>
          <cell r="B586">
            <v>24</v>
          </cell>
          <cell r="C586" t="str">
            <v>スズメ</v>
          </cell>
          <cell r="D586">
            <v>78</v>
          </cell>
          <cell r="E586" t="str">
            <v>アトリ</v>
          </cell>
          <cell r="F586">
            <v>240</v>
          </cell>
          <cell r="G586" t="str">
            <v>アトリ</v>
          </cell>
          <cell r="H586">
            <v>585</v>
          </cell>
          <cell r="I586" t="str">
            <v>ズアオアトリ</v>
          </cell>
          <cell r="J586" t="str">
            <v>Fringilla coelebs Linnaeus, 1758</v>
          </cell>
          <cell r="K586" t="str">
            <v>Fringilla coelebs</v>
          </cell>
        </row>
        <row r="587">
          <cell r="A587" t="str">
            <v>アトリ</v>
          </cell>
          <cell r="B587">
            <v>24</v>
          </cell>
          <cell r="C587" t="str">
            <v>スズメ</v>
          </cell>
          <cell r="D587">
            <v>78</v>
          </cell>
          <cell r="E587" t="str">
            <v>アトリ</v>
          </cell>
          <cell r="F587">
            <v>240</v>
          </cell>
          <cell r="G587" t="str">
            <v>アトリ</v>
          </cell>
          <cell r="H587">
            <v>586</v>
          </cell>
          <cell r="I587" t="str">
            <v>アトリ</v>
          </cell>
          <cell r="J587" t="str">
            <v>Fringilla montifringilla Linnaeus, 1758</v>
          </cell>
          <cell r="K587" t="str">
            <v>Fringilla montifringilla</v>
          </cell>
        </row>
        <row r="588">
          <cell r="A588" t="str">
            <v>カワラヒワ</v>
          </cell>
          <cell r="B588">
            <v>24</v>
          </cell>
          <cell r="C588" t="str">
            <v>スズメ</v>
          </cell>
          <cell r="D588">
            <v>78</v>
          </cell>
          <cell r="E588" t="str">
            <v>アトリ</v>
          </cell>
          <cell r="F588">
            <v>241</v>
          </cell>
          <cell r="G588" t="str">
            <v>カワラヒワ</v>
          </cell>
          <cell r="H588">
            <v>587</v>
          </cell>
          <cell r="I588" t="str">
            <v>カワラヒワ</v>
          </cell>
          <cell r="J588" t="str">
            <v>Chloris sinica (Linnaeus, 1766)</v>
          </cell>
          <cell r="K588" t="str">
            <v>Chloris sinica</v>
          </cell>
        </row>
        <row r="589">
          <cell r="A589" t="str">
            <v>マヒワ</v>
          </cell>
          <cell r="B589">
            <v>24</v>
          </cell>
          <cell r="C589" t="str">
            <v>スズメ</v>
          </cell>
          <cell r="D589">
            <v>78</v>
          </cell>
          <cell r="E589" t="str">
            <v>アトリ</v>
          </cell>
          <cell r="F589">
            <v>242</v>
          </cell>
          <cell r="G589" t="str">
            <v>マヒワ</v>
          </cell>
          <cell r="H589">
            <v>588</v>
          </cell>
          <cell r="I589" t="str">
            <v>マヒワ</v>
          </cell>
          <cell r="J589" t="str">
            <v>Carduelis spinus (Linnaeus, 1758)</v>
          </cell>
          <cell r="K589" t="str">
            <v>Carduelis spinus</v>
          </cell>
        </row>
        <row r="590">
          <cell r="A590" t="str">
            <v>ベニヒワ</v>
          </cell>
          <cell r="B590">
            <v>24</v>
          </cell>
          <cell r="C590" t="str">
            <v>スズメ</v>
          </cell>
          <cell r="D590">
            <v>78</v>
          </cell>
          <cell r="E590" t="str">
            <v>アトリ</v>
          </cell>
          <cell r="F590">
            <v>242</v>
          </cell>
          <cell r="G590" t="str">
            <v>マヒワ</v>
          </cell>
          <cell r="H590">
            <v>589</v>
          </cell>
          <cell r="I590" t="str">
            <v>ベニヒワ</v>
          </cell>
          <cell r="J590" t="str">
            <v>Carduelis flammea (Linnaeus, 1758)</v>
          </cell>
          <cell r="K590" t="str">
            <v>Carduelis flammea</v>
          </cell>
        </row>
        <row r="591">
          <cell r="A591" t="str">
            <v>コベニヒワ</v>
          </cell>
          <cell r="B591">
            <v>24</v>
          </cell>
          <cell r="C591" t="str">
            <v>スズメ</v>
          </cell>
          <cell r="D591">
            <v>78</v>
          </cell>
          <cell r="E591" t="str">
            <v>アトリ</v>
          </cell>
          <cell r="F591">
            <v>242</v>
          </cell>
          <cell r="G591" t="str">
            <v>マヒワ</v>
          </cell>
          <cell r="H591">
            <v>590</v>
          </cell>
          <cell r="I591" t="str">
            <v>コベニヒワ</v>
          </cell>
          <cell r="J591" t="str">
            <v>Carduelis hornemanni (Holb?ll, 1843)</v>
          </cell>
          <cell r="K591" t="str">
            <v>Carduelis hornemanni</v>
          </cell>
        </row>
        <row r="592">
          <cell r="A592" t="str">
            <v>ハギマシコ</v>
          </cell>
          <cell r="B592">
            <v>24</v>
          </cell>
          <cell r="C592" t="str">
            <v>スズメ</v>
          </cell>
          <cell r="D592">
            <v>78</v>
          </cell>
          <cell r="E592" t="str">
            <v>アトリ</v>
          </cell>
          <cell r="F592">
            <v>243</v>
          </cell>
          <cell r="G592" t="str">
            <v>ハギマシコ</v>
          </cell>
          <cell r="H592">
            <v>591</v>
          </cell>
          <cell r="I592" t="str">
            <v>ハギマシコ</v>
          </cell>
          <cell r="J592" t="str">
            <v>Leucosticte arctoa (Pallas, 1811)</v>
          </cell>
          <cell r="K592" t="str">
            <v>Leucosticte arctoa</v>
          </cell>
        </row>
        <row r="593">
          <cell r="A593" t="str">
            <v>ベニマシコ</v>
          </cell>
          <cell r="B593">
            <v>24</v>
          </cell>
          <cell r="C593" t="str">
            <v>スズメ</v>
          </cell>
          <cell r="D593">
            <v>78</v>
          </cell>
          <cell r="E593" t="str">
            <v>アトリ</v>
          </cell>
          <cell r="F593">
            <v>244</v>
          </cell>
          <cell r="G593" t="str">
            <v>ベニマシコ</v>
          </cell>
          <cell r="H593">
            <v>592</v>
          </cell>
          <cell r="I593" t="str">
            <v>ベニマシコ</v>
          </cell>
          <cell r="J593" t="str">
            <v>Uragus sibiricus (Pallas, 1773)</v>
          </cell>
          <cell r="K593" t="str">
            <v>Uragus sibiricus</v>
          </cell>
        </row>
        <row r="594">
          <cell r="A594" t="str">
            <v>オガサワラマシコ</v>
          </cell>
          <cell r="B594">
            <v>24</v>
          </cell>
          <cell r="C594" t="str">
            <v>スズメ</v>
          </cell>
          <cell r="D594">
            <v>78</v>
          </cell>
          <cell r="E594" t="str">
            <v>アトリ</v>
          </cell>
          <cell r="F594">
            <v>245</v>
          </cell>
          <cell r="G594" t="str">
            <v>オガサワラマシコ</v>
          </cell>
          <cell r="H594">
            <v>593</v>
          </cell>
          <cell r="I594" t="str">
            <v>オガサワラマシコ</v>
          </cell>
          <cell r="J594" t="str">
            <v>Chaunoproctus ferreorostris (Vigors, 1829)</v>
          </cell>
          <cell r="K594" t="str">
            <v>Chaunoproctus ferreorostris</v>
          </cell>
        </row>
        <row r="595">
          <cell r="A595" t="str">
            <v>アカマシコ</v>
          </cell>
          <cell r="B595">
            <v>24</v>
          </cell>
          <cell r="C595" t="str">
            <v>スズメ</v>
          </cell>
          <cell r="D595">
            <v>78</v>
          </cell>
          <cell r="E595" t="str">
            <v>アトリ</v>
          </cell>
          <cell r="F595">
            <v>246</v>
          </cell>
          <cell r="G595" t="str">
            <v>オオマシコ</v>
          </cell>
          <cell r="H595">
            <v>594</v>
          </cell>
          <cell r="I595" t="str">
            <v>アカマシコ</v>
          </cell>
          <cell r="J595" t="str">
            <v>Carpodacus erythrinus (Pallas, 1770)</v>
          </cell>
          <cell r="K595" t="str">
            <v>Carpodacus erythrinus</v>
          </cell>
        </row>
        <row r="596">
          <cell r="A596" t="str">
            <v>オオマシコ</v>
          </cell>
          <cell r="B596">
            <v>24</v>
          </cell>
          <cell r="C596" t="str">
            <v>スズメ</v>
          </cell>
          <cell r="D596">
            <v>78</v>
          </cell>
          <cell r="E596" t="str">
            <v>アトリ</v>
          </cell>
          <cell r="F596">
            <v>246</v>
          </cell>
          <cell r="G596" t="str">
            <v>オオマシコ</v>
          </cell>
          <cell r="H596">
            <v>595</v>
          </cell>
          <cell r="I596" t="str">
            <v>オオマシコ</v>
          </cell>
          <cell r="J596" t="str">
            <v>Carpodacus roseus (Pallas, 1776)</v>
          </cell>
          <cell r="K596" t="str">
            <v>Carpodacus roseus</v>
          </cell>
        </row>
        <row r="597">
          <cell r="A597" t="str">
            <v>ギンザンマシコ</v>
          </cell>
          <cell r="B597">
            <v>24</v>
          </cell>
          <cell r="C597" t="str">
            <v>スズメ</v>
          </cell>
          <cell r="D597">
            <v>78</v>
          </cell>
          <cell r="E597" t="str">
            <v>アトリ</v>
          </cell>
          <cell r="F597">
            <v>247</v>
          </cell>
          <cell r="G597" t="str">
            <v>ギンザンマシコ</v>
          </cell>
          <cell r="H597">
            <v>596</v>
          </cell>
          <cell r="I597" t="str">
            <v>ギンザンマシコ</v>
          </cell>
          <cell r="J597" t="str">
            <v>Pinicola enucleator (Linnaeus, 1758)</v>
          </cell>
          <cell r="K597" t="str">
            <v>Pinicola enucleator</v>
          </cell>
        </row>
        <row r="598">
          <cell r="A598" t="str">
            <v>イスカ</v>
          </cell>
          <cell r="B598">
            <v>24</v>
          </cell>
          <cell r="C598" t="str">
            <v>スズメ</v>
          </cell>
          <cell r="D598">
            <v>78</v>
          </cell>
          <cell r="E598" t="str">
            <v>アトリ</v>
          </cell>
          <cell r="F598">
            <v>248</v>
          </cell>
          <cell r="G598" t="str">
            <v>イスカ</v>
          </cell>
          <cell r="H598">
            <v>597</v>
          </cell>
          <cell r="I598" t="str">
            <v>イスカ</v>
          </cell>
          <cell r="J598" t="str">
            <v>Loxia curvirostra Linnaeus, 1758</v>
          </cell>
          <cell r="K598" t="str">
            <v>Loxia curvirostra</v>
          </cell>
        </row>
        <row r="599">
          <cell r="A599" t="str">
            <v>ナキイスカ</v>
          </cell>
          <cell r="B599">
            <v>24</v>
          </cell>
          <cell r="C599" t="str">
            <v>スズメ</v>
          </cell>
          <cell r="D599">
            <v>78</v>
          </cell>
          <cell r="E599" t="str">
            <v>アトリ</v>
          </cell>
          <cell r="F599">
            <v>248</v>
          </cell>
          <cell r="G599" t="str">
            <v>イスカ</v>
          </cell>
          <cell r="H599">
            <v>598</v>
          </cell>
          <cell r="I599" t="str">
            <v>ナキイスカ</v>
          </cell>
          <cell r="J599" t="str">
            <v>Loxia leucoptera Gmelin, 1789</v>
          </cell>
          <cell r="K599" t="str">
            <v>Loxia leucoptera</v>
          </cell>
        </row>
        <row r="600">
          <cell r="A600" t="str">
            <v>ウソ</v>
          </cell>
          <cell r="B600">
            <v>24</v>
          </cell>
          <cell r="C600" t="str">
            <v>スズメ</v>
          </cell>
          <cell r="D600">
            <v>78</v>
          </cell>
          <cell r="E600" t="str">
            <v>アトリ</v>
          </cell>
          <cell r="F600">
            <v>249</v>
          </cell>
          <cell r="G600" t="str">
            <v>ウソ</v>
          </cell>
          <cell r="H600">
            <v>599</v>
          </cell>
          <cell r="I600" t="str">
            <v>ウソ</v>
          </cell>
          <cell r="J600" t="str">
            <v>Pyrrhula pyrrhula (Linnaeus, 1758)</v>
          </cell>
          <cell r="K600" t="str">
            <v>Pyrrhula pyrrhula</v>
          </cell>
        </row>
        <row r="601">
          <cell r="A601" t="str">
            <v>シメ</v>
          </cell>
          <cell r="B601">
            <v>24</v>
          </cell>
          <cell r="C601" t="str">
            <v>スズメ</v>
          </cell>
          <cell r="D601">
            <v>78</v>
          </cell>
          <cell r="E601" t="str">
            <v>アトリ</v>
          </cell>
          <cell r="F601">
            <v>250</v>
          </cell>
          <cell r="G601" t="str">
            <v>シメ</v>
          </cell>
          <cell r="H601">
            <v>600</v>
          </cell>
          <cell r="I601" t="str">
            <v>シメ</v>
          </cell>
          <cell r="J601" t="str">
            <v>Coccothraustes coccothraustes (Linnaeus, 1758)</v>
          </cell>
          <cell r="K601" t="str">
            <v>Coccothraustes coccothraustes</v>
          </cell>
        </row>
        <row r="602">
          <cell r="A602" t="str">
            <v>コイカル</v>
          </cell>
          <cell r="B602">
            <v>24</v>
          </cell>
          <cell r="C602" t="str">
            <v>スズメ</v>
          </cell>
          <cell r="D602">
            <v>78</v>
          </cell>
          <cell r="E602" t="str">
            <v>アトリ</v>
          </cell>
          <cell r="F602">
            <v>251</v>
          </cell>
          <cell r="G602" t="str">
            <v>イカル</v>
          </cell>
          <cell r="H602">
            <v>601</v>
          </cell>
          <cell r="I602" t="str">
            <v>コイカル</v>
          </cell>
          <cell r="J602" t="str">
            <v>Eophona migratoria Hartert, 1903</v>
          </cell>
          <cell r="K602" t="str">
            <v>Eophona migratoria</v>
          </cell>
        </row>
        <row r="603">
          <cell r="A603" t="str">
            <v>イカル</v>
          </cell>
          <cell r="B603">
            <v>24</v>
          </cell>
          <cell r="C603" t="str">
            <v>スズメ</v>
          </cell>
          <cell r="D603">
            <v>78</v>
          </cell>
          <cell r="E603" t="str">
            <v>アトリ</v>
          </cell>
          <cell r="F603">
            <v>251</v>
          </cell>
          <cell r="G603" t="str">
            <v>イカル</v>
          </cell>
          <cell r="H603">
            <v>602</v>
          </cell>
          <cell r="I603" t="str">
            <v>イカル</v>
          </cell>
          <cell r="J603" t="str">
            <v>Eophona personata (Temminck &amp; Schlegel, 1848)</v>
          </cell>
          <cell r="K603" t="str">
            <v>Eophona personata</v>
          </cell>
        </row>
        <row r="604">
          <cell r="A604" t="str">
            <v>ツメナガホオジロ</v>
          </cell>
          <cell r="B604">
            <v>24</v>
          </cell>
          <cell r="C604" t="str">
            <v>スズメ</v>
          </cell>
          <cell r="D604">
            <v>79</v>
          </cell>
          <cell r="E604" t="str">
            <v>ツメナガホオジロ</v>
          </cell>
          <cell r="F604">
            <v>252</v>
          </cell>
          <cell r="G604" t="str">
            <v>ツメナガホオジロ</v>
          </cell>
          <cell r="H604">
            <v>603</v>
          </cell>
          <cell r="I604" t="str">
            <v>ツメナガホオジロ</v>
          </cell>
          <cell r="J604" t="str">
            <v>Calcarius lapponicus (Linnaeus, 1758)</v>
          </cell>
          <cell r="K604" t="str">
            <v>Calcarius lapponicus</v>
          </cell>
        </row>
        <row r="605">
          <cell r="A605" t="str">
            <v>ユキホオジロ</v>
          </cell>
          <cell r="B605">
            <v>24</v>
          </cell>
          <cell r="C605" t="str">
            <v>スズメ</v>
          </cell>
          <cell r="D605">
            <v>79</v>
          </cell>
          <cell r="E605" t="str">
            <v>ツメナガホオジロ</v>
          </cell>
          <cell r="F605">
            <v>253</v>
          </cell>
          <cell r="G605" t="str">
            <v>ユキホオジロ</v>
          </cell>
          <cell r="H605">
            <v>604</v>
          </cell>
          <cell r="I605" t="str">
            <v>ユキホオジロ</v>
          </cell>
          <cell r="J605" t="str">
            <v>Plectrophenax nivalis (Linnaeus, 1758)</v>
          </cell>
          <cell r="K605" t="str">
            <v>Plectrophenax nivalis</v>
          </cell>
        </row>
        <row r="606">
          <cell r="A606" t="str">
            <v>キヅタアメリカムシクイ</v>
          </cell>
          <cell r="B606">
            <v>24</v>
          </cell>
          <cell r="C606" t="str">
            <v>スズメ</v>
          </cell>
          <cell r="D606">
            <v>80</v>
          </cell>
          <cell r="E606" t="str">
            <v>アメリカムシクイ</v>
          </cell>
          <cell r="F606">
            <v>254</v>
          </cell>
          <cell r="G606" t="str">
            <v>ハゴロモムシクイ</v>
          </cell>
          <cell r="H606">
            <v>605</v>
          </cell>
          <cell r="I606" t="str">
            <v>キヅタアメリカムシクイ</v>
          </cell>
          <cell r="J606" t="str">
            <v>Setophaga coronata (Linnaeus, 1766)</v>
          </cell>
          <cell r="K606" t="str">
            <v>Setophaga coronata</v>
          </cell>
        </row>
        <row r="607">
          <cell r="A607" t="str">
            <v>ウィルソンアメリカムシクイ</v>
          </cell>
          <cell r="B607">
            <v>24</v>
          </cell>
          <cell r="C607" t="str">
            <v>スズメ</v>
          </cell>
          <cell r="D607">
            <v>80</v>
          </cell>
          <cell r="E607" t="str">
            <v>アメリカムシクイ</v>
          </cell>
          <cell r="F607">
            <v>255</v>
          </cell>
          <cell r="G607" t="str">
            <v>アカガオアメリカムシクイ</v>
          </cell>
          <cell r="H607">
            <v>606</v>
          </cell>
          <cell r="I607" t="str">
            <v>ウィルソンアメリカムシクイ</v>
          </cell>
          <cell r="J607" t="str">
            <v>Cardellina pusilla (Wilson, 1811)</v>
          </cell>
          <cell r="K607" t="str">
            <v>Cardellina pusilla</v>
          </cell>
        </row>
        <row r="608">
          <cell r="A608" t="str">
            <v>レンジャクノジコ</v>
          </cell>
          <cell r="B608">
            <v>24</v>
          </cell>
          <cell r="C608" t="str">
            <v>スズメ</v>
          </cell>
          <cell r="D608">
            <v>81</v>
          </cell>
          <cell r="E608" t="str">
            <v>ホオジロ</v>
          </cell>
          <cell r="F608">
            <v>256</v>
          </cell>
          <cell r="G608" t="str">
            <v>ホオジロ</v>
          </cell>
          <cell r="H608">
            <v>607</v>
          </cell>
          <cell r="I608" t="str">
            <v>レンジャクノジコ</v>
          </cell>
          <cell r="J608" t="str">
            <v>Emberiza lathami Gray, 1831</v>
          </cell>
          <cell r="K608" t="str">
            <v>Emberiza lathami</v>
          </cell>
        </row>
        <row r="609">
          <cell r="A609" t="str">
            <v>キアオジ</v>
          </cell>
          <cell r="B609">
            <v>24</v>
          </cell>
          <cell r="C609" t="str">
            <v>スズメ</v>
          </cell>
          <cell r="D609">
            <v>81</v>
          </cell>
          <cell r="E609" t="str">
            <v>ホオジロ</v>
          </cell>
          <cell r="F609">
            <v>256</v>
          </cell>
          <cell r="G609" t="str">
            <v>ホオジロ</v>
          </cell>
          <cell r="H609">
            <v>608</v>
          </cell>
          <cell r="I609" t="str">
            <v>キアオジ</v>
          </cell>
          <cell r="J609" t="str">
            <v>Emberiza citrinella Linnaeus, 1758</v>
          </cell>
          <cell r="K609" t="str">
            <v>Emberiza citrinella</v>
          </cell>
        </row>
        <row r="610">
          <cell r="A610" t="str">
            <v>シラガホオジロ</v>
          </cell>
          <cell r="B610">
            <v>24</v>
          </cell>
          <cell r="C610" t="str">
            <v>スズメ</v>
          </cell>
          <cell r="D610">
            <v>81</v>
          </cell>
          <cell r="E610" t="str">
            <v>ホオジロ</v>
          </cell>
          <cell r="F610">
            <v>256</v>
          </cell>
          <cell r="G610" t="str">
            <v>ホオジロ</v>
          </cell>
          <cell r="H610">
            <v>609</v>
          </cell>
          <cell r="I610" t="str">
            <v>シラガホオジロ</v>
          </cell>
          <cell r="J610" t="str">
            <v>Emberiza leucocephalos Gmelin, 1771</v>
          </cell>
          <cell r="K610" t="str">
            <v>Emberiza leucocephalos</v>
          </cell>
        </row>
        <row r="611">
          <cell r="A611" t="str">
            <v>ホオジロ</v>
          </cell>
          <cell r="B611">
            <v>24</v>
          </cell>
          <cell r="C611" t="str">
            <v>スズメ</v>
          </cell>
          <cell r="D611">
            <v>81</v>
          </cell>
          <cell r="E611" t="str">
            <v>ホオジロ</v>
          </cell>
          <cell r="F611">
            <v>256</v>
          </cell>
          <cell r="G611" t="str">
            <v>ホオジロ</v>
          </cell>
          <cell r="H611">
            <v>610</v>
          </cell>
          <cell r="I611" t="str">
            <v>ホオジロ</v>
          </cell>
          <cell r="J611" t="str">
            <v>Emberiza cioides Brandt, 1843</v>
          </cell>
          <cell r="K611" t="str">
            <v>Emberiza cioides</v>
          </cell>
        </row>
        <row r="612">
          <cell r="A612" t="str">
            <v>イワバホオジロ</v>
          </cell>
          <cell r="B612">
            <v>24</v>
          </cell>
          <cell r="C612" t="str">
            <v>スズメ</v>
          </cell>
          <cell r="D612">
            <v>81</v>
          </cell>
          <cell r="E612" t="str">
            <v>ホオジロ</v>
          </cell>
          <cell r="F612">
            <v>256</v>
          </cell>
          <cell r="G612" t="str">
            <v>ホオジロ</v>
          </cell>
          <cell r="H612">
            <v>611</v>
          </cell>
          <cell r="I612" t="str">
            <v>イワバホオジロ</v>
          </cell>
          <cell r="J612" t="str">
            <v>Emberiza buchanani Blyth, 1845</v>
          </cell>
          <cell r="K612" t="str">
            <v>Emberiza buchanani</v>
          </cell>
        </row>
        <row r="613">
          <cell r="A613" t="str">
            <v>ズアオホオジロ</v>
          </cell>
          <cell r="B613">
            <v>24</v>
          </cell>
          <cell r="C613" t="str">
            <v>スズメ</v>
          </cell>
          <cell r="D613">
            <v>81</v>
          </cell>
          <cell r="E613" t="str">
            <v>ホオジロ</v>
          </cell>
          <cell r="F613">
            <v>256</v>
          </cell>
          <cell r="G613" t="str">
            <v>ホオジロ</v>
          </cell>
          <cell r="H613">
            <v>612</v>
          </cell>
          <cell r="I613" t="str">
            <v>ズアオホオジロ</v>
          </cell>
          <cell r="J613" t="str">
            <v>Emberiza hortulana Linnaeus, 1758</v>
          </cell>
          <cell r="K613" t="str">
            <v>Emberiza hortulana</v>
          </cell>
        </row>
        <row r="614">
          <cell r="A614" t="str">
            <v>シロハラホオジロ</v>
          </cell>
          <cell r="B614">
            <v>24</v>
          </cell>
          <cell r="C614" t="str">
            <v>スズメ</v>
          </cell>
          <cell r="D614">
            <v>81</v>
          </cell>
          <cell r="E614" t="str">
            <v>ホオジロ</v>
          </cell>
          <cell r="F614">
            <v>256</v>
          </cell>
          <cell r="G614" t="str">
            <v>ホオジロ</v>
          </cell>
          <cell r="H614">
            <v>613</v>
          </cell>
          <cell r="I614" t="str">
            <v>シロハラホオジロ</v>
          </cell>
          <cell r="J614" t="str">
            <v>Emberiza tristrami Swinhoe, 1870</v>
          </cell>
          <cell r="K614" t="str">
            <v>Emberiza tristrami</v>
          </cell>
        </row>
        <row r="615">
          <cell r="A615" t="str">
            <v>ホオアカ</v>
          </cell>
          <cell r="B615">
            <v>24</v>
          </cell>
          <cell r="C615" t="str">
            <v>スズメ</v>
          </cell>
          <cell r="D615">
            <v>81</v>
          </cell>
          <cell r="E615" t="str">
            <v>ホオジロ</v>
          </cell>
          <cell r="F615">
            <v>256</v>
          </cell>
          <cell r="G615" t="str">
            <v>ホオジロ</v>
          </cell>
          <cell r="H615">
            <v>614</v>
          </cell>
          <cell r="I615" t="str">
            <v>ホオアカ</v>
          </cell>
          <cell r="J615" t="str">
            <v>Emberiza fucata Pallas, 1776</v>
          </cell>
          <cell r="K615" t="str">
            <v>Emberiza fucata</v>
          </cell>
        </row>
        <row r="616">
          <cell r="A616" t="str">
            <v>コホオアカ</v>
          </cell>
          <cell r="B616">
            <v>24</v>
          </cell>
          <cell r="C616" t="str">
            <v>スズメ</v>
          </cell>
          <cell r="D616">
            <v>81</v>
          </cell>
          <cell r="E616" t="str">
            <v>ホオジロ</v>
          </cell>
          <cell r="F616">
            <v>256</v>
          </cell>
          <cell r="G616" t="str">
            <v>ホオジロ</v>
          </cell>
          <cell r="H616">
            <v>615</v>
          </cell>
          <cell r="I616" t="str">
            <v>コホオアカ</v>
          </cell>
          <cell r="J616" t="str">
            <v>Emberiza pusilla Pallas, 1776</v>
          </cell>
          <cell r="K616" t="str">
            <v>Emberiza pusilla</v>
          </cell>
        </row>
        <row r="617">
          <cell r="A617" t="str">
            <v>キマユホオジロ</v>
          </cell>
          <cell r="B617">
            <v>24</v>
          </cell>
          <cell r="C617" t="str">
            <v>スズメ</v>
          </cell>
          <cell r="D617">
            <v>81</v>
          </cell>
          <cell r="E617" t="str">
            <v>ホオジロ</v>
          </cell>
          <cell r="F617">
            <v>256</v>
          </cell>
          <cell r="G617" t="str">
            <v>ホオジロ</v>
          </cell>
          <cell r="H617">
            <v>616</v>
          </cell>
          <cell r="I617" t="str">
            <v>キマユホオジロ</v>
          </cell>
          <cell r="J617" t="str">
            <v>Emberiza chrysophrys Pallas, 1776</v>
          </cell>
          <cell r="K617" t="str">
            <v>Emberiza chrysophrys</v>
          </cell>
        </row>
        <row r="618">
          <cell r="A618" t="str">
            <v>カシラダカ</v>
          </cell>
          <cell r="B618">
            <v>24</v>
          </cell>
          <cell r="C618" t="str">
            <v>スズメ</v>
          </cell>
          <cell r="D618">
            <v>81</v>
          </cell>
          <cell r="E618" t="str">
            <v>ホオジロ</v>
          </cell>
          <cell r="F618">
            <v>256</v>
          </cell>
          <cell r="G618" t="str">
            <v>ホオジロ</v>
          </cell>
          <cell r="H618">
            <v>617</v>
          </cell>
          <cell r="I618" t="str">
            <v>カシラダカ</v>
          </cell>
          <cell r="J618" t="str">
            <v>Emberiza rustica Pallas, 1776</v>
          </cell>
          <cell r="K618" t="str">
            <v>Emberiza rustica</v>
          </cell>
        </row>
        <row r="619">
          <cell r="A619" t="str">
            <v>ミヤマホオジロ</v>
          </cell>
          <cell r="B619">
            <v>24</v>
          </cell>
          <cell r="C619" t="str">
            <v>スズメ</v>
          </cell>
          <cell r="D619">
            <v>81</v>
          </cell>
          <cell r="E619" t="str">
            <v>ホオジロ</v>
          </cell>
          <cell r="F619">
            <v>256</v>
          </cell>
          <cell r="G619" t="str">
            <v>ホオジロ</v>
          </cell>
          <cell r="H619">
            <v>618</v>
          </cell>
          <cell r="I619" t="str">
            <v>ミヤマホオジロ</v>
          </cell>
          <cell r="J619" t="str">
            <v>Emberiza elegans Temminck, 1836</v>
          </cell>
          <cell r="K619" t="str">
            <v>Emberiza elegans</v>
          </cell>
        </row>
        <row r="620">
          <cell r="A620" t="str">
            <v>シマアオジ</v>
          </cell>
          <cell r="B620">
            <v>24</v>
          </cell>
          <cell r="C620" t="str">
            <v>スズメ</v>
          </cell>
          <cell r="D620">
            <v>81</v>
          </cell>
          <cell r="E620" t="str">
            <v>ホオジロ</v>
          </cell>
          <cell r="F620">
            <v>256</v>
          </cell>
          <cell r="G620" t="str">
            <v>ホオジロ</v>
          </cell>
          <cell r="H620">
            <v>619</v>
          </cell>
          <cell r="I620" t="str">
            <v>シマアオジ</v>
          </cell>
          <cell r="J620" t="str">
            <v>Emberiza aureola Pallas, 1773</v>
          </cell>
          <cell r="K620" t="str">
            <v>Emberiza aureola</v>
          </cell>
        </row>
        <row r="621">
          <cell r="A621" t="str">
            <v>シマノジコ</v>
          </cell>
          <cell r="B621">
            <v>24</v>
          </cell>
          <cell r="C621" t="str">
            <v>スズメ</v>
          </cell>
          <cell r="D621">
            <v>81</v>
          </cell>
          <cell r="E621" t="str">
            <v>ホオジロ</v>
          </cell>
          <cell r="F621">
            <v>256</v>
          </cell>
          <cell r="G621" t="str">
            <v>ホオジロ</v>
          </cell>
          <cell r="H621">
            <v>620</v>
          </cell>
          <cell r="I621" t="str">
            <v>シマノジコ</v>
          </cell>
          <cell r="J621" t="str">
            <v>Emberiza rutila Pallas, 1776</v>
          </cell>
          <cell r="K621" t="str">
            <v>Emberiza rutila</v>
          </cell>
        </row>
        <row r="622">
          <cell r="A622" t="str">
            <v>ズグロチャキンチョウ</v>
          </cell>
          <cell r="B622">
            <v>24</v>
          </cell>
          <cell r="C622" t="str">
            <v>スズメ</v>
          </cell>
          <cell r="D622">
            <v>81</v>
          </cell>
          <cell r="E622" t="str">
            <v>ホオジロ</v>
          </cell>
          <cell r="F622">
            <v>256</v>
          </cell>
          <cell r="G622" t="str">
            <v>ホオジロ</v>
          </cell>
          <cell r="H622">
            <v>621</v>
          </cell>
          <cell r="I622" t="str">
            <v>ズグロチャキンチョウ</v>
          </cell>
          <cell r="J622" t="str">
            <v>Emberiza melanocephala Scopoli, 1769</v>
          </cell>
          <cell r="K622" t="str">
            <v>Emberiza melanocephala</v>
          </cell>
        </row>
        <row r="623">
          <cell r="A623" t="str">
            <v>チャキンチョウ</v>
          </cell>
          <cell r="B623">
            <v>24</v>
          </cell>
          <cell r="C623" t="str">
            <v>スズメ</v>
          </cell>
          <cell r="D623">
            <v>81</v>
          </cell>
          <cell r="E623" t="str">
            <v>ホオジロ</v>
          </cell>
          <cell r="F623">
            <v>256</v>
          </cell>
          <cell r="G623" t="str">
            <v>ホオジロ</v>
          </cell>
          <cell r="H623">
            <v>622</v>
          </cell>
          <cell r="I623" t="str">
            <v>チャキンチョウ</v>
          </cell>
          <cell r="J623" t="str">
            <v>Emberiza bruniceps Brandt, 1841</v>
          </cell>
          <cell r="K623" t="str">
            <v>Emberiza bruniceps</v>
          </cell>
        </row>
        <row r="624">
          <cell r="A624" t="str">
            <v>ノジコ</v>
          </cell>
          <cell r="B624">
            <v>24</v>
          </cell>
          <cell r="C624" t="str">
            <v>スズメ</v>
          </cell>
          <cell r="D624">
            <v>81</v>
          </cell>
          <cell r="E624" t="str">
            <v>ホオジロ</v>
          </cell>
          <cell r="F624">
            <v>256</v>
          </cell>
          <cell r="G624" t="str">
            <v>ホオジロ</v>
          </cell>
          <cell r="H624">
            <v>623</v>
          </cell>
          <cell r="I624" t="str">
            <v>ノジコ</v>
          </cell>
          <cell r="J624" t="str">
            <v>Emberiza sulphurata Temminck &amp; Schlegel, 1848</v>
          </cell>
          <cell r="K624" t="str">
            <v>Emberiza sulphurata</v>
          </cell>
        </row>
        <row r="625">
          <cell r="A625" t="str">
            <v>アオジ</v>
          </cell>
          <cell r="B625">
            <v>24</v>
          </cell>
          <cell r="C625" t="str">
            <v>スズメ</v>
          </cell>
          <cell r="D625">
            <v>81</v>
          </cell>
          <cell r="E625" t="str">
            <v>ホオジロ</v>
          </cell>
          <cell r="F625">
            <v>256</v>
          </cell>
          <cell r="G625" t="str">
            <v>ホオジロ</v>
          </cell>
          <cell r="H625">
            <v>624</v>
          </cell>
          <cell r="I625" t="str">
            <v>アオジ</v>
          </cell>
          <cell r="J625" t="str">
            <v>Emberiza spodocephala Pallas, 1776</v>
          </cell>
          <cell r="K625" t="str">
            <v>Emberiza spodocephala</v>
          </cell>
        </row>
        <row r="626">
          <cell r="A626" t="str">
            <v>クロジ</v>
          </cell>
          <cell r="B626">
            <v>24</v>
          </cell>
          <cell r="C626" t="str">
            <v>スズメ</v>
          </cell>
          <cell r="D626">
            <v>81</v>
          </cell>
          <cell r="E626" t="str">
            <v>ホオジロ</v>
          </cell>
          <cell r="F626">
            <v>256</v>
          </cell>
          <cell r="G626" t="str">
            <v>ホオジロ</v>
          </cell>
          <cell r="H626">
            <v>625</v>
          </cell>
          <cell r="I626" t="str">
            <v>クロジ</v>
          </cell>
          <cell r="J626" t="str">
            <v>Emberiza variabilis Temminck, 1836</v>
          </cell>
          <cell r="K626" t="str">
            <v>Emberiza variabilis</v>
          </cell>
        </row>
        <row r="627">
          <cell r="A627" t="str">
            <v>シベリアジュリン</v>
          </cell>
          <cell r="B627">
            <v>24</v>
          </cell>
          <cell r="C627" t="str">
            <v>スズメ</v>
          </cell>
          <cell r="D627">
            <v>81</v>
          </cell>
          <cell r="E627" t="str">
            <v>ホオジロ</v>
          </cell>
          <cell r="F627">
            <v>256</v>
          </cell>
          <cell r="G627" t="str">
            <v>ホオジロ</v>
          </cell>
          <cell r="H627">
            <v>626</v>
          </cell>
          <cell r="I627" t="str">
            <v>シベリアジュリン</v>
          </cell>
          <cell r="J627" t="str">
            <v>Emberiza pallasi (Cabanis, 1851)</v>
          </cell>
          <cell r="K627" t="str">
            <v>Emberiza pallasi</v>
          </cell>
        </row>
        <row r="628">
          <cell r="A628" t="str">
            <v>コジュリン</v>
          </cell>
          <cell r="B628">
            <v>24</v>
          </cell>
          <cell r="C628" t="str">
            <v>スズメ</v>
          </cell>
          <cell r="D628">
            <v>81</v>
          </cell>
          <cell r="E628" t="str">
            <v>ホオジロ</v>
          </cell>
          <cell r="F628">
            <v>256</v>
          </cell>
          <cell r="G628" t="str">
            <v>ホオジロ</v>
          </cell>
          <cell r="H628">
            <v>627</v>
          </cell>
          <cell r="I628" t="str">
            <v>コジュリン</v>
          </cell>
          <cell r="J628" t="str">
            <v>Emberiza yessoensis (Swinhoe, 1874)</v>
          </cell>
          <cell r="K628" t="str">
            <v>Emberiza yessoensis</v>
          </cell>
        </row>
        <row r="629">
          <cell r="A629" t="str">
            <v>オオジュリン</v>
          </cell>
          <cell r="B629">
            <v>24</v>
          </cell>
          <cell r="C629" t="str">
            <v>スズメ</v>
          </cell>
          <cell r="D629">
            <v>81</v>
          </cell>
          <cell r="E629" t="str">
            <v>ホオジロ</v>
          </cell>
          <cell r="F629">
            <v>256</v>
          </cell>
          <cell r="G629" t="str">
            <v>ホオジロ</v>
          </cell>
          <cell r="H629">
            <v>628</v>
          </cell>
          <cell r="I629" t="str">
            <v>オオジュリン</v>
          </cell>
          <cell r="J629" t="str">
            <v>Emberiza schoeniclus (Linnaeus, 1758)</v>
          </cell>
          <cell r="K629" t="str">
            <v>Emberiza schoeniclus</v>
          </cell>
        </row>
        <row r="630">
          <cell r="A630" t="str">
            <v>ゴマフスズメ</v>
          </cell>
          <cell r="B630">
            <v>24</v>
          </cell>
          <cell r="C630" t="str">
            <v>スズメ</v>
          </cell>
          <cell r="D630">
            <v>81</v>
          </cell>
          <cell r="E630" t="str">
            <v>ホオジロ</v>
          </cell>
          <cell r="F630">
            <v>257</v>
          </cell>
          <cell r="G630" t="str">
            <v>ゴマフスズメ</v>
          </cell>
          <cell r="H630">
            <v>629</v>
          </cell>
          <cell r="I630" t="str">
            <v>ゴマフスズメ</v>
          </cell>
          <cell r="J630" t="str">
            <v>Passerella iliaca (Merrem, 1786)</v>
          </cell>
          <cell r="K630" t="str">
            <v>Passerella iliaca</v>
          </cell>
        </row>
        <row r="631">
          <cell r="A631" t="str">
            <v>ウタスズメ</v>
          </cell>
          <cell r="B631">
            <v>24</v>
          </cell>
          <cell r="C631" t="str">
            <v>スズメ</v>
          </cell>
          <cell r="D631">
            <v>81</v>
          </cell>
          <cell r="E631" t="str">
            <v>ホオジロ</v>
          </cell>
          <cell r="F631">
            <v>258</v>
          </cell>
          <cell r="G631" t="str">
            <v>ウタスズメ</v>
          </cell>
          <cell r="H631">
            <v>630</v>
          </cell>
          <cell r="I631" t="str">
            <v>ウタスズメ</v>
          </cell>
          <cell r="J631" t="str">
            <v>Melospiza melodia (Wilson, 1810)</v>
          </cell>
          <cell r="K631" t="str">
            <v>Melospiza melodia</v>
          </cell>
        </row>
        <row r="632">
          <cell r="A632" t="str">
            <v>ミヤマシトド</v>
          </cell>
          <cell r="B632">
            <v>24</v>
          </cell>
          <cell r="C632" t="str">
            <v>スズメ</v>
          </cell>
          <cell r="D632">
            <v>81</v>
          </cell>
          <cell r="E632" t="str">
            <v>ホオジロ</v>
          </cell>
          <cell r="F632">
            <v>259</v>
          </cell>
          <cell r="G632" t="str">
            <v>ミヤマシトド</v>
          </cell>
          <cell r="H632">
            <v>631</v>
          </cell>
          <cell r="I632" t="str">
            <v>ミヤマシトド</v>
          </cell>
          <cell r="J632" t="str">
            <v>Zonotrichia leucophrys (Forster, 1772)</v>
          </cell>
          <cell r="K632" t="str">
            <v>Zonotrichia leucophrys</v>
          </cell>
        </row>
        <row r="633">
          <cell r="A633" t="str">
            <v>キガシラシトド</v>
          </cell>
          <cell r="B633">
            <v>24</v>
          </cell>
          <cell r="C633" t="str">
            <v>スズメ</v>
          </cell>
          <cell r="D633">
            <v>81</v>
          </cell>
          <cell r="E633" t="str">
            <v>ホオジロ</v>
          </cell>
          <cell r="F633">
            <v>259</v>
          </cell>
          <cell r="G633" t="str">
            <v>ミヤマシトド</v>
          </cell>
          <cell r="H633">
            <v>632</v>
          </cell>
          <cell r="I633" t="str">
            <v>キガシラシトド</v>
          </cell>
          <cell r="J633" t="str">
            <v>Zonotrichia atricapilla (Gmelin, 1789)</v>
          </cell>
          <cell r="K633" t="str">
            <v>Zonotrichia atricapilla</v>
          </cell>
        </row>
        <row r="634">
          <cell r="A634" t="str">
            <v>サバンナシトド</v>
          </cell>
          <cell r="B634">
            <v>24</v>
          </cell>
          <cell r="C634" t="str">
            <v>スズメ</v>
          </cell>
          <cell r="D634">
            <v>81</v>
          </cell>
          <cell r="E634" t="str">
            <v>ホオジロ</v>
          </cell>
          <cell r="F634">
            <v>260</v>
          </cell>
          <cell r="G634" t="str">
            <v>サバンナシトド</v>
          </cell>
          <cell r="H634">
            <v>633</v>
          </cell>
          <cell r="I634" t="str">
            <v>サバンナシトド</v>
          </cell>
          <cell r="J634" t="str">
            <v>Passerculus sandwichensis (Gmelin, 1789)</v>
          </cell>
          <cell r="K634" t="str">
            <v>Passerculus sandwichensis</v>
          </cell>
        </row>
        <row r="635">
          <cell r="A635" t="str">
            <v>コジュケイ</v>
          </cell>
          <cell r="B635">
            <v>25</v>
          </cell>
          <cell r="C635" t="str">
            <v>(キジ)</v>
          </cell>
          <cell r="D635">
            <v>82</v>
          </cell>
          <cell r="E635" t="str">
            <v>(キジ)</v>
          </cell>
          <cell r="F635">
            <v>261</v>
          </cell>
          <cell r="G635" t="str">
            <v>コジュケイ</v>
          </cell>
          <cell r="H635">
            <v>1001</v>
          </cell>
          <cell r="I635" t="str">
            <v>コジュケイ</v>
          </cell>
          <cell r="J635" t="str">
            <v>Bambusicola thoracicus (Temminck, 1815)</v>
          </cell>
          <cell r="K635" t="str">
            <v>Bambusicola thoracicus</v>
          </cell>
          <cell r="L635" t="str">
            <v>帰化</v>
          </cell>
        </row>
        <row r="636">
          <cell r="A636" t="str">
            <v>ヤマドリ</v>
          </cell>
          <cell r="B636">
            <v>25</v>
          </cell>
          <cell r="C636" t="str">
            <v>(キジ)</v>
          </cell>
          <cell r="D636">
            <v>82</v>
          </cell>
          <cell r="E636" t="str">
            <v>(キジ)</v>
          </cell>
          <cell r="F636">
            <v>262</v>
          </cell>
          <cell r="G636" t="str">
            <v>ヤマドリ</v>
          </cell>
          <cell r="H636">
            <v>1002</v>
          </cell>
          <cell r="I636" t="str">
            <v>ヤマドリ</v>
          </cell>
          <cell r="J636" t="str">
            <v>Syrmaticus soemmerringii (Temminck, 1830)</v>
          </cell>
          <cell r="K636" t="str">
            <v>Syrmaticus soemmerringii</v>
          </cell>
          <cell r="L636" t="str">
            <v>帰化</v>
          </cell>
        </row>
        <row r="637">
          <cell r="A637" t="str">
            <v>キジ</v>
          </cell>
          <cell r="B637">
            <v>25</v>
          </cell>
          <cell r="C637" t="str">
            <v>(キジ)</v>
          </cell>
          <cell r="D637">
            <v>82</v>
          </cell>
          <cell r="E637" t="str">
            <v>(キジ)</v>
          </cell>
          <cell r="F637">
            <v>263</v>
          </cell>
          <cell r="G637" t="str">
            <v>キジ</v>
          </cell>
          <cell r="H637">
            <v>1003</v>
          </cell>
          <cell r="I637" t="str">
            <v>キジ</v>
          </cell>
          <cell r="J637" t="str">
            <v>Phasianus colchicus Linnaeus, 1758</v>
          </cell>
          <cell r="K637" t="str">
            <v>Phasianus colchicus</v>
          </cell>
          <cell r="L637" t="str">
            <v>帰化</v>
          </cell>
        </row>
        <row r="638">
          <cell r="A638" t="str">
            <v>インドクジャク</v>
          </cell>
          <cell r="B638">
            <v>25</v>
          </cell>
          <cell r="C638" t="str">
            <v>(キジ)</v>
          </cell>
          <cell r="D638">
            <v>82</v>
          </cell>
          <cell r="E638" t="str">
            <v>(キジ)</v>
          </cell>
          <cell r="F638">
            <v>264</v>
          </cell>
          <cell r="G638" t="str">
            <v>クジャク</v>
          </cell>
          <cell r="H638">
            <v>1004</v>
          </cell>
          <cell r="I638" t="str">
            <v>インドクジャク</v>
          </cell>
          <cell r="J638" t="str">
            <v>Pavo cristatus Linnaeus, 1758</v>
          </cell>
          <cell r="K638" t="str">
            <v>Pavo cristatus</v>
          </cell>
          <cell r="L638" t="str">
            <v>帰化</v>
          </cell>
        </row>
        <row r="639">
          <cell r="A639" t="str">
            <v>カナダガン</v>
          </cell>
          <cell r="B639">
            <v>26</v>
          </cell>
          <cell r="C639" t="str">
            <v>(カモ)</v>
          </cell>
          <cell r="D639">
            <v>83</v>
          </cell>
          <cell r="E639" t="str">
            <v>(カモ)</v>
          </cell>
          <cell r="F639">
            <v>265</v>
          </cell>
          <cell r="G639" t="str">
            <v>コクガン</v>
          </cell>
          <cell r="H639">
            <v>1005</v>
          </cell>
          <cell r="I639" t="str">
            <v>カナダガン</v>
          </cell>
          <cell r="J639" t="str">
            <v>Branta canadensis (Linnaeus, 1758)</v>
          </cell>
          <cell r="K639" t="str">
            <v>Branta canadensis</v>
          </cell>
          <cell r="L639" t="str">
            <v>帰化</v>
          </cell>
        </row>
        <row r="640">
          <cell r="A640" t="str">
            <v>コクチョウ</v>
          </cell>
          <cell r="B640">
            <v>26</v>
          </cell>
          <cell r="C640" t="str">
            <v>(カモ)</v>
          </cell>
          <cell r="D640">
            <v>83</v>
          </cell>
          <cell r="E640" t="str">
            <v>(カモ)</v>
          </cell>
          <cell r="F640">
            <v>266</v>
          </cell>
          <cell r="G640" t="str">
            <v>ハクチョウ</v>
          </cell>
          <cell r="H640">
            <v>1006</v>
          </cell>
          <cell r="I640" t="str">
            <v>コクチョウ</v>
          </cell>
          <cell r="J640" t="str">
            <v>Cygnus atratus (Latham, 1790)</v>
          </cell>
          <cell r="K640" t="str">
            <v>Cygnus atratus</v>
          </cell>
          <cell r="L640" t="str">
            <v>帰化</v>
          </cell>
        </row>
        <row r="641">
          <cell r="A641" t="str">
            <v>コブハクチョウ</v>
          </cell>
          <cell r="B641">
            <v>26</v>
          </cell>
          <cell r="C641" t="str">
            <v>(カモ)</v>
          </cell>
          <cell r="D641">
            <v>83</v>
          </cell>
          <cell r="E641" t="str">
            <v>(カモ)</v>
          </cell>
          <cell r="F641">
            <v>266</v>
          </cell>
          <cell r="G641" t="str">
            <v>ハクチョウ</v>
          </cell>
          <cell r="H641">
            <v>1007</v>
          </cell>
          <cell r="I641" t="str">
            <v>コブハクチョウ</v>
          </cell>
          <cell r="J641" t="str">
            <v>Cygnus olor (Gmelin, 1789)</v>
          </cell>
          <cell r="K641" t="str">
            <v>Cygnus olor</v>
          </cell>
          <cell r="L641" t="str">
            <v>帰化</v>
          </cell>
        </row>
        <row r="642">
          <cell r="A642" t="str">
            <v>カワラバト(ドバト)</v>
          </cell>
          <cell r="B642">
            <v>27</v>
          </cell>
          <cell r="C642" t="str">
            <v>(ハト)</v>
          </cell>
          <cell r="D642">
            <v>84</v>
          </cell>
          <cell r="E642" t="str">
            <v>(ハト)</v>
          </cell>
          <cell r="F642">
            <v>267</v>
          </cell>
          <cell r="G642" t="str">
            <v>カワラバト</v>
          </cell>
          <cell r="H642">
            <v>1008</v>
          </cell>
          <cell r="I642" t="str">
            <v>カワラバト(ドバト)</v>
          </cell>
          <cell r="J642" t="str">
            <v>Columba livia Gmelin, 1789(ドバト)</v>
          </cell>
          <cell r="K642" t="str">
            <v>Columba livia</v>
          </cell>
          <cell r="L642" t="str">
            <v>帰化</v>
          </cell>
        </row>
        <row r="643">
          <cell r="A643" t="str">
            <v>ドバト</v>
          </cell>
          <cell r="B643">
            <v>27</v>
          </cell>
          <cell r="C643" t="str">
            <v>(ハト)</v>
          </cell>
          <cell r="D643">
            <v>84</v>
          </cell>
          <cell r="E643" t="str">
            <v>(ハト)</v>
          </cell>
          <cell r="F643">
            <v>267</v>
          </cell>
          <cell r="G643" t="str">
            <v>ドバト</v>
          </cell>
          <cell r="H643">
            <v>1008</v>
          </cell>
          <cell r="I643" t="str">
            <v>カワラバト(ドバト)</v>
          </cell>
          <cell r="J643" t="str">
            <v>Columba livia Gmelin, 1789(ドバト)</v>
          </cell>
          <cell r="K643" t="str">
            <v>Columba livia</v>
          </cell>
          <cell r="L643" t="str">
            <v>帰化</v>
          </cell>
        </row>
        <row r="644">
          <cell r="A644" t="str">
            <v>シラコバト</v>
          </cell>
          <cell r="B644">
            <v>27</v>
          </cell>
          <cell r="C644" t="str">
            <v>(ハト)</v>
          </cell>
          <cell r="D644">
            <v>84</v>
          </cell>
          <cell r="E644" t="str">
            <v>(ハト)</v>
          </cell>
          <cell r="F644">
            <v>268</v>
          </cell>
          <cell r="G644" t="str">
            <v>キジバト</v>
          </cell>
          <cell r="H644">
            <v>1009</v>
          </cell>
          <cell r="I644" t="str">
            <v>シラコバト</v>
          </cell>
          <cell r="J644" t="str">
            <v>Streptopelia decaocto (Frivaldszky, 1838)</v>
          </cell>
          <cell r="K644" t="str">
            <v>Streptopelia decaocto</v>
          </cell>
          <cell r="L644" t="str">
            <v>帰化</v>
          </cell>
        </row>
        <row r="645">
          <cell r="A645" t="str">
            <v>コウノトリ</v>
          </cell>
          <cell r="B645">
            <v>28</v>
          </cell>
          <cell r="C645" t="str">
            <v>(コウノトリ)</v>
          </cell>
          <cell r="D645">
            <v>85</v>
          </cell>
          <cell r="E645" t="str">
            <v>(コウノトリ)</v>
          </cell>
          <cell r="F645">
            <v>269</v>
          </cell>
          <cell r="G645" t="str">
            <v>コウノトリ</v>
          </cell>
          <cell r="H645">
            <v>1010</v>
          </cell>
          <cell r="I645" t="str">
            <v>コウノトリ</v>
          </cell>
          <cell r="J645" t="str">
            <v>Ciconia boyciana Swinhoe, 1873</v>
          </cell>
          <cell r="K645" t="str">
            <v>Ciconia boyciana</v>
          </cell>
          <cell r="L645" t="str">
            <v>帰化</v>
          </cell>
        </row>
        <row r="646">
          <cell r="A646" t="str">
            <v>トキ</v>
          </cell>
          <cell r="B646">
            <v>29</v>
          </cell>
          <cell r="C646" t="str">
            <v>(ペリカン)</v>
          </cell>
          <cell r="D646">
            <v>86</v>
          </cell>
          <cell r="E646" t="str">
            <v>(トキ)</v>
          </cell>
          <cell r="F646">
            <v>270</v>
          </cell>
          <cell r="G646" t="str">
            <v>トキ</v>
          </cell>
          <cell r="H646">
            <v>1011</v>
          </cell>
          <cell r="I646" t="str">
            <v>トキ</v>
          </cell>
          <cell r="J646" t="str">
            <v>Nipponia nippon (Temminck, 1835)</v>
          </cell>
          <cell r="K646" t="str">
            <v>Nipponia nippon</v>
          </cell>
          <cell r="L646" t="str">
            <v>帰化</v>
          </cell>
        </row>
        <row r="647">
          <cell r="A647" t="str">
            <v>セイタカシギ</v>
          </cell>
          <cell r="B647">
            <v>30</v>
          </cell>
          <cell r="C647" t="str">
            <v>(チドリ)</v>
          </cell>
          <cell r="D647">
            <v>87</v>
          </cell>
          <cell r="E647" t="str">
            <v>(セイタカシギ)</v>
          </cell>
          <cell r="F647">
            <v>271</v>
          </cell>
          <cell r="G647" t="str">
            <v>セイタカシギ</v>
          </cell>
          <cell r="H647">
            <v>1012</v>
          </cell>
          <cell r="I647" t="str">
            <v>セイタカシギ</v>
          </cell>
          <cell r="J647" t="str">
            <v>Himantopus himantopus (Linnaeus, 1758)</v>
          </cell>
          <cell r="K647" t="str">
            <v>Himantopus himantopus</v>
          </cell>
          <cell r="L647" t="str">
            <v>帰化</v>
          </cell>
        </row>
        <row r="648">
          <cell r="A648" t="str">
            <v>セキセイインコ</v>
          </cell>
          <cell r="B648">
            <v>31</v>
          </cell>
          <cell r="C648" t="str">
            <v>(インコ)</v>
          </cell>
          <cell r="D648">
            <v>88</v>
          </cell>
          <cell r="E648" t="str">
            <v>(インコ)</v>
          </cell>
          <cell r="F648">
            <v>272</v>
          </cell>
          <cell r="G648" t="str">
            <v>セキセイインコ</v>
          </cell>
          <cell r="H648">
            <v>1013</v>
          </cell>
          <cell r="I648" t="str">
            <v>セキセイインコ</v>
          </cell>
          <cell r="J648" t="str">
            <v>Melopsittacus undulatus (Shaw, 1805)</v>
          </cell>
          <cell r="K648" t="str">
            <v>Melopsittacus undulatus</v>
          </cell>
          <cell r="L648" t="str">
            <v>帰化</v>
          </cell>
        </row>
        <row r="649">
          <cell r="A649" t="str">
            <v>オオホンセイインコ</v>
          </cell>
          <cell r="B649">
            <v>31</v>
          </cell>
          <cell r="C649" t="str">
            <v>(インコ)</v>
          </cell>
          <cell r="D649">
            <v>88</v>
          </cell>
          <cell r="E649" t="str">
            <v>(インコ)</v>
          </cell>
          <cell r="F649">
            <v>273</v>
          </cell>
          <cell r="G649" t="str">
            <v>ダルマインコ</v>
          </cell>
          <cell r="H649">
            <v>1014</v>
          </cell>
          <cell r="I649" t="str">
            <v>オオホンセイインコ</v>
          </cell>
          <cell r="J649" t="str">
            <v>Psittacula eupatria (Linnaeus, 1766)</v>
          </cell>
          <cell r="K649" t="str">
            <v>Psittacula eupatria</v>
          </cell>
          <cell r="L649" t="str">
            <v>帰化</v>
          </cell>
        </row>
        <row r="650">
          <cell r="A650" t="str">
            <v>ホンセイインコ</v>
          </cell>
          <cell r="B650">
            <v>31</v>
          </cell>
          <cell r="C650" t="str">
            <v>(インコ)</v>
          </cell>
          <cell r="D650">
            <v>88</v>
          </cell>
          <cell r="E650" t="str">
            <v>(インコ)</v>
          </cell>
          <cell r="F650">
            <v>273</v>
          </cell>
          <cell r="G650" t="str">
            <v>ダルマインコ</v>
          </cell>
          <cell r="H650">
            <v>1015</v>
          </cell>
          <cell r="I650" t="str">
            <v>ホンセイインコ</v>
          </cell>
          <cell r="J650" t="str">
            <v>Psittacula krameri (Scopoli, 1769)</v>
          </cell>
          <cell r="K650" t="str">
            <v>Psittacula krameri</v>
          </cell>
          <cell r="L650" t="str">
            <v>帰化</v>
          </cell>
        </row>
        <row r="651">
          <cell r="A651" t="str">
            <v>ダルマインコ</v>
          </cell>
          <cell r="B651">
            <v>31</v>
          </cell>
          <cell r="C651" t="str">
            <v>(インコ)</v>
          </cell>
          <cell r="D651">
            <v>88</v>
          </cell>
          <cell r="E651" t="str">
            <v>(インコ)</v>
          </cell>
          <cell r="F651">
            <v>273</v>
          </cell>
          <cell r="G651" t="str">
            <v>ダルマインコ</v>
          </cell>
          <cell r="H651">
            <v>1016</v>
          </cell>
          <cell r="I651" t="str">
            <v>ダルマインコ</v>
          </cell>
          <cell r="J651" t="str">
            <v>Psittacula alexandri (Linnaeus, 1758)</v>
          </cell>
          <cell r="K651" t="str">
            <v>Psittacula alexandri</v>
          </cell>
          <cell r="L651" t="str">
            <v>帰化</v>
          </cell>
        </row>
        <row r="652">
          <cell r="A652" t="str">
            <v>オキナインコ</v>
          </cell>
          <cell r="B652">
            <v>31</v>
          </cell>
          <cell r="C652" t="str">
            <v>(インコ)</v>
          </cell>
          <cell r="D652">
            <v>88</v>
          </cell>
          <cell r="E652" t="str">
            <v>(インコ)</v>
          </cell>
          <cell r="F652">
            <v>274</v>
          </cell>
          <cell r="G652" t="str">
            <v>オキナインコ</v>
          </cell>
          <cell r="H652">
            <v>1017</v>
          </cell>
          <cell r="I652" t="str">
            <v>オキナインコ</v>
          </cell>
          <cell r="J652" t="str">
            <v>Myiopsitta monachus (Boddaert, 1783)</v>
          </cell>
          <cell r="K652" t="str">
            <v>Myiopsitta monachus</v>
          </cell>
          <cell r="L652" t="str">
            <v>帰化</v>
          </cell>
        </row>
        <row r="653">
          <cell r="A653" t="str">
            <v>ヤマムスメ</v>
          </cell>
          <cell r="B653">
            <v>32</v>
          </cell>
          <cell r="C653" t="str">
            <v>(スズメ)</v>
          </cell>
          <cell r="D653">
            <v>89</v>
          </cell>
          <cell r="E653" t="str">
            <v>(カラス)</v>
          </cell>
          <cell r="F653">
            <v>275</v>
          </cell>
          <cell r="G653" t="str">
            <v>サンジャク</v>
          </cell>
          <cell r="H653">
            <v>1018</v>
          </cell>
          <cell r="I653" t="str">
            <v>ヤマムスメ</v>
          </cell>
          <cell r="J653" t="str">
            <v>Urocissa caerulea Gould, 1863</v>
          </cell>
          <cell r="K653" t="str">
            <v>Urocissa caerulea</v>
          </cell>
          <cell r="L653" t="str">
            <v>帰化</v>
          </cell>
        </row>
        <row r="654">
          <cell r="A654" t="str">
            <v>カササギ</v>
          </cell>
          <cell r="B654">
            <v>32</v>
          </cell>
          <cell r="C654" t="str">
            <v>(スズメ)</v>
          </cell>
          <cell r="D654">
            <v>89</v>
          </cell>
          <cell r="E654" t="str">
            <v>(カラス)</v>
          </cell>
          <cell r="F654">
            <v>276</v>
          </cell>
          <cell r="G654" t="str">
            <v>カササギ</v>
          </cell>
          <cell r="H654">
            <v>1019</v>
          </cell>
          <cell r="I654" t="str">
            <v>カササギ</v>
          </cell>
          <cell r="J654" t="str">
            <v>Pica pica (Linnaeus, 1758)</v>
          </cell>
          <cell r="K654" t="str">
            <v>Pica pica</v>
          </cell>
          <cell r="L654" t="str">
            <v>帰化</v>
          </cell>
        </row>
        <row r="655">
          <cell r="A655" t="str">
            <v>メジロ</v>
          </cell>
          <cell r="B655">
            <v>32</v>
          </cell>
          <cell r="C655" t="str">
            <v>(スズメ)</v>
          </cell>
          <cell r="D655">
            <v>90</v>
          </cell>
          <cell r="E655" t="str">
            <v>(メジロ)</v>
          </cell>
          <cell r="F655">
            <v>277</v>
          </cell>
          <cell r="G655" t="str">
            <v>メジロ</v>
          </cell>
          <cell r="H655">
            <v>1020</v>
          </cell>
          <cell r="I655" t="str">
            <v>メジロ</v>
          </cell>
          <cell r="J655" t="str">
            <v>Zosterops japonicus Temminck &amp; Schlegel, 1845</v>
          </cell>
          <cell r="K655" t="str">
            <v>Zosterops japonicus</v>
          </cell>
          <cell r="L655" t="str">
            <v>帰化</v>
          </cell>
        </row>
        <row r="656">
          <cell r="A656" t="str">
            <v>ガビチョウ</v>
          </cell>
          <cell r="B656">
            <v>32</v>
          </cell>
          <cell r="C656" t="str">
            <v>(スズメ)</v>
          </cell>
          <cell r="D656">
            <v>91</v>
          </cell>
          <cell r="E656" t="str">
            <v>(チメドリ)</v>
          </cell>
          <cell r="F656">
            <v>278</v>
          </cell>
          <cell r="G656" t="str">
            <v>ガビチョウ</v>
          </cell>
          <cell r="H656">
            <v>1021</v>
          </cell>
          <cell r="I656" t="str">
            <v>ガビチョウ</v>
          </cell>
          <cell r="J656" t="str">
            <v>Garrulax canorus (Linnaeus, 1758)</v>
          </cell>
          <cell r="K656" t="str">
            <v>Garrulax canorus</v>
          </cell>
          <cell r="L656" t="str">
            <v>帰化</v>
          </cell>
        </row>
        <row r="657">
          <cell r="A657" t="str">
            <v>ヒゲガビチョウ</v>
          </cell>
          <cell r="B657">
            <v>32</v>
          </cell>
          <cell r="C657" t="str">
            <v>(スズメ)</v>
          </cell>
          <cell r="D657">
            <v>91</v>
          </cell>
          <cell r="E657" t="str">
            <v>(チメドリ)</v>
          </cell>
          <cell r="F657">
            <v>278</v>
          </cell>
          <cell r="G657" t="str">
            <v>ガビチョウ</v>
          </cell>
          <cell r="H657">
            <v>1022</v>
          </cell>
          <cell r="I657" t="str">
            <v>ヒゲガビチョウ</v>
          </cell>
          <cell r="J657" t="str">
            <v>Garrulax cineraceus (Godwin-Austen, 1874)</v>
          </cell>
          <cell r="K657" t="str">
            <v>Garrulax cineraceus</v>
          </cell>
          <cell r="L657" t="str">
            <v>帰化</v>
          </cell>
        </row>
        <row r="658">
          <cell r="A658" t="str">
            <v>カオグロガビチョウ</v>
          </cell>
          <cell r="B658">
            <v>32</v>
          </cell>
          <cell r="C658" t="str">
            <v>(スズメ)</v>
          </cell>
          <cell r="D658">
            <v>91</v>
          </cell>
          <cell r="E658" t="str">
            <v>(チメドリ)</v>
          </cell>
          <cell r="F658">
            <v>278</v>
          </cell>
          <cell r="G658" t="str">
            <v>ガビチョウ</v>
          </cell>
          <cell r="H658">
            <v>1023</v>
          </cell>
          <cell r="I658" t="str">
            <v>カオグロガビチョウ</v>
          </cell>
          <cell r="J658" t="str">
            <v>Garrulax perspicillatus (Gmelin, 1789)</v>
          </cell>
          <cell r="K658" t="str">
            <v>Garrulax perspicillatus</v>
          </cell>
          <cell r="L658" t="str">
            <v>帰化</v>
          </cell>
        </row>
        <row r="659">
          <cell r="A659" t="str">
            <v>カオジロガビチョウ</v>
          </cell>
          <cell r="B659">
            <v>32</v>
          </cell>
          <cell r="C659" t="str">
            <v>(スズメ)</v>
          </cell>
          <cell r="D659">
            <v>91</v>
          </cell>
          <cell r="E659" t="str">
            <v>(チメドリ)</v>
          </cell>
          <cell r="F659">
            <v>278</v>
          </cell>
          <cell r="G659" t="str">
            <v>ガビチョウ</v>
          </cell>
          <cell r="H659">
            <v>1024</v>
          </cell>
          <cell r="I659" t="str">
            <v>カオジロガビチョウ</v>
          </cell>
          <cell r="J659" t="str">
            <v>Garrulax sannio Swinhoe, 1867</v>
          </cell>
          <cell r="K659" t="str">
            <v>Garrulax sannio</v>
          </cell>
          <cell r="L659" t="str">
            <v>帰化</v>
          </cell>
        </row>
        <row r="660">
          <cell r="A660" t="str">
            <v>ソウシチョウ</v>
          </cell>
          <cell r="B660">
            <v>32</v>
          </cell>
          <cell r="C660" t="str">
            <v>(スズメ)</v>
          </cell>
          <cell r="D660">
            <v>91</v>
          </cell>
          <cell r="E660" t="str">
            <v>(チメドリ)</v>
          </cell>
          <cell r="F660">
            <v>279</v>
          </cell>
          <cell r="G660" t="str">
            <v>ソウシチョウ</v>
          </cell>
          <cell r="H660">
            <v>1025</v>
          </cell>
          <cell r="I660" t="str">
            <v>ソウシチョウ</v>
          </cell>
          <cell r="J660" t="str">
            <v>Leiothrix lutea (Scopoli, 1786)</v>
          </cell>
          <cell r="K660" t="str">
            <v>Leiothrix lutea</v>
          </cell>
          <cell r="L660" t="str">
            <v>帰化</v>
          </cell>
        </row>
        <row r="661">
          <cell r="A661" t="str">
            <v>ハッカチョウ</v>
          </cell>
          <cell r="B661">
            <v>32</v>
          </cell>
          <cell r="C661" t="str">
            <v>(スズメ)</v>
          </cell>
          <cell r="D661">
            <v>92</v>
          </cell>
          <cell r="E661" t="str">
            <v>(ムクドリ)</v>
          </cell>
          <cell r="F661">
            <v>280</v>
          </cell>
          <cell r="G661" t="str">
            <v>ハッカチョウ</v>
          </cell>
          <cell r="H661">
            <v>1026</v>
          </cell>
          <cell r="I661" t="str">
            <v>ハッカチョウ</v>
          </cell>
          <cell r="J661" t="str">
            <v>Acridotheres cristatellus (Linnaeus, 1766)</v>
          </cell>
          <cell r="K661" t="str">
            <v>Acridotheres cristatellus</v>
          </cell>
          <cell r="L661" t="str">
            <v>帰化</v>
          </cell>
        </row>
        <row r="662">
          <cell r="A662" t="str">
            <v>モリハッカ</v>
          </cell>
          <cell r="B662">
            <v>32</v>
          </cell>
          <cell r="C662" t="str">
            <v>(スズメ)</v>
          </cell>
          <cell r="D662">
            <v>92</v>
          </cell>
          <cell r="E662" t="str">
            <v>(ムクドリ)</v>
          </cell>
          <cell r="F662">
            <v>280</v>
          </cell>
          <cell r="G662" t="str">
            <v>ハッカチョウ</v>
          </cell>
          <cell r="H662">
            <v>1027</v>
          </cell>
          <cell r="I662" t="str">
            <v>モリハッカ</v>
          </cell>
          <cell r="J662" t="str">
            <v>Acridotheres javanicus Cabanis, 1851</v>
          </cell>
          <cell r="K662" t="str">
            <v>Acridotheres javanicus</v>
          </cell>
          <cell r="L662" t="str">
            <v>帰化</v>
          </cell>
        </row>
        <row r="663">
          <cell r="A663" t="str">
            <v>ハイイロハッカ</v>
          </cell>
          <cell r="B663">
            <v>32</v>
          </cell>
          <cell r="C663" t="str">
            <v>(スズメ)</v>
          </cell>
          <cell r="D663">
            <v>92</v>
          </cell>
          <cell r="E663" t="str">
            <v>(ムクドリ)</v>
          </cell>
          <cell r="F663">
            <v>280</v>
          </cell>
          <cell r="G663" t="str">
            <v>ハッカチョウ</v>
          </cell>
          <cell r="H663">
            <v>1028</v>
          </cell>
          <cell r="I663" t="str">
            <v>ハイイロハッカ</v>
          </cell>
          <cell r="J663" t="str">
            <v>Acridotheres ginginianus (Latham, 1790)</v>
          </cell>
          <cell r="K663" t="str">
            <v>Acridotheres ginginianus</v>
          </cell>
          <cell r="L663" t="str">
            <v>帰化</v>
          </cell>
        </row>
        <row r="664">
          <cell r="A664" t="str">
            <v>インドハッカ</v>
          </cell>
          <cell r="B664">
            <v>32</v>
          </cell>
          <cell r="C664" t="str">
            <v>(スズメ)</v>
          </cell>
          <cell r="D664">
            <v>92</v>
          </cell>
          <cell r="E664" t="str">
            <v>(ムクドリ)</v>
          </cell>
          <cell r="F664">
            <v>280</v>
          </cell>
          <cell r="G664" t="str">
            <v>ハッカチョウ</v>
          </cell>
          <cell r="H664">
            <v>1029</v>
          </cell>
          <cell r="I664" t="str">
            <v>インドハッカ</v>
          </cell>
          <cell r="J664" t="str">
            <v>Acridotheres tristis (Linnaeus, 1766)</v>
          </cell>
          <cell r="K664" t="str">
            <v>Acridotheres tristis</v>
          </cell>
          <cell r="L664" t="str">
            <v>帰化</v>
          </cell>
        </row>
        <row r="665">
          <cell r="A665" t="str">
            <v>ホオジロムクドリ</v>
          </cell>
          <cell r="B665">
            <v>32</v>
          </cell>
          <cell r="C665" t="str">
            <v>(スズメ)</v>
          </cell>
          <cell r="D665">
            <v>92</v>
          </cell>
          <cell r="E665" t="str">
            <v>(ムクドリ)</v>
          </cell>
          <cell r="F665">
            <v>281</v>
          </cell>
          <cell r="G665" t="str">
            <v>クビワムクドリ</v>
          </cell>
          <cell r="H665">
            <v>1030</v>
          </cell>
          <cell r="I665" t="str">
            <v>ホオジロムクドリ</v>
          </cell>
          <cell r="J665" t="str">
            <v>Gracupica contra (Linnaeus, 1758)</v>
          </cell>
          <cell r="K665" t="str">
            <v>Gracupica contra</v>
          </cell>
          <cell r="L665" t="str">
            <v>帰化</v>
          </cell>
        </row>
        <row r="666">
          <cell r="A666" t="str">
            <v>メンハタオリドリ</v>
          </cell>
          <cell r="B666">
            <v>32</v>
          </cell>
          <cell r="C666" t="str">
            <v>(スズメ)</v>
          </cell>
          <cell r="D666">
            <v>93</v>
          </cell>
          <cell r="E666" t="str">
            <v>(ハタオリドリ)</v>
          </cell>
          <cell r="F666">
            <v>282</v>
          </cell>
          <cell r="G666" t="str">
            <v>キハタオリ</v>
          </cell>
          <cell r="H666">
            <v>1031</v>
          </cell>
          <cell r="I666" t="str">
            <v>メンハタオリドリ</v>
          </cell>
          <cell r="J666" t="str">
            <v>Ploceus intermedius R?ppell, 1845</v>
          </cell>
          <cell r="K666" t="str">
            <v>Ploceus intermedius</v>
          </cell>
          <cell r="L666" t="str">
            <v>帰化</v>
          </cell>
        </row>
        <row r="667">
          <cell r="A667" t="str">
            <v>オオキンランチョウ</v>
          </cell>
          <cell r="B667">
            <v>32</v>
          </cell>
          <cell r="C667" t="str">
            <v>(スズメ)</v>
          </cell>
          <cell r="D667">
            <v>93</v>
          </cell>
          <cell r="E667" t="str">
            <v>(ハタオリドリ)</v>
          </cell>
          <cell r="F667">
            <v>283</v>
          </cell>
          <cell r="G667" t="str">
            <v>キンランチョウ</v>
          </cell>
          <cell r="H667">
            <v>1032</v>
          </cell>
          <cell r="I667" t="str">
            <v>オオキンランチョウ</v>
          </cell>
          <cell r="J667" t="str">
            <v>Euplectes orix (Linnaeus, 1758)</v>
          </cell>
          <cell r="K667" t="str">
            <v>Euplectes orix</v>
          </cell>
          <cell r="L667" t="str">
            <v>帰化</v>
          </cell>
        </row>
        <row r="668">
          <cell r="A668" t="str">
            <v>ホオアカカエデチョウ</v>
          </cell>
          <cell r="B668">
            <v>32</v>
          </cell>
          <cell r="C668" t="str">
            <v>(スズメ)</v>
          </cell>
          <cell r="D668">
            <v>94</v>
          </cell>
          <cell r="E668" t="str">
            <v>(カエデチョウ)</v>
          </cell>
          <cell r="F668">
            <v>284</v>
          </cell>
          <cell r="G668" t="str">
            <v>カエデチョウ</v>
          </cell>
          <cell r="H668">
            <v>1033</v>
          </cell>
          <cell r="I668" t="str">
            <v>ホオアカカエデチョウ</v>
          </cell>
          <cell r="J668" t="str">
            <v>Estrilda melpoda (Vieillot, 1817)</v>
          </cell>
          <cell r="K668" t="str">
            <v>Estrilda melpoda</v>
          </cell>
          <cell r="L668" t="str">
            <v>帰化</v>
          </cell>
        </row>
        <row r="669">
          <cell r="A669" t="str">
            <v>カエデチョウ</v>
          </cell>
          <cell r="B669">
            <v>32</v>
          </cell>
          <cell r="C669" t="str">
            <v>(スズメ)</v>
          </cell>
          <cell r="D669">
            <v>94</v>
          </cell>
          <cell r="E669" t="str">
            <v>(カエデチョウ)</v>
          </cell>
          <cell r="F669">
            <v>284</v>
          </cell>
          <cell r="G669" t="str">
            <v>カエデチョウ</v>
          </cell>
          <cell r="H669">
            <v>1034</v>
          </cell>
          <cell r="I669" t="str">
            <v>カエデチョウ</v>
          </cell>
          <cell r="J669" t="str">
            <v>Estrilda troglodytes (Lichtenstein, 1823)</v>
          </cell>
          <cell r="K669" t="str">
            <v>Estrilda troglodytes</v>
          </cell>
          <cell r="L669" t="str">
            <v>帰化</v>
          </cell>
        </row>
        <row r="670">
          <cell r="A670" t="str">
            <v>ベニスズメ</v>
          </cell>
          <cell r="B670">
            <v>32</v>
          </cell>
          <cell r="C670" t="str">
            <v>(スズメ)</v>
          </cell>
          <cell r="D670">
            <v>94</v>
          </cell>
          <cell r="E670" t="str">
            <v>(カエデチョウ)</v>
          </cell>
          <cell r="F670">
            <v>285</v>
          </cell>
          <cell r="G670" t="str">
            <v>ベニスズメ</v>
          </cell>
          <cell r="H670">
            <v>1035</v>
          </cell>
          <cell r="I670" t="str">
            <v>ベニスズメ</v>
          </cell>
          <cell r="J670" t="str">
            <v>Amandava amandava (Linnaeus, 1758)</v>
          </cell>
          <cell r="K670" t="str">
            <v>Amandava amandava</v>
          </cell>
          <cell r="L670" t="str">
            <v>帰化</v>
          </cell>
        </row>
        <row r="671">
          <cell r="A671" t="str">
            <v>コシジロキンパラ</v>
          </cell>
          <cell r="B671">
            <v>32</v>
          </cell>
          <cell r="C671" t="str">
            <v>(スズメ)</v>
          </cell>
          <cell r="D671">
            <v>94</v>
          </cell>
          <cell r="E671" t="str">
            <v>(カエデチョウ)</v>
          </cell>
          <cell r="F671">
            <v>286</v>
          </cell>
          <cell r="G671" t="str">
            <v>キンパラ</v>
          </cell>
          <cell r="H671">
            <v>1036</v>
          </cell>
          <cell r="I671" t="str">
            <v>コシジロキンパラ</v>
          </cell>
          <cell r="J671" t="str">
            <v>Lonchura striata (Linnaeus, 1766)</v>
          </cell>
          <cell r="K671" t="str">
            <v>Lonchura striata</v>
          </cell>
          <cell r="L671" t="str">
            <v>帰化</v>
          </cell>
        </row>
        <row r="672">
          <cell r="A672" t="str">
            <v>シマキンパラ</v>
          </cell>
          <cell r="B672">
            <v>32</v>
          </cell>
          <cell r="C672" t="str">
            <v>(スズメ)</v>
          </cell>
          <cell r="D672">
            <v>94</v>
          </cell>
          <cell r="E672" t="str">
            <v>(カエデチョウ)</v>
          </cell>
          <cell r="F672">
            <v>286</v>
          </cell>
          <cell r="G672" t="str">
            <v>キンパラ</v>
          </cell>
          <cell r="H672">
            <v>1037</v>
          </cell>
          <cell r="I672" t="str">
            <v>シマキンパラ</v>
          </cell>
          <cell r="J672" t="str">
            <v>Lonchura punctulata (Linnaeus, 1758)</v>
          </cell>
          <cell r="K672" t="str">
            <v>Lonchura punctulata</v>
          </cell>
          <cell r="L672" t="str">
            <v>帰化</v>
          </cell>
        </row>
        <row r="673">
          <cell r="A673" t="str">
            <v>ギンパラ</v>
          </cell>
          <cell r="B673">
            <v>32</v>
          </cell>
          <cell r="C673" t="str">
            <v>(スズメ)</v>
          </cell>
          <cell r="D673">
            <v>94</v>
          </cell>
          <cell r="E673" t="str">
            <v>(カエデチョウ)</v>
          </cell>
          <cell r="F673">
            <v>286</v>
          </cell>
          <cell r="G673" t="str">
            <v>キンパラ</v>
          </cell>
          <cell r="H673">
            <v>1038</v>
          </cell>
          <cell r="I673" t="str">
            <v>ギンパラ</v>
          </cell>
          <cell r="J673" t="str">
            <v>Lonchura malacca (Linnaeus, 1766)</v>
          </cell>
          <cell r="K673" t="str">
            <v>Lonchura malacca</v>
          </cell>
          <cell r="L673" t="str">
            <v>帰化</v>
          </cell>
        </row>
        <row r="674">
          <cell r="A674" t="str">
            <v>キンパラ</v>
          </cell>
          <cell r="B674">
            <v>32</v>
          </cell>
          <cell r="C674" t="str">
            <v>(スズメ)</v>
          </cell>
          <cell r="D674">
            <v>94</v>
          </cell>
          <cell r="E674" t="str">
            <v>(カエデチョウ)</v>
          </cell>
          <cell r="F674">
            <v>286</v>
          </cell>
          <cell r="G674" t="str">
            <v>キンパラ</v>
          </cell>
          <cell r="H674">
            <v>1039</v>
          </cell>
          <cell r="I674" t="str">
            <v>キンパラ</v>
          </cell>
          <cell r="J674" t="str">
            <v>Lonchura atricapilla (Vieillot, 1807)</v>
          </cell>
          <cell r="K674" t="str">
            <v>Lonchura atricapilla</v>
          </cell>
          <cell r="L674" t="str">
            <v>帰化</v>
          </cell>
        </row>
        <row r="675">
          <cell r="A675" t="str">
            <v>ヘキチョウ</v>
          </cell>
          <cell r="B675">
            <v>32</v>
          </cell>
          <cell r="C675" t="str">
            <v>(スズメ)</v>
          </cell>
          <cell r="D675">
            <v>94</v>
          </cell>
          <cell r="E675" t="str">
            <v>(カエデチョウ)</v>
          </cell>
          <cell r="F675">
            <v>286</v>
          </cell>
          <cell r="G675" t="str">
            <v>キンパラ</v>
          </cell>
          <cell r="H675">
            <v>1040</v>
          </cell>
          <cell r="I675" t="str">
            <v>ヘキチョウ</v>
          </cell>
          <cell r="J675" t="str">
            <v>Lonchura maja (Linnaeus, 1766)</v>
          </cell>
          <cell r="K675" t="str">
            <v>Lonchura maja</v>
          </cell>
          <cell r="L675" t="str">
            <v>帰化</v>
          </cell>
        </row>
        <row r="676">
          <cell r="A676" t="str">
            <v>ブンチョウ</v>
          </cell>
          <cell r="B676">
            <v>32</v>
          </cell>
          <cell r="C676" t="str">
            <v>(スズメ)</v>
          </cell>
          <cell r="D676">
            <v>94</v>
          </cell>
          <cell r="E676" t="str">
            <v>(カエデチョウ)</v>
          </cell>
          <cell r="F676">
            <v>286</v>
          </cell>
          <cell r="G676" t="str">
            <v>キンパラ</v>
          </cell>
          <cell r="H676">
            <v>1041</v>
          </cell>
          <cell r="I676" t="str">
            <v>ブンチョウ</v>
          </cell>
          <cell r="J676" t="str">
            <v>Lonchura oryzivora (Linnaeus, 1758)</v>
          </cell>
          <cell r="K676" t="str">
            <v>Lonchura oryzivora</v>
          </cell>
          <cell r="L676" t="str">
            <v>帰化</v>
          </cell>
        </row>
        <row r="677">
          <cell r="A677" t="str">
            <v>ホウオウジャク</v>
          </cell>
          <cell r="B677">
            <v>32</v>
          </cell>
          <cell r="C677" t="str">
            <v>(スズメ)</v>
          </cell>
          <cell r="D677">
            <v>95</v>
          </cell>
          <cell r="E677" t="str">
            <v>(テンニンチョウ)</v>
          </cell>
          <cell r="F677">
            <v>287</v>
          </cell>
          <cell r="G677" t="str">
            <v>テンニンチョウ</v>
          </cell>
          <cell r="H677">
            <v>1042</v>
          </cell>
          <cell r="I677" t="str">
            <v>ホウオウジャク</v>
          </cell>
          <cell r="J677" t="str">
            <v>Vidua paradisaea (Linnaeus, 1758)</v>
          </cell>
          <cell r="K677" t="str">
            <v>Vidua paradisaea</v>
          </cell>
          <cell r="L677" t="str">
            <v>帰化</v>
          </cell>
        </row>
        <row r="678">
          <cell r="A678" t="str">
            <v>コウカンチョウ</v>
          </cell>
          <cell r="B678">
            <v>32</v>
          </cell>
          <cell r="C678" t="str">
            <v>(スズメ)</v>
          </cell>
          <cell r="D678">
            <v>96</v>
          </cell>
          <cell r="E678" t="str">
            <v>(フウキンチョウ)</v>
          </cell>
          <cell r="F678">
            <v>288</v>
          </cell>
          <cell r="G678" t="str">
            <v>コウカンチョウ</v>
          </cell>
          <cell r="H678">
            <v>1043</v>
          </cell>
          <cell r="I678" t="str">
            <v>コウカンチョウ</v>
          </cell>
          <cell r="J678" t="str">
            <v>Paroaria coronata (Miller, 1776)</v>
          </cell>
          <cell r="K678" t="str">
            <v>Paroaria coronata</v>
          </cell>
          <cell r="L678" t="str">
            <v>帰化</v>
          </cell>
        </row>
      </sheetData>
      <sheetData sheetId="9" refreshError="1">
        <row r="1">
          <cell r="A1" t="str">
            <v>種名</v>
          </cell>
          <cell r="B1" t="str">
            <v>環境省RDB2017</v>
          </cell>
          <cell r="D1" t="str">
            <v>学名</v>
          </cell>
        </row>
        <row r="2">
          <cell r="A2" t="str">
            <v>アカアシカツオドリ</v>
          </cell>
          <cell r="B2" t="str">
            <v>EN</v>
          </cell>
          <cell r="C2" t="str">
            <v>絶滅危惧IB類（EN）</v>
          </cell>
          <cell r="D2" t="str">
            <v>Sula sula rubripes</v>
          </cell>
        </row>
        <row r="3">
          <cell r="A3" t="str">
            <v>アカアシシギ</v>
          </cell>
          <cell r="B3" t="str">
            <v>VU</v>
          </cell>
          <cell r="C3" t="str">
            <v>絶滅危惧II類（VU）</v>
          </cell>
          <cell r="D3" t="str">
            <v>Tringa totanus ussuriensis</v>
          </cell>
        </row>
        <row r="4">
          <cell r="A4" t="str">
            <v>アカオネッタイチョウ</v>
          </cell>
          <cell r="B4" t="str">
            <v>EN</v>
          </cell>
          <cell r="C4" t="str">
            <v>絶滅危惧IB類（EN）</v>
          </cell>
          <cell r="D4" t="str">
            <v>Phaethon rubricauda rothschildi</v>
          </cell>
        </row>
        <row r="5">
          <cell r="A5" t="str">
            <v>アカガシラカラスバト</v>
          </cell>
          <cell r="B5" t="str">
            <v>CR</v>
          </cell>
          <cell r="C5" t="str">
            <v>絶滅危惧IA類（CR）</v>
          </cell>
          <cell r="D5" t="str">
            <v>Columba janthina nitens</v>
          </cell>
        </row>
        <row r="6">
          <cell r="A6" t="str">
            <v>アカコッコ</v>
          </cell>
          <cell r="B6" t="str">
            <v>EN</v>
          </cell>
          <cell r="C6" t="str">
            <v>絶滅危惧IB類（EN）</v>
          </cell>
          <cell r="D6" t="str">
            <v xml:space="preserve">Turdus celaenops </v>
          </cell>
        </row>
        <row r="7">
          <cell r="A7" t="str">
            <v>アカツクシガモ</v>
          </cell>
          <cell r="B7" t="str">
            <v>DD</v>
          </cell>
          <cell r="C7" t="str">
            <v>情報不足</v>
          </cell>
          <cell r="D7" t="str">
            <v xml:space="preserve">Tadorna ferruginea </v>
          </cell>
        </row>
        <row r="8">
          <cell r="A8" t="str">
            <v>アカハジロ</v>
          </cell>
          <cell r="B8" t="str">
            <v>DD</v>
          </cell>
          <cell r="C8" t="str">
            <v>情報不足</v>
          </cell>
          <cell r="D8" t="str">
            <v xml:space="preserve">Aythya baeri </v>
          </cell>
        </row>
        <row r="9">
          <cell r="A9" t="str">
            <v>アカヒゲ</v>
          </cell>
          <cell r="B9" t="str">
            <v>VU</v>
          </cell>
          <cell r="C9" t="str">
            <v>絶滅危惧II類（VU）</v>
          </cell>
          <cell r="D9" t="str">
            <v>Luscinia komadori komadori</v>
          </cell>
        </row>
        <row r="10">
          <cell r="A10" t="str">
            <v>アカモズ</v>
          </cell>
          <cell r="B10" t="str">
            <v>EN</v>
          </cell>
          <cell r="C10" t="str">
            <v>絶滅危惧IB類（EN）</v>
          </cell>
          <cell r="D10" t="str">
            <v>Lanius cristatus superciliosus</v>
          </cell>
        </row>
        <row r="11">
          <cell r="A11" t="str">
            <v>アカヤマドリ</v>
          </cell>
          <cell r="B11" t="str">
            <v>NT</v>
          </cell>
          <cell r="C11" t="str">
            <v>準絶滅危惧（NT）</v>
          </cell>
          <cell r="D11" t="str">
            <v>Syrmaticus soemmerringii soemmerringii</v>
          </cell>
        </row>
        <row r="12">
          <cell r="A12" t="str">
            <v>アホウドリ</v>
          </cell>
          <cell r="B12" t="str">
            <v>VU</v>
          </cell>
          <cell r="C12" t="str">
            <v>絶滅危惧II類（VU）</v>
          </cell>
          <cell r="D12" t="str">
            <v xml:space="preserve">Phoebastria albatrus </v>
          </cell>
        </row>
        <row r="13">
          <cell r="A13" t="str">
            <v>アマミヤマシギ</v>
          </cell>
          <cell r="B13" t="str">
            <v>VU</v>
          </cell>
          <cell r="C13" t="str">
            <v>絶滅危惧II類（VU）</v>
          </cell>
          <cell r="D13" t="str">
            <v xml:space="preserve">Scolopax mira </v>
          </cell>
        </row>
        <row r="14">
          <cell r="A14" t="str">
            <v>イイジマムシクイ</v>
          </cell>
          <cell r="B14" t="str">
            <v>VU</v>
          </cell>
          <cell r="C14" t="str">
            <v>絶滅危惧II類（VU）</v>
          </cell>
          <cell r="D14" t="str">
            <v xml:space="preserve">Phylloscopus ijimae </v>
          </cell>
        </row>
        <row r="15">
          <cell r="A15" t="str">
            <v>イヌワシ</v>
          </cell>
          <cell r="B15" t="str">
            <v>EN</v>
          </cell>
          <cell r="C15" t="str">
            <v>絶滅危惧IB類（EN）</v>
          </cell>
          <cell r="D15" t="str">
            <v>Aquila chrysaetos japonica</v>
          </cell>
        </row>
        <row r="16">
          <cell r="A16" t="str">
            <v>ウスアカヒゲ</v>
          </cell>
          <cell r="B16" t="str">
            <v>DD</v>
          </cell>
          <cell r="C16" t="str">
            <v>情報不足</v>
          </cell>
          <cell r="D16" t="str">
            <v>Luscinia komadori subrufus</v>
          </cell>
        </row>
        <row r="17">
          <cell r="A17" t="str">
            <v>ウズラ</v>
          </cell>
          <cell r="B17" t="str">
            <v>VU</v>
          </cell>
          <cell r="C17" t="str">
            <v>絶滅危惧II類（VU）</v>
          </cell>
          <cell r="D17" t="str">
            <v xml:space="preserve">Coturnix japonica </v>
          </cell>
        </row>
        <row r="18">
          <cell r="A18" t="str">
            <v>ウチヤマセンニュウ</v>
          </cell>
          <cell r="B18" t="str">
            <v>EN</v>
          </cell>
          <cell r="C18" t="str">
            <v>絶滅危惧IB類（EN）</v>
          </cell>
          <cell r="D18" t="str">
            <v xml:space="preserve">Locustella pleskei </v>
          </cell>
        </row>
        <row r="19">
          <cell r="A19" t="str">
            <v>ウミガラス</v>
          </cell>
          <cell r="B19" t="str">
            <v>CR</v>
          </cell>
          <cell r="C19" t="str">
            <v>絶滅危惧IA類（CR）</v>
          </cell>
          <cell r="D19" t="str">
            <v>Uria aalge inornata</v>
          </cell>
        </row>
        <row r="20">
          <cell r="A20" t="str">
            <v>ウミスズメ</v>
          </cell>
          <cell r="B20" t="str">
            <v>CR</v>
          </cell>
          <cell r="C20" t="str">
            <v>絶滅危惧IA類（CR）</v>
          </cell>
          <cell r="D20" t="str">
            <v xml:space="preserve">Synthliboramphus antiquus </v>
          </cell>
        </row>
        <row r="21">
          <cell r="A21" t="str">
            <v>エゾライチョウ</v>
          </cell>
          <cell r="B21" t="str">
            <v>DD</v>
          </cell>
          <cell r="C21" t="str">
            <v>情報不足</v>
          </cell>
          <cell r="D21" t="str">
            <v>Tetrastes bonasia vicinitas</v>
          </cell>
        </row>
        <row r="22">
          <cell r="A22" t="str">
            <v>エトピリカ</v>
          </cell>
          <cell r="B22" t="str">
            <v>CR</v>
          </cell>
          <cell r="C22" t="str">
            <v>絶滅危惧IA類（CR）</v>
          </cell>
          <cell r="D22" t="str">
            <v xml:space="preserve">Fratercula cirrhata </v>
          </cell>
        </row>
        <row r="23">
          <cell r="A23" t="str">
            <v>エリグロアジサシ</v>
          </cell>
          <cell r="B23" t="str">
            <v>VU</v>
          </cell>
          <cell r="C23" t="str">
            <v>絶滅危惧II類（VU）</v>
          </cell>
          <cell r="D23" t="str">
            <v xml:space="preserve">Sterna sumatrana </v>
          </cell>
        </row>
        <row r="24">
          <cell r="A24" t="str">
            <v>オオアジサシ</v>
          </cell>
          <cell r="B24" t="str">
            <v>VU</v>
          </cell>
          <cell r="C24" t="str">
            <v>絶滅危惧II類（VU）</v>
          </cell>
          <cell r="D24" t="str">
            <v>Sterna bergii cristata</v>
          </cell>
        </row>
        <row r="25">
          <cell r="A25" t="str">
            <v>オオクイナ</v>
          </cell>
          <cell r="B25" t="str">
            <v>EN</v>
          </cell>
          <cell r="C25" t="str">
            <v>絶滅危惧IB類（EN）</v>
          </cell>
          <cell r="D25" t="str">
            <v>Rallina eurizonoides sepiaria</v>
          </cell>
        </row>
        <row r="26">
          <cell r="A26" t="str">
            <v>オオジシギ</v>
          </cell>
          <cell r="B26" t="str">
            <v>NT</v>
          </cell>
          <cell r="C26" t="str">
            <v>準絶滅危惧（NT）</v>
          </cell>
          <cell r="D26" t="str">
            <v xml:space="preserve">Gallinago hardwickii </v>
          </cell>
        </row>
        <row r="27">
          <cell r="A27" t="str">
            <v>オーストンウミツバメ</v>
          </cell>
          <cell r="B27" t="str">
            <v>NT</v>
          </cell>
          <cell r="C27" t="str">
            <v>準絶滅危惧（NT）</v>
          </cell>
          <cell r="D27" t="str">
            <v xml:space="preserve">Oceanodroma tristrami </v>
          </cell>
        </row>
        <row r="28">
          <cell r="A28" t="str">
            <v>オーストンオオアカゲラ</v>
          </cell>
          <cell r="B28" t="str">
            <v>VU</v>
          </cell>
          <cell r="C28" t="str">
            <v>絶滅危惧II類（VU）</v>
          </cell>
          <cell r="D28" t="str">
            <v>Dendrocopos leucotos owstoni</v>
          </cell>
        </row>
        <row r="29">
          <cell r="A29" t="str">
            <v>オーストンヤマガラ</v>
          </cell>
          <cell r="B29" t="str">
            <v>EN</v>
          </cell>
          <cell r="C29" t="str">
            <v>絶滅危惧IB類（EN）</v>
          </cell>
          <cell r="D29" t="str">
            <v>Poecile varius owstoni</v>
          </cell>
        </row>
        <row r="30">
          <cell r="A30" t="str">
            <v>オオセッカ</v>
          </cell>
          <cell r="B30" t="str">
            <v>EN</v>
          </cell>
          <cell r="C30" t="str">
            <v>絶滅危惧IB類（EN）</v>
          </cell>
          <cell r="D30" t="str">
            <v>Locustella pryeri pryeri</v>
          </cell>
        </row>
        <row r="31">
          <cell r="A31" t="str">
            <v>オオソリハシシギ</v>
          </cell>
          <cell r="B31" t="str">
            <v>VU</v>
          </cell>
          <cell r="C31" t="str">
            <v>絶滅危惧II類（VU）</v>
          </cell>
          <cell r="D31" t="str">
            <v>Limosa lapponica baueri</v>
          </cell>
        </row>
        <row r="32">
          <cell r="A32" t="str">
            <v>オオタカ</v>
          </cell>
          <cell r="B32" t="str">
            <v>NT</v>
          </cell>
          <cell r="C32" t="str">
            <v>準絶滅危惧（NT）</v>
          </cell>
          <cell r="D32" t="str">
            <v>Accipiter gentilis fujiyamae</v>
          </cell>
        </row>
        <row r="33">
          <cell r="A33" t="str">
            <v>オオトラツグミ</v>
          </cell>
          <cell r="B33" t="str">
            <v>VU</v>
          </cell>
          <cell r="C33" t="str">
            <v>絶滅危惧II類（VU）</v>
          </cell>
          <cell r="D33" t="str">
            <v>Zoothera dauma major</v>
          </cell>
        </row>
        <row r="34">
          <cell r="A34" t="str">
            <v>オオヒシクイ</v>
          </cell>
          <cell r="B34" t="str">
            <v>NT</v>
          </cell>
          <cell r="C34" t="str">
            <v>準絶滅危惧（NT）</v>
          </cell>
          <cell r="D34" t="str">
            <v>Anser fabalis middendorffii</v>
          </cell>
        </row>
        <row r="35">
          <cell r="A35" t="str">
            <v>オオムシクイ</v>
          </cell>
          <cell r="B35" t="str">
            <v>DD</v>
          </cell>
          <cell r="C35" t="str">
            <v>情報不足</v>
          </cell>
          <cell r="D35" t="str">
            <v xml:space="preserve">Phylloscopus examinandus </v>
          </cell>
        </row>
        <row r="36">
          <cell r="A36" t="str">
            <v>オオヨシゴイ</v>
          </cell>
          <cell r="B36" t="str">
            <v>CR</v>
          </cell>
          <cell r="C36" t="str">
            <v>絶滅危惧IA類（CR）</v>
          </cell>
          <cell r="D36" t="str">
            <v xml:space="preserve">Ixobrychus eurhythmus </v>
          </cell>
        </row>
        <row r="37">
          <cell r="A37" t="str">
            <v>オオワシ</v>
          </cell>
          <cell r="B37" t="str">
            <v>VU</v>
          </cell>
          <cell r="C37" t="str">
            <v>絶滅危惧II類（VU）</v>
          </cell>
          <cell r="D37" t="str">
            <v xml:space="preserve">Haliaeetus pelagicus </v>
          </cell>
        </row>
        <row r="38">
          <cell r="A38" t="str">
            <v>オガサワラガビチョウ</v>
          </cell>
          <cell r="B38" t="str">
            <v>EX</v>
          </cell>
          <cell r="C38" t="str">
            <v>絶滅（EX）</v>
          </cell>
          <cell r="D38" t="str">
            <v xml:space="preserve">Cichlopasser terrestris </v>
          </cell>
        </row>
        <row r="39">
          <cell r="A39" t="str">
            <v>オガサワラカラスバト</v>
          </cell>
          <cell r="B39" t="str">
            <v>EX</v>
          </cell>
          <cell r="C39" t="str">
            <v>絶滅（EX）</v>
          </cell>
          <cell r="D39" t="str">
            <v xml:space="preserve">Columba versicolor </v>
          </cell>
        </row>
        <row r="40">
          <cell r="A40" t="str">
            <v>オガサワラカワラヒワ</v>
          </cell>
          <cell r="B40" t="str">
            <v>CR</v>
          </cell>
          <cell r="C40" t="str">
            <v>絶滅危惧IA類（CR）</v>
          </cell>
          <cell r="D40" t="str">
            <v>Chloris sinica kittlitzi</v>
          </cell>
        </row>
        <row r="41">
          <cell r="A41" t="str">
            <v>オガサワラノスリ</v>
          </cell>
          <cell r="B41" t="str">
            <v>EN</v>
          </cell>
          <cell r="C41" t="str">
            <v>絶滅危惧IB類（EN）</v>
          </cell>
          <cell r="D41" t="str">
            <v>Buteo buteo toyoshimai</v>
          </cell>
        </row>
        <row r="42">
          <cell r="A42" t="str">
            <v>オガサワラヒメミズナギドリ</v>
          </cell>
          <cell r="B42" t="str">
            <v>CR</v>
          </cell>
          <cell r="C42" t="str">
            <v>絶滅危惧IA類（CR）</v>
          </cell>
          <cell r="D42" t="str">
            <v xml:space="preserve">Puffinus bryani </v>
          </cell>
        </row>
        <row r="43">
          <cell r="A43" t="str">
            <v>オガサワラマシコ</v>
          </cell>
          <cell r="B43" t="str">
            <v>EX</v>
          </cell>
          <cell r="C43" t="str">
            <v>絶滅（EX）</v>
          </cell>
          <cell r="D43" t="str">
            <v xml:space="preserve">Chaunoproctus ferreorostris </v>
          </cell>
        </row>
        <row r="44">
          <cell r="A44" t="str">
            <v>オシドリ</v>
          </cell>
          <cell r="B44" t="str">
            <v>DD</v>
          </cell>
          <cell r="C44" t="str">
            <v>情報不足</v>
          </cell>
          <cell r="D44" t="str">
            <v xml:space="preserve">Aix galericulata </v>
          </cell>
        </row>
        <row r="45">
          <cell r="A45" t="str">
            <v>オジロワシ</v>
          </cell>
          <cell r="B45" t="str">
            <v>VU</v>
          </cell>
          <cell r="C45" t="str">
            <v>絶滅危惧II類（VU）</v>
          </cell>
          <cell r="D45" t="str">
            <v>Haliaeetus albicilla albicilla</v>
          </cell>
        </row>
        <row r="46">
          <cell r="A46" t="str">
            <v>オリイヤマガラ</v>
          </cell>
          <cell r="B46" t="str">
            <v>NT</v>
          </cell>
          <cell r="C46" t="str">
            <v>準絶滅危惧（NT）</v>
          </cell>
          <cell r="D46" t="str">
            <v>Poecile varius olivaceus</v>
          </cell>
        </row>
        <row r="47">
          <cell r="A47" t="str">
            <v>カラシラサギ</v>
          </cell>
          <cell r="B47" t="str">
            <v>NT</v>
          </cell>
          <cell r="C47" t="str">
            <v>準絶滅危惧（NT）</v>
          </cell>
          <cell r="D47" t="str">
            <v xml:space="preserve">Egretta eulophotes </v>
          </cell>
        </row>
        <row r="48">
          <cell r="A48" t="str">
            <v>カラスバト</v>
          </cell>
          <cell r="B48" t="str">
            <v>NT</v>
          </cell>
          <cell r="C48" t="str">
            <v>準絶滅危惧（NT）</v>
          </cell>
          <cell r="D48" t="str">
            <v>Columba janthina janthina</v>
          </cell>
        </row>
        <row r="49">
          <cell r="A49" t="str">
            <v>カラフトアオアシシギ</v>
          </cell>
          <cell r="B49" t="str">
            <v>CR</v>
          </cell>
          <cell r="C49" t="str">
            <v>絶滅危惧IA類（CR）</v>
          </cell>
          <cell r="D49" t="str">
            <v xml:space="preserve">Tringa guttifer </v>
          </cell>
        </row>
        <row r="50">
          <cell r="A50" t="str">
            <v>カリガネ</v>
          </cell>
          <cell r="B50" t="str">
            <v>EN</v>
          </cell>
          <cell r="C50" t="str">
            <v>絶滅危惧IB類（EN）</v>
          </cell>
          <cell r="D50" t="str">
            <v xml:space="preserve">Anser erythropus </v>
          </cell>
        </row>
        <row r="51">
          <cell r="A51" t="str">
            <v>カンムリウミスズメ</v>
          </cell>
          <cell r="B51" t="str">
            <v>VU</v>
          </cell>
          <cell r="C51" t="str">
            <v>絶滅危惧II類（VU）</v>
          </cell>
          <cell r="D51" t="str">
            <v xml:space="preserve">Synthliboramphus wumizusume </v>
          </cell>
        </row>
        <row r="52">
          <cell r="A52" t="str">
            <v>カンムリツクシガモ</v>
          </cell>
          <cell r="B52" t="str">
            <v>EX</v>
          </cell>
          <cell r="C52" t="str">
            <v>絶滅（EX）</v>
          </cell>
          <cell r="D52" t="str">
            <v xml:space="preserve">Tadorna cristata </v>
          </cell>
        </row>
        <row r="53">
          <cell r="A53" t="str">
            <v>カンムリワシ</v>
          </cell>
          <cell r="B53" t="str">
            <v>CR</v>
          </cell>
          <cell r="C53" t="str">
            <v>絶滅危惧IA類（CR）</v>
          </cell>
          <cell r="D53" t="str">
            <v>Spilornis cheela perplexus</v>
          </cell>
        </row>
        <row r="54">
          <cell r="A54" t="str">
            <v>キタタキ</v>
          </cell>
          <cell r="B54" t="str">
            <v>EX</v>
          </cell>
          <cell r="C54" t="str">
            <v>絶滅（EX）</v>
          </cell>
          <cell r="D54" t="str">
            <v>Dryocopus javensis richardsi</v>
          </cell>
        </row>
        <row r="55">
          <cell r="A55" t="str">
            <v>キンバト</v>
          </cell>
          <cell r="B55" t="str">
            <v>EN</v>
          </cell>
          <cell r="C55" t="str">
            <v>絶滅危惧IB類（EN）</v>
          </cell>
          <cell r="D55" t="str">
            <v>Chalcophaps indica yamashinai</v>
          </cell>
        </row>
        <row r="56">
          <cell r="A56" t="str">
            <v>キンメフクロウ</v>
          </cell>
          <cell r="B56" t="str">
            <v>CR</v>
          </cell>
          <cell r="C56" t="str">
            <v>絶滅危惧IA類（CR）</v>
          </cell>
          <cell r="D56" t="str">
            <v>Aegolius funereus magnus</v>
          </cell>
        </row>
        <row r="57">
          <cell r="A57" t="str">
            <v>クマゲラ</v>
          </cell>
          <cell r="B57" t="str">
            <v>VU</v>
          </cell>
          <cell r="C57" t="str">
            <v>絶滅危惧II類（VU）</v>
          </cell>
          <cell r="D57" t="str">
            <v>Dryocopus martius martius</v>
          </cell>
        </row>
        <row r="58">
          <cell r="A58" t="str">
            <v>クマタカ</v>
          </cell>
          <cell r="B58" t="str">
            <v>EN</v>
          </cell>
          <cell r="C58" t="str">
            <v>絶滅危惧IB類（EN）</v>
          </cell>
          <cell r="D58" t="str">
            <v>Nisaetus nipalensis orientalis</v>
          </cell>
        </row>
        <row r="59">
          <cell r="A59" t="str">
            <v>クロウミツバメ</v>
          </cell>
          <cell r="B59" t="str">
            <v>NT</v>
          </cell>
          <cell r="C59" t="str">
            <v>準絶滅危惧（NT）</v>
          </cell>
          <cell r="D59" t="str">
            <v xml:space="preserve">Oceanodroma matsudairae </v>
          </cell>
        </row>
        <row r="60">
          <cell r="A60" t="str">
            <v>クロコシジロウミツバメ</v>
          </cell>
          <cell r="B60" t="str">
            <v>CR</v>
          </cell>
          <cell r="C60" t="str">
            <v>絶滅危惧IA類（CR）</v>
          </cell>
          <cell r="D60" t="str">
            <v xml:space="preserve">Oceanodroma castro </v>
          </cell>
        </row>
        <row r="61">
          <cell r="A61" t="str">
            <v>クロツラヘラサギ</v>
          </cell>
          <cell r="B61" t="str">
            <v>EN</v>
          </cell>
          <cell r="C61" t="str">
            <v>絶滅危惧IB類（EN）</v>
          </cell>
          <cell r="D61" t="str">
            <v xml:space="preserve">Platalea minor </v>
          </cell>
        </row>
        <row r="62">
          <cell r="A62" t="str">
            <v>クロヅル</v>
          </cell>
          <cell r="B62" t="str">
            <v>DD</v>
          </cell>
          <cell r="C62" t="str">
            <v>情報不足</v>
          </cell>
          <cell r="D62" t="str">
            <v>Grus grus lilfordi</v>
          </cell>
        </row>
        <row r="63">
          <cell r="A63" t="str">
            <v>クロトキ</v>
          </cell>
          <cell r="B63" t="str">
            <v>DD</v>
          </cell>
          <cell r="C63" t="str">
            <v>情報不足</v>
          </cell>
          <cell r="D63" t="str">
            <v xml:space="preserve">Threskiornis melanocephalus </v>
          </cell>
        </row>
        <row r="64">
          <cell r="A64" t="str">
            <v>ケイマフリ</v>
          </cell>
          <cell r="B64" t="str">
            <v>VU</v>
          </cell>
          <cell r="C64" t="str">
            <v>絶滅危惧II類（VU）</v>
          </cell>
          <cell r="D64" t="str">
            <v xml:space="preserve">Cepphus carbo </v>
          </cell>
        </row>
        <row r="65">
          <cell r="A65" t="str">
            <v>ケリ</v>
          </cell>
          <cell r="B65" t="str">
            <v>DD</v>
          </cell>
          <cell r="C65" t="str">
            <v>情報不足</v>
          </cell>
          <cell r="D65" t="str">
            <v xml:space="preserve">Vanellus cinereus </v>
          </cell>
        </row>
        <row r="66">
          <cell r="A66" t="str">
            <v>コアジサシ</v>
          </cell>
          <cell r="B66" t="str">
            <v>VU</v>
          </cell>
          <cell r="C66" t="str">
            <v>絶滅危惧II類（VU）</v>
          </cell>
          <cell r="D66" t="str">
            <v>Sterna albifrons sinensis</v>
          </cell>
        </row>
        <row r="67">
          <cell r="A67" t="str">
            <v>コアホウドリ</v>
          </cell>
          <cell r="B67" t="str">
            <v>EN</v>
          </cell>
          <cell r="C67" t="str">
            <v>絶滅危惧IB類（EN）</v>
          </cell>
          <cell r="D67" t="str">
            <v xml:space="preserve">Phoebastria immutabilis </v>
          </cell>
        </row>
        <row r="68">
          <cell r="A68" t="str">
            <v>コウノトリ</v>
          </cell>
          <cell r="B68" t="str">
            <v>CR</v>
          </cell>
          <cell r="C68" t="str">
            <v>絶滅危惧IA類（CR）</v>
          </cell>
          <cell r="D68" t="str">
            <v xml:space="preserve">Ciconia boyciana </v>
          </cell>
        </row>
        <row r="69">
          <cell r="A69" t="str">
            <v>コクガン</v>
          </cell>
          <cell r="B69" t="str">
            <v>VU</v>
          </cell>
          <cell r="C69" t="str">
            <v>絶滅危惧II類（VU）</v>
          </cell>
          <cell r="D69" t="str">
            <v>Branta bernicla orientalis</v>
          </cell>
        </row>
        <row r="70">
          <cell r="A70" t="str">
            <v>コシジロヤマドリ</v>
          </cell>
          <cell r="B70" t="str">
            <v>NT</v>
          </cell>
          <cell r="C70" t="str">
            <v>準絶滅危惧（NT）</v>
          </cell>
          <cell r="D70" t="str">
            <v>Syrmaticus soemmerringii ijimae</v>
          </cell>
        </row>
        <row r="71">
          <cell r="A71" t="str">
            <v>コシャクシギ</v>
          </cell>
          <cell r="B71" t="str">
            <v>EN</v>
          </cell>
          <cell r="C71" t="str">
            <v>絶滅危惧IB類（EN）</v>
          </cell>
          <cell r="D71" t="str">
            <v xml:space="preserve">Numenius minutus </v>
          </cell>
        </row>
        <row r="72">
          <cell r="A72" t="str">
            <v>コジュリン</v>
          </cell>
          <cell r="B72" t="str">
            <v>VU</v>
          </cell>
          <cell r="C72" t="str">
            <v>絶滅危惧II類（VU）</v>
          </cell>
          <cell r="D72" t="str">
            <v>Emberiza yessoensis yessoensis</v>
          </cell>
        </row>
        <row r="73">
          <cell r="A73" t="str">
            <v>コトラツグミ</v>
          </cell>
          <cell r="B73" t="str">
            <v>DD</v>
          </cell>
          <cell r="C73" t="str">
            <v>情報不足</v>
          </cell>
          <cell r="D73" t="str">
            <v>Zoothera dauma iriomotensis</v>
          </cell>
        </row>
        <row r="74">
          <cell r="A74" t="str">
            <v>サカツラガン</v>
          </cell>
          <cell r="B74" t="str">
            <v>DD</v>
          </cell>
          <cell r="C74" t="str">
            <v>情報不足</v>
          </cell>
          <cell r="D74" t="str">
            <v xml:space="preserve">Anser cygnoides </v>
          </cell>
        </row>
        <row r="75">
          <cell r="A75" t="str">
            <v>サシバ</v>
          </cell>
          <cell r="B75" t="str">
            <v>VU</v>
          </cell>
          <cell r="C75" t="str">
            <v>絶滅危惧II類（VU）</v>
          </cell>
          <cell r="D75" t="str">
            <v xml:space="preserve">Butastur indicus </v>
          </cell>
        </row>
        <row r="76">
          <cell r="A76" t="str">
            <v>サンカノゴイ</v>
          </cell>
          <cell r="B76" t="str">
            <v>EN</v>
          </cell>
          <cell r="C76" t="str">
            <v>絶滅危惧IB類（EN）</v>
          </cell>
          <cell r="D76" t="str">
            <v>Botaurus stellaris stellaris</v>
          </cell>
        </row>
        <row r="77">
          <cell r="A77" t="str">
            <v>サンショウクイ</v>
          </cell>
          <cell r="B77" t="str">
            <v>VU</v>
          </cell>
          <cell r="C77" t="str">
            <v>絶滅危惧II類（VU）</v>
          </cell>
          <cell r="D77" t="str">
            <v>Pericrocotus divaricatus divaricatus</v>
          </cell>
        </row>
        <row r="78">
          <cell r="A78" t="str">
            <v>シジュウカラガン</v>
          </cell>
          <cell r="B78" t="str">
            <v>CR</v>
          </cell>
          <cell r="C78" t="str">
            <v>絶滅危惧IA類（CR）</v>
          </cell>
          <cell r="D78" t="str">
            <v>Branta hutchinsii leucopareia</v>
          </cell>
        </row>
        <row r="79">
          <cell r="A79" t="str">
            <v>シベリアオオハシシギ</v>
          </cell>
          <cell r="B79" t="str">
            <v>DD</v>
          </cell>
          <cell r="C79" t="str">
            <v>情報不足</v>
          </cell>
          <cell r="D79" t="str">
            <v xml:space="preserve">Limnodromus semipalmatus </v>
          </cell>
        </row>
        <row r="80">
          <cell r="A80" t="str">
            <v>シマアオジ</v>
          </cell>
          <cell r="B80" t="str">
            <v>CR</v>
          </cell>
          <cell r="C80" t="str">
            <v>絶滅危惧IA類（CR）</v>
          </cell>
          <cell r="D80" t="str">
            <v>Emberiza aureola ornata</v>
          </cell>
        </row>
        <row r="81">
          <cell r="A81" t="str">
            <v>シマクイナ</v>
          </cell>
          <cell r="B81" t="str">
            <v>EN</v>
          </cell>
          <cell r="C81" t="str">
            <v>絶滅危惧IB類（EN）</v>
          </cell>
          <cell r="D81" t="str">
            <v xml:space="preserve">Coturnicops exquisitus </v>
          </cell>
        </row>
        <row r="82">
          <cell r="A82" t="str">
            <v>シマハヤブサ</v>
          </cell>
          <cell r="B82" t="str">
            <v>DD</v>
          </cell>
          <cell r="C82" t="str">
            <v>情報不足</v>
          </cell>
          <cell r="D82" t="str">
            <v>Falco peregrinus furuitii</v>
          </cell>
        </row>
        <row r="83">
          <cell r="A83" t="str">
            <v>シマフクロウ</v>
          </cell>
          <cell r="B83" t="str">
            <v>CR</v>
          </cell>
          <cell r="C83" t="str">
            <v>絶滅危惧IA類（CR）</v>
          </cell>
          <cell r="D83" t="str">
            <v>Ketupa blakistoni blakistoni</v>
          </cell>
        </row>
        <row r="84">
          <cell r="A84" t="str">
            <v>シラコバト</v>
          </cell>
          <cell r="B84" t="str">
            <v>EN</v>
          </cell>
          <cell r="C84" t="str">
            <v>絶滅危惧IB類（EN）</v>
          </cell>
          <cell r="D84" t="str">
            <v>Streptopelia decaocto decaocto</v>
          </cell>
        </row>
        <row r="85">
          <cell r="A85" t="str">
            <v>シロチドリ</v>
          </cell>
          <cell r="B85" t="str">
            <v>VU</v>
          </cell>
          <cell r="C85" t="str">
            <v>絶滅危惧II類（VU）</v>
          </cell>
          <cell r="D85" t="str">
            <v>Charadrius alexandrinus dealbatus</v>
          </cell>
        </row>
        <row r="86">
          <cell r="A86" t="str">
            <v>シロハラミズナギドリ</v>
          </cell>
          <cell r="B86" t="str">
            <v>DD</v>
          </cell>
          <cell r="C86" t="str">
            <v>情報不足</v>
          </cell>
          <cell r="D86" t="str">
            <v xml:space="preserve">Pterodroma hypoleuca </v>
          </cell>
        </row>
        <row r="87">
          <cell r="A87" t="str">
            <v>ズグロカモメ</v>
          </cell>
          <cell r="B87" t="str">
            <v>VU</v>
          </cell>
          <cell r="C87" t="str">
            <v>絶滅危惧II類（VU）</v>
          </cell>
          <cell r="D87" t="str">
            <v xml:space="preserve">Larus saundersi </v>
          </cell>
        </row>
        <row r="88">
          <cell r="A88" t="str">
            <v>ズグロミゾゴイ</v>
          </cell>
          <cell r="B88" t="str">
            <v>VU</v>
          </cell>
          <cell r="C88" t="str">
            <v>絶滅危惧II類（VU）</v>
          </cell>
          <cell r="D88" t="str">
            <v xml:space="preserve">Gorsachius melanolophus </v>
          </cell>
        </row>
        <row r="89">
          <cell r="A89" t="str">
            <v>セイタカシギ</v>
          </cell>
          <cell r="B89" t="str">
            <v>VU</v>
          </cell>
          <cell r="C89" t="str">
            <v>絶滅危惧II類（VU）</v>
          </cell>
          <cell r="D89" t="str">
            <v>Himantopus himantopus himantopus</v>
          </cell>
        </row>
        <row r="90">
          <cell r="A90" t="str">
            <v>セグロミズナギドリ</v>
          </cell>
          <cell r="B90" t="str">
            <v>EN</v>
          </cell>
          <cell r="C90" t="str">
            <v>絶滅危惧IB類（EN）</v>
          </cell>
          <cell r="D90" t="str">
            <v>Puffinus lherminieri bannermani</v>
          </cell>
        </row>
        <row r="91">
          <cell r="A91" t="str">
            <v>ダイトウウグイス</v>
          </cell>
          <cell r="B91" t="str">
            <v>DD</v>
          </cell>
          <cell r="C91" t="str">
            <v>情報不足</v>
          </cell>
          <cell r="D91" t="str">
            <v>Cettia diphone restricta</v>
          </cell>
        </row>
        <row r="92">
          <cell r="A92" t="str">
            <v>ダイトウコノハズク</v>
          </cell>
          <cell r="B92" t="str">
            <v>VU</v>
          </cell>
          <cell r="C92" t="str">
            <v>絶滅危惧II類（VU）</v>
          </cell>
          <cell r="D92" t="str">
            <v>Otus elegans interpositus</v>
          </cell>
        </row>
        <row r="93">
          <cell r="A93" t="str">
            <v>ダイトウノスリ</v>
          </cell>
          <cell r="B93" t="str">
            <v>EX</v>
          </cell>
          <cell r="C93" t="str">
            <v>絶滅（EX）</v>
          </cell>
          <cell r="D93" t="str">
            <v>Buteo buteo oshiroi</v>
          </cell>
        </row>
        <row r="94">
          <cell r="A94" t="str">
            <v>ダイトウミソサザイ</v>
          </cell>
          <cell r="B94" t="str">
            <v>EX</v>
          </cell>
          <cell r="C94" t="str">
            <v>絶滅（EX）</v>
          </cell>
          <cell r="D94" t="str">
            <v>Troglodytes troglodytes orii</v>
          </cell>
        </row>
        <row r="95">
          <cell r="A95" t="str">
            <v>ダイトウヤマガラ</v>
          </cell>
          <cell r="B95" t="str">
            <v>EX</v>
          </cell>
          <cell r="C95" t="str">
            <v>絶滅（EX）</v>
          </cell>
          <cell r="D95" t="str">
            <v>Poecile varius orii</v>
          </cell>
        </row>
        <row r="96">
          <cell r="A96" t="str">
            <v>タカブシギ</v>
          </cell>
          <cell r="B96" t="str">
            <v>VU</v>
          </cell>
          <cell r="C96" t="str">
            <v>絶滅危惧II類（VU）</v>
          </cell>
          <cell r="D96" t="str">
            <v xml:space="preserve">Tringa glareola </v>
          </cell>
        </row>
        <row r="97">
          <cell r="A97" t="str">
            <v>タネコマドリ</v>
          </cell>
          <cell r="B97" t="str">
            <v>VU</v>
          </cell>
          <cell r="C97" t="str">
            <v>絶滅危惧II類（VU）</v>
          </cell>
          <cell r="D97" t="str">
            <v>Luscinia akahige tanensis</v>
          </cell>
        </row>
        <row r="98">
          <cell r="A98" t="str">
            <v>タマシギ</v>
          </cell>
          <cell r="B98" t="str">
            <v>VU</v>
          </cell>
          <cell r="C98" t="str">
            <v>絶滅危惧II類（VU）</v>
          </cell>
          <cell r="D98" t="str">
            <v>Rostratula benghalensis benghalensis</v>
          </cell>
        </row>
        <row r="99">
          <cell r="A99" t="str">
            <v>タンチョウ</v>
          </cell>
          <cell r="B99" t="str">
            <v>VU</v>
          </cell>
          <cell r="C99" t="str">
            <v>絶滅危惧II類（VU）</v>
          </cell>
          <cell r="D99" t="str">
            <v xml:space="preserve">Grus japonensis </v>
          </cell>
        </row>
        <row r="100">
          <cell r="A100" t="str">
            <v>チゴモズ</v>
          </cell>
          <cell r="B100" t="str">
            <v>CR</v>
          </cell>
          <cell r="C100" t="str">
            <v>絶滅危惧IA類（CR）</v>
          </cell>
          <cell r="D100" t="str">
            <v xml:space="preserve">Lanius tigrinus </v>
          </cell>
        </row>
        <row r="101">
          <cell r="A101" t="str">
            <v>チシマウガラス</v>
          </cell>
          <cell r="B101" t="str">
            <v>CR</v>
          </cell>
          <cell r="C101" t="str">
            <v>絶滅危惧IA類（CR）</v>
          </cell>
          <cell r="D101" t="str">
            <v xml:space="preserve">Phalacrocorax urile </v>
          </cell>
        </row>
        <row r="102">
          <cell r="A102" t="str">
            <v>チシマシギ</v>
          </cell>
          <cell r="B102" t="str">
            <v>DD</v>
          </cell>
          <cell r="C102" t="str">
            <v>情報不足</v>
          </cell>
          <cell r="D102" t="str">
            <v>Calidris ptilocnemis quarta</v>
          </cell>
        </row>
        <row r="103">
          <cell r="A103" t="str">
            <v>チュウサギ</v>
          </cell>
          <cell r="B103" t="str">
            <v>NT</v>
          </cell>
          <cell r="C103" t="str">
            <v>準絶滅危惧（NT）</v>
          </cell>
          <cell r="D103" t="str">
            <v>Egretta intermedia intermedia</v>
          </cell>
        </row>
        <row r="104">
          <cell r="A104" t="str">
            <v>チュウヒ</v>
          </cell>
          <cell r="B104" t="str">
            <v>EN</v>
          </cell>
          <cell r="C104" t="str">
            <v>絶滅危惧IB類（EN）</v>
          </cell>
          <cell r="D104" t="str">
            <v>Circus spilonotus spilonotus</v>
          </cell>
        </row>
        <row r="105">
          <cell r="A105" t="str">
            <v>ツクシガモ</v>
          </cell>
          <cell r="B105" t="str">
            <v>VU</v>
          </cell>
          <cell r="C105" t="str">
            <v>絶滅危惧II類（VU）</v>
          </cell>
          <cell r="D105" t="str">
            <v xml:space="preserve">Tadorna tadorna </v>
          </cell>
        </row>
        <row r="106">
          <cell r="A106" t="str">
            <v>ツバメチドリ</v>
          </cell>
          <cell r="B106" t="str">
            <v>VU</v>
          </cell>
          <cell r="C106" t="str">
            <v>絶滅危惧II類（VU）</v>
          </cell>
          <cell r="D106" t="str">
            <v xml:space="preserve">Glareola maldivarum </v>
          </cell>
        </row>
        <row r="107">
          <cell r="A107" t="str">
            <v>ツルシギ</v>
          </cell>
          <cell r="B107" t="str">
            <v>VU</v>
          </cell>
          <cell r="C107" t="str">
            <v>絶滅危惧II類（VU）</v>
          </cell>
          <cell r="D107" t="str">
            <v xml:space="preserve">Tringa erythropus </v>
          </cell>
        </row>
        <row r="108">
          <cell r="A108" t="str">
            <v>トキ</v>
          </cell>
          <cell r="B108" t="str">
            <v>EW</v>
          </cell>
          <cell r="C108" t="str">
            <v>野生絶滅（EW）</v>
          </cell>
          <cell r="D108" t="str">
            <v xml:space="preserve">Nipponia nippon </v>
          </cell>
        </row>
        <row r="109">
          <cell r="A109" t="str">
            <v>トモエガモ</v>
          </cell>
          <cell r="B109" t="str">
            <v>VU</v>
          </cell>
          <cell r="C109" t="str">
            <v>絶滅危惧II類（VU）</v>
          </cell>
          <cell r="D109" t="str">
            <v xml:space="preserve">Anas formosa </v>
          </cell>
        </row>
        <row r="110">
          <cell r="A110" t="str">
            <v>ナベヅル</v>
          </cell>
          <cell r="B110" t="str">
            <v>VU</v>
          </cell>
          <cell r="C110" t="str">
            <v>絶滅危惧II類（VU）</v>
          </cell>
          <cell r="D110" t="str">
            <v xml:space="preserve">Grus monacha </v>
          </cell>
        </row>
        <row r="111">
          <cell r="A111" t="str">
            <v>ナミエヤマガラ</v>
          </cell>
          <cell r="B111" t="str">
            <v>EN</v>
          </cell>
          <cell r="C111" t="str">
            <v>絶滅危惧IB類（EN）</v>
          </cell>
          <cell r="D111" t="str">
            <v>Poecile varius namiyei</v>
          </cell>
        </row>
        <row r="112">
          <cell r="A112" t="str">
            <v>ノグチゲラ</v>
          </cell>
          <cell r="B112" t="str">
            <v>CR</v>
          </cell>
          <cell r="C112" t="str">
            <v>絶滅危惧IA類（CR）</v>
          </cell>
          <cell r="D112" t="str">
            <v xml:space="preserve">Sapheopipo noguchii </v>
          </cell>
        </row>
        <row r="113">
          <cell r="A113" t="str">
            <v>ノジコ</v>
          </cell>
          <cell r="B113" t="str">
            <v>NT</v>
          </cell>
          <cell r="C113" t="str">
            <v>準絶滅危惧（NT）</v>
          </cell>
          <cell r="D113" t="str">
            <v xml:space="preserve">Emberiza sulphurata </v>
          </cell>
        </row>
        <row r="114">
          <cell r="A114" t="str">
            <v>ハイタカ</v>
          </cell>
          <cell r="B114" t="str">
            <v>NT</v>
          </cell>
          <cell r="C114" t="str">
            <v>準絶滅危惧（NT）</v>
          </cell>
          <cell r="D114" t="str">
            <v>Accipiter nisus nisosimilis</v>
          </cell>
        </row>
        <row r="115">
          <cell r="A115" t="str">
            <v>ハクガン</v>
          </cell>
          <cell r="B115" t="str">
            <v>CR</v>
          </cell>
          <cell r="C115" t="str">
            <v>絶滅危惧IA類（CR）</v>
          </cell>
          <cell r="D115" t="str">
            <v>Anser caerulescens caerulescens</v>
          </cell>
        </row>
        <row r="116">
          <cell r="A116" t="str">
            <v>ハシブトゴイ</v>
          </cell>
          <cell r="B116" t="str">
            <v>EX</v>
          </cell>
          <cell r="C116" t="str">
            <v>絶滅（EX）</v>
          </cell>
          <cell r="D116" t="str">
            <v>Nycticorax caledonicus crassirostris</v>
          </cell>
        </row>
        <row r="117">
          <cell r="A117" t="str">
            <v>ハチクマ</v>
          </cell>
          <cell r="B117" t="str">
            <v>NT</v>
          </cell>
          <cell r="C117" t="str">
            <v>準絶滅危惧（NT）</v>
          </cell>
          <cell r="D117" t="str">
            <v>Pernis ptilorhynchus orientalis</v>
          </cell>
        </row>
        <row r="118">
          <cell r="A118" t="str">
            <v>ハハジマメグロ</v>
          </cell>
          <cell r="B118" t="str">
            <v>EN</v>
          </cell>
          <cell r="C118" t="str">
            <v>絶滅危惧IB類（EN）</v>
          </cell>
          <cell r="D118" t="str">
            <v>Apalopteron familiare hahasima</v>
          </cell>
        </row>
        <row r="119">
          <cell r="A119" t="str">
            <v>ハマシギ</v>
          </cell>
          <cell r="B119" t="str">
            <v>NT</v>
          </cell>
          <cell r="C119" t="str">
            <v>準絶滅危惧（NT）</v>
          </cell>
          <cell r="D119" t="str">
            <v xml:space="preserve">Calidris alpina </v>
          </cell>
        </row>
        <row r="120">
          <cell r="A120" t="str">
            <v>ハヤブサ</v>
          </cell>
          <cell r="B120" t="str">
            <v>VU</v>
          </cell>
          <cell r="C120" t="str">
            <v>絶滅危惧II類（VU）</v>
          </cell>
          <cell r="D120" t="str">
            <v>Falco peregrinus japonensis</v>
          </cell>
        </row>
        <row r="121">
          <cell r="A121" t="str">
            <v>ヒクイナ</v>
          </cell>
          <cell r="B121" t="str">
            <v>NT</v>
          </cell>
          <cell r="C121" t="str">
            <v>準絶滅危惧（NT）</v>
          </cell>
          <cell r="D121" t="str">
            <v>Porzana fusca erythrothorax</v>
          </cell>
        </row>
        <row r="122">
          <cell r="A122" t="str">
            <v>ヒシクイ</v>
          </cell>
          <cell r="B122" t="str">
            <v>VU</v>
          </cell>
          <cell r="C122" t="str">
            <v>絶滅危惧II類（VU）</v>
          </cell>
          <cell r="D122" t="str">
            <v>Anser fabalis serrirostris</v>
          </cell>
        </row>
        <row r="123">
          <cell r="A123" t="str">
            <v>ヒメウ</v>
          </cell>
          <cell r="B123" t="str">
            <v>EN</v>
          </cell>
          <cell r="C123" t="str">
            <v>絶滅危惧IB類（EN）</v>
          </cell>
          <cell r="D123" t="str">
            <v>Phalacrocorax pelagicus pelagicus</v>
          </cell>
        </row>
        <row r="124">
          <cell r="A124" t="str">
            <v>ヒメクロウミツバメ</v>
          </cell>
          <cell r="B124" t="str">
            <v>VU</v>
          </cell>
          <cell r="C124" t="str">
            <v>絶滅危惧II類（VU）</v>
          </cell>
          <cell r="D124" t="str">
            <v xml:space="preserve">Oceanodroma monorhis </v>
          </cell>
        </row>
        <row r="125">
          <cell r="A125" t="str">
            <v>ブッポウソウ</v>
          </cell>
          <cell r="B125" t="str">
            <v>EN</v>
          </cell>
          <cell r="C125" t="str">
            <v>絶滅危惧IB類（EN）</v>
          </cell>
          <cell r="D125" t="str">
            <v>Eurystomus orientalis calonyx</v>
          </cell>
        </row>
        <row r="126">
          <cell r="A126" t="str">
            <v>ベニアジサシ</v>
          </cell>
          <cell r="B126" t="str">
            <v>VU</v>
          </cell>
          <cell r="C126" t="str">
            <v>絶滅危惧II類（VU）</v>
          </cell>
          <cell r="D126" t="str">
            <v>Sterna dougallii bangsi</v>
          </cell>
        </row>
        <row r="127">
          <cell r="A127" t="str">
            <v>ヘラサギ</v>
          </cell>
          <cell r="B127" t="str">
            <v>DD</v>
          </cell>
          <cell r="C127" t="str">
            <v>情報不足</v>
          </cell>
          <cell r="D127" t="str">
            <v>Platalea leucorodia leucorodia</v>
          </cell>
        </row>
        <row r="128">
          <cell r="A128" t="str">
            <v>ヘラシギ</v>
          </cell>
          <cell r="B128" t="str">
            <v>CR</v>
          </cell>
          <cell r="C128" t="str">
            <v>絶滅危惧IA類（CR）</v>
          </cell>
          <cell r="D128" t="str">
            <v xml:space="preserve">Eurynorhynchus pygmeus </v>
          </cell>
        </row>
        <row r="129">
          <cell r="A129" t="str">
            <v>ホウロクシギ</v>
          </cell>
          <cell r="B129" t="str">
            <v>VU</v>
          </cell>
          <cell r="C129" t="str">
            <v>絶滅危惧II類（VU）</v>
          </cell>
          <cell r="D129" t="str">
            <v xml:space="preserve">Numenius madagascariensis </v>
          </cell>
        </row>
        <row r="130">
          <cell r="A130" t="str">
            <v>ホントウアカヒゲ</v>
          </cell>
          <cell r="B130" t="str">
            <v>EN</v>
          </cell>
          <cell r="C130" t="str">
            <v>絶滅危惧IB類（EN）</v>
          </cell>
          <cell r="D130" t="str">
            <v>Luscinia komadori namiyei</v>
          </cell>
        </row>
        <row r="131">
          <cell r="A131" t="str">
            <v>マガン</v>
          </cell>
          <cell r="B131" t="str">
            <v>NT</v>
          </cell>
          <cell r="C131" t="str">
            <v>準絶滅危惧（NT）</v>
          </cell>
          <cell r="D131" t="str">
            <v>Anser albifrons albifrons</v>
          </cell>
        </row>
        <row r="132">
          <cell r="A132" t="str">
            <v>マキノセンニュウ</v>
          </cell>
          <cell r="B132" t="str">
            <v>NT</v>
          </cell>
          <cell r="C132" t="str">
            <v>準絶滅危惧（NT）</v>
          </cell>
          <cell r="D132" t="str">
            <v xml:space="preserve">Locustella lanceolata </v>
          </cell>
        </row>
        <row r="133">
          <cell r="A133" t="str">
            <v>マダラウミスズメ</v>
          </cell>
          <cell r="B133" t="str">
            <v>DD</v>
          </cell>
          <cell r="C133" t="str">
            <v>情報不足</v>
          </cell>
          <cell r="D133" t="str">
            <v xml:space="preserve">Brachyramphus perdix </v>
          </cell>
        </row>
        <row r="134">
          <cell r="A134" t="str">
            <v>マナヅル</v>
          </cell>
          <cell r="B134" t="str">
            <v>VU</v>
          </cell>
          <cell r="C134" t="str">
            <v>絶滅危惧II類（VU）</v>
          </cell>
          <cell r="D134" t="str">
            <v xml:space="preserve">Grus vipio </v>
          </cell>
        </row>
        <row r="135">
          <cell r="A135" t="str">
            <v>マミジロクイナ</v>
          </cell>
          <cell r="B135" t="str">
            <v>EX</v>
          </cell>
          <cell r="C135" t="str">
            <v>絶滅（EX）</v>
          </cell>
          <cell r="D135" t="str">
            <v>Porzana cinerea brevipes</v>
          </cell>
        </row>
        <row r="136">
          <cell r="A136" t="str">
            <v>ミサゴ</v>
          </cell>
          <cell r="B136" t="str">
            <v>NT</v>
          </cell>
          <cell r="C136" t="str">
            <v>準絶滅危惧（NT）</v>
          </cell>
          <cell r="D136" t="str">
            <v>Pandion haliaetus haliaetus</v>
          </cell>
        </row>
        <row r="137">
          <cell r="A137" t="str">
            <v>ミゾゴイ</v>
          </cell>
          <cell r="B137" t="str">
            <v>VU</v>
          </cell>
          <cell r="C137" t="str">
            <v>絶滅危惧II類（VU）</v>
          </cell>
          <cell r="D137" t="str">
            <v xml:space="preserve">Gorsachius goisagi </v>
          </cell>
        </row>
        <row r="138">
          <cell r="A138" t="str">
            <v>ミヤコショウビン</v>
          </cell>
          <cell r="B138" t="str">
            <v>EX</v>
          </cell>
          <cell r="C138" t="str">
            <v>絶滅（EX）</v>
          </cell>
          <cell r="D138" t="str">
            <v xml:space="preserve">Todiramphus miyakoensis </v>
          </cell>
        </row>
        <row r="139">
          <cell r="A139" t="str">
            <v>ミユビゲラ</v>
          </cell>
          <cell r="B139" t="str">
            <v>CR</v>
          </cell>
          <cell r="C139" t="str">
            <v>絶滅危惧IA類（CR）</v>
          </cell>
          <cell r="D139" t="str">
            <v>Picoides tridactylus inouyei</v>
          </cell>
        </row>
        <row r="140">
          <cell r="A140" t="str">
            <v>メグロ</v>
          </cell>
          <cell r="B140" t="str">
            <v>EX</v>
          </cell>
          <cell r="C140" t="str">
            <v>絶滅（EX）</v>
          </cell>
          <cell r="D140" t="str">
            <v>Apalopteron familiare familiare</v>
          </cell>
        </row>
        <row r="141">
          <cell r="A141" t="str">
            <v>モスケミソサザイ</v>
          </cell>
          <cell r="B141" t="str">
            <v>EN</v>
          </cell>
          <cell r="C141" t="str">
            <v>絶滅危惧IB類（EN）</v>
          </cell>
          <cell r="D141" t="str">
            <v>Troglodytes troglodytes mosukei</v>
          </cell>
        </row>
        <row r="142">
          <cell r="A142" t="str">
            <v>ヤイロチョウ</v>
          </cell>
          <cell r="B142" t="str">
            <v>EN</v>
          </cell>
          <cell r="C142" t="str">
            <v>絶滅危惧IB類（EN）</v>
          </cell>
          <cell r="D142" t="str">
            <v xml:space="preserve">Pitta nympha </v>
          </cell>
        </row>
        <row r="143">
          <cell r="A143" t="str">
            <v>ヤンバルクイナ</v>
          </cell>
          <cell r="B143" t="str">
            <v>CR</v>
          </cell>
          <cell r="C143" t="str">
            <v>絶滅危惧IA類（CR）</v>
          </cell>
          <cell r="D143" t="str">
            <v xml:space="preserve">Gallirallus okinawae </v>
          </cell>
        </row>
        <row r="144">
          <cell r="A144" t="str">
            <v>ヨシゴイ</v>
          </cell>
          <cell r="B144" t="str">
            <v>NT</v>
          </cell>
          <cell r="C144" t="str">
            <v>準絶滅危惧（NT）</v>
          </cell>
          <cell r="D144" t="str">
            <v>Ixobrychus sinensis sinensis</v>
          </cell>
        </row>
        <row r="145">
          <cell r="A145" t="str">
            <v>ヨタカ</v>
          </cell>
          <cell r="B145" t="str">
            <v>NT</v>
          </cell>
          <cell r="C145" t="str">
            <v>準絶滅危惧（NT）</v>
          </cell>
          <cell r="D145" t="str">
            <v>Caprimulgus indicus jotaka</v>
          </cell>
        </row>
        <row r="146">
          <cell r="A146" t="str">
            <v>ヨナグニカラスバト</v>
          </cell>
          <cell r="B146" t="str">
            <v>EN</v>
          </cell>
          <cell r="C146" t="str">
            <v>絶滅危惧IB類（EN）</v>
          </cell>
          <cell r="D146" t="str">
            <v>Columba janthina stejnegeri</v>
          </cell>
        </row>
        <row r="147">
          <cell r="A147" t="str">
            <v>ライチョウ</v>
          </cell>
          <cell r="B147" t="str">
            <v>EN</v>
          </cell>
          <cell r="C147" t="str">
            <v>絶滅危惧IB類（EN）</v>
          </cell>
          <cell r="D147" t="str">
            <v>Lagopus muta japonica</v>
          </cell>
        </row>
        <row r="148">
          <cell r="A148" t="str">
            <v>リュウキュウオオコノハズク</v>
          </cell>
          <cell r="B148" t="str">
            <v>VU</v>
          </cell>
          <cell r="C148" t="str">
            <v>絶滅危惧II類（VU）</v>
          </cell>
          <cell r="D148" t="str">
            <v>Otus lempiji pryeri</v>
          </cell>
        </row>
        <row r="149">
          <cell r="A149" t="str">
            <v>リュウキュウカラスバト</v>
          </cell>
          <cell r="B149" t="str">
            <v>EX</v>
          </cell>
          <cell r="C149" t="str">
            <v>絶滅（EX）</v>
          </cell>
          <cell r="D149" t="str">
            <v xml:space="preserve">Columba jouyi </v>
          </cell>
        </row>
        <row r="150">
          <cell r="A150" t="str">
            <v>リュウキュウキビタキ</v>
          </cell>
          <cell r="B150" t="str">
            <v>DD</v>
          </cell>
          <cell r="C150" t="str">
            <v>情報不足</v>
          </cell>
          <cell r="D150" t="str">
            <v>Ficedula narcissina owstoni</v>
          </cell>
        </row>
        <row r="151">
          <cell r="A151" t="str">
            <v>リュウキュウツミ</v>
          </cell>
          <cell r="B151" t="str">
            <v>EN</v>
          </cell>
          <cell r="C151" t="str">
            <v>絶滅危惧IB類（EN）</v>
          </cell>
          <cell r="D151" t="str">
            <v>Accipiter gularis iwasakii</v>
          </cell>
        </row>
        <row r="152">
          <cell r="A152" t="str">
            <v>ワシミミズク</v>
          </cell>
          <cell r="B152" t="str">
            <v>CR</v>
          </cell>
          <cell r="C152" t="str">
            <v>絶滅危惧IA類（CR）</v>
          </cell>
          <cell r="D152" t="str">
            <v xml:space="preserve">Bubo bubo </v>
          </cell>
        </row>
        <row r="153">
          <cell r="A153" t="str">
            <v>青森県のカンムリカイツブリ繁殖個体群</v>
          </cell>
          <cell r="B153" t="str">
            <v>LP</v>
          </cell>
          <cell r="C153" t="str">
            <v>絶滅のおそれのある地域個体群（LP）</v>
          </cell>
          <cell r="D153" t="str">
            <v>Podiceps cristatus cristatus</v>
          </cell>
        </row>
        <row r="154">
          <cell r="A154" t="str">
            <v>東北地方以北のシノリガモ繁殖個体群</v>
          </cell>
          <cell r="B154" t="str">
            <v>LP</v>
          </cell>
          <cell r="C154" t="str">
            <v>絶滅のおそれのある地域個体群（LP）</v>
          </cell>
          <cell r="D154" t="str">
            <v xml:space="preserve">Histrionicus histrionicu </v>
          </cell>
        </row>
      </sheetData>
      <sheetData sheetId="10" refreshError="1"/>
    </sheetDataSet>
  </externalBook>
</externalLink>
</file>

<file path=xl/tables/table1.xml><?xml version="1.0" encoding="utf-8"?>
<table xmlns="http://schemas.openxmlformats.org/spreadsheetml/2006/main" id="1" name="テーブル13" displayName="テーブル13" ref="C3:AH106" totalsRowCount="1" headerRowDxfId="66" dataDxfId="65" totalsRowDxfId="64">
  <tableColumns count="32">
    <tableColumn id="1" name="No." dataDxfId="63" totalsRowDxfId="62"/>
    <tableColumn id="2" name="目名" totalsRowFunction="custom" dataDxfId="61" totalsRowDxfId="60">
      <totalsRowFormula array="1">TEXT(SUMPRODUCT((テーブル13[目名]&lt;&gt;"")/COUNTIFS(テーブル13[目名],テーブル13[目名]&amp;"")),"#")&amp;"目"</totalsRowFormula>
    </tableColumn>
    <tableColumn id="3" name="科名" totalsRowFunction="custom" dataDxfId="59" totalsRowDxfId="58">
      <totalsRowFormula array="1">TEXT(SUMPRODUCT((テーブル13[科名]&lt;&gt;"")/COUNTIF(テーブル13[科名],テーブル13[科名]&amp;"")),"#")&amp;"科"</totalsRowFormula>
    </tableColumn>
    <tableColumn id="4" name="種名" totalsRowFunction="custom" dataDxfId="57" totalsRowDxfId="56">
      <totalsRowFormula array="1">SUMPRODUCT(1/COUNTIF(テーブル13[種名],テーブル13[種名]))&amp;" 種"</totalsRowFormula>
    </tableColumn>
    <tableColumn id="5" name="学名" dataDxfId="55" totalsRowDxfId="54"/>
    <tableColumn id="6" name="渡り区分" dataDxfId="53" totalsRowDxfId="52"/>
    <tableColumn id="7" name="種の保存法" totalsRowFunction="custom" dataDxfId="51" totalsRowDxfId="50">
      <totalsRowFormula>COUNTIF(テーブル13[種の保存法],"&gt;""""")</totalsRowFormula>
    </tableColumn>
    <tableColumn id="8" name="環境省RDB" totalsRowFunction="custom" dataDxfId="49" totalsRowDxfId="48">
      <totalsRowFormula>COUNTIF(テーブル13[環境省RDB],"&gt;""""")</totalsRowFormula>
    </tableColumn>
    <tableColumn id="9" name="大阪府RDB" totalsRowFunction="custom" dataDxfId="47" totalsRowDxfId="46">
      <totalsRowFormula>COUNTIF(テーブル13[大阪府RDB],"&gt;""""")</totalsRowFormula>
    </tableColumn>
    <tableColumn id="24" name="繁殖期" totalsRowFunction="custom" dataDxfId="45" totalsRowDxfId="44">
      <calculatedColumnFormula>IF(AND(テーブル13[[#This Row],[繁殖期_R1]]=0,テーブル13[[#This Row],[繁殖期_R2]]=0,テーブル13[[#This Row],[繁殖期_P1]]=0,テーブル13[[#This Row],[繁殖期_任意]]=""),"","●")</calculatedColumnFormula>
      <totalsRowFormula>COUNTIF(テーブル13[繁殖期],"&gt;""""")</totalsRowFormula>
    </tableColumn>
    <tableColumn id="29" name="秋期" totalsRowFunction="custom" dataDxfId="43" totalsRowDxfId="42">
      <calculatedColumnFormula>IF(AND(テーブル13[[#This Row],[秋期_R1]]=0,テーブル13[[#This Row],[秋期_R2]]=0,テーブル13[[#This Row],[秋期_P1]]=0,テーブル13[[#This Row],[秋期_任意]]=""),"","●")</calculatedColumnFormula>
      <totalsRowFormula>COUNTIF(テーブル13[秋期],"&gt;""""")</totalsRowFormula>
    </tableColumn>
    <tableColumn id="30" name="越冬期" totalsRowFunction="custom" dataDxfId="41" totalsRowDxfId="40">
      <calculatedColumnFormula>IF(AND(テーブル13[[#This Row],[越冬期_R1]]=0,テーブル13[[#This Row],[越冬期_R2]]=0,テーブル13[[#This Row],[越冬期_P1]]=0,テーブル13[[#This Row],[越冬期_任意]]=""),"","●")</calculatedColumnFormula>
      <totalsRowFormula>COUNTIF(テーブル13[越冬期],"&gt;""""")</totalsRowFormula>
    </tableColumn>
    <tableColumn id="31" name="現地" totalsRowFunction="custom" dataDxfId="39" totalsRowDxfId="38">
      <calculatedColumnFormula>IF(AND(テーブル13[[#This Row],[合計_R1]]=0,テーブル13[[#This Row],[合計_R2]]=0,テーブル13[[#This Row],[合計_P1]]=0,テーブル13[[#This Row],[合計_任意]]=""),"","●")</calculatedColumnFormula>
      <totalsRowFormula>COUNTIF(テーブル13[現地],"&gt;""""")</totalsRowFormula>
    </tableColumn>
    <tableColumn id="32" name="繁殖状況" totalsRowFunction="custom" dataDxfId="37" totalsRowDxfId="36">
      <totalsRowFormula>COUNTIF(テーブル13[繁殖状況],"&gt;""""")</totalsRowFormula>
    </tableColumn>
    <tableColumn id="10" name="繁殖期_R1" totalsRowFunction="sum" dataDxfId="35" totalsRowDxfId="34"/>
    <tableColumn id="11" name="秋期_R1" totalsRowFunction="sum" dataDxfId="33" totalsRowDxfId="32"/>
    <tableColumn id="12" name="越冬期_R1" totalsRowFunction="sum" dataDxfId="31" totalsRowDxfId="30"/>
    <tableColumn id="13" name="合計_R1" totalsRowFunction="sum" dataDxfId="29" totalsRowDxfId="28"/>
    <tableColumn id="18" name="繁殖期_R2" totalsRowFunction="sum" dataDxfId="27" totalsRowDxfId="26"/>
    <tableColumn id="19" name="秋期_R2" totalsRowFunction="sum" dataDxfId="25" totalsRowDxfId="24"/>
    <tableColumn id="20" name="越冬期_R2" totalsRowFunction="sum" dataDxfId="23" totalsRowDxfId="22"/>
    <tableColumn id="21" name="合計_R2" totalsRowFunction="sum" dataDxfId="21" totalsRowDxfId="20"/>
    <tableColumn id="14" name="繁殖期_P1" totalsRowFunction="sum" dataDxfId="19" totalsRowDxfId="18"/>
    <tableColumn id="15" name="秋期_P1" totalsRowFunction="sum" dataDxfId="17" totalsRowDxfId="16"/>
    <tableColumn id="16" name="越冬期_P1" totalsRowFunction="sum" dataDxfId="15" totalsRowDxfId="14"/>
    <tableColumn id="17" name="合計_P1" totalsRowFunction="sum" dataDxfId="13" totalsRowDxfId="12"/>
    <tableColumn id="28" name="繁殖期_任意" totalsRowFunction="count" dataDxfId="11" totalsRowDxfId="10"/>
    <tableColumn id="27" name="秋期_任意" totalsRowFunction="count" dataDxfId="9" totalsRowDxfId="8"/>
    <tableColumn id="26" name="越冬期_任意" totalsRowFunction="count" dataDxfId="7" totalsRowDxfId="6"/>
    <tableColumn id="25" name="合計_任意" totalsRowFunction="count" dataDxfId="5" totalsRowDxfId="4"/>
    <tableColumn id="22" name="文献１" totalsRowFunction="count" dataDxfId="3" totalsRowDxfId="2"/>
    <tableColumn id="23" name="文献２" totalsRowFunction="count" dataDxfId="1" totalsRow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C1:AJ120"/>
  <sheetViews>
    <sheetView showGridLines="0" tabSelected="1" view="pageBreakPreview" topLeftCell="F97" zoomScale="85" zoomScaleNormal="85" zoomScaleSheetLayoutView="85" workbookViewId="0">
      <selection activeCell="L17" sqref="L17:L18"/>
    </sheetView>
  </sheetViews>
  <sheetFormatPr defaultRowHeight="18" customHeight="1" x14ac:dyDescent="0.45"/>
  <cols>
    <col min="1" max="1" width="3.77734375" style="1" customWidth="1"/>
    <col min="2" max="2" width="7.109375" style="1" customWidth="1"/>
    <col min="3" max="3" width="5.109375" style="1" customWidth="1"/>
    <col min="4" max="5" width="10.77734375" style="1" customWidth="1"/>
    <col min="6" max="6" width="16.109375" style="1" bestFit="1" customWidth="1"/>
    <col min="7" max="7" width="22.6640625" style="1" customWidth="1"/>
    <col min="8" max="8" width="8.21875" style="1" customWidth="1"/>
    <col min="9" max="11" width="6" style="1" customWidth="1"/>
    <col min="12" max="14" width="5.44140625" style="1" customWidth="1"/>
    <col min="15" max="15" width="4.6640625" style="1" customWidth="1"/>
    <col min="16" max="16" width="4.77734375" style="1" customWidth="1"/>
    <col min="17" max="20" width="5.21875" style="1" customWidth="1"/>
    <col min="21" max="24" width="5.21875" customWidth="1"/>
    <col min="25" max="32" width="5.21875" style="1" customWidth="1"/>
    <col min="33" max="34" width="5.88671875" style="1" customWidth="1"/>
    <col min="35" max="35" width="8.88671875" style="1"/>
    <col min="36" max="38" width="7.21875" style="1" customWidth="1"/>
    <col min="39" max="16384" width="8.88671875" style="1"/>
  </cols>
  <sheetData>
    <row r="1" spans="3:36" ht="18" customHeight="1" x14ac:dyDescent="0.45">
      <c r="U1" s="1"/>
      <c r="V1" s="1"/>
      <c r="W1" s="1"/>
      <c r="X1" s="1"/>
    </row>
    <row r="2" spans="3:36" ht="18" customHeight="1" x14ac:dyDescent="0.45">
      <c r="C2" s="22" t="s">
        <v>298</v>
      </c>
      <c r="I2" s="21" t="s">
        <v>297</v>
      </c>
      <c r="J2" s="21"/>
      <c r="K2" s="21"/>
      <c r="L2" s="20" t="s">
        <v>296</v>
      </c>
      <c r="M2" s="20"/>
      <c r="N2" s="20"/>
      <c r="O2" s="20"/>
      <c r="P2" s="20"/>
      <c r="Q2" s="19" t="s">
        <v>295</v>
      </c>
      <c r="R2" s="19"/>
      <c r="S2" s="19"/>
      <c r="T2" s="19"/>
      <c r="U2" s="18" t="s">
        <v>294</v>
      </c>
      <c r="V2" s="18"/>
      <c r="W2" s="18"/>
      <c r="X2" s="18"/>
      <c r="Y2" s="17" t="s">
        <v>293</v>
      </c>
      <c r="Z2" s="17"/>
      <c r="AA2" s="17"/>
      <c r="AB2" s="17"/>
      <c r="AC2" s="16" t="s">
        <v>292</v>
      </c>
      <c r="AD2" s="16"/>
      <c r="AE2" s="16"/>
      <c r="AF2" s="16"/>
      <c r="AG2" s="15" t="s">
        <v>291</v>
      </c>
      <c r="AH2" s="15"/>
      <c r="AJ2" s="1" t="s">
        <v>290</v>
      </c>
    </row>
    <row r="3" spans="3:36" ht="40.5" x14ac:dyDescent="0.45">
      <c r="C3" s="13" t="s">
        <v>289</v>
      </c>
      <c r="D3" s="13" t="s">
        <v>288</v>
      </c>
      <c r="E3" s="13" t="s">
        <v>287</v>
      </c>
      <c r="F3" s="13" t="s">
        <v>286</v>
      </c>
      <c r="G3" s="13" t="s">
        <v>285</v>
      </c>
      <c r="H3" s="13" t="s">
        <v>284</v>
      </c>
      <c r="I3" s="13" t="s">
        <v>283</v>
      </c>
      <c r="J3" s="13" t="s">
        <v>282</v>
      </c>
      <c r="K3" s="13" t="s">
        <v>281</v>
      </c>
      <c r="L3" s="13" t="s">
        <v>280</v>
      </c>
      <c r="M3" s="13" t="s">
        <v>279</v>
      </c>
      <c r="N3" s="13" t="s">
        <v>278</v>
      </c>
      <c r="O3" s="13" t="s">
        <v>277</v>
      </c>
      <c r="P3" s="14" t="s">
        <v>276</v>
      </c>
      <c r="Q3" s="13" t="s">
        <v>275</v>
      </c>
      <c r="R3" s="13" t="s">
        <v>274</v>
      </c>
      <c r="S3" s="13" t="s">
        <v>273</v>
      </c>
      <c r="T3" s="13" t="s">
        <v>272</v>
      </c>
      <c r="U3" s="13" t="s">
        <v>271</v>
      </c>
      <c r="V3" s="13" t="s">
        <v>270</v>
      </c>
      <c r="W3" s="13" t="s">
        <v>269</v>
      </c>
      <c r="X3" s="13" t="s">
        <v>268</v>
      </c>
      <c r="Y3" s="13" t="s">
        <v>267</v>
      </c>
      <c r="Z3" s="13" t="s">
        <v>266</v>
      </c>
      <c r="AA3" s="13" t="s">
        <v>265</v>
      </c>
      <c r="AB3" s="13" t="s">
        <v>264</v>
      </c>
      <c r="AC3" s="13" t="s">
        <v>263</v>
      </c>
      <c r="AD3" s="13" t="s">
        <v>262</v>
      </c>
      <c r="AE3" s="13" t="s">
        <v>261</v>
      </c>
      <c r="AF3" s="13" t="s">
        <v>260</v>
      </c>
      <c r="AG3" s="13" t="s">
        <v>259</v>
      </c>
      <c r="AH3" s="13" t="s">
        <v>258</v>
      </c>
    </row>
    <row r="4" spans="3:36" ht="18" customHeight="1" x14ac:dyDescent="0.45">
      <c r="C4" s="5">
        <v>1</v>
      </c>
      <c r="D4" s="12" t="s">
        <v>255</v>
      </c>
      <c r="E4" s="12" t="s">
        <v>255</v>
      </c>
      <c r="F4" s="12" t="s">
        <v>257</v>
      </c>
      <c r="G4" s="11" t="s">
        <v>256</v>
      </c>
      <c r="H4" s="6" t="s">
        <v>16</v>
      </c>
      <c r="I4" s="6" t="s">
        <v>9</v>
      </c>
      <c r="J4" s="6"/>
      <c r="K4" s="7"/>
      <c r="L4" s="7" t="str">
        <f>IF(AND(テーブル13[[#This Row],[繁殖期_R1]]=0,テーブル13[[#This Row],[繁殖期_R2]]=0,テーブル13[[#This Row],[繁殖期_P1]]=0,テーブル13[[#This Row],[繁殖期_任意]]=""),"","●")</f>
        <v>●</v>
      </c>
      <c r="M4" s="7" t="str">
        <f>IF(AND(テーブル13[[#This Row],[秋期_R1]]=0,テーブル13[[#This Row],[秋期_R2]]=0,テーブル13[[#This Row],[秋期_P1]]=0,テーブル13[[#This Row],[秋期_任意]]=""),"","●")</f>
        <v/>
      </c>
      <c r="N4" s="7" t="str">
        <f>IF(AND(テーブル13[[#This Row],[越冬期_R1]]=0,テーブル13[[#This Row],[越冬期_R2]]=0,テーブル13[[#This Row],[越冬期_P1]]=0,テーブル13[[#This Row],[越冬期_任意]]=""),"","●")</f>
        <v/>
      </c>
      <c r="O4" s="7" t="str">
        <f>IF(AND(テーブル13[[#This Row],[合計_R1]]=0,テーブル13[[#This Row],[合計_R2]]=0,テーブル13[[#This Row],[合計_P1]]=0,テーブル13[[#This Row],[合計_任意]]=""),"","●")</f>
        <v>●</v>
      </c>
      <c r="P4" s="9" t="s">
        <v>26</v>
      </c>
      <c r="Q4" s="8"/>
      <c r="R4" s="8"/>
      <c r="S4" s="8"/>
      <c r="T4" s="8"/>
      <c r="U4" s="8"/>
      <c r="V4" s="8"/>
      <c r="W4" s="8"/>
      <c r="X4" s="1"/>
      <c r="Y4" s="8"/>
      <c r="Z4" s="8"/>
      <c r="AA4" s="8"/>
      <c r="AB4" s="8"/>
      <c r="AC4" s="7" t="s">
        <v>25</v>
      </c>
      <c r="AD4" s="7"/>
      <c r="AE4" s="7"/>
      <c r="AF4" s="7" t="s">
        <v>25</v>
      </c>
      <c r="AG4" s="6"/>
      <c r="AH4" s="6"/>
    </row>
    <row r="5" spans="3:36" ht="18" customHeight="1" x14ac:dyDescent="0.45">
      <c r="C5" s="5">
        <v>2</v>
      </c>
      <c r="D5" s="12"/>
      <c r="E5" s="12"/>
      <c r="F5" s="12" t="s">
        <v>255</v>
      </c>
      <c r="G5" s="11" t="s">
        <v>254</v>
      </c>
      <c r="H5" s="6" t="s">
        <v>16</v>
      </c>
      <c r="I5" s="6"/>
      <c r="J5" s="6"/>
      <c r="K5" s="7"/>
      <c r="L5" s="7" t="str">
        <f>IF(AND(テーブル13[[#This Row],[繁殖期_R1]]=0,テーブル13[[#This Row],[繁殖期_R2]]=0,テーブル13[[#This Row],[繁殖期_P1]]=0,テーブル13[[#This Row],[繁殖期_任意]]=""),"","●")</f>
        <v/>
      </c>
      <c r="M5" s="7" t="str">
        <f>IF(AND(テーブル13[[#This Row],[秋期_R1]]=0,テーブル13[[#This Row],[秋期_R2]]=0,テーブル13[[#This Row],[秋期_P1]]=0,テーブル13[[#This Row],[秋期_任意]]=""),"","●")</f>
        <v/>
      </c>
      <c r="N5" s="7" t="str">
        <f>IF(AND(テーブル13[[#This Row],[越冬期_R1]]=0,テーブル13[[#This Row],[越冬期_R2]]=0,テーブル13[[#This Row],[越冬期_P1]]=0,テーブル13[[#This Row],[越冬期_任意]]=""),"","●")</f>
        <v/>
      </c>
      <c r="O5" s="7" t="str">
        <f>IF(AND(テーブル13[[#This Row],[合計_R1]]=0,テーブル13[[#This Row],[合計_R2]]=0,テーブル13[[#This Row],[合計_P1]]=0,テーブル13[[#This Row],[合計_任意]]=""),"","●")</f>
        <v/>
      </c>
      <c r="P5" s="9"/>
      <c r="Q5" s="8"/>
      <c r="R5" s="8"/>
      <c r="S5" s="8"/>
      <c r="T5" s="8"/>
      <c r="U5" s="8"/>
      <c r="V5" s="8"/>
      <c r="W5" s="8"/>
      <c r="X5" s="1"/>
      <c r="Y5" s="8"/>
      <c r="Z5" s="8"/>
      <c r="AA5" s="8"/>
      <c r="AB5" s="8"/>
      <c r="AC5" s="7"/>
      <c r="AD5" s="7"/>
      <c r="AE5" s="7"/>
      <c r="AF5" s="7"/>
      <c r="AG5" s="6" t="s">
        <v>24</v>
      </c>
      <c r="AH5" s="6" t="s">
        <v>24</v>
      </c>
    </row>
    <row r="6" spans="3:36" ht="18" customHeight="1" x14ac:dyDescent="0.45">
      <c r="C6" s="5">
        <v>3</v>
      </c>
      <c r="D6" s="12" t="s">
        <v>253</v>
      </c>
      <c r="E6" s="12" t="s">
        <v>253</v>
      </c>
      <c r="F6" s="12" t="s">
        <v>252</v>
      </c>
      <c r="G6" s="11" t="s">
        <v>251</v>
      </c>
      <c r="H6" s="6" t="s">
        <v>37</v>
      </c>
      <c r="I6" s="6"/>
      <c r="J6" s="6"/>
      <c r="K6" s="7"/>
      <c r="L6" s="7" t="str">
        <f>IF(AND(テーブル13[[#This Row],[繁殖期_R1]]=0,テーブル13[[#This Row],[繁殖期_R2]]=0,テーブル13[[#This Row],[繁殖期_P1]]=0,テーブル13[[#This Row],[繁殖期_任意]]=""),"","●")</f>
        <v/>
      </c>
      <c r="M6" s="7" t="str">
        <f>IF(AND(テーブル13[[#This Row],[秋期_R1]]=0,テーブル13[[#This Row],[秋期_R2]]=0,テーブル13[[#This Row],[秋期_P1]]=0,テーブル13[[#This Row],[秋期_任意]]=""),"","●")</f>
        <v/>
      </c>
      <c r="N6" s="7" t="str">
        <f>IF(AND(テーブル13[[#This Row],[越冬期_R1]]=0,テーブル13[[#This Row],[越冬期_R2]]=0,テーブル13[[#This Row],[越冬期_P1]]=0,テーブル13[[#This Row],[越冬期_任意]]=""),"","●")</f>
        <v/>
      </c>
      <c r="O6" s="7" t="str">
        <f>IF(AND(テーブル13[[#This Row],[合計_R1]]=0,テーブル13[[#This Row],[合計_R2]]=0,テーブル13[[#This Row],[合計_P1]]=0,テーブル13[[#This Row],[合計_任意]]=""),"","●")</f>
        <v/>
      </c>
      <c r="P6" s="9"/>
      <c r="Q6" s="8"/>
      <c r="R6" s="8"/>
      <c r="S6" s="8"/>
      <c r="T6" s="8"/>
      <c r="U6" s="8"/>
      <c r="V6" s="8"/>
      <c r="W6" s="8"/>
      <c r="X6" s="1"/>
      <c r="Y6" s="8"/>
      <c r="Z6" s="8"/>
      <c r="AA6" s="8"/>
      <c r="AB6" s="8"/>
      <c r="AC6" s="7"/>
      <c r="AD6" s="7"/>
      <c r="AE6" s="7"/>
      <c r="AF6" s="7"/>
      <c r="AG6" s="6" t="s">
        <v>24</v>
      </c>
      <c r="AH6" s="6"/>
    </row>
    <row r="7" spans="3:36" ht="18" customHeight="1" x14ac:dyDescent="0.45">
      <c r="C7" s="5">
        <v>4</v>
      </c>
      <c r="D7" s="12"/>
      <c r="E7" s="12"/>
      <c r="F7" s="12" t="s">
        <v>250</v>
      </c>
      <c r="G7" s="11" t="s">
        <v>249</v>
      </c>
      <c r="H7" s="6" t="s">
        <v>16</v>
      </c>
      <c r="I7" s="6"/>
      <c r="J7" s="6"/>
      <c r="K7" s="7"/>
      <c r="L7" s="7" t="str">
        <f>IF(AND(テーブル13[[#This Row],[繁殖期_R1]]=0,テーブル13[[#This Row],[繁殖期_R2]]=0,テーブル13[[#This Row],[繁殖期_P1]]=0,テーブル13[[#This Row],[繁殖期_任意]]=""),"","●")</f>
        <v/>
      </c>
      <c r="M7" s="7" t="str">
        <f>IF(AND(テーブル13[[#This Row],[秋期_R1]]=0,テーブル13[[#This Row],[秋期_R2]]=0,テーブル13[[#This Row],[秋期_P1]]=0,テーブル13[[#This Row],[秋期_任意]]=""),"","●")</f>
        <v/>
      </c>
      <c r="N7" s="7" t="str">
        <f>IF(AND(テーブル13[[#This Row],[越冬期_R1]]=0,テーブル13[[#This Row],[越冬期_R2]]=0,テーブル13[[#This Row],[越冬期_P1]]=0,テーブル13[[#This Row],[越冬期_任意]]=""),"","●")</f>
        <v/>
      </c>
      <c r="O7" s="7" t="str">
        <f>IF(AND(テーブル13[[#This Row],[合計_R1]]=0,テーブル13[[#This Row],[合計_R2]]=0,テーブル13[[#This Row],[合計_P1]]=0,テーブル13[[#This Row],[合計_任意]]=""),"","●")</f>
        <v/>
      </c>
      <c r="P7" s="9"/>
      <c r="Q7" s="8"/>
      <c r="R7" s="8"/>
      <c r="S7" s="8"/>
      <c r="T7" s="8"/>
      <c r="U7" s="8"/>
      <c r="V7" s="8"/>
      <c r="W7" s="8"/>
      <c r="X7" s="1"/>
      <c r="Y7" s="8"/>
      <c r="Z7" s="8"/>
      <c r="AA7" s="8"/>
      <c r="AB7" s="8"/>
      <c r="AC7" s="7"/>
      <c r="AD7" s="7"/>
      <c r="AE7" s="7"/>
      <c r="AF7" s="7"/>
      <c r="AG7" s="6" t="s">
        <v>24</v>
      </c>
      <c r="AH7" s="6" t="s">
        <v>24</v>
      </c>
    </row>
    <row r="8" spans="3:36" ht="18" customHeight="1" x14ac:dyDescent="0.45">
      <c r="C8" s="5">
        <v>5</v>
      </c>
      <c r="D8" s="12" t="s">
        <v>248</v>
      </c>
      <c r="E8" s="12" t="s">
        <v>248</v>
      </c>
      <c r="F8" s="12" t="s">
        <v>247</v>
      </c>
      <c r="G8" s="11" t="s">
        <v>246</v>
      </c>
      <c r="H8" s="6" t="s">
        <v>16</v>
      </c>
      <c r="I8" s="6"/>
      <c r="J8" s="6"/>
      <c r="K8" s="7"/>
      <c r="L8" s="7" t="str">
        <f>IF(AND(テーブル13[[#This Row],[繁殖期_R1]]=0,テーブル13[[#This Row],[繁殖期_R2]]=0,テーブル13[[#This Row],[繁殖期_P1]]=0,テーブル13[[#This Row],[繁殖期_任意]]=""),"","●")</f>
        <v/>
      </c>
      <c r="M8" s="7" t="str">
        <f>IF(AND(テーブル13[[#This Row],[秋期_R1]]=0,テーブル13[[#This Row],[秋期_R2]]=0,テーブル13[[#This Row],[秋期_P1]]=0,テーブル13[[#This Row],[秋期_任意]]=""),"","●")</f>
        <v>●</v>
      </c>
      <c r="N8" s="7" t="str">
        <f>IF(AND(テーブル13[[#This Row],[越冬期_R1]]=0,テーブル13[[#This Row],[越冬期_R2]]=0,テーブル13[[#This Row],[越冬期_P1]]=0,テーブル13[[#This Row],[越冬期_任意]]=""),"","●")</f>
        <v/>
      </c>
      <c r="O8" s="7" t="str">
        <f>IF(AND(テーブル13[[#This Row],[合計_R1]]=0,テーブル13[[#This Row],[合計_R2]]=0,テーブル13[[#This Row],[合計_P1]]=0,テーブル13[[#This Row],[合計_任意]]=""),"","●")</f>
        <v>●</v>
      </c>
      <c r="P8" s="9" t="s">
        <v>46</v>
      </c>
      <c r="Q8" s="8"/>
      <c r="R8" s="8">
        <v>2</v>
      </c>
      <c r="S8" s="8"/>
      <c r="T8" s="8">
        <v>2</v>
      </c>
      <c r="U8" s="8"/>
      <c r="V8" s="8">
        <v>1</v>
      </c>
      <c r="W8" s="8"/>
      <c r="X8" s="1">
        <v>1</v>
      </c>
      <c r="Y8" s="8"/>
      <c r="Z8" s="8"/>
      <c r="AA8" s="8"/>
      <c r="AB8" s="8"/>
      <c r="AC8" s="7"/>
      <c r="AD8" s="7" t="s">
        <v>25</v>
      </c>
      <c r="AE8" s="7"/>
      <c r="AF8" s="7" t="s">
        <v>25</v>
      </c>
      <c r="AG8" s="6" t="s">
        <v>24</v>
      </c>
      <c r="AH8" s="6" t="s">
        <v>24</v>
      </c>
    </row>
    <row r="9" spans="3:36" ht="18" customHeight="1" x14ac:dyDescent="0.45">
      <c r="C9" s="5">
        <v>6</v>
      </c>
      <c r="D9" s="12"/>
      <c r="E9" s="12"/>
      <c r="F9" s="12" t="s">
        <v>245</v>
      </c>
      <c r="G9" s="11" t="s">
        <v>244</v>
      </c>
      <c r="H9" s="6" t="s">
        <v>16</v>
      </c>
      <c r="I9" s="6"/>
      <c r="J9" s="6"/>
      <c r="K9" s="7"/>
      <c r="L9" s="7" t="str">
        <f>IF(AND(テーブル13[[#This Row],[繁殖期_R1]]=0,テーブル13[[#This Row],[繁殖期_R2]]=0,テーブル13[[#This Row],[繁殖期_P1]]=0,テーブル13[[#This Row],[繁殖期_任意]]=""),"","●")</f>
        <v/>
      </c>
      <c r="M9" s="7" t="str">
        <f>IF(AND(テーブル13[[#This Row],[秋期_R1]]=0,テーブル13[[#This Row],[秋期_R2]]=0,テーブル13[[#This Row],[秋期_P1]]=0,テーブル13[[#This Row],[秋期_任意]]=""),"","●")</f>
        <v/>
      </c>
      <c r="N9" s="7" t="str">
        <f>IF(AND(テーブル13[[#This Row],[越冬期_R1]]=0,テーブル13[[#This Row],[越冬期_R2]]=0,テーブル13[[#This Row],[越冬期_P1]]=0,テーブル13[[#This Row],[越冬期_任意]]=""),"","●")</f>
        <v>●</v>
      </c>
      <c r="O9" s="7" t="str">
        <f>IF(AND(テーブル13[[#This Row],[合計_R1]]=0,テーブル13[[#This Row],[合計_R2]]=0,テーブル13[[#This Row],[合計_P1]]=0,テーブル13[[#This Row],[合計_任意]]=""),"","●")</f>
        <v>●</v>
      </c>
      <c r="P9" s="9"/>
      <c r="Q9" s="8"/>
      <c r="R9" s="8"/>
      <c r="S9" s="8"/>
      <c r="T9" s="8"/>
      <c r="U9" s="8"/>
      <c r="V9" s="8"/>
      <c r="W9" s="8">
        <v>3</v>
      </c>
      <c r="X9" s="1">
        <v>3</v>
      </c>
      <c r="Y9" s="8"/>
      <c r="Z9" s="8"/>
      <c r="AA9" s="8"/>
      <c r="AB9" s="8"/>
      <c r="AC9" s="7"/>
      <c r="AD9" s="7"/>
      <c r="AE9" s="7"/>
      <c r="AF9" s="7"/>
      <c r="AG9" s="6" t="s">
        <v>24</v>
      </c>
      <c r="AH9" s="6"/>
    </row>
    <row r="10" spans="3:36" ht="18" customHeight="1" x14ac:dyDescent="0.45">
      <c r="C10" s="5">
        <v>7</v>
      </c>
      <c r="D10" s="12" t="s">
        <v>243</v>
      </c>
      <c r="E10" s="12" t="s">
        <v>242</v>
      </c>
      <c r="F10" s="12" t="s">
        <v>241</v>
      </c>
      <c r="G10" s="11" t="s">
        <v>240</v>
      </c>
      <c r="H10" s="6" t="s">
        <v>16</v>
      </c>
      <c r="I10" s="6"/>
      <c r="J10" s="6"/>
      <c r="K10" s="7"/>
      <c r="L10" s="7" t="str">
        <f>IF(AND(テーブル13[[#This Row],[繁殖期_R1]]=0,テーブル13[[#This Row],[繁殖期_R2]]=0,テーブル13[[#This Row],[繁殖期_P1]]=0,テーブル13[[#This Row],[繁殖期_任意]]=""),"","●")</f>
        <v/>
      </c>
      <c r="M10" s="7" t="str">
        <f>IF(AND(テーブル13[[#This Row],[秋期_R1]]=0,テーブル13[[#This Row],[秋期_R2]]=0,テーブル13[[#This Row],[秋期_P1]]=0,テーブル13[[#This Row],[秋期_任意]]=""),"","●")</f>
        <v/>
      </c>
      <c r="N10" s="7" t="str">
        <f>IF(AND(テーブル13[[#This Row],[越冬期_R1]]=0,テーブル13[[#This Row],[越冬期_R2]]=0,テーブル13[[#This Row],[越冬期_P1]]=0,テーブル13[[#This Row],[越冬期_任意]]=""),"","●")</f>
        <v/>
      </c>
      <c r="O10" s="7" t="str">
        <f>IF(AND(テーブル13[[#This Row],[合計_R1]]=0,テーブル13[[#This Row],[合計_R2]]=0,テーブル13[[#This Row],[合計_P1]]=0,テーブル13[[#This Row],[合計_任意]]=""),"","●")</f>
        <v/>
      </c>
      <c r="P10" s="9"/>
      <c r="Q10" s="8"/>
      <c r="R10" s="8"/>
      <c r="S10" s="8"/>
      <c r="T10" s="8"/>
      <c r="U10" s="8"/>
      <c r="V10" s="8"/>
      <c r="W10" s="8"/>
      <c r="X10" s="1"/>
      <c r="Y10" s="8"/>
      <c r="Z10" s="8"/>
      <c r="AA10" s="8"/>
      <c r="AB10" s="8"/>
      <c r="AC10" s="7"/>
      <c r="AD10" s="7"/>
      <c r="AE10" s="7"/>
      <c r="AF10" s="7"/>
      <c r="AG10" s="6" t="s">
        <v>24</v>
      </c>
      <c r="AH10" s="6" t="s">
        <v>24</v>
      </c>
    </row>
    <row r="11" spans="3:36" ht="18" customHeight="1" x14ac:dyDescent="0.45">
      <c r="C11" s="5">
        <v>8</v>
      </c>
      <c r="D11" s="12" t="s">
        <v>239</v>
      </c>
      <c r="E11" s="12" t="s">
        <v>238</v>
      </c>
      <c r="F11" s="12" t="s">
        <v>237</v>
      </c>
      <c r="G11" s="11" t="s">
        <v>236</v>
      </c>
      <c r="H11" s="6" t="s">
        <v>16</v>
      </c>
      <c r="I11" s="6"/>
      <c r="J11" s="6"/>
      <c r="K11" s="7"/>
      <c r="L11" s="7" t="str">
        <f>IF(AND(テーブル13[[#This Row],[繁殖期_R1]]=0,テーブル13[[#This Row],[繁殖期_R2]]=0,テーブル13[[#This Row],[繁殖期_P1]]=0,テーブル13[[#This Row],[繁殖期_任意]]=""),"","●")</f>
        <v/>
      </c>
      <c r="M11" s="7" t="str">
        <f>IF(AND(テーブル13[[#This Row],[秋期_R1]]=0,テーブル13[[#This Row],[秋期_R2]]=0,テーブル13[[#This Row],[秋期_P1]]=0,テーブル13[[#This Row],[秋期_任意]]=""),"","●")</f>
        <v/>
      </c>
      <c r="N11" s="7" t="str">
        <f>IF(AND(テーブル13[[#This Row],[越冬期_R1]]=0,テーブル13[[#This Row],[越冬期_R2]]=0,テーブル13[[#This Row],[越冬期_P1]]=0,テーブル13[[#This Row],[越冬期_任意]]=""),"","●")</f>
        <v/>
      </c>
      <c r="O11" s="7" t="str">
        <f>IF(AND(テーブル13[[#This Row],[合計_R1]]=0,テーブル13[[#This Row],[合計_R2]]=0,テーブル13[[#This Row],[合計_P1]]=0,テーブル13[[#This Row],[合計_任意]]=""),"","●")</f>
        <v/>
      </c>
      <c r="P11" s="9"/>
      <c r="Q11" s="8"/>
      <c r="R11" s="8"/>
      <c r="S11" s="8"/>
      <c r="T11" s="8"/>
      <c r="U11" s="8"/>
      <c r="V11" s="8"/>
      <c r="W11" s="8"/>
      <c r="X11" s="1"/>
      <c r="Y11" s="8"/>
      <c r="Z11" s="8"/>
      <c r="AA11" s="8"/>
      <c r="AB11" s="8"/>
      <c r="AC11" s="7"/>
      <c r="AD11" s="7"/>
      <c r="AE11" s="7"/>
      <c r="AF11" s="7"/>
      <c r="AG11" s="6" t="s">
        <v>24</v>
      </c>
      <c r="AH11" s="6"/>
    </row>
    <row r="12" spans="3:36" ht="18" customHeight="1" x14ac:dyDescent="0.45">
      <c r="C12" s="5">
        <v>9</v>
      </c>
      <c r="D12" s="12"/>
      <c r="E12" s="12"/>
      <c r="F12" s="12" t="s">
        <v>235</v>
      </c>
      <c r="G12" s="11" t="s">
        <v>234</v>
      </c>
      <c r="H12" s="6" t="s">
        <v>16</v>
      </c>
      <c r="I12" s="6"/>
      <c r="J12" s="6"/>
      <c r="K12" s="7"/>
      <c r="L12" s="7" t="str">
        <f>IF(AND(テーブル13[[#This Row],[繁殖期_R1]]=0,テーブル13[[#This Row],[繁殖期_R2]]=0,テーブル13[[#This Row],[繁殖期_P1]]=0,テーブル13[[#This Row],[繁殖期_任意]]=""),"","●")</f>
        <v/>
      </c>
      <c r="M12" s="7" t="str">
        <f>IF(AND(テーブル13[[#This Row],[秋期_R1]]=0,テーブル13[[#This Row],[秋期_R2]]=0,テーブル13[[#This Row],[秋期_P1]]=0,テーブル13[[#This Row],[秋期_任意]]=""),"","●")</f>
        <v/>
      </c>
      <c r="N12" s="7" t="str">
        <f>IF(AND(テーブル13[[#This Row],[越冬期_R1]]=0,テーブル13[[#This Row],[越冬期_R2]]=0,テーブル13[[#This Row],[越冬期_P1]]=0,テーブル13[[#This Row],[越冬期_任意]]=""),"","●")</f>
        <v/>
      </c>
      <c r="O12" s="7" t="str">
        <f>IF(AND(テーブル13[[#This Row],[合計_R1]]=0,テーブル13[[#This Row],[合計_R2]]=0,テーブル13[[#This Row],[合計_P1]]=0,テーブル13[[#This Row],[合計_任意]]=""),"","●")</f>
        <v/>
      </c>
      <c r="P12" s="9"/>
      <c r="Q12" s="8"/>
      <c r="R12" s="8"/>
      <c r="S12" s="8"/>
      <c r="T12" s="8"/>
      <c r="U12" s="8"/>
      <c r="V12" s="8"/>
      <c r="W12" s="8"/>
      <c r="X12" s="1"/>
      <c r="Y12" s="8"/>
      <c r="Z12" s="8"/>
      <c r="AA12" s="8"/>
      <c r="AB12" s="8"/>
      <c r="AC12" s="7"/>
      <c r="AD12" s="7"/>
      <c r="AE12" s="7"/>
      <c r="AF12" s="7"/>
      <c r="AG12" s="6" t="s">
        <v>24</v>
      </c>
      <c r="AH12" s="6" t="s">
        <v>24</v>
      </c>
    </row>
    <row r="13" spans="3:36" ht="18" customHeight="1" x14ac:dyDescent="0.45">
      <c r="C13" s="5">
        <v>10</v>
      </c>
      <c r="D13" s="12"/>
      <c r="E13" s="12"/>
      <c r="F13" s="12" t="s">
        <v>233</v>
      </c>
      <c r="G13" s="11" t="s">
        <v>232</v>
      </c>
      <c r="H13" s="6" t="s">
        <v>16</v>
      </c>
      <c r="I13" s="6"/>
      <c r="J13" s="6"/>
      <c r="K13" s="7"/>
      <c r="L13" s="7" t="str">
        <f>IF(AND(テーブル13[[#This Row],[繁殖期_R1]]=0,テーブル13[[#This Row],[繁殖期_R2]]=0,テーブル13[[#This Row],[繁殖期_P1]]=0,テーブル13[[#This Row],[繁殖期_任意]]=""),"","●")</f>
        <v/>
      </c>
      <c r="M13" s="7" t="str">
        <f>IF(AND(テーブル13[[#This Row],[秋期_R1]]=0,テーブル13[[#This Row],[秋期_R2]]=0,テーブル13[[#This Row],[秋期_P1]]=0,テーブル13[[#This Row],[秋期_任意]]=""),"","●")</f>
        <v/>
      </c>
      <c r="N13" s="7" t="str">
        <f>IF(AND(テーブル13[[#This Row],[越冬期_R1]]=0,テーブル13[[#This Row],[越冬期_R2]]=0,テーブル13[[#This Row],[越冬期_P1]]=0,テーブル13[[#This Row],[越冬期_任意]]=""),"","●")</f>
        <v/>
      </c>
      <c r="O13" s="7" t="str">
        <f>IF(AND(テーブル13[[#This Row],[合計_R1]]=0,テーブル13[[#This Row],[合計_R2]]=0,テーブル13[[#This Row],[合計_P1]]=0,テーブル13[[#This Row],[合計_任意]]=""),"","●")</f>
        <v/>
      </c>
      <c r="P13" s="9"/>
      <c r="Q13" s="8"/>
      <c r="R13" s="8"/>
      <c r="S13" s="8"/>
      <c r="T13" s="8"/>
      <c r="U13" s="8"/>
      <c r="V13" s="8"/>
      <c r="W13" s="8"/>
      <c r="X13" s="1"/>
      <c r="Y13" s="8"/>
      <c r="Z13" s="8"/>
      <c r="AA13" s="8"/>
      <c r="AB13" s="8"/>
      <c r="AC13" s="7"/>
      <c r="AD13" s="7"/>
      <c r="AE13" s="7"/>
      <c r="AF13" s="7"/>
      <c r="AG13" s="6" t="s">
        <v>24</v>
      </c>
      <c r="AH13" s="6" t="s">
        <v>24</v>
      </c>
    </row>
    <row r="14" spans="3:36" ht="18" customHeight="1" x14ac:dyDescent="0.45">
      <c r="C14" s="5">
        <v>11</v>
      </c>
      <c r="D14" s="12"/>
      <c r="E14" s="12"/>
      <c r="F14" s="12" t="s">
        <v>231</v>
      </c>
      <c r="G14" s="11" t="s">
        <v>230</v>
      </c>
      <c r="H14" s="6" t="s">
        <v>16</v>
      </c>
      <c r="I14" s="6"/>
      <c r="J14" s="6"/>
      <c r="K14" s="7"/>
      <c r="L14" s="7" t="str">
        <f>IF(AND(テーブル13[[#This Row],[繁殖期_R1]]=0,テーブル13[[#This Row],[繁殖期_R2]]=0,テーブル13[[#This Row],[繁殖期_P1]]=0,テーブル13[[#This Row],[繁殖期_任意]]=""),"","●")</f>
        <v/>
      </c>
      <c r="M14" s="7" t="str">
        <f>IF(AND(テーブル13[[#This Row],[秋期_R1]]=0,テーブル13[[#This Row],[秋期_R2]]=0,テーブル13[[#This Row],[秋期_P1]]=0,テーブル13[[#This Row],[秋期_任意]]=""),"","●")</f>
        <v/>
      </c>
      <c r="N14" s="7" t="str">
        <f>IF(AND(テーブル13[[#This Row],[越冬期_R1]]=0,テーブル13[[#This Row],[越冬期_R2]]=0,テーブル13[[#This Row],[越冬期_P1]]=0,テーブル13[[#This Row],[越冬期_任意]]=""),"","●")</f>
        <v/>
      </c>
      <c r="O14" s="7" t="str">
        <f>IF(AND(テーブル13[[#This Row],[合計_R1]]=0,テーブル13[[#This Row],[合計_R2]]=0,テーブル13[[#This Row],[合計_P1]]=0,テーブル13[[#This Row],[合計_任意]]=""),"","●")</f>
        <v/>
      </c>
      <c r="P14" s="9"/>
      <c r="Q14" s="8"/>
      <c r="R14" s="8"/>
      <c r="S14" s="8"/>
      <c r="T14" s="8"/>
      <c r="U14" s="8"/>
      <c r="V14" s="8"/>
      <c r="W14" s="8"/>
      <c r="X14" s="1"/>
      <c r="Y14" s="8"/>
      <c r="Z14" s="8"/>
      <c r="AA14" s="8"/>
      <c r="AB14" s="8"/>
      <c r="AC14" s="7"/>
      <c r="AD14" s="7"/>
      <c r="AE14" s="7"/>
      <c r="AF14" s="7"/>
      <c r="AG14" s="6" t="s">
        <v>24</v>
      </c>
      <c r="AH14" s="6" t="s">
        <v>24</v>
      </c>
    </row>
    <row r="15" spans="3:36" ht="18" customHeight="1" x14ac:dyDescent="0.45">
      <c r="C15" s="5">
        <v>12</v>
      </c>
      <c r="D15" s="12" t="s">
        <v>225</v>
      </c>
      <c r="E15" s="12" t="s">
        <v>225</v>
      </c>
      <c r="F15" s="12" t="s">
        <v>229</v>
      </c>
      <c r="G15" s="11" t="s">
        <v>228</v>
      </c>
      <c r="H15" s="6" t="s">
        <v>81</v>
      </c>
      <c r="I15" s="6"/>
      <c r="J15" s="6"/>
      <c r="K15" s="7"/>
      <c r="L15" s="7" t="str">
        <f>IF(AND(テーブル13[[#This Row],[繁殖期_R1]]=0,テーブル13[[#This Row],[繁殖期_R2]]=0,テーブル13[[#This Row],[繁殖期_P1]]=0,テーブル13[[#This Row],[繁殖期_任意]]=""),"","●")</f>
        <v>●</v>
      </c>
      <c r="M15" s="7" t="str">
        <f>IF(AND(テーブル13[[#This Row],[秋期_R1]]=0,テーブル13[[#This Row],[秋期_R2]]=0,テーブル13[[#This Row],[秋期_P1]]=0,テーブル13[[#This Row],[秋期_任意]]=""),"","●")</f>
        <v/>
      </c>
      <c r="N15" s="7" t="str">
        <f>IF(AND(テーブル13[[#This Row],[越冬期_R1]]=0,テーブル13[[#This Row],[越冬期_R2]]=0,テーブル13[[#This Row],[越冬期_P1]]=0,テーブル13[[#This Row],[越冬期_任意]]=""),"","●")</f>
        <v/>
      </c>
      <c r="O15" s="7" t="str">
        <f>IF(AND(テーブル13[[#This Row],[合計_R1]]=0,テーブル13[[#This Row],[合計_R2]]=0,テーブル13[[#This Row],[合計_P1]]=0,テーブル13[[#This Row],[合計_任意]]=""),"","●")</f>
        <v>●</v>
      </c>
      <c r="P15" s="9" t="s">
        <v>46</v>
      </c>
      <c r="Q15" s="8"/>
      <c r="R15" s="8"/>
      <c r="S15" s="8"/>
      <c r="T15" s="8"/>
      <c r="U15" s="8"/>
      <c r="V15" s="8"/>
      <c r="W15" s="8"/>
      <c r="X15" s="1"/>
      <c r="Y15" s="8"/>
      <c r="Z15" s="8"/>
      <c r="AA15" s="8"/>
      <c r="AB15" s="8"/>
      <c r="AC15" s="7" t="s">
        <v>25</v>
      </c>
      <c r="AD15" s="7"/>
      <c r="AE15" s="7"/>
      <c r="AF15" s="7" t="s">
        <v>25</v>
      </c>
      <c r="AG15" s="6" t="s">
        <v>24</v>
      </c>
      <c r="AH15" s="6" t="s">
        <v>24</v>
      </c>
    </row>
    <row r="16" spans="3:36" ht="18" customHeight="1" x14ac:dyDescent="0.45">
      <c r="C16" s="5">
        <v>13</v>
      </c>
      <c r="D16" s="12"/>
      <c r="E16" s="12"/>
      <c r="F16" s="12" t="s">
        <v>227</v>
      </c>
      <c r="G16" s="11" t="s">
        <v>226</v>
      </c>
      <c r="H16" s="6" t="s">
        <v>81</v>
      </c>
      <c r="I16" s="6"/>
      <c r="J16" s="6"/>
      <c r="K16" s="7" t="s">
        <v>3</v>
      </c>
      <c r="L16" s="7" t="str">
        <f>IF(AND(テーブル13[[#This Row],[繁殖期_R1]]=0,テーブル13[[#This Row],[繁殖期_R2]]=0,テーブル13[[#This Row],[繁殖期_P1]]=0,テーブル13[[#This Row],[繁殖期_任意]]=""),"","●")</f>
        <v/>
      </c>
      <c r="M16" s="7" t="str">
        <f>IF(AND(テーブル13[[#This Row],[秋期_R1]]=0,テーブル13[[#This Row],[秋期_R2]]=0,テーブル13[[#This Row],[秋期_P1]]=0,テーブル13[[#This Row],[秋期_任意]]=""),"","●")</f>
        <v/>
      </c>
      <c r="N16" s="7" t="str">
        <f>IF(AND(テーブル13[[#This Row],[越冬期_R1]]=0,テーブル13[[#This Row],[越冬期_R2]]=0,テーブル13[[#This Row],[越冬期_P1]]=0,テーブル13[[#This Row],[越冬期_任意]]=""),"","●")</f>
        <v/>
      </c>
      <c r="O16" s="7" t="str">
        <f>IF(AND(テーブル13[[#This Row],[合計_R1]]=0,テーブル13[[#This Row],[合計_R2]]=0,テーブル13[[#This Row],[合計_P1]]=0,テーブル13[[#This Row],[合計_任意]]=""),"","●")</f>
        <v/>
      </c>
      <c r="P16" s="9"/>
      <c r="Q16" s="8"/>
      <c r="R16" s="8"/>
      <c r="S16" s="8"/>
      <c r="T16" s="8"/>
      <c r="U16" s="8"/>
      <c r="V16" s="8"/>
      <c r="W16" s="8"/>
      <c r="X16" s="1"/>
      <c r="Y16" s="8"/>
      <c r="Z16" s="8"/>
      <c r="AA16" s="8"/>
      <c r="AB16" s="8"/>
      <c r="AC16" s="7"/>
      <c r="AD16" s="7"/>
      <c r="AE16" s="7"/>
      <c r="AF16" s="7"/>
      <c r="AG16" s="6" t="s">
        <v>24</v>
      </c>
      <c r="AH16" s="6" t="s">
        <v>24</v>
      </c>
    </row>
    <row r="17" spans="3:34" ht="18" customHeight="1" x14ac:dyDescent="0.45">
      <c r="C17" s="5">
        <v>14</v>
      </c>
      <c r="D17" s="12"/>
      <c r="E17" s="12"/>
      <c r="F17" s="12" t="s">
        <v>225</v>
      </c>
      <c r="G17" s="11" t="s">
        <v>224</v>
      </c>
      <c r="H17" s="6" t="s">
        <v>81</v>
      </c>
      <c r="I17" s="6"/>
      <c r="J17" s="6"/>
      <c r="K17" s="7"/>
      <c r="L17" s="7" t="str">
        <f>IF(AND(テーブル13[[#This Row],[繁殖期_R1]]=0,テーブル13[[#This Row],[繁殖期_R2]]=0,テーブル13[[#This Row],[繁殖期_P1]]=0,テーブル13[[#This Row],[繁殖期_任意]]=""),"","●")</f>
        <v/>
      </c>
      <c r="M17" s="7" t="str">
        <f>IF(AND(テーブル13[[#This Row],[秋期_R1]]=0,テーブル13[[#This Row],[秋期_R2]]=0,テーブル13[[#This Row],[秋期_P1]]=0,テーブル13[[#This Row],[秋期_任意]]=""),"","●")</f>
        <v/>
      </c>
      <c r="N17" s="7" t="str">
        <f>IF(AND(テーブル13[[#This Row],[越冬期_R1]]=0,テーブル13[[#This Row],[越冬期_R2]]=0,テーブル13[[#This Row],[越冬期_P1]]=0,テーブル13[[#This Row],[越冬期_任意]]=""),"","●")</f>
        <v/>
      </c>
      <c r="O17" s="7" t="str">
        <f>IF(AND(テーブル13[[#This Row],[合計_R1]]=0,テーブル13[[#This Row],[合計_R2]]=0,テーブル13[[#This Row],[合計_P1]]=0,テーブル13[[#This Row],[合計_任意]]=""),"","●")</f>
        <v/>
      </c>
      <c r="P17" s="9"/>
      <c r="Q17" s="8"/>
      <c r="R17" s="8"/>
      <c r="S17" s="8"/>
      <c r="T17" s="8"/>
      <c r="U17" s="8"/>
      <c r="V17" s="8"/>
      <c r="W17" s="8"/>
      <c r="X17" s="1"/>
      <c r="Y17" s="8"/>
      <c r="Z17" s="8"/>
      <c r="AA17" s="8"/>
      <c r="AB17" s="8"/>
      <c r="AC17" s="7"/>
      <c r="AD17" s="7"/>
      <c r="AE17" s="7"/>
      <c r="AF17" s="7"/>
      <c r="AG17" s="6" t="s">
        <v>24</v>
      </c>
      <c r="AH17" s="6"/>
    </row>
    <row r="18" spans="3:34" ht="18" customHeight="1" x14ac:dyDescent="0.45">
      <c r="C18" s="5">
        <v>15</v>
      </c>
      <c r="D18" s="12" t="s">
        <v>223</v>
      </c>
      <c r="E18" s="12" t="s">
        <v>223</v>
      </c>
      <c r="F18" s="12" t="s">
        <v>222</v>
      </c>
      <c r="G18" s="11" t="s">
        <v>221</v>
      </c>
      <c r="H18" s="6" t="s">
        <v>16</v>
      </c>
      <c r="I18" s="6"/>
      <c r="J18" s="6"/>
      <c r="K18" s="7" t="s">
        <v>3</v>
      </c>
      <c r="L18" s="7" t="str">
        <f>IF(AND(テーブル13[[#This Row],[繁殖期_R1]]=0,テーブル13[[#This Row],[繁殖期_R2]]=0,テーブル13[[#This Row],[繁殖期_P1]]=0,テーブル13[[#This Row],[繁殖期_任意]]=""),"","●")</f>
        <v/>
      </c>
      <c r="M18" s="7" t="str">
        <f>IF(AND(テーブル13[[#This Row],[秋期_R1]]=0,テーブル13[[#This Row],[秋期_R2]]=0,テーブル13[[#This Row],[秋期_P1]]=0,テーブル13[[#This Row],[秋期_任意]]=""),"","●")</f>
        <v/>
      </c>
      <c r="N18" s="7" t="str">
        <f>IF(AND(テーブル13[[#This Row],[越冬期_R1]]=0,テーブル13[[#This Row],[越冬期_R2]]=0,テーブル13[[#This Row],[越冬期_P1]]=0,テーブル13[[#This Row],[越冬期_任意]]=""),"","●")</f>
        <v/>
      </c>
      <c r="O18" s="7" t="str">
        <f>IF(AND(テーブル13[[#This Row],[合計_R1]]=0,テーブル13[[#This Row],[合計_R2]]=0,テーブル13[[#This Row],[合計_P1]]=0,テーブル13[[#This Row],[合計_任意]]=""),"","●")</f>
        <v/>
      </c>
      <c r="P18" s="9"/>
      <c r="Q18" s="8"/>
      <c r="R18" s="8"/>
      <c r="S18" s="8"/>
      <c r="T18" s="8"/>
      <c r="U18" s="8"/>
      <c r="V18" s="8"/>
      <c r="W18" s="8"/>
      <c r="X18" s="1"/>
      <c r="Y18" s="8"/>
      <c r="Z18" s="8"/>
      <c r="AA18" s="8"/>
      <c r="AB18" s="8"/>
      <c r="AC18" s="7"/>
      <c r="AD18" s="7"/>
      <c r="AE18" s="7"/>
      <c r="AF18" s="7"/>
      <c r="AG18" s="6"/>
      <c r="AH18" s="6" t="s">
        <v>24</v>
      </c>
    </row>
    <row r="19" spans="3:34" ht="18" customHeight="1" x14ac:dyDescent="0.45">
      <c r="C19" s="5">
        <v>16</v>
      </c>
      <c r="D19" s="12"/>
      <c r="E19" s="12" t="s">
        <v>220</v>
      </c>
      <c r="F19" s="12" t="s">
        <v>219</v>
      </c>
      <c r="G19" s="11" t="s">
        <v>218</v>
      </c>
      <c r="H19" s="6" t="s">
        <v>37</v>
      </c>
      <c r="I19" s="6"/>
      <c r="J19" s="6"/>
      <c r="K19" s="7"/>
      <c r="L19" s="7" t="str">
        <f>IF(AND(テーブル13[[#This Row],[繁殖期_R1]]=0,テーブル13[[#This Row],[繁殖期_R2]]=0,テーブル13[[#This Row],[繁殖期_P1]]=0,テーブル13[[#This Row],[繁殖期_任意]]=""),"","●")</f>
        <v/>
      </c>
      <c r="M19" s="7" t="str">
        <f>IF(AND(テーブル13[[#This Row],[秋期_R1]]=0,テーブル13[[#This Row],[秋期_R2]]=0,テーブル13[[#This Row],[秋期_P1]]=0,テーブル13[[#This Row],[秋期_任意]]=""),"","●")</f>
        <v/>
      </c>
      <c r="N19" s="7" t="str">
        <f>IF(AND(テーブル13[[#This Row],[越冬期_R1]]=0,テーブル13[[#This Row],[越冬期_R2]]=0,テーブル13[[#This Row],[越冬期_P1]]=0,テーブル13[[#This Row],[越冬期_任意]]=""),"","●")</f>
        <v/>
      </c>
      <c r="O19" s="7" t="str">
        <f>IF(AND(テーブル13[[#This Row],[合計_R1]]=0,テーブル13[[#This Row],[合計_R2]]=0,テーブル13[[#This Row],[合計_P1]]=0,テーブル13[[#This Row],[合計_任意]]=""),"","●")</f>
        <v/>
      </c>
      <c r="P19" s="9"/>
      <c r="Q19" s="8"/>
      <c r="R19" s="8"/>
      <c r="S19" s="8"/>
      <c r="T19" s="8"/>
      <c r="U19" s="8"/>
      <c r="V19" s="8"/>
      <c r="W19" s="8"/>
      <c r="X19" s="1"/>
      <c r="Y19" s="8"/>
      <c r="Z19" s="8"/>
      <c r="AA19" s="8"/>
      <c r="AB19" s="8"/>
      <c r="AC19" s="7"/>
      <c r="AD19" s="7"/>
      <c r="AE19" s="7"/>
      <c r="AF19" s="7"/>
      <c r="AG19" s="6"/>
      <c r="AH19" s="6" t="s">
        <v>24</v>
      </c>
    </row>
    <row r="20" spans="3:34" ht="18" customHeight="1" x14ac:dyDescent="0.45">
      <c r="C20" s="5">
        <v>17</v>
      </c>
      <c r="D20" s="12" t="s">
        <v>215</v>
      </c>
      <c r="E20" s="12" t="s">
        <v>217</v>
      </c>
      <c r="F20" s="12" t="s">
        <v>217</v>
      </c>
      <c r="G20" s="11" t="s">
        <v>216</v>
      </c>
      <c r="H20" s="6" t="s">
        <v>16</v>
      </c>
      <c r="I20" s="6"/>
      <c r="J20" s="6" t="s">
        <v>3</v>
      </c>
      <c r="K20" s="7"/>
      <c r="L20" s="7" t="str">
        <f>IF(AND(テーブル13[[#This Row],[繁殖期_R1]]=0,テーブル13[[#This Row],[繁殖期_R2]]=0,テーブル13[[#This Row],[繁殖期_P1]]=0,テーブル13[[#This Row],[繁殖期_任意]]=""),"","●")</f>
        <v/>
      </c>
      <c r="M20" s="7" t="str">
        <f>IF(AND(テーブル13[[#This Row],[秋期_R1]]=0,テーブル13[[#This Row],[秋期_R2]]=0,テーブル13[[#This Row],[秋期_P1]]=0,テーブル13[[#This Row],[秋期_任意]]=""),"","●")</f>
        <v/>
      </c>
      <c r="N20" s="7" t="str">
        <f>IF(AND(テーブル13[[#This Row],[越冬期_R1]]=0,テーブル13[[#This Row],[越冬期_R2]]=0,テーブル13[[#This Row],[越冬期_P1]]=0,テーブル13[[#This Row],[越冬期_任意]]=""),"","●")</f>
        <v/>
      </c>
      <c r="O20" s="7" t="str">
        <f>IF(AND(テーブル13[[#This Row],[合計_R1]]=0,テーブル13[[#This Row],[合計_R2]]=0,テーブル13[[#This Row],[合計_P1]]=0,テーブル13[[#This Row],[合計_任意]]=""),"","●")</f>
        <v/>
      </c>
      <c r="P20" s="9"/>
      <c r="Q20" s="8"/>
      <c r="R20" s="8"/>
      <c r="S20" s="8"/>
      <c r="T20" s="8"/>
      <c r="U20" s="8"/>
      <c r="V20" s="8"/>
      <c r="W20" s="8"/>
      <c r="X20" s="1"/>
      <c r="Y20" s="8"/>
      <c r="Z20" s="8"/>
      <c r="AA20" s="8"/>
      <c r="AB20" s="8"/>
      <c r="AC20" s="7"/>
      <c r="AD20" s="7"/>
      <c r="AE20" s="7"/>
      <c r="AF20" s="7"/>
      <c r="AG20" s="6" t="s">
        <v>24</v>
      </c>
      <c r="AH20" s="6" t="s">
        <v>24</v>
      </c>
    </row>
    <row r="21" spans="3:34" ht="18" customHeight="1" x14ac:dyDescent="0.45">
      <c r="C21" s="5">
        <v>18</v>
      </c>
      <c r="D21" s="12"/>
      <c r="E21" s="12" t="s">
        <v>215</v>
      </c>
      <c r="F21" s="12" t="s">
        <v>214</v>
      </c>
      <c r="G21" s="11" t="s">
        <v>213</v>
      </c>
      <c r="H21" s="6" t="s">
        <v>81</v>
      </c>
      <c r="I21" s="6"/>
      <c r="J21" s="6" t="s">
        <v>3</v>
      </c>
      <c r="K21" s="7" t="s">
        <v>202</v>
      </c>
      <c r="L21" s="7" t="str">
        <f>IF(AND(テーブル13[[#This Row],[繁殖期_R1]]=0,テーブル13[[#This Row],[繁殖期_R2]]=0,テーブル13[[#This Row],[繁殖期_P1]]=0,テーブル13[[#This Row],[繁殖期_任意]]=""),"","●")</f>
        <v>●</v>
      </c>
      <c r="M21" s="7" t="str">
        <f>IF(AND(テーブル13[[#This Row],[秋期_R1]]=0,テーブル13[[#This Row],[秋期_R2]]=0,テーブル13[[#This Row],[秋期_P1]]=0,テーブル13[[#This Row],[秋期_任意]]=""),"","●")</f>
        <v>●</v>
      </c>
      <c r="N21" s="7" t="str">
        <f>IF(AND(テーブル13[[#This Row],[越冬期_R1]]=0,テーブル13[[#This Row],[越冬期_R2]]=0,テーブル13[[#This Row],[越冬期_P1]]=0,テーブル13[[#This Row],[越冬期_任意]]=""),"","●")</f>
        <v/>
      </c>
      <c r="O21" s="7" t="str">
        <f>IF(AND(テーブル13[[#This Row],[合計_R1]]=0,テーブル13[[#This Row],[合計_R2]]=0,テーブル13[[#This Row],[合計_P1]]=0,テーブル13[[#This Row],[合計_任意]]=""),"","●")</f>
        <v>●</v>
      </c>
      <c r="P21" s="9" t="s">
        <v>26</v>
      </c>
      <c r="Q21" s="8"/>
      <c r="R21" s="8"/>
      <c r="S21" s="8"/>
      <c r="T21" s="8"/>
      <c r="U21" s="8">
        <v>1</v>
      </c>
      <c r="V21" s="8"/>
      <c r="W21" s="8"/>
      <c r="X21" s="1">
        <v>1</v>
      </c>
      <c r="Y21" s="8"/>
      <c r="Z21" s="8">
        <v>1</v>
      </c>
      <c r="AA21" s="8"/>
      <c r="AB21" s="8">
        <v>1</v>
      </c>
      <c r="AC21" s="7" t="s">
        <v>25</v>
      </c>
      <c r="AD21" s="7" t="s">
        <v>25</v>
      </c>
      <c r="AE21" s="7"/>
      <c r="AF21" s="7" t="s">
        <v>25</v>
      </c>
      <c r="AG21" s="6" t="s">
        <v>24</v>
      </c>
      <c r="AH21" s="6" t="s">
        <v>24</v>
      </c>
    </row>
    <row r="22" spans="3:34" ht="18" customHeight="1" x14ac:dyDescent="0.45">
      <c r="C22" s="5">
        <v>19</v>
      </c>
      <c r="D22" s="12"/>
      <c r="E22" s="12"/>
      <c r="F22" s="12" t="s">
        <v>212</v>
      </c>
      <c r="G22" s="11" t="s">
        <v>211</v>
      </c>
      <c r="H22" s="6" t="s">
        <v>16</v>
      </c>
      <c r="I22" s="6"/>
      <c r="J22" s="6"/>
      <c r="K22" s="7"/>
      <c r="L22" s="7" t="str">
        <f>IF(AND(テーブル13[[#This Row],[繁殖期_R1]]=0,テーブル13[[#This Row],[繁殖期_R2]]=0,テーブル13[[#This Row],[繁殖期_P1]]=0,テーブル13[[#This Row],[繁殖期_任意]]=""),"","●")</f>
        <v/>
      </c>
      <c r="M22" s="7" t="str">
        <f>IF(AND(テーブル13[[#This Row],[秋期_R1]]=0,テーブル13[[#This Row],[秋期_R2]]=0,テーブル13[[#This Row],[秋期_P1]]=0,テーブル13[[#This Row],[秋期_任意]]=""),"","●")</f>
        <v>●</v>
      </c>
      <c r="N22" s="7" t="str">
        <f>IF(AND(テーブル13[[#This Row],[越冬期_R1]]=0,テーブル13[[#This Row],[越冬期_R2]]=0,テーブル13[[#This Row],[越冬期_P1]]=0,テーブル13[[#This Row],[越冬期_任意]]=""),"","●")</f>
        <v>●</v>
      </c>
      <c r="O22" s="7" t="str">
        <f>IF(AND(テーブル13[[#This Row],[合計_R1]]=0,テーブル13[[#This Row],[合計_R2]]=0,テーブル13[[#This Row],[合計_P1]]=0,テーブル13[[#This Row],[合計_任意]]=""),"","●")</f>
        <v>●</v>
      </c>
      <c r="P22" s="9"/>
      <c r="Q22" s="8"/>
      <c r="R22" s="8"/>
      <c r="S22" s="8"/>
      <c r="T22" s="8"/>
      <c r="U22" s="8"/>
      <c r="V22" s="8"/>
      <c r="W22" s="8"/>
      <c r="X22" s="1"/>
      <c r="Y22" s="8"/>
      <c r="Z22" s="8"/>
      <c r="AA22" s="8"/>
      <c r="AB22" s="8"/>
      <c r="AC22" s="7"/>
      <c r="AD22" s="7" t="s">
        <v>25</v>
      </c>
      <c r="AE22" s="7" t="s">
        <v>25</v>
      </c>
      <c r="AF22" s="7" t="s">
        <v>25</v>
      </c>
      <c r="AG22" s="6" t="s">
        <v>24</v>
      </c>
      <c r="AH22" s="6" t="s">
        <v>24</v>
      </c>
    </row>
    <row r="23" spans="3:34" ht="18" customHeight="1" x14ac:dyDescent="0.45">
      <c r="C23" s="5">
        <v>20</v>
      </c>
      <c r="D23" s="12"/>
      <c r="E23" s="12"/>
      <c r="F23" s="12" t="s">
        <v>210</v>
      </c>
      <c r="G23" s="11" t="s">
        <v>209</v>
      </c>
      <c r="H23" s="6" t="s">
        <v>16</v>
      </c>
      <c r="I23" s="6"/>
      <c r="J23" s="6"/>
      <c r="K23" s="7" t="s">
        <v>6</v>
      </c>
      <c r="L23" s="7" t="str">
        <f>IF(AND(テーブル13[[#This Row],[繁殖期_R1]]=0,テーブル13[[#This Row],[繁殖期_R2]]=0,テーブル13[[#This Row],[繁殖期_P1]]=0,テーブル13[[#This Row],[繁殖期_任意]]=""),"","●")</f>
        <v/>
      </c>
      <c r="M23" s="7" t="str">
        <f>IF(AND(テーブル13[[#This Row],[秋期_R1]]=0,テーブル13[[#This Row],[秋期_R2]]=0,テーブル13[[#This Row],[秋期_P1]]=0,テーブル13[[#This Row],[秋期_任意]]=""),"","●")</f>
        <v/>
      </c>
      <c r="N23" s="7" t="str">
        <f>IF(AND(テーブル13[[#This Row],[越冬期_R1]]=0,テーブル13[[#This Row],[越冬期_R2]]=0,テーブル13[[#This Row],[越冬期_P1]]=0,テーブル13[[#This Row],[越冬期_任意]]=""),"","●")</f>
        <v/>
      </c>
      <c r="O23" s="7" t="str">
        <f>IF(AND(テーブル13[[#This Row],[合計_R1]]=0,テーブル13[[#This Row],[合計_R2]]=0,テーブル13[[#This Row],[合計_P1]]=0,テーブル13[[#This Row],[合計_任意]]=""),"","●")</f>
        <v/>
      </c>
      <c r="P23" s="9"/>
      <c r="Q23" s="8"/>
      <c r="R23" s="8"/>
      <c r="S23" s="8"/>
      <c r="T23" s="8"/>
      <c r="U23" s="8"/>
      <c r="V23" s="8"/>
      <c r="W23" s="8"/>
      <c r="X23" s="1"/>
      <c r="Y23" s="8"/>
      <c r="Z23" s="8"/>
      <c r="AA23" s="8"/>
      <c r="AB23" s="8"/>
      <c r="AC23" s="7"/>
      <c r="AD23" s="7"/>
      <c r="AE23" s="7"/>
      <c r="AF23" s="7"/>
      <c r="AG23" s="6"/>
      <c r="AH23" s="6" t="s">
        <v>24</v>
      </c>
    </row>
    <row r="24" spans="3:34" ht="18" customHeight="1" x14ac:dyDescent="0.45">
      <c r="C24" s="5">
        <v>21</v>
      </c>
      <c r="D24" s="12"/>
      <c r="E24" s="12"/>
      <c r="F24" s="12" t="s">
        <v>208</v>
      </c>
      <c r="G24" s="11" t="s">
        <v>207</v>
      </c>
      <c r="H24" s="6" t="s">
        <v>37</v>
      </c>
      <c r="I24" s="6"/>
      <c r="J24" s="6" t="s">
        <v>3</v>
      </c>
      <c r="K24" s="7"/>
      <c r="L24" s="7" t="str">
        <f>IF(AND(テーブル13[[#This Row],[繁殖期_R1]]=0,テーブル13[[#This Row],[繁殖期_R2]]=0,テーブル13[[#This Row],[繁殖期_P1]]=0,テーブル13[[#This Row],[繁殖期_任意]]=""),"","●")</f>
        <v/>
      </c>
      <c r="M24" s="7" t="str">
        <f>IF(AND(テーブル13[[#This Row],[秋期_R1]]=0,テーブル13[[#This Row],[秋期_R2]]=0,テーブル13[[#This Row],[秋期_P1]]=0,テーブル13[[#This Row],[秋期_任意]]=""),"","●")</f>
        <v/>
      </c>
      <c r="N24" s="7" t="str">
        <f>IF(AND(テーブル13[[#This Row],[越冬期_R1]]=0,テーブル13[[#This Row],[越冬期_R2]]=0,テーブル13[[#This Row],[越冬期_P1]]=0,テーブル13[[#This Row],[越冬期_任意]]=""),"","●")</f>
        <v/>
      </c>
      <c r="O24" s="7" t="str">
        <f>IF(AND(テーブル13[[#This Row],[合計_R1]]=0,テーブル13[[#This Row],[合計_R2]]=0,テーブル13[[#This Row],[合計_P1]]=0,テーブル13[[#This Row],[合計_任意]]=""),"","●")</f>
        <v/>
      </c>
      <c r="P24" s="9"/>
      <c r="Q24" s="8"/>
      <c r="R24" s="8"/>
      <c r="S24" s="8"/>
      <c r="T24" s="8"/>
      <c r="U24" s="8"/>
      <c r="V24" s="8"/>
      <c r="W24" s="8"/>
      <c r="X24" s="1"/>
      <c r="Y24" s="8"/>
      <c r="Z24" s="8"/>
      <c r="AA24" s="8"/>
      <c r="AB24" s="8"/>
      <c r="AC24" s="7"/>
      <c r="AD24" s="7"/>
      <c r="AE24" s="7"/>
      <c r="AF24" s="7"/>
      <c r="AG24" s="6" t="s">
        <v>24</v>
      </c>
      <c r="AH24" s="6" t="s">
        <v>24</v>
      </c>
    </row>
    <row r="25" spans="3:34" ht="18" customHeight="1" x14ac:dyDescent="0.45">
      <c r="C25" s="5">
        <v>22</v>
      </c>
      <c r="D25" s="12"/>
      <c r="E25" s="12"/>
      <c r="F25" s="12" t="s">
        <v>206</v>
      </c>
      <c r="G25" s="11" t="s">
        <v>205</v>
      </c>
      <c r="H25" s="6" t="s">
        <v>16</v>
      </c>
      <c r="I25" s="6"/>
      <c r="J25" s="6" t="s">
        <v>3</v>
      </c>
      <c r="K25" s="7" t="s">
        <v>3</v>
      </c>
      <c r="L25" s="7" t="str">
        <f>IF(AND(テーブル13[[#This Row],[繁殖期_R1]]=0,テーブル13[[#This Row],[繁殖期_R2]]=0,テーブル13[[#This Row],[繁殖期_P1]]=0,テーブル13[[#This Row],[繁殖期_任意]]=""),"","●")</f>
        <v/>
      </c>
      <c r="M25" s="7" t="str">
        <f>IF(AND(テーブル13[[#This Row],[秋期_R1]]=0,テーブル13[[#This Row],[秋期_R2]]=0,テーブル13[[#This Row],[秋期_P1]]=0,テーブル13[[#This Row],[秋期_任意]]=""),"","●")</f>
        <v/>
      </c>
      <c r="N25" s="7" t="str">
        <f>IF(AND(テーブル13[[#This Row],[越冬期_R1]]=0,テーブル13[[#This Row],[越冬期_R2]]=0,テーブル13[[#This Row],[越冬期_P1]]=0,テーブル13[[#This Row],[越冬期_任意]]=""),"","●")</f>
        <v/>
      </c>
      <c r="O25" s="7" t="str">
        <f>IF(AND(テーブル13[[#This Row],[合計_R1]]=0,テーブル13[[#This Row],[合計_R2]]=0,テーブル13[[#This Row],[合計_P1]]=0,テーブル13[[#This Row],[合計_任意]]=""),"","●")</f>
        <v/>
      </c>
      <c r="P25" s="9"/>
      <c r="Q25" s="8"/>
      <c r="R25" s="8"/>
      <c r="S25" s="8"/>
      <c r="T25" s="8"/>
      <c r="U25" s="8"/>
      <c r="V25" s="8"/>
      <c r="W25" s="8"/>
      <c r="X25" s="1"/>
      <c r="Y25" s="8"/>
      <c r="Z25" s="8"/>
      <c r="AA25" s="8"/>
      <c r="AB25" s="8"/>
      <c r="AC25" s="7"/>
      <c r="AD25" s="7"/>
      <c r="AE25" s="7"/>
      <c r="AF25" s="7"/>
      <c r="AG25" s="6" t="s">
        <v>24</v>
      </c>
      <c r="AH25" s="6" t="s">
        <v>24</v>
      </c>
    </row>
    <row r="26" spans="3:34" ht="18" customHeight="1" x14ac:dyDescent="0.45">
      <c r="C26" s="5">
        <v>23</v>
      </c>
      <c r="D26" s="12"/>
      <c r="E26" s="12"/>
      <c r="F26" s="12" t="s">
        <v>204</v>
      </c>
      <c r="G26" s="11" t="s">
        <v>203</v>
      </c>
      <c r="H26" s="6" t="s">
        <v>81</v>
      </c>
      <c r="I26" s="6"/>
      <c r="J26" s="6" t="s">
        <v>6</v>
      </c>
      <c r="K26" s="7" t="s">
        <v>202</v>
      </c>
      <c r="L26" s="7" t="str">
        <f>IF(AND(テーブル13[[#This Row],[繁殖期_R1]]=0,テーブル13[[#This Row],[繁殖期_R2]]=0,テーブル13[[#This Row],[繁殖期_P1]]=0,テーブル13[[#This Row],[繁殖期_任意]]=""),"","●")</f>
        <v/>
      </c>
      <c r="M26" s="7" t="str">
        <f>IF(AND(テーブル13[[#This Row],[秋期_R1]]=0,テーブル13[[#This Row],[秋期_R2]]=0,テーブル13[[#This Row],[秋期_P1]]=0,テーブル13[[#This Row],[秋期_任意]]=""),"","●")</f>
        <v/>
      </c>
      <c r="N26" s="7" t="str">
        <f>IF(AND(テーブル13[[#This Row],[越冬期_R1]]=0,テーブル13[[#This Row],[越冬期_R2]]=0,テーブル13[[#This Row],[越冬期_P1]]=0,テーブル13[[#This Row],[越冬期_任意]]=""),"","●")</f>
        <v/>
      </c>
      <c r="O26" s="7" t="str">
        <f>IF(AND(テーブル13[[#This Row],[合計_R1]]=0,テーブル13[[#This Row],[合計_R2]]=0,テーブル13[[#This Row],[合計_P1]]=0,テーブル13[[#This Row],[合計_任意]]=""),"","●")</f>
        <v/>
      </c>
      <c r="P26" s="9"/>
      <c r="Q26" s="8"/>
      <c r="R26" s="8"/>
      <c r="S26" s="8"/>
      <c r="T26" s="8"/>
      <c r="U26" s="8"/>
      <c r="V26" s="8"/>
      <c r="W26" s="8"/>
      <c r="X26" s="1"/>
      <c r="Y26" s="8"/>
      <c r="Z26" s="8"/>
      <c r="AA26" s="8"/>
      <c r="AB26" s="8"/>
      <c r="AC26" s="7"/>
      <c r="AD26" s="7"/>
      <c r="AE26" s="7"/>
      <c r="AF26" s="7"/>
      <c r="AG26" s="6" t="s">
        <v>24</v>
      </c>
      <c r="AH26" s="6" t="s">
        <v>24</v>
      </c>
    </row>
    <row r="27" spans="3:34" ht="18" customHeight="1" x14ac:dyDescent="0.45">
      <c r="C27" s="5">
        <v>24</v>
      </c>
      <c r="D27" s="12"/>
      <c r="E27" s="12"/>
      <c r="F27" s="12" t="s">
        <v>201</v>
      </c>
      <c r="G27" s="11" t="s">
        <v>200</v>
      </c>
      <c r="H27" s="6" t="s">
        <v>37</v>
      </c>
      <c r="I27" s="6"/>
      <c r="J27" s="6"/>
      <c r="K27" s="7" t="s">
        <v>3</v>
      </c>
      <c r="L27" s="7" t="str">
        <f>IF(AND(テーブル13[[#This Row],[繁殖期_R1]]=0,テーブル13[[#This Row],[繁殖期_R2]]=0,テーブル13[[#This Row],[繁殖期_P1]]=0,テーブル13[[#This Row],[繁殖期_任意]]=""),"","●")</f>
        <v/>
      </c>
      <c r="M27" s="7" t="str">
        <f>IF(AND(テーブル13[[#This Row],[秋期_R1]]=0,テーブル13[[#This Row],[秋期_R2]]=0,テーブル13[[#This Row],[秋期_P1]]=0,テーブル13[[#This Row],[秋期_任意]]=""),"","●")</f>
        <v/>
      </c>
      <c r="N27" s="7" t="str">
        <f>IF(AND(テーブル13[[#This Row],[越冬期_R1]]=0,テーブル13[[#This Row],[越冬期_R2]]=0,テーブル13[[#This Row],[越冬期_P1]]=0,テーブル13[[#This Row],[越冬期_任意]]=""),"","●")</f>
        <v/>
      </c>
      <c r="O27" s="7" t="str">
        <f>IF(AND(テーブル13[[#This Row],[合計_R1]]=0,テーブル13[[#This Row],[合計_R2]]=0,テーブル13[[#This Row],[合計_P1]]=0,テーブル13[[#This Row],[合計_任意]]=""),"","●")</f>
        <v/>
      </c>
      <c r="P27" s="9"/>
      <c r="Q27" s="8"/>
      <c r="R27" s="8"/>
      <c r="S27" s="8"/>
      <c r="T27" s="8"/>
      <c r="U27" s="8"/>
      <c r="V27" s="8"/>
      <c r="W27" s="8"/>
      <c r="X27" s="1"/>
      <c r="Y27" s="8"/>
      <c r="Z27" s="8"/>
      <c r="AA27" s="8"/>
      <c r="AB27" s="8"/>
      <c r="AC27" s="7"/>
      <c r="AD27" s="7"/>
      <c r="AE27" s="7"/>
      <c r="AF27" s="7"/>
      <c r="AG27" s="6" t="s">
        <v>24</v>
      </c>
      <c r="AH27" s="6" t="s">
        <v>24</v>
      </c>
    </row>
    <row r="28" spans="3:34" ht="18" customHeight="1" x14ac:dyDescent="0.45">
      <c r="C28" s="5">
        <v>25</v>
      </c>
      <c r="D28" s="12" t="s">
        <v>199</v>
      </c>
      <c r="E28" s="12" t="s">
        <v>199</v>
      </c>
      <c r="F28" s="12" t="s">
        <v>199</v>
      </c>
      <c r="G28" s="11" t="s">
        <v>198</v>
      </c>
      <c r="H28" s="6" t="s">
        <v>16</v>
      </c>
      <c r="I28" s="6"/>
      <c r="J28" s="6"/>
      <c r="K28" s="7" t="s">
        <v>3</v>
      </c>
      <c r="L28" s="7" t="str">
        <f>IF(AND(テーブル13[[#This Row],[繁殖期_R1]]=0,テーブル13[[#This Row],[繁殖期_R2]]=0,テーブル13[[#This Row],[繁殖期_P1]]=0,テーブル13[[#This Row],[繁殖期_任意]]=""),"","●")</f>
        <v>●</v>
      </c>
      <c r="M28" s="7" t="str">
        <f>IF(AND(テーブル13[[#This Row],[秋期_R1]]=0,テーブル13[[#This Row],[秋期_R2]]=0,テーブル13[[#This Row],[秋期_P1]]=0,テーブル13[[#This Row],[秋期_任意]]=""),"","●")</f>
        <v/>
      </c>
      <c r="N28" s="7" t="str">
        <f>IF(AND(テーブル13[[#This Row],[越冬期_R1]]=0,テーブル13[[#This Row],[越冬期_R2]]=0,テーブル13[[#This Row],[越冬期_P1]]=0,テーブル13[[#This Row],[越冬期_任意]]=""),"","●")</f>
        <v/>
      </c>
      <c r="O28" s="7" t="str">
        <f>IF(AND(テーブル13[[#This Row],[合計_R1]]=0,テーブル13[[#This Row],[合計_R2]]=0,テーブル13[[#This Row],[合計_P1]]=0,テーブル13[[#This Row],[合計_任意]]=""),"","●")</f>
        <v>●</v>
      </c>
      <c r="P28" s="9" t="s">
        <v>26</v>
      </c>
      <c r="Q28" s="8"/>
      <c r="R28" s="8"/>
      <c r="S28" s="8"/>
      <c r="T28" s="8"/>
      <c r="U28" s="8"/>
      <c r="V28" s="8"/>
      <c r="W28" s="8"/>
      <c r="X28" s="1"/>
      <c r="Y28" s="8"/>
      <c r="Z28" s="8"/>
      <c r="AA28" s="8"/>
      <c r="AB28" s="8"/>
      <c r="AC28" s="7" t="s">
        <v>25</v>
      </c>
      <c r="AD28" s="7"/>
      <c r="AE28" s="7"/>
      <c r="AF28" s="7" t="s">
        <v>25</v>
      </c>
      <c r="AG28" s="6" t="s">
        <v>24</v>
      </c>
      <c r="AH28" s="6" t="s">
        <v>24</v>
      </c>
    </row>
    <row r="29" spans="3:34" ht="18" customHeight="1" x14ac:dyDescent="0.45">
      <c r="C29" s="5">
        <v>26</v>
      </c>
      <c r="D29" s="12"/>
      <c r="E29" s="12"/>
      <c r="F29" s="12" t="s">
        <v>197</v>
      </c>
      <c r="G29" s="11" t="s">
        <v>196</v>
      </c>
      <c r="H29" s="6" t="s">
        <v>81</v>
      </c>
      <c r="I29" s="6"/>
      <c r="J29" s="6"/>
      <c r="K29" s="7" t="s">
        <v>6</v>
      </c>
      <c r="L29" s="7" t="str">
        <f>IF(AND(テーブル13[[#This Row],[繁殖期_R1]]=0,テーブル13[[#This Row],[繁殖期_R2]]=0,テーブル13[[#This Row],[繁殖期_P1]]=0,テーブル13[[#This Row],[繁殖期_任意]]=""),"","●")</f>
        <v/>
      </c>
      <c r="M29" s="7" t="str">
        <f>IF(AND(テーブル13[[#This Row],[秋期_R1]]=0,テーブル13[[#This Row],[秋期_R2]]=0,テーブル13[[#This Row],[秋期_P1]]=0,テーブル13[[#This Row],[秋期_任意]]=""),"","●")</f>
        <v/>
      </c>
      <c r="N29" s="7" t="str">
        <f>IF(AND(テーブル13[[#This Row],[越冬期_R1]]=0,テーブル13[[#This Row],[越冬期_R2]]=0,テーブル13[[#This Row],[越冬期_P1]]=0,テーブル13[[#This Row],[越冬期_任意]]=""),"","●")</f>
        <v/>
      </c>
      <c r="O29" s="7" t="str">
        <f>IF(AND(テーブル13[[#This Row],[合計_R1]]=0,テーブル13[[#This Row],[合計_R2]]=0,テーブル13[[#This Row],[合計_P1]]=0,テーブル13[[#This Row],[合計_任意]]=""),"","●")</f>
        <v/>
      </c>
      <c r="P29" s="9"/>
      <c r="Q29" s="8"/>
      <c r="R29" s="8"/>
      <c r="S29" s="8"/>
      <c r="T29" s="8"/>
      <c r="U29" s="8"/>
      <c r="V29" s="8"/>
      <c r="W29" s="8"/>
      <c r="X29" s="1"/>
      <c r="Y29" s="8"/>
      <c r="Z29" s="8"/>
      <c r="AA29" s="8"/>
      <c r="AB29" s="8"/>
      <c r="AC29" s="7"/>
      <c r="AD29" s="7"/>
      <c r="AE29" s="7"/>
      <c r="AF29" s="7"/>
      <c r="AG29" s="6"/>
      <c r="AH29" s="6" t="s">
        <v>24</v>
      </c>
    </row>
    <row r="30" spans="3:34" ht="18" customHeight="1" x14ac:dyDescent="0.45">
      <c r="C30" s="5">
        <v>27</v>
      </c>
      <c r="D30" s="12" t="s">
        <v>195</v>
      </c>
      <c r="E30" s="12" t="s">
        <v>192</v>
      </c>
      <c r="F30" s="12" t="s">
        <v>194</v>
      </c>
      <c r="G30" s="11" t="s">
        <v>193</v>
      </c>
      <c r="H30" s="6" t="s">
        <v>81</v>
      </c>
      <c r="I30" s="6"/>
      <c r="J30" s="6"/>
      <c r="K30" s="7"/>
      <c r="L30" s="7" t="str">
        <f>IF(AND(テーブル13[[#This Row],[繁殖期_R1]]=0,テーブル13[[#This Row],[繁殖期_R2]]=0,テーブル13[[#This Row],[繁殖期_P1]]=0,テーブル13[[#This Row],[繁殖期_任意]]=""),"","●")</f>
        <v/>
      </c>
      <c r="M30" s="7" t="str">
        <f>IF(AND(テーブル13[[#This Row],[秋期_R1]]=0,テーブル13[[#This Row],[秋期_R2]]=0,テーブル13[[#This Row],[秋期_P1]]=0,テーブル13[[#This Row],[秋期_任意]]=""),"","●")</f>
        <v/>
      </c>
      <c r="N30" s="7" t="str">
        <f>IF(AND(テーブル13[[#This Row],[越冬期_R1]]=0,テーブル13[[#This Row],[越冬期_R2]]=0,テーブル13[[#This Row],[越冬期_P1]]=0,テーブル13[[#This Row],[越冬期_任意]]=""),"","●")</f>
        <v/>
      </c>
      <c r="O30" s="7" t="str">
        <f>IF(AND(テーブル13[[#This Row],[合計_R1]]=0,テーブル13[[#This Row],[合計_R2]]=0,テーブル13[[#This Row],[合計_P1]]=0,テーブル13[[#This Row],[合計_任意]]=""),"","●")</f>
        <v/>
      </c>
      <c r="P30" s="9"/>
      <c r="Q30" s="8"/>
      <c r="R30" s="8"/>
      <c r="S30" s="8"/>
      <c r="T30" s="8"/>
      <c r="U30" s="8"/>
      <c r="V30" s="8"/>
      <c r="W30" s="8"/>
      <c r="X30" s="1"/>
      <c r="Y30" s="8"/>
      <c r="Z30" s="8"/>
      <c r="AA30" s="8"/>
      <c r="AB30" s="8"/>
      <c r="AC30" s="7"/>
      <c r="AD30" s="7"/>
      <c r="AE30" s="7"/>
      <c r="AF30" s="7"/>
      <c r="AG30" s="6" t="s">
        <v>24</v>
      </c>
      <c r="AH30" s="6"/>
    </row>
    <row r="31" spans="3:34" ht="18" customHeight="1" x14ac:dyDescent="0.45">
      <c r="C31" s="5">
        <v>28</v>
      </c>
      <c r="D31" s="12"/>
      <c r="E31" s="12"/>
      <c r="F31" s="12" t="s">
        <v>192</v>
      </c>
      <c r="G31" s="11" t="s">
        <v>191</v>
      </c>
      <c r="H31" s="6" t="s">
        <v>16</v>
      </c>
      <c r="I31" s="10"/>
      <c r="J31" s="6"/>
      <c r="K31" s="7"/>
      <c r="L31" s="7" t="str">
        <f>IF(AND(テーブル13[[#This Row],[繁殖期_R1]]=0,テーブル13[[#This Row],[繁殖期_R2]]=0,テーブル13[[#This Row],[繁殖期_P1]]=0,テーブル13[[#This Row],[繁殖期_任意]]=""),"","●")</f>
        <v/>
      </c>
      <c r="M31" s="7" t="str">
        <f>IF(AND(テーブル13[[#This Row],[秋期_R1]]=0,テーブル13[[#This Row],[秋期_R2]]=0,テーブル13[[#This Row],[秋期_P1]]=0,テーブル13[[#This Row],[秋期_任意]]=""),"","●")</f>
        <v/>
      </c>
      <c r="N31" s="7" t="str">
        <f>IF(AND(テーブル13[[#This Row],[越冬期_R1]]=0,テーブル13[[#This Row],[越冬期_R2]]=0,テーブル13[[#This Row],[越冬期_P1]]=0,テーブル13[[#This Row],[越冬期_任意]]=""),"","●")</f>
        <v>●</v>
      </c>
      <c r="O31" s="7" t="str">
        <f>IF(AND(テーブル13[[#This Row],[合計_R1]]=0,テーブル13[[#This Row],[合計_R2]]=0,テーブル13[[#This Row],[合計_P1]]=0,テーブル13[[#This Row],[合計_任意]]=""),"","●")</f>
        <v>●</v>
      </c>
      <c r="P31" s="9"/>
      <c r="Q31" s="8"/>
      <c r="R31" s="8"/>
      <c r="S31" s="8"/>
      <c r="T31" s="8"/>
      <c r="U31" s="8"/>
      <c r="V31" s="8"/>
      <c r="W31" s="8"/>
      <c r="X31" s="1"/>
      <c r="Y31" s="8"/>
      <c r="Z31" s="8"/>
      <c r="AA31" s="8"/>
      <c r="AB31" s="8"/>
      <c r="AC31" s="7"/>
      <c r="AD31" s="7"/>
      <c r="AE31" s="7" t="s">
        <v>25</v>
      </c>
      <c r="AF31" s="7" t="s">
        <v>25</v>
      </c>
      <c r="AG31" s="6" t="s">
        <v>24</v>
      </c>
      <c r="AH31" s="6" t="s">
        <v>24</v>
      </c>
    </row>
    <row r="32" spans="3:34" ht="18" customHeight="1" x14ac:dyDescent="0.45">
      <c r="C32" s="5">
        <v>29</v>
      </c>
      <c r="D32" s="12"/>
      <c r="E32" s="12"/>
      <c r="F32" s="12" t="s">
        <v>190</v>
      </c>
      <c r="G32" s="11" t="s">
        <v>189</v>
      </c>
      <c r="H32" s="6" t="s">
        <v>16</v>
      </c>
      <c r="I32" s="10"/>
      <c r="J32" s="6"/>
      <c r="K32" s="7" t="s">
        <v>3</v>
      </c>
      <c r="L32" s="7" t="str">
        <f>IF(AND(テーブル13[[#This Row],[繁殖期_R1]]=0,テーブル13[[#This Row],[繁殖期_R2]]=0,テーブル13[[#This Row],[繁殖期_P1]]=0,テーブル13[[#This Row],[繁殖期_任意]]=""),"","●")</f>
        <v/>
      </c>
      <c r="M32" s="7" t="str">
        <f>IF(AND(テーブル13[[#This Row],[秋期_R1]]=0,テーブル13[[#This Row],[秋期_R2]]=0,テーブル13[[#This Row],[秋期_P1]]=0,テーブル13[[#This Row],[秋期_任意]]=""),"","●")</f>
        <v/>
      </c>
      <c r="N32" s="7" t="str">
        <f>IF(AND(テーブル13[[#This Row],[越冬期_R1]]=0,テーブル13[[#This Row],[越冬期_R2]]=0,テーブル13[[#This Row],[越冬期_P1]]=0,テーブル13[[#This Row],[越冬期_任意]]=""),"","●")</f>
        <v/>
      </c>
      <c r="O32" s="7" t="str">
        <f>IF(AND(テーブル13[[#This Row],[合計_R1]]=0,テーブル13[[#This Row],[合計_R2]]=0,テーブル13[[#This Row],[合計_P1]]=0,テーブル13[[#This Row],[合計_任意]]=""),"","●")</f>
        <v/>
      </c>
      <c r="P32" s="9"/>
      <c r="Q32" s="8"/>
      <c r="R32" s="8"/>
      <c r="S32" s="8"/>
      <c r="T32" s="8"/>
      <c r="U32" s="8"/>
      <c r="V32" s="8"/>
      <c r="W32" s="8"/>
      <c r="X32" s="1"/>
      <c r="Y32" s="8"/>
      <c r="Z32" s="8"/>
      <c r="AA32" s="8"/>
      <c r="AB32" s="8"/>
      <c r="AC32" s="7"/>
      <c r="AD32" s="7"/>
      <c r="AE32" s="7"/>
      <c r="AF32" s="7"/>
      <c r="AG32" s="6" t="s">
        <v>24</v>
      </c>
      <c r="AH32" s="6"/>
    </row>
    <row r="33" spans="3:34" ht="18" customHeight="1" x14ac:dyDescent="0.45">
      <c r="C33" s="5">
        <v>30</v>
      </c>
      <c r="D33" s="12" t="s">
        <v>188</v>
      </c>
      <c r="E33" s="12" t="s">
        <v>188</v>
      </c>
      <c r="F33" s="12" t="s">
        <v>187</v>
      </c>
      <c r="G33" s="11" t="s">
        <v>186</v>
      </c>
      <c r="H33" s="6" t="s">
        <v>16</v>
      </c>
      <c r="I33" s="10"/>
      <c r="J33" s="6"/>
      <c r="K33" s="7"/>
      <c r="L33" s="7" t="str">
        <f>IF(AND(テーブル13[[#This Row],[繁殖期_R1]]=0,テーブル13[[#This Row],[繁殖期_R2]]=0,テーブル13[[#This Row],[繁殖期_P1]]=0,テーブル13[[#This Row],[繁殖期_任意]]=""),"","●")</f>
        <v>●</v>
      </c>
      <c r="M33" s="7" t="str">
        <f>IF(AND(テーブル13[[#This Row],[秋期_R1]]=0,テーブル13[[#This Row],[秋期_R2]]=0,テーブル13[[#This Row],[秋期_P1]]=0,テーブル13[[#This Row],[秋期_任意]]=""),"","●")</f>
        <v>●</v>
      </c>
      <c r="N33" s="7" t="str">
        <f>IF(AND(テーブル13[[#This Row],[越冬期_R1]]=0,テーブル13[[#This Row],[越冬期_R2]]=0,テーブル13[[#This Row],[越冬期_P1]]=0,テーブル13[[#This Row],[越冬期_任意]]=""),"","●")</f>
        <v>●</v>
      </c>
      <c r="O33" s="7" t="str">
        <f>IF(AND(テーブル13[[#This Row],[合計_R1]]=0,テーブル13[[#This Row],[合計_R2]]=0,テーブル13[[#This Row],[合計_P1]]=0,テーブル13[[#This Row],[合計_任意]]=""),"","●")</f>
        <v>●</v>
      </c>
      <c r="P33" s="9" t="s">
        <v>26</v>
      </c>
      <c r="Q33" s="8">
        <v>3</v>
      </c>
      <c r="R33" s="8">
        <v>2</v>
      </c>
      <c r="S33" s="8"/>
      <c r="T33" s="8">
        <v>5</v>
      </c>
      <c r="U33" s="8">
        <v>2</v>
      </c>
      <c r="V33" s="8"/>
      <c r="W33" s="8">
        <v>4</v>
      </c>
      <c r="X33" s="1">
        <v>6</v>
      </c>
      <c r="Y33" s="8">
        <v>1</v>
      </c>
      <c r="Z33" s="8"/>
      <c r="AA33" s="8"/>
      <c r="AB33" s="8">
        <v>1</v>
      </c>
      <c r="AC33" s="7"/>
      <c r="AD33" s="7" t="s">
        <v>25</v>
      </c>
      <c r="AE33" s="7" t="s">
        <v>25</v>
      </c>
      <c r="AF33" s="7" t="s">
        <v>25</v>
      </c>
      <c r="AG33" s="6" t="s">
        <v>24</v>
      </c>
      <c r="AH33" s="6" t="s">
        <v>24</v>
      </c>
    </row>
    <row r="34" spans="3:34" ht="18" customHeight="1" x14ac:dyDescent="0.45">
      <c r="C34" s="5">
        <v>31</v>
      </c>
      <c r="D34" s="12"/>
      <c r="E34" s="12"/>
      <c r="F34" s="12" t="s">
        <v>185</v>
      </c>
      <c r="G34" s="11" t="s">
        <v>184</v>
      </c>
      <c r="H34" s="6" t="s">
        <v>16</v>
      </c>
      <c r="I34" s="10"/>
      <c r="J34" s="6"/>
      <c r="K34" s="7" t="s">
        <v>3</v>
      </c>
      <c r="L34" s="7" t="str">
        <f>IF(AND(テーブル13[[#This Row],[繁殖期_R1]]=0,テーブル13[[#This Row],[繁殖期_R2]]=0,テーブル13[[#This Row],[繁殖期_P1]]=0,テーブル13[[#This Row],[繁殖期_任意]]=""),"","●")</f>
        <v/>
      </c>
      <c r="M34" s="7" t="str">
        <f>IF(AND(テーブル13[[#This Row],[秋期_R1]]=0,テーブル13[[#This Row],[秋期_R2]]=0,テーブル13[[#This Row],[秋期_P1]]=0,テーブル13[[#This Row],[秋期_任意]]=""),"","●")</f>
        <v>●</v>
      </c>
      <c r="N34" s="7" t="str">
        <f>IF(AND(テーブル13[[#This Row],[越冬期_R1]]=0,テーブル13[[#This Row],[越冬期_R2]]=0,テーブル13[[#This Row],[越冬期_P1]]=0,テーブル13[[#This Row],[越冬期_任意]]=""),"","●")</f>
        <v/>
      </c>
      <c r="O34" s="7" t="str">
        <f>IF(AND(テーブル13[[#This Row],[合計_R1]]=0,テーブル13[[#This Row],[合計_R2]]=0,テーブル13[[#This Row],[合計_P1]]=0,テーブル13[[#This Row],[合計_任意]]=""),"","●")</f>
        <v>●</v>
      </c>
      <c r="P34" s="9"/>
      <c r="Q34" s="8"/>
      <c r="R34" s="8"/>
      <c r="S34" s="8"/>
      <c r="T34" s="8"/>
      <c r="U34" s="8"/>
      <c r="V34" s="8">
        <v>1</v>
      </c>
      <c r="W34" s="8"/>
      <c r="X34" s="1">
        <v>1</v>
      </c>
      <c r="Y34" s="8"/>
      <c r="Z34" s="8"/>
      <c r="AA34" s="8"/>
      <c r="AB34" s="8"/>
      <c r="AC34" s="7"/>
      <c r="AD34" s="7"/>
      <c r="AE34" s="7"/>
      <c r="AF34" s="7"/>
      <c r="AG34" s="6"/>
      <c r="AH34" s="6"/>
    </row>
    <row r="35" spans="3:34" ht="18" customHeight="1" x14ac:dyDescent="0.45">
      <c r="C35" s="5">
        <v>32</v>
      </c>
      <c r="D35" s="12"/>
      <c r="E35" s="12"/>
      <c r="F35" s="12" t="s">
        <v>183</v>
      </c>
      <c r="G35" s="11" t="s">
        <v>182</v>
      </c>
      <c r="H35" s="6" t="s">
        <v>37</v>
      </c>
      <c r="I35" s="10"/>
      <c r="J35" s="6"/>
      <c r="K35" s="7"/>
      <c r="L35" s="7" t="str">
        <f>IF(AND(テーブル13[[#This Row],[繁殖期_R1]]=0,テーブル13[[#This Row],[繁殖期_R2]]=0,テーブル13[[#This Row],[繁殖期_P1]]=0,テーブル13[[#This Row],[繁殖期_任意]]=""),"","●")</f>
        <v/>
      </c>
      <c r="M35" s="7" t="str">
        <f>IF(AND(テーブル13[[#This Row],[秋期_R1]]=0,テーブル13[[#This Row],[秋期_R2]]=0,テーブル13[[#This Row],[秋期_P1]]=0,テーブル13[[#This Row],[秋期_任意]]=""),"","●")</f>
        <v/>
      </c>
      <c r="N35" s="7" t="str">
        <f>IF(AND(テーブル13[[#This Row],[越冬期_R1]]=0,テーブル13[[#This Row],[越冬期_R2]]=0,テーブル13[[#This Row],[越冬期_P1]]=0,テーブル13[[#This Row],[越冬期_任意]]=""),"","●")</f>
        <v/>
      </c>
      <c r="O35" s="7" t="str">
        <f>IF(AND(テーブル13[[#This Row],[合計_R1]]=0,テーブル13[[#This Row],[合計_R2]]=0,テーブル13[[#This Row],[合計_P1]]=0,テーブル13[[#This Row],[合計_任意]]=""),"","●")</f>
        <v/>
      </c>
      <c r="P35" s="9"/>
      <c r="Q35" s="8"/>
      <c r="R35" s="8"/>
      <c r="S35" s="8"/>
      <c r="T35" s="8"/>
      <c r="U35" s="8"/>
      <c r="V35" s="8"/>
      <c r="W35" s="8"/>
      <c r="X35" s="1"/>
      <c r="Y35" s="8"/>
      <c r="Z35" s="8"/>
      <c r="AA35" s="8"/>
      <c r="AB35" s="8"/>
      <c r="AC35" s="7"/>
      <c r="AD35" s="7"/>
      <c r="AE35" s="7"/>
      <c r="AF35" s="7"/>
      <c r="AG35" s="6" t="s">
        <v>24</v>
      </c>
      <c r="AH35" s="6" t="s">
        <v>24</v>
      </c>
    </row>
    <row r="36" spans="3:34" ht="18" customHeight="1" x14ac:dyDescent="0.45">
      <c r="C36" s="5">
        <v>33</v>
      </c>
      <c r="D36" s="12"/>
      <c r="E36" s="12"/>
      <c r="F36" s="12" t="s">
        <v>181</v>
      </c>
      <c r="G36" s="11" t="s">
        <v>180</v>
      </c>
      <c r="H36" s="6" t="s">
        <v>16</v>
      </c>
      <c r="I36" s="10"/>
      <c r="J36" s="6"/>
      <c r="K36" s="7"/>
      <c r="L36" s="7" t="str">
        <f>IF(AND(テーブル13[[#This Row],[繁殖期_R1]]=0,テーブル13[[#This Row],[繁殖期_R2]]=0,テーブル13[[#This Row],[繁殖期_P1]]=0,テーブル13[[#This Row],[繁殖期_任意]]=""),"","●")</f>
        <v>●</v>
      </c>
      <c r="M36" s="7" t="str">
        <f>IF(AND(テーブル13[[#This Row],[秋期_R1]]=0,テーブル13[[#This Row],[秋期_R2]]=0,テーブル13[[#This Row],[秋期_P1]]=0,テーブル13[[#This Row],[秋期_任意]]=""),"","●")</f>
        <v>●</v>
      </c>
      <c r="N36" s="7" t="str">
        <f>IF(AND(テーブル13[[#This Row],[越冬期_R1]]=0,テーブル13[[#This Row],[越冬期_R2]]=0,テーブル13[[#This Row],[越冬期_P1]]=0,テーブル13[[#This Row],[越冬期_任意]]=""),"","●")</f>
        <v>●</v>
      </c>
      <c r="O36" s="7" t="str">
        <f>IF(AND(テーブル13[[#This Row],[合計_R1]]=0,テーブル13[[#This Row],[合計_R2]]=0,テーブル13[[#This Row],[合計_P1]]=0,テーブル13[[#This Row],[合計_任意]]=""),"","●")</f>
        <v>●</v>
      </c>
      <c r="P36" s="9" t="s">
        <v>46</v>
      </c>
      <c r="Q36" s="8"/>
      <c r="R36" s="8">
        <v>1</v>
      </c>
      <c r="S36" s="8"/>
      <c r="T36" s="8">
        <v>1</v>
      </c>
      <c r="U36" s="8">
        <v>2</v>
      </c>
      <c r="V36" s="8"/>
      <c r="W36" s="8">
        <v>1</v>
      </c>
      <c r="X36" s="1">
        <v>3</v>
      </c>
      <c r="Y36" s="8">
        <v>1</v>
      </c>
      <c r="Z36" s="8"/>
      <c r="AA36" s="8"/>
      <c r="AB36" s="8">
        <v>1</v>
      </c>
      <c r="AC36" s="7"/>
      <c r="AD36" s="7"/>
      <c r="AE36" s="7"/>
      <c r="AF36" s="7"/>
      <c r="AG36" s="6" t="s">
        <v>24</v>
      </c>
      <c r="AH36" s="6" t="s">
        <v>24</v>
      </c>
    </row>
    <row r="37" spans="3:34" ht="18" customHeight="1" x14ac:dyDescent="0.45">
      <c r="C37" s="5">
        <v>34</v>
      </c>
      <c r="D37" s="12" t="s">
        <v>179</v>
      </c>
      <c r="E37" s="12" t="s">
        <v>179</v>
      </c>
      <c r="F37" s="12" t="s">
        <v>179</v>
      </c>
      <c r="G37" s="11" t="s">
        <v>178</v>
      </c>
      <c r="H37" s="6" t="s">
        <v>16</v>
      </c>
      <c r="I37" s="10"/>
      <c r="J37" s="6" t="s">
        <v>6</v>
      </c>
      <c r="K37" s="7"/>
      <c r="L37" s="7" t="str">
        <f>IF(AND(テーブル13[[#This Row],[繁殖期_R1]]=0,テーブル13[[#This Row],[繁殖期_R2]]=0,テーブル13[[#This Row],[繁殖期_P1]]=0,テーブル13[[#This Row],[繁殖期_任意]]=""),"","●")</f>
        <v/>
      </c>
      <c r="M37" s="7" t="str">
        <f>IF(AND(テーブル13[[#This Row],[秋期_R1]]=0,テーブル13[[#This Row],[秋期_R2]]=0,テーブル13[[#This Row],[秋期_P1]]=0,テーブル13[[#This Row],[秋期_任意]]=""),"","●")</f>
        <v/>
      </c>
      <c r="N37" s="7" t="str">
        <f>IF(AND(テーブル13[[#This Row],[越冬期_R1]]=0,テーブル13[[#This Row],[越冬期_R2]]=0,テーブル13[[#This Row],[越冬期_P1]]=0,テーブル13[[#This Row],[越冬期_任意]]=""),"","●")</f>
        <v/>
      </c>
      <c r="O37" s="7" t="str">
        <f>IF(AND(テーブル13[[#This Row],[合計_R1]]=0,テーブル13[[#This Row],[合計_R2]]=0,テーブル13[[#This Row],[合計_P1]]=0,テーブル13[[#This Row],[合計_任意]]=""),"","●")</f>
        <v/>
      </c>
      <c r="P37" s="9"/>
      <c r="Q37" s="8"/>
      <c r="R37" s="8"/>
      <c r="S37" s="8"/>
      <c r="T37" s="8"/>
      <c r="U37" s="8"/>
      <c r="V37" s="8"/>
      <c r="W37" s="8"/>
      <c r="X37" s="1"/>
      <c r="Y37" s="8"/>
      <c r="Z37" s="8"/>
      <c r="AA37" s="8"/>
      <c r="AB37" s="8"/>
      <c r="AC37" s="7"/>
      <c r="AD37" s="7"/>
      <c r="AE37" s="7"/>
      <c r="AF37" s="7"/>
      <c r="AG37" s="6" t="s">
        <v>24</v>
      </c>
      <c r="AH37" s="6"/>
    </row>
    <row r="38" spans="3:34" ht="18" customHeight="1" x14ac:dyDescent="0.45">
      <c r="C38" s="5">
        <v>35</v>
      </c>
      <c r="D38" s="12" t="s">
        <v>75</v>
      </c>
      <c r="E38" s="12" t="s">
        <v>177</v>
      </c>
      <c r="F38" s="12" t="s">
        <v>177</v>
      </c>
      <c r="G38" s="11" t="s">
        <v>176</v>
      </c>
      <c r="H38" s="6" t="s">
        <v>81</v>
      </c>
      <c r="I38" s="10"/>
      <c r="J38" s="6" t="s">
        <v>6</v>
      </c>
      <c r="K38" s="7" t="s">
        <v>6</v>
      </c>
      <c r="L38" s="7" t="str">
        <f>IF(AND(テーブル13[[#This Row],[繁殖期_R1]]=0,テーブル13[[#This Row],[繁殖期_R2]]=0,テーブル13[[#This Row],[繁殖期_P1]]=0,テーブル13[[#This Row],[繁殖期_任意]]=""),"","●")</f>
        <v>●</v>
      </c>
      <c r="M38" s="7" t="str">
        <f>IF(AND(テーブル13[[#This Row],[秋期_R1]]=0,テーブル13[[#This Row],[秋期_R2]]=0,テーブル13[[#This Row],[秋期_P1]]=0,テーブル13[[#This Row],[秋期_任意]]=""),"","●")</f>
        <v/>
      </c>
      <c r="N38" s="7" t="str">
        <f>IF(AND(テーブル13[[#This Row],[越冬期_R1]]=0,テーブル13[[#This Row],[越冬期_R2]]=0,テーブル13[[#This Row],[越冬期_P1]]=0,テーブル13[[#This Row],[越冬期_任意]]=""),"","●")</f>
        <v/>
      </c>
      <c r="O38" s="7" t="str">
        <f>IF(AND(テーブル13[[#This Row],[合計_R1]]=0,テーブル13[[#This Row],[合計_R2]]=0,テーブル13[[#This Row],[合計_P1]]=0,テーブル13[[#This Row],[合計_任意]]=""),"","●")</f>
        <v>●</v>
      </c>
      <c r="P38" s="9" t="s">
        <v>26</v>
      </c>
      <c r="Q38" s="8"/>
      <c r="R38" s="8"/>
      <c r="S38" s="8"/>
      <c r="T38" s="8"/>
      <c r="U38" s="8">
        <v>3</v>
      </c>
      <c r="V38" s="8"/>
      <c r="W38" s="8"/>
      <c r="X38" s="1">
        <v>3</v>
      </c>
      <c r="Y38" s="8">
        <v>3</v>
      </c>
      <c r="Z38" s="8"/>
      <c r="AA38" s="8"/>
      <c r="AB38" s="8">
        <v>3</v>
      </c>
      <c r="AC38" s="7" t="s">
        <v>25</v>
      </c>
      <c r="AD38" s="7"/>
      <c r="AE38" s="7"/>
      <c r="AF38" s="7" t="s">
        <v>25</v>
      </c>
      <c r="AG38" s="6" t="s">
        <v>24</v>
      </c>
      <c r="AH38" s="6" t="s">
        <v>24</v>
      </c>
    </row>
    <row r="39" spans="3:34" ht="18" customHeight="1" x14ac:dyDescent="0.45">
      <c r="C39" s="5">
        <v>36</v>
      </c>
      <c r="D39" s="12"/>
      <c r="E39" s="12" t="s">
        <v>175</v>
      </c>
      <c r="F39" s="12" t="s">
        <v>174</v>
      </c>
      <c r="G39" s="11" t="s">
        <v>173</v>
      </c>
      <c r="H39" s="6" t="s">
        <v>81</v>
      </c>
      <c r="I39" s="10"/>
      <c r="J39" s="6"/>
      <c r="K39" s="7"/>
      <c r="L39" s="7" t="str">
        <f>IF(AND(テーブル13[[#This Row],[繁殖期_R1]]=0,テーブル13[[#This Row],[繁殖期_R2]]=0,テーブル13[[#This Row],[繁殖期_P1]]=0,テーブル13[[#This Row],[繁殖期_任意]]=""),"","●")</f>
        <v>●</v>
      </c>
      <c r="M39" s="7" t="str">
        <f>IF(AND(テーブル13[[#This Row],[秋期_R1]]=0,テーブル13[[#This Row],[秋期_R2]]=0,テーブル13[[#This Row],[秋期_P1]]=0,テーブル13[[#This Row],[秋期_任意]]=""),"","●")</f>
        <v/>
      </c>
      <c r="N39" s="7" t="str">
        <f>IF(AND(テーブル13[[#This Row],[越冬期_R1]]=0,テーブル13[[#This Row],[越冬期_R2]]=0,テーブル13[[#This Row],[越冬期_P1]]=0,テーブル13[[#This Row],[越冬期_任意]]=""),"","●")</f>
        <v/>
      </c>
      <c r="O39" s="7" t="str">
        <f>IF(AND(テーブル13[[#This Row],[合計_R1]]=0,テーブル13[[#This Row],[合計_R2]]=0,テーブル13[[#This Row],[合計_P1]]=0,テーブル13[[#This Row],[合計_任意]]=""),"","●")</f>
        <v>●</v>
      </c>
      <c r="P39" s="9" t="s">
        <v>46</v>
      </c>
      <c r="Q39" s="8">
        <v>1</v>
      </c>
      <c r="R39" s="8"/>
      <c r="S39" s="8"/>
      <c r="T39" s="8">
        <v>1</v>
      </c>
      <c r="U39" s="8"/>
      <c r="V39" s="8"/>
      <c r="W39" s="8"/>
      <c r="X39" s="1"/>
      <c r="Y39" s="8"/>
      <c r="Z39" s="8"/>
      <c r="AA39" s="8"/>
      <c r="AB39" s="8"/>
      <c r="AC39" s="7" t="s">
        <v>25</v>
      </c>
      <c r="AD39" s="7"/>
      <c r="AE39" s="7"/>
      <c r="AF39" s="7" t="s">
        <v>25</v>
      </c>
      <c r="AG39" s="6" t="s">
        <v>24</v>
      </c>
      <c r="AH39" s="6" t="s">
        <v>24</v>
      </c>
    </row>
    <row r="40" spans="3:34" ht="18" customHeight="1" x14ac:dyDescent="0.45">
      <c r="C40" s="5">
        <v>37</v>
      </c>
      <c r="D40" s="12"/>
      <c r="E40" s="12" t="s">
        <v>172</v>
      </c>
      <c r="F40" s="12" t="s">
        <v>172</v>
      </c>
      <c r="G40" s="11" t="s">
        <v>171</v>
      </c>
      <c r="H40" s="6" t="s">
        <v>16</v>
      </c>
      <c r="I40" s="10"/>
      <c r="J40" s="6"/>
      <c r="K40" s="7"/>
      <c r="L40" s="7" t="str">
        <f>IF(AND(テーブル13[[#This Row],[繁殖期_R1]]=0,テーブル13[[#This Row],[繁殖期_R2]]=0,テーブル13[[#This Row],[繁殖期_P1]]=0,テーブル13[[#This Row],[繁殖期_任意]]=""),"","●")</f>
        <v/>
      </c>
      <c r="M40" s="7" t="str">
        <f>IF(AND(テーブル13[[#This Row],[秋期_R1]]=0,テーブル13[[#This Row],[秋期_R2]]=0,テーブル13[[#This Row],[秋期_P1]]=0,テーブル13[[#This Row],[秋期_任意]]=""),"","●")</f>
        <v>●</v>
      </c>
      <c r="N40" s="7" t="str">
        <f>IF(AND(テーブル13[[#This Row],[越冬期_R1]]=0,テーブル13[[#This Row],[越冬期_R2]]=0,テーブル13[[#This Row],[越冬期_P1]]=0,テーブル13[[#This Row],[越冬期_任意]]=""),"","●")</f>
        <v/>
      </c>
      <c r="O40" s="7" t="str">
        <f>IF(AND(テーブル13[[#This Row],[合計_R1]]=0,テーブル13[[#This Row],[合計_R2]]=0,テーブル13[[#This Row],[合計_P1]]=0,テーブル13[[#This Row],[合計_任意]]=""),"","●")</f>
        <v>●</v>
      </c>
      <c r="P40" s="9"/>
      <c r="Q40" s="8"/>
      <c r="R40" s="8"/>
      <c r="S40" s="8"/>
      <c r="T40" s="8"/>
      <c r="U40" s="8"/>
      <c r="V40" s="8"/>
      <c r="W40" s="8"/>
      <c r="X40" s="1"/>
      <c r="Y40" s="8"/>
      <c r="Z40" s="8"/>
      <c r="AA40" s="8"/>
      <c r="AB40" s="8"/>
      <c r="AC40" s="7"/>
      <c r="AD40" s="7" t="s">
        <v>25</v>
      </c>
      <c r="AE40" s="7"/>
      <c r="AF40" s="7" t="s">
        <v>25</v>
      </c>
      <c r="AG40" s="6" t="s">
        <v>24</v>
      </c>
      <c r="AH40" s="6" t="s">
        <v>24</v>
      </c>
    </row>
    <row r="41" spans="3:34" ht="18" customHeight="1" x14ac:dyDescent="0.45">
      <c r="C41" s="5">
        <v>38</v>
      </c>
      <c r="D41" s="12"/>
      <c r="E41" s="12" t="s">
        <v>170</v>
      </c>
      <c r="F41" s="12" t="s">
        <v>169</v>
      </c>
      <c r="G41" s="11" t="s">
        <v>168</v>
      </c>
      <c r="H41" s="6" t="s">
        <v>16</v>
      </c>
      <c r="I41" s="10"/>
      <c r="J41" s="6"/>
      <c r="K41" s="7"/>
      <c r="L41" s="7" t="str">
        <f>IF(AND(テーブル13[[#This Row],[繁殖期_R1]]=0,テーブル13[[#This Row],[繁殖期_R2]]=0,テーブル13[[#This Row],[繁殖期_P1]]=0,テーブル13[[#This Row],[繁殖期_任意]]=""),"","●")</f>
        <v>●</v>
      </c>
      <c r="M41" s="7" t="str">
        <f>IF(AND(テーブル13[[#This Row],[秋期_R1]]=0,テーブル13[[#This Row],[秋期_R2]]=0,テーブル13[[#This Row],[秋期_P1]]=0,テーブル13[[#This Row],[秋期_任意]]=""),"","●")</f>
        <v>●</v>
      </c>
      <c r="N41" s="7" t="str">
        <f>IF(AND(テーブル13[[#This Row],[越冬期_R1]]=0,テーブル13[[#This Row],[越冬期_R2]]=0,テーブル13[[#This Row],[越冬期_P1]]=0,テーブル13[[#This Row],[越冬期_任意]]=""),"","●")</f>
        <v>●</v>
      </c>
      <c r="O41" s="7" t="str">
        <f>IF(AND(テーブル13[[#This Row],[合計_R1]]=0,テーブル13[[#This Row],[合計_R2]]=0,テーブル13[[#This Row],[合計_P1]]=0,テーブル13[[#This Row],[合計_任意]]=""),"","●")</f>
        <v>●</v>
      </c>
      <c r="P41" s="9" t="s">
        <v>26</v>
      </c>
      <c r="Q41" s="8"/>
      <c r="R41" s="8">
        <v>1</v>
      </c>
      <c r="S41" s="8"/>
      <c r="T41" s="8">
        <v>1</v>
      </c>
      <c r="U41" s="8"/>
      <c r="V41" s="8">
        <v>1</v>
      </c>
      <c r="W41" s="8">
        <v>1</v>
      </c>
      <c r="X41" s="1">
        <v>2</v>
      </c>
      <c r="Y41" s="8"/>
      <c r="Z41" s="8"/>
      <c r="AA41" s="8">
        <v>1</v>
      </c>
      <c r="AB41" s="8">
        <v>1</v>
      </c>
      <c r="AC41" s="7" t="s">
        <v>25</v>
      </c>
      <c r="AD41" s="7" t="s">
        <v>25</v>
      </c>
      <c r="AE41" s="7" t="s">
        <v>25</v>
      </c>
      <c r="AF41" s="7" t="s">
        <v>25</v>
      </c>
      <c r="AG41" s="6" t="s">
        <v>24</v>
      </c>
      <c r="AH41" s="6" t="s">
        <v>24</v>
      </c>
    </row>
    <row r="42" spans="3:34" ht="18" customHeight="1" x14ac:dyDescent="0.45">
      <c r="C42" s="5">
        <v>39</v>
      </c>
      <c r="D42" s="12"/>
      <c r="E42" s="12"/>
      <c r="F42" s="12" t="s">
        <v>167</v>
      </c>
      <c r="G42" s="11" t="s">
        <v>166</v>
      </c>
      <c r="H42" s="6" t="s">
        <v>16</v>
      </c>
      <c r="I42" s="10"/>
      <c r="J42" s="6"/>
      <c r="K42" s="7"/>
      <c r="L42" s="7" t="str">
        <f>IF(AND(テーブル13[[#This Row],[繁殖期_R1]]=0,テーブル13[[#This Row],[繁殖期_R2]]=0,テーブル13[[#This Row],[繁殖期_P1]]=0,テーブル13[[#This Row],[繁殖期_任意]]=""),"","●")</f>
        <v/>
      </c>
      <c r="M42" s="7" t="str">
        <f>IF(AND(テーブル13[[#This Row],[秋期_R1]]=0,テーブル13[[#This Row],[秋期_R2]]=0,テーブル13[[#This Row],[秋期_P1]]=0,テーブル13[[#This Row],[秋期_任意]]=""),"","●")</f>
        <v>●</v>
      </c>
      <c r="N42" s="7" t="str">
        <f>IF(AND(テーブル13[[#This Row],[越冬期_R1]]=0,テーブル13[[#This Row],[越冬期_R2]]=0,テーブル13[[#This Row],[越冬期_P1]]=0,テーブル13[[#This Row],[越冬期_任意]]=""),"","●")</f>
        <v>●</v>
      </c>
      <c r="O42" s="7" t="str">
        <f>IF(AND(テーブル13[[#This Row],[合計_R1]]=0,テーブル13[[#This Row],[合計_R2]]=0,テーブル13[[#This Row],[合計_P1]]=0,テーブル13[[#This Row],[合計_任意]]=""),"","●")</f>
        <v>●</v>
      </c>
      <c r="P42" s="9"/>
      <c r="Q42" s="8"/>
      <c r="R42" s="8"/>
      <c r="S42" s="8"/>
      <c r="T42" s="8"/>
      <c r="U42" s="8"/>
      <c r="V42" s="8"/>
      <c r="W42" s="8"/>
      <c r="X42" s="1"/>
      <c r="Y42" s="8"/>
      <c r="Z42" s="8"/>
      <c r="AA42" s="8"/>
      <c r="AB42" s="8"/>
      <c r="AC42" s="7"/>
      <c r="AD42" s="7" t="s">
        <v>25</v>
      </c>
      <c r="AE42" s="7" t="s">
        <v>25</v>
      </c>
      <c r="AF42" s="7" t="s">
        <v>25</v>
      </c>
      <c r="AG42" s="6" t="s">
        <v>24</v>
      </c>
      <c r="AH42" s="6" t="s">
        <v>24</v>
      </c>
    </row>
    <row r="43" spans="3:34" ht="18" customHeight="1" x14ac:dyDescent="0.45">
      <c r="C43" s="5">
        <v>40</v>
      </c>
      <c r="D43" s="12"/>
      <c r="E43" s="12"/>
      <c r="F43" s="12" t="s">
        <v>165</v>
      </c>
      <c r="G43" s="11" t="s">
        <v>164</v>
      </c>
      <c r="H43" s="6" t="s">
        <v>16</v>
      </c>
      <c r="I43" s="10"/>
      <c r="J43" s="6"/>
      <c r="K43" s="7"/>
      <c r="L43" s="7" t="str">
        <f>IF(AND(テーブル13[[#This Row],[繁殖期_R1]]=0,テーブル13[[#This Row],[繁殖期_R2]]=0,テーブル13[[#This Row],[繁殖期_P1]]=0,テーブル13[[#This Row],[繁殖期_任意]]=""),"","●")</f>
        <v>●</v>
      </c>
      <c r="M43" s="7" t="str">
        <f>IF(AND(テーブル13[[#This Row],[秋期_R1]]=0,テーブル13[[#This Row],[秋期_R2]]=0,テーブル13[[#This Row],[秋期_P1]]=0,テーブル13[[#This Row],[秋期_任意]]=""),"","●")</f>
        <v>●</v>
      </c>
      <c r="N43" s="7" t="str">
        <f>IF(AND(テーブル13[[#This Row],[越冬期_R1]]=0,テーブル13[[#This Row],[越冬期_R2]]=0,テーブル13[[#This Row],[越冬期_P1]]=0,テーブル13[[#This Row],[越冬期_任意]]=""),"","●")</f>
        <v>●</v>
      </c>
      <c r="O43" s="7" t="str">
        <f>IF(AND(テーブル13[[#This Row],[合計_R1]]=0,テーブル13[[#This Row],[合計_R2]]=0,テーブル13[[#This Row],[合計_P1]]=0,テーブル13[[#This Row],[合計_任意]]=""),"","●")</f>
        <v>●</v>
      </c>
      <c r="P43" s="9" t="s">
        <v>26</v>
      </c>
      <c r="Q43" s="8"/>
      <c r="R43" s="8">
        <v>1</v>
      </c>
      <c r="S43" s="8">
        <v>1</v>
      </c>
      <c r="T43" s="8">
        <v>2</v>
      </c>
      <c r="U43" s="8"/>
      <c r="V43" s="8"/>
      <c r="W43" s="8">
        <v>1</v>
      </c>
      <c r="X43" s="1">
        <v>1</v>
      </c>
      <c r="Y43" s="8"/>
      <c r="Z43" s="8"/>
      <c r="AA43" s="8">
        <v>2</v>
      </c>
      <c r="AB43" s="8">
        <v>2</v>
      </c>
      <c r="AC43" s="7" t="s">
        <v>25</v>
      </c>
      <c r="AD43" s="7" t="s">
        <v>25</v>
      </c>
      <c r="AE43" s="7" t="s">
        <v>25</v>
      </c>
      <c r="AF43" s="7" t="s">
        <v>25</v>
      </c>
      <c r="AG43" s="6" t="s">
        <v>24</v>
      </c>
      <c r="AH43" s="6" t="s">
        <v>24</v>
      </c>
    </row>
    <row r="44" spans="3:34" ht="18" customHeight="1" x14ac:dyDescent="0.45">
      <c r="C44" s="5">
        <v>41</v>
      </c>
      <c r="D44" s="12"/>
      <c r="E44" s="12" t="s">
        <v>163</v>
      </c>
      <c r="F44" s="12" t="s">
        <v>163</v>
      </c>
      <c r="G44" s="11" t="s">
        <v>162</v>
      </c>
      <c r="H44" s="6" t="s">
        <v>37</v>
      </c>
      <c r="I44" s="10"/>
      <c r="J44" s="6"/>
      <c r="K44" s="7"/>
      <c r="L44" s="7" t="str">
        <f>IF(AND(テーブル13[[#This Row],[繁殖期_R1]]=0,テーブル13[[#This Row],[繁殖期_R2]]=0,テーブル13[[#This Row],[繁殖期_P1]]=0,テーブル13[[#This Row],[繁殖期_任意]]=""),"","●")</f>
        <v/>
      </c>
      <c r="M44" s="7" t="str">
        <f>IF(AND(テーブル13[[#This Row],[秋期_R1]]=0,テーブル13[[#This Row],[秋期_R2]]=0,テーブル13[[#This Row],[秋期_P1]]=0,テーブル13[[#This Row],[秋期_任意]]=""),"","●")</f>
        <v/>
      </c>
      <c r="N44" s="7" t="str">
        <f>IF(AND(テーブル13[[#This Row],[越冬期_R1]]=0,テーブル13[[#This Row],[越冬期_R2]]=0,テーブル13[[#This Row],[越冬期_P1]]=0,テーブル13[[#This Row],[越冬期_任意]]=""),"","●")</f>
        <v>●</v>
      </c>
      <c r="O44" s="7" t="str">
        <f>IF(AND(テーブル13[[#This Row],[合計_R1]]=0,テーブル13[[#This Row],[合計_R2]]=0,テーブル13[[#This Row],[合計_P1]]=0,テーブル13[[#This Row],[合計_任意]]=""),"","●")</f>
        <v>●</v>
      </c>
      <c r="P44" s="9"/>
      <c r="Q44" s="8"/>
      <c r="R44" s="8"/>
      <c r="S44" s="8">
        <v>2</v>
      </c>
      <c r="T44" s="8">
        <v>2</v>
      </c>
      <c r="U44" s="8"/>
      <c r="V44" s="8"/>
      <c r="W44" s="8"/>
      <c r="X44" s="1"/>
      <c r="Y44" s="8"/>
      <c r="Z44" s="8"/>
      <c r="AA44" s="8">
        <v>1</v>
      </c>
      <c r="AB44" s="8">
        <v>1</v>
      </c>
      <c r="AC44" s="7"/>
      <c r="AD44" s="7"/>
      <c r="AE44" s="7" t="s">
        <v>25</v>
      </c>
      <c r="AF44" s="7" t="s">
        <v>25</v>
      </c>
      <c r="AG44" s="6" t="s">
        <v>24</v>
      </c>
      <c r="AH44" s="6" t="s">
        <v>24</v>
      </c>
    </row>
    <row r="45" spans="3:34" ht="18" customHeight="1" x14ac:dyDescent="0.45">
      <c r="C45" s="5">
        <v>42</v>
      </c>
      <c r="D45" s="12"/>
      <c r="E45" s="12" t="s">
        <v>157</v>
      </c>
      <c r="F45" s="12" t="s">
        <v>161</v>
      </c>
      <c r="G45" s="11" t="s">
        <v>160</v>
      </c>
      <c r="H45" s="6" t="s">
        <v>16</v>
      </c>
      <c r="I45" s="10"/>
      <c r="J45" s="6"/>
      <c r="K45" s="7"/>
      <c r="L45" s="7" t="str">
        <f>IF(AND(テーブル13[[#This Row],[繁殖期_R1]]=0,テーブル13[[#This Row],[繁殖期_R2]]=0,テーブル13[[#This Row],[繁殖期_P1]]=0,テーブル13[[#This Row],[繁殖期_任意]]=""),"","●")</f>
        <v>●</v>
      </c>
      <c r="M45" s="7" t="str">
        <f>IF(AND(テーブル13[[#This Row],[秋期_R1]]=0,テーブル13[[#This Row],[秋期_R2]]=0,テーブル13[[#This Row],[秋期_P1]]=0,テーブル13[[#This Row],[秋期_任意]]=""),"","●")</f>
        <v>●</v>
      </c>
      <c r="N45" s="7" t="str">
        <f>IF(AND(テーブル13[[#This Row],[越冬期_R1]]=0,テーブル13[[#This Row],[越冬期_R2]]=0,テーブル13[[#This Row],[越冬期_P1]]=0,テーブル13[[#This Row],[越冬期_任意]]=""),"","●")</f>
        <v>●</v>
      </c>
      <c r="O45" s="7" t="str">
        <f>IF(AND(テーブル13[[#This Row],[合計_R1]]=0,テーブル13[[#This Row],[合計_R2]]=0,テーブル13[[#This Row],[合計_P1]]=0,テーブル13[[#This Row],[合計_任意]]=""),"","●")</f>
        <v>●</v>
      </c>
      <c r="P45" s="9" t="s">
        <v>46</v>
      </c>
      <c r="Q45" s="8">
        <v>7</v>
      </c>
      <c r="R45" s="8">
        <v>9</v>
      </c>
      <c r="S45" s="8">
        <v>11</v>
      </c>
      <c r="T45" s="8">
        <v>27</v>
      </c>
      <c r="U45" s="8">
        <v>11</v>
      </c>
      <c r="V45" s="8">
        <v>9</v>
      </c>
      <c r="W45" s="8">
        <v>16</v>
      </c>
      <c r="X45" s="1">
        <v>36</v>
      </c>
      <c r="Y45" s="8">
        <v>1</v>
      </c>
      <c r="Z45" s="8">
        <v>1</v>
      </c>
      <c r="AA45" s="8"/>
      <c r="AB45" s="8">
        <v>2</v>
      </c>
      <c r="AC45" s="7" t="s">
        <v>25</v>
      </c>
      <c r="AD45" s="7" t="s">
        <v>25</v>
      </c>
      <c r="AE45" s="7" t="s">
        <v>25</v>
      </c>
      <c r="AF45" s="7" t="s">
        <v>25</v>
      </c>
      <c r="AG45" s="6" t="s">
        <v>24</v>
      </c>
      <c r="AH45" s="6" t="s">
        <v>24</v>
      </c>
    </row>
    <row r="46" spans="3:34" ht="18" customHeight="1" x14ac:dyDescent="0.45">
      <c r="C46" s="5">
        <v>43</v>
      </c>
      <c r="D46" s="12"/>
      <c r="E46" s="12"/>
      <c r="F46" s="12" t="s">
        <v>159</v>
      </c>
      <c r="G46" s="11" t="s">
        <v>158</v>
      </c>
      <c r="H46" s="6" t="s">
        <v>16</v>
      </c>
      <c r="I46" s="10"/>
      <c r="J46" s="6"/>
      <c r="K46" s="7"/>
      <c r="L46" s="7" t="str">
        <f>IF(AND(テーブル13[[#This Row],[繁殖期_R1]]=0,テーブル13[[#This Row],[繁殖期_R2]]=0,テーブル13[[#This Row],[繁殖期_P1]]=0,テーブル13[[#This Row],[繁殖期_任意]]=""),"","●")</f>
        <v>●</v>
      </c>
      <c r="M46" s="7" t="str">
        <f>IF(AND(テーブル13[[#This Row],[秋期_R1]]=0,テーブル13[[#This Row],[秋期_R2]]=0,テーブル13[[#This Row],[秋期_P1]]=0,テーブル13[[#This Row],[秋期_任意]]=""),"","●")</f>
        <v>●</v>
      </c>
      <c r="N46" s="7" t="str">
        <f>IF(AND(テーブル13[[#This Row],[越冬期_R1]]=0,テーブル13[[#This Row],[越冬期_R2]]=0,テーブル13[[#This Row],[越冬期_P1]]=0,テーブル13[[#This Row],[越冬期_任意]]=""),"","●")</f>
        <v>●</v>
      </c>
      <c r="O46" s="7" t="str">
        <f>IF(AND(テーブル13[[#This Row],[合計_R1]]=0,テーブル13[[#This Row],[合計_R2]]=0,テーブル13[[#This Row],[合計_P1]]=0,テーブル13[[#This Row],[合計_任意]]=""),"","●")</f>
        <v>●</v>
      </c>
      <c r="P46" s="9" t="s">
        <v>46</v>
      </c>
      <c r="Q46" s="8">
        <v>9</v>
      </c>
      <c r="R46" s="8">
        <v>3</v>
      </c>
      <c r="S46" s="8">
        <v>5</v>
      </c>
      <c r="T46" s="8">
        <v>17</v>
      </c>
      <c r="U46" s="8">
        <v>11</v>
      </c>
      <c r="V46" s="8">
        <v>3</v>
      </c>
      <c r="W46" s="8">
        <v>7</v>
      </c>
      <c r="X46" s="1">
        <v>21</v>
      </c>
      <c r="Y46" s="8">
        <v>2</v>
      </c>
      <c r="Z46" s="8">
        <v>1</v>
      </c>
      <c r="AA46" s="8"/>
      <c r="AB46" s="8">
        <v>3</v>
      </c>
      <c r="AC46" s="7" t="s">
        <v>25</v>
      </c>
      <c r="AD46" s="7" t="s">
        <v>25</v>
      </c>
      <c r="AE46" s="7"/>
      <c r="AF46" s="7" t="s">
        <v>25</v>
      </c>
      <c r="AG46" s="6" t="s">
        <v>24</v>
      </c>
      <c r="AH46" s="6" t="s">
        <v>24</v>
      </c>
    </row>
    <row r="47" spans="3:34" ht="18" customHeight="1" x14ac:dyDescent="0.45">
      <c r="C47" s="5">
        <v>44</v>
      </c>
      <c r="D47" s="12"/>
      <c r="E47" s="12"/>
      <c r="F47" s="12" t="s">
        <v>157</v>
      </c>
      <c r="G47" s="11" t="s">
        <v>156</v>
      </c>
      <c r="H47" s="6" t="s">
        <v>16</v>
      </c>
      <c r="I47" s="10"/>
      <c r="J47" s="6"/>
      <c r="K47" s="7"/>
      <c r="L47" s="7" t="str">
        <f>IF(AND(テーブル13[[#This Row],[繁殖期_R1]]=0,テーブル13[[#This Row],[繁殖期_R2]]=0,テーブル13[[#This Row],[繁殖期_P1]]=0,テーブル13[[#This Row],[繁殖期_任意]]=""),"","●")</f>
        <v>●</v>
      </c>
      <c r="M47" s="7" t="str">
        <f>IF(AND(テーブル13[[#This Row],[秋期_R1]]=0,テーブル13[[#This Row],[秋期_R2]]=0,テーブル13[[#This Row],[秋期_P1]]=0,テーブル13[[#This Row],[秋期_任意]]=""),"","●")</f>
        <v>●</v>
      </c>
      <c r="N47" s="7" t="str">
        <f>IF(AND(テーブル13[[#This Row],[越冬期_R1]]=0,テーブル13[[#This Row],[越冬期_R2]]=0,テーブル13[[#This Row],[越冬期_P1]]=0,テーブル13[[#This Row],[越冬期_任意]]=""),"","●")</f>
        <v>●</v>
      </c>
      <c r="O47" s="7" t="str">
        <f>IF(AND(テーブル13[[#This Row],[合計_R1]]=0,テーブル13[[#This Row],[合計_R2]]=0,テーブル13[[#This Row],[合計_P1]]=0,テーブル13[[#This Row],[合計_任意]]=""),"","●")</f>
        <v>●</v>
      </c>
      <c r="P47" s="9" t="s">
        <v>46</v>
      </c>
      <c r="Q47" s="8">
        <v>3</v>
      </c>
      <c r="R47" s="8">
        <v>3</v>
      </c>
      <c r="S47" s="8">
        <v>1</v>
      </c>
      <c r="T47" s="8">
        <v>7</v>
      </c>
      <c r="U47" s="8">
        <v>1</v>
      </c>
      <c r="V47" s="8">
        <v>2</v>
      </c>
      <c r="W47" s="8">
        <v>5</v>
      </c>
      <c r="X47" s="1">
        <v>8</v>
      </c>
      <c r="Y47" s="8"/>
      <c r="Z47" s="8">
        <v>1</v>
      </c>
      <c r="AA47" s="8"/>
      <c r="AB47" s="8">
        <v>1</v>
      </c>
      <c r="AC47" s="7"/>
      <c r="AD47" s="7" t="s">
        <v>25</v>
      </c>
      <c r="AE47" s="7" t="s">
        <v>25</v>
      </c>
      <c r="AF47" s="7" t="s">
        <v>25</v>
      </c>
      <c r="AG47" s="6" t="s">
        <v>24</v>
      </c>
      <c r="AH47" s="6" t="s">
        <v>24</v>
      </c>
    </row>
    <row r="48" spans="3:34" ht="18" customHeight="1" x14ac:dyDescent="0.45">
      <c r="C48" s="5">
        <v>45</v>
      </c>
      <c r="D48" s="12"/>
      <c r="E48" s="12" t="s">
        <v>155</v>
      </c>
      <c r="F48" s="12" t="s">
        <v>155</v>
      </c>
      <c r="G48" s="11" t="s">
        <v>154</v>
      </c>
      <c r="H48" s="6" t="s">
        <v>16</v>
      </c>
      <c r="I48" s="10"/>
      <c r="J48" s="6"/>
      <c r="K48" s="7" t="s">
        <v>3</v>
      </c>
      <c r="L48" s="7" t="str">
        <f>IF(AND(テーブル13[[#This Row],[繁殖期_R1]]=0,テーブル13[[#This Row],[繁殖期_R2]]=0,テーブル13[[#This Row],[繁殖期_P1]]=0,テーブル13[[#This Row],[繁殖期_任意]]=""),"","●")</f>
        <v/>
      </c>
      <c r="M48" s="7" t="str">
        <f>IF(AND(テーブル13[[#This Row],[秋期_R1]]=0,テーブル13[[#This Row],[秋期_R2]]=0,テーブル13[[#This Row],[秋期_P1]]=0,テーブル13[[#This Row],[秋期_任意]]=""),"","●")</f>
        <v/>
      </c>
      <c r="N48" s="7" t="str">
        <f>IF(AND(テーブル13[[#This Row],[越冬期_R1]]=0,テーブル13[[#This Row],[越冬期_R2]]=0,テーブル13[[#This Row],[越冬期_P1]]=0,テーブル13[[#This Row],[越冬期_任意]]=""),"","●")</f>
        <v/>
      </c>
      <c r="O48" s="7" t="str">
        <f>IF(AND(テーブル13[[#This Row],[合計_R1]]=0,テーブル13[[#This Row],[合計_R2]]=0,テーブル13[[#This Row],[合計_P1]]=0,テーブル13[[#This Row],[合計_任意]]=""),"","●")</f>
        <v/>
      </c>
      <c r="P48" s="9"/>
      <c r="Q48" s="8"/>
      <c r="R48" s="8"/>
      <c r="S48" s="8"/>
      <c r="T48" s="8"/>
      <c r="U48" s="8"/>
      <c r="V48" s="8"/>
      <c r="W48" s="8"/>
      <c r="X48" s="1"/>
      <c r="Y48" s="8"/>
      <c r="Z48" s="8"/>
      <c r="AA48" s="8"/>
      <c r="AB48" s="8"/>
      <c r="AC48" s="7"/>
      <c r="AD48" s="7"/>
      <c r="AE48" s="7"/>
      <c r="AF48" s="7"/>
      <c r="AG48" s="6" t="s">
        <v>24</v>
      </c>
      <c r="AH48" s="6"/>
    </row>
    <row r="49" spans="3:34" ht="18" customHeight="1" x14ac:dyDescent="0.45">
      <c r="C49" s="5">
        <v>46</v>
      </c>
      <c r="D49" s="12"/>
      <c r="E49" s="12" t="s">
        <v>153</v>
      </c>
      <c r="F49" s="12" t="s">
        <v>153</v>
      </c>
      <c r="G49" s="11" t="s">
        <v>152</v>
      </c>
      <c r="H49" s="6" t="s">
        <v>81</v>
      </c>
      <c r="I49" s="10"/>
      <c r="J49" s="6"/>
      <c r="K49" s="7"/>
      <c r="L49" s="7" t="str">
        <f>IF(AND(テーブル13[[#This Row],[繁殖期_R1]]=0,テーブル13[[#This Row],[繁殖期_R2]]=0,テーブル13[[#This Row],[繁殖期_P1]]=0,テーブル13[[#This Row],[繁殖期_任意]]=""),"","●")</f>
        <v/>
      </c>
      <c r="M49" s="7" t="str">
        <f>IF(AND(テーブル13[[#This Row],[秋期_R1]]=0,テーブル13[[#This Row],[秋期_R2]]=0,テーブル13[[#This Row],[秋期_P1]]=0,テーブル13[[#This Row],[秋期_任意]]=""),"","●")</f>
        <v/>
      </c>
      <c r="N49" s="7" t="str">
        <f>IF(AND(テーブル13[[#This Row],[越冬期_R1]]=0,テーブル13[[#This Row],[越冬期_R2]]=0,テーブル13[[#This Row],[越冬期_P1]]=0,テーブル13[[#This Row],[越冬期_任意]]=""),"","●")</f>
        <v/>
      </c>
      <c r="O49" s="7" t="str">
        <f>IF(AND(テーブル13[[#This Row],[合計_R1]]=0,テーブル13[[#This Row],[合計_R2]]=0,テーブル13[[#This Row],[合計_P1]]=0,テーブル13[[#This Row],[合計_任意]]=""),"","●")</f>
        <v/>
      </c>
      <c r="P49" s="9"/>
      <c r="Q49" s="8"/>
      <c r="R49" s="8"/>
      <c r="S49" s="8"/>
      <c r="T49" s="8"/>
      <c r="U49" s="8"/>
      <c r="V49" s="8"/>
      <c r="W49" s="8"/>
      <c r="X49" s="1"/>
      <c r="Y49" s="8"/>
      <c r="Z49" s="8"/>
      <c r="AA49" s="8"/>
      <c r="AB49" s="8"/>
      <c r="AC49" s="7"/>
      <c r="AD49" s="7"/>
      <c r="AE49" s="7"/>
      <c r="AF49" s="7"/>
      <c r="AG49" s="6" t="s">
        <v>24</v>
      </c>
      <c r="AH49" s="6" t="s">
        <v>24</v>
      </c>
    </row>
    <row r="50" spans="3:34" ht="18" customHeight="1" x14ac:dyDescent="0.45">
      <c r="C50" s="5">
        <v>47</v>
      </c>
      <c r="D50" s="12"/>
      <c r="E50" s="12"/>
      <c r="F50" s="12" t="s">
        <v>151</v>
      </c>
      <c r="G50" s="11" t="s">
        <v>150</v>
      </c>
      <c r="H50" s="6" t="s">
        <v>81</v>
      </c>
      <c r="I50" s="10"/>
      <c r="J50" s="6"/>
      <c r="K50" s="7" t="s">
        <v>3</v>
      </c>
      <c r="L50" s="7" t="str">
        <f>IF(AND(テーブル13[[#This Row],[繁殖期_R1]]=0,テーブル13[[#This Row],[繁殖期_R2]]=0,テーブル13[[#This Row],[繁殖期_P1]]=0,テーブル13[[#This Row],[繁殖期_任意]]=""),"","●")</f>
        <v>●</v>
      </c>
      <c r="M50" s="7" t="str">
        <f>IF(AND(テーブル13[[#This Row],[秋期_R1]]=0,テーブル13[[#This Row],[秋期_R2]]=0,テーブル13[[#This Row],[秋期_P1]]=0,テーブル13[[#This Row],[秋期_任意]]=""),"","●")</f>
        <v>●</v>
      </c>
      <c r="N50" s="7" t="str">
        <f>IF(AND(テーブル13[[#This Row],[越冬期_R1]]=0,テーブル13[[#This Row],[越冬期_R2]]=0,テーブル13[[#This Row],[越冬期_P1]]=0,テーブル13[[#This Row],[越冬期_任意]]=""),"","●")</f>
        <v/>
      </c>
      <c r="O50" s="7" t="str">
        <f>IF(AND(テーブル13[[#This Row],[合計_R1]]=0,テーブル13[[#This Row],[合計_R2]]=0,テーブル13[[#This Row],[合計_P1]]=0,テーブル13[[#This Row],[合計_任意]]=""),"","●")</f>
        <v>●</v>
      </c>
      <c r="P50" s="9" t="s">
        <v>46</v>
      </c>
      <c r="Q50" s="8"/>
      <c r="R50" s="8"/>
      <c r="S50" s="8"/>
      <c r="T50" s="8"/>
      <c r="U50" s="8">
        <v>2</v>
      </c>
      <c r="V50" s="8"/>
      <c r="W50" s="8"/>
      <c r="X50" s="1">
        <v>2</v>
      </c>
      <c r="Y50" s="8"/>
      <c r="Z50" s="8"/>
      <c r="AA50" s="8"/>
      <c r="AB50" s="8"/>
      <c r="AC50" s="7" t="s">
        <v>25</v>
      </c>
      <c r="AD50" s="7" t="s">
        <v>25</v>
      </c>
      <c r="AE50" s="7"/>
      <c r="AF50" s="7" t="s">
        <v>25</v>
      </c>
      <c r="AG50" s="6" t="s">
        <v>24</v>
      </c>
      <c r="AH50" s="6" t="s">
        <v>24</v>
      </c>
    </row>
    <row r="51" spans="3:34" ht="18" customHeight="1" x14ac:dyDescent="0.45">
      <c r="C51" s="5">
        <v>48</v>
      </c>
      <c r="D51" s="12"/>
      <c r="E51" s="12"/>
      <c r="F51" s="12" t="s">
        <v>149</v>
      </c>
      <c r="G51" s="11" t="s">
        <v>148</v>
      </c>
      <c r="H51" s="6" t="s">
        <v>81</v>
      </c>
      <c r="I51" s="10"/>
      <c r="J51" s="6"/>
      <c r="K51" s="7"/>
      <c r="L51" s="7" t="str">
        <f>IF(AND(テーブル13[[#This Row],[繁殖期_R1]]=0,テーブル13[[#This Row],[繁殖期_R2]]=0,テーブル13[[#This Row],[繁殖期_P1]]=0,テーブル13[[#This Row],[繁殖期_任意]]=""),"","●")</f>
        <v>●</v>
      </c>
      <c r="M51" s="7" t="str">
        <f>IF(AND(テーブル13[[#This Row],[秋期_R1]]=0,テーブル13[[#This Row],[秋期_R2]]=0,テーブル13[[#This Row],[秋期_P1]]=0,テーブル13[[#This Row],[秋期_任意]]=""),"","●")</f>
        <v/>
      </c>
      <c r="N51" s="7" t="str">
        <f>IF(AND(テーブル13[[#This Row],[越冬期_R1]]=0,テーブル13[[#This Row],[越冬期_R2]]=0,テーブル13[[#This Row],[越冬期_P1]]=0,テーブル13[[#This Row],[越冬期_任意]]=""),"","●")</f>
        <v/>
      </c>
      <c r="O51" s="7" t="str">
        <f>IF(AND(テーブル13[[#This Row],[合計_R1]]=0,テーブル13[[#This Row],[合計_R2]]=0,テーブル13[[#This Row],[合計_P1]]=0,テーブル13[[#This Row],[合計_任意]]=""),"","●")</f>
        <v>●</v>
      </c>
      <c r="P51" s="9" t="s">
        <v>26</v>
      </c>
      <c r="Q51" s="8"/>
      <c r="R51" s="8"/>
      <c r="S51" s="8"/>
      <c r="T51" s="8"/>
      <c r="U51" s="8"/>
      <c r="V51" s="8"/>
      <c r="W51" s="8"/>
      <c r="X51" s="1"/>
      <c r="Y51" s="8">
        <v>1</v>
      </c>
      <c r="Z51" s="8"/>
      <c r="AA51" s="8"/>
      <c r="AB51" s="8">
        <v>1</v>
      </c>
      <c r="AC51" s="7" t="s">
        <v>25</v>
      </c>
      <c r="AD51" s="7"/>
      <c r="AE51" s="7"/>
      <c r="AF51" s="7" t="s">
        <v>25</v>
      </c>
      <c r="AG51" s="6" t="s">
        <v>24</v>
      </c>
      <c r="AH51" s="6" t="s">
        <v>24</v>
      </c>
    </row>
    <row r="52" spans="3:34" ht="18" customHeight="1" x14ac:dyDescent="0.45">
      <c r="C52" s="5">
        <v>49</v>
      </c>
      <c r="D52" s="12"/>
      <c r="E52" s="12" t="s">
        <v>147</v>
      </c>
      <c r="F52" s="12" t="s">
        <v>147</v>
      </c>
      <c r="G52" s="11" t="s">
        <v>146</v>
      </c>
      <c r="H52" s="6" t="s">
        <v>16</v>
      </c>
      <c r="I52" s="10"/>
      <c r="J52" s="6"/>
      <c r="K52" s="7"/>
      <c r="L52" s="7" t="str">
        <f>IF(AND(テーブル13[[#This Row],[繁殖期_R1]]=0,テーブル13[[#This Row],[繁殖期_R2]]=0,テーブル13[[#This Row],[繁殖期_P1]]=0,テーブル13[[#This Row],[繁殖期_任意]]=""),"","●")</f>
        <v>●</v>
      </c>
      <c r="M52" s="7" t="str">
        <f>IF(AND(テーブル13[[#This Row],[秋期_R1]]=0,テーブル13[[#This Row],[秋期_R2]]=0,テーブル13[[#This Row],[秋期_P1]]=0,テーブル13[[#This Row],[秋期_任意]]=""),"","●")</f>
        <v>●</v>
      </c>
      <c r="N52" s="7" t="str">
        <f>IF(AND(テーブル13[[#This Row],[越冬期_R1]]=0,テーブル13[[#This Row],[越冬期_R2]]=0,テーブル13[[#This Row],[越冬期_P1]]=0,テーブル13[[#This Row],[越冬期_任意]]=""),"","●")</f>
        <v>●</v>
      </c>
      <c r="O52" s="7" t="str">
        <f>IF(AND(テーブル13[[#This Row],[合計_R1]]=0,テーブル13[[#This Row],[合計_R2]]=0,テーブル13[[#This Row],[合計_P1]]=0,テーブル13[[#This Row],[合計_任意]]=""),"","●")</f>
        <v>●</v>
      </c>
      <c r="P52" s="9" t="s">
        <v>46</v>
      </c>
      <c r="Q52" s="8">
        <v>10</v>
      </c>
      <c r="R52" s="8">
        <v>28</v>
      </c>
      <c r="S52" s="8">
        <v>3</v>
      </c>
      <c r="T52" s="8">
        <v>41</v>
      </c>
      <c r="U52" s="8">
        <v>7</v>
      </c>
      <c r="V52" s="8">
        <v>3</v>
      </c>
      <c r="W52" s="8">
        <v>6</v>
      </c>
      <c r="X52" s="1">
        <v>16</v>
      </c>
      <c r="Y52" s="8">
        <v>2</v>
      </c>
      <c r="Z52" s="8">
        <v>1</v>
      </c>
      <c r="AA52" s="8">
        <v>3</v>
      </c>
      <c r="AB52" s="8">
        <v>6</v>
      </c>
      <c r="AC52" s="7" t="s">
        <v>25</v>
      </c>
      <c r="AD52" s="7" t="s">
        <v>25</v>
      </c>
      <c r="AE52" s="7" t="s">
        <v>25</v>
      </c>
      <c r="AF52" s="7" t="s">
        <v>25</v>
      </c>
      <c r="AG52" s="6" t="s">
        <v>24</v>
      </c>
      <c r="AH52" s="6" t="s">
        <v>24</v>
      </c>
    </row>
    <row r="53" spans="3:34" ht="18" customHeight="1" x14ac:dyDescent="0.45">
      <c r="C53" s="5">
        <v>50</v>
      </c>
      <c r="D53" s="12"/>
      <c r="E53" s="12" t="s">
        <v>145</v>
      </c>
      <c r="F53" s="12" t="s">
        <v>145</v>
      </c>
      <c r="G53" s="11" t="s">
        <v>144</v>
      </c>
      <c r="H53" s="6" t="s">
        <v>16</v>
      </c>
      <c r="I53" s="10"/>
      <c r="J53" s="6"/>
      <c r="K53" s="7"/>
      <c r="L53" s="7" t="str">
        <f>IF(AND(テーブル13[[#This Row],[繁殖期_R1]]=0,テーブル13[[#This Row],[繁殖期_R2]]=0,テーブル13[[#This Row],[繁殖期_P1]]=0,テーブル13[[#This Row],[繁殖期_任意]]=""),"","●")</f>
        <v>●</v>
      </c>
      <c r="M53" s="7" t="str">
        <f>IF(AND(テーブル13[[#This Row],[秋期_R1]]=0,テーブル13[[#This Row],[秋期_R2]]=0,テーブル13[[#This Row],[秋期_P1]]=0,テーブル13[[#This Row],[秋期_任意]]=""),"","●")</f>
        <v>●</v>
      </c>
      <c r="N53" s="7" t="str">
        <f>IF(AND(テーブル13[[#This Row],[越冬期_R1]]=0,テーブル13[[#This Row],[越冬期_R2]]=0,テーブル13[[#This Row],[越冬期_P1]]=0,テーブル13[[#This Row],[越冬期_任意]]=""),"","●")</f>
        <v>●</v>
      </c>
      <c r="O53" s="7" t="str">
        <f>IF(AND(テーブル13[[#This Row],[合計_R1]]=0,テーブル13[[#This Row],[合計_R2]]=0,テーブル13[[#This Row],[合計_P1]]=0,テーブル13[[#This Row],[合計_任意]]=""),"","●")</f>
        <v>●</v>
      </c>
      <c r="P53" s="9" t="s">
        <v>46</v>
      </c>
      <c r="Q53" s="8"/>
      <c r="R53" s="8"/>
      <c r="S53" s="8"/>
      <c r="T53" s="8"/>
      <c r="U53" s="8">
        <v>3</v>
      </c>
      <c r="V53" s="8">
        <v>4</v>
      </c>
      <c r="W53" s="8">
        <v>1</v>
      </c>
      <c r="X53" s="1">
        <v>8</v>
      </c>
      <c r="Y53" s="8">
        <v>1</v>
      </c>
      <c r="Z53" s="8"/>
      <c r="AA53" s="8"/>
      <c r="AB53" s="8">
        <v>1</v>
      </c>
      <c r="AC53" s="7" t="s">
        <v>25</v>
      </c>
      <c r="AD53" s="7" t="s">
        <v>25</v>
      </c>
      <c r="AE53" s="7" t="s">
        <v>25</v>
      </c>
      <c r="AF53" s="7" t="s">
        <v>25</v>
      </c>
      <c r="AG53" s="6" t="s">
        <v>24</v>
      </c>
      <c r="AH53" s="6" t="s">
        <v>24</v>
      </c>
    </row>
    <row r="54" spans="3:34" ht="18" customHeight="1" x14ac:dyDescent="0.45">
      <c r="C54" s="5">
        <v>51</v>
      </c>
      <c r="D54" s="12"/>
      <c r="E54" s="12"/>
      <c r="F54" s="12" t="s">
        <v>143</v>
      </c>
      <c r="G54" s="11" t="s">
        <v>142</v>
      </c>
      <c r="H54" s="6" t="s">
        <v>81</v>
      </c>
      <c r="I54" s="10"/>
      <c r="J54" s="6"/>
      <c r="K54" s="7"/>
      <c r="L54" s="7" t="str">
        <f>IF(AND(テーブル13[[#This Row],[繁殖期_R1]]=0,テーブル13[[#This Row],[繁殖期_R2]]=0,テーブル13[[#This Row],[繁殖期_P1]]=0,テーブル13[[#This Row],[繁殖期_任意]]=""),"","●")</f>
        <v>●</v>
      </c>
      <c r="M54" s="7" t="str">
        <f>IF(AND(テーブル13[[#This Row],[秋期_R1]]=0,テーブル13[[#This Row],[秋期_R2]]=0,テーブル13[[#This Row],[秋期_P1]]=0,テーブル13[[#This Row],[秋期_任意]]=""),"","●")</f>
        <v>●</v>
      </c>
      <c r="N54" s="7" t="str">
        <f>IF(AND(テーブル13[[#This Row],[越冬期_R1]]=0,テーブル13[[#This Row],[越冬期_R2]]=0,テーブル13[[#This Row],[越冬期_P1]]=0,テーブル13[[#This Row],[越冬期_任意]]=""),"","●")</f>
        <v/>
      </c>
      <c r="O54" s="7" t="str">
        <f>IF(AND(テーブル13[[#This Row],[合計_R1]]=0,テーブル13[[#This Row],[合計_R2]]=0,テーブル13[[#This Row],[合計_P1]]=0,テーブル13[[#This Row],[合計_任意]]=""),"","●")</f>
        <v>●</v>
      </c>
      <c r="P54" s="9" t="s">
        <v>46</v>
      </c>
      <c r="Q54" s="8">
        <v>1</v>
      </c>
      <c r="R54" s="8"/>
      <c r="S54" s="8"/>
      <c r="T54" s="8">
        <v>1</v>
      </c>
      <c r="U54" s="8"/>
      <c r="V54" s="8"/>
      <c r="W54" s="8"/>
      <c r="X54" s="1"/>
      <c r="Y54" s="8"/>
      <c r="Z54" s="8"/>
      <c r="AA54" s="8"/>
      <c r="AB54" s="8"/>
      <c r="AC54" s="7" t="s">
        <v>25</v>
      </c>
      <c r="AD54" s="7" t="s">
        <v>25</v>
      </c>
      <c r="AE54" s="7"/>
      <c r="AF54" s="7" t="s">
        <v>25</v>
      </c>
      <c r="AG54" s="6" t="s">
        <v>24</v>
      </c>
      <c r="AH54" s="6" t="s">
        <v>24</v>
      </c>
    </row>
    <row r="55" spans="3:34" ht="18" customHeight="1" x14ac:dyDescent="0.45">
      <c r="C55" s="5">
        <v>52</v>
      </c>
      <c r="D55" s="12"/>
      <c r="E55" s="12" t="s">
        <v>141</v>
      </c>
      <c r="F55" s="12" t="s">
        <v>141</v>
      </c>
      <c r="G55" s="11" t="s">
        <v>140</v>
      </c>
      <c r="H55" s="6" t="s">
        <v>16</v>
      </c>
      <c r="I55" s="10"/>
      <c r="J55" s="6"/>
      <c r="K55" s="7"/>
      <c r="L55" s="7" t="str">
        <f>IF(AND(テーブル13[[#This Row],[繁殖期_R1]]=0,テーブル13[[#This Row],[繁殖期_R2]]=0,テーブル13[[#This Row],[繁殖期_P1]]=0,テーブル13[[#This Row],[繁殖期_任意]]=""),"","●")</f>
        <v>●</v>
      </c>
      <c r="M55" s="7" t="str">
        <f>IF(AND(テーブル13[[#This Row],[秋期_R1]]=0,テーブル13[[#This Row],[秋期_R2]]=0,テーブル13[[#This Row],[秋期_P1]]=0,テーブル13[[#This Row],[秋期_任意]]=""),"","●")</f>
        <v>●</v>
      </c>
      <c r="N55" s="7" t="str">
        <f>IF(AND(テーブル13[[#This Row],[越冬期_R1]]=0,テーブル13[[#This Row],[越冬期_R2]]=0,テーブル13[[#This Row],[越冬期_P1]]=0,テーブル13[[#This Row],[越冬期_任意]]=""),"","●")</f>
        <v>●</v>
      </c>
      <c r="O55" s="7" t="str">
        <f>IF(AND(テーブル13[[#This Row],[合計_R1]]=0,テーブル13[[#This Row],[合計_R2]]=0,テーブル13[[#This Row],[合計_P1]]=0,テーブル13[[#This Row],[合計_任意]]=""),"","●")</f>
        <v>●</v>
      </c>
      <c r="P55" s="9" t="s">
        <v>26</v>
      </c>
      <c r="Q55" s="8">
        <v>4</v>
      </c>
      <c r="R55" s="8"/>
      <c r="S55" s="8">
        <v>8</v>
      </c>
      <c r="T55" s="8">
        <v>12</v>
      </c>
      <c r="U55" s="8"/>
      <c r="V55" s="8"/>
      <c r="W55" s="8">
        <v>26</v>
      </c>
      <c r="X55" s="1">
        <v>26</v>
      </c>
      <c r="Y55" s="8"/>
      <c r="Z55" s="8"/>
      <c r="AA55" s="8"/>
      <c r="AB55" s="8"/>
      <c r="AC55" s="7" t="s">
        <v>25</v>
      </c>
      <c r="AD55" s="7" t="s">
        <v>25</v>
      </c>
      <c r="AE55" s="7" t="s">
        <v>25</v>
      </c>
      <c r="AF55" s="7" t="s">
        <v>25</v>
      </c>
      <c r="AG55" s="6" t="s">
        <v>24</v>
      </c>
      <c r="AH55" s="6" t="s">
        <v>24</v>
      </c>
    </row>
    <row r="56" spans="3:34" ht="18" customHeight="1" x14ac:dyDescent="0.45">
      <c r="C56" s="5">
        <v>53</v>
      </c>
      <c r="D56" s="12"/>
      <c r="E56" s="12" t="s">
        <v>139</v>
      </c>
      <c r="F56" s="12" t="s">
        <v>138</v>
      </c>
      <c r="G56" s="11" t="s">
        <v>137</v>
      </c>
      <c r="H56" s="6" t="s">
        <v>84</v>
      </c>
      <c r="I56" s="10"/>
      <c r="J56" s="6"/>
      <c r="K56" s="7"/>
      <c r="L56" s="7" t="str">
        <f>IF(AND(テーブル13[[#This Row],[繁殖期_R1]]=0,テーブル13[[#This Row],[繁殖期_R2]]=0,テーブル13[[#This Row],[繁殖期_P1]]=0,テーブル13[[#This Row],[繁殖期_任意]]=""),"","●")</f>
        <v/>
      </c>
      <c r="M56" s="7" t="str">
        <f>IF(AND(テーブル13[[#This Row],[秋期_R1]]=0,テーブル13[[#This Row],[秋期_R2]]=0,テーブル13[[#This Row],[秋期_P1]]=0,テーブル13[[#This Row],[秋期_任意]]=""),"","●")</f>
        <v/>
      </c>
      <c r="N56" s="7" t="str">
        <f>IF(AND(テーブル13[[#This Row],[越冬期_R1]]=0,テーブル13[[#This Row],[越冬期_R2]]=0,テーブル13[[#This Row],[越冬期_P1]]=0,テーブル13[[#This Row],[越冬期_任意]]=""),"","●")</f>
        <v/>
      </c>
      <c r="O56" s="7" t="str">
        <f>IF(AND(テーブル13[[#This Row],[合計_R1]]=0,テーブル13[[#This Row],[合計_R2]]=0,テーブル13[[#This Row],[合計_P1]]=0,テーブル13[[#This Row],[合計_任意]]=""),"","●")</f>
        <v/>
      </c>
      <c r="P56" s="9"/>
      <c r="Q56" s="8"/>
      <c r="R56" s="8"/>
      <c r="S56" s="8"/>
      <c r="T56" s="8"/>
      <c r="U56" s="8"/>
      <c r="V56" s="8"/>
      <c r="W56" s="8"/>
      <c r="X56" s="1"/>
      <c r="Y56" s="8"/>
      <c r="Z56" s="8"/>
      <c r="AA56" s="8"/>
      <c r="AB56" s="8"/>
      <c r="AC56" s="7"/>
      <c r="AD56" s="7"/>
      <c r="AE56" s="7"/>
      <c r="AF56" s="7"/>
      <c r="AG56" s="6" t="s">
        <v>24</v>
      </c>
      <c r="AH56" s="6" t="s">
        <v>24</v>
      </c>
    </row>
    <row r="57" spans="3:34" ht="18" customHeight="1" x14ac:dyDescent="0.45">
      <c r="C57" s="5">
        <v>54</v>
      </c>
      <c r="D57" s="12"/>
      <c r="E57" s="12"/>
      <c r="F57" s="12" t="s">
        <v>136</v>
      </c>
      <c r="G57" s="11" t="s">
        <v>135</v>
      </c>
      <c r="H57" s="6" t="s">
        <v>84</v>
      </c>
      <c r="I57" s="10"/>
      <c r="J57" s="6"/>
      <c r="K57" s="7"/>
      <c r="L57" s="7" t="str">
        <f>IF(AND(テーブル13[[#This Row],[繁殖期_R1]]=0,テーブル13[[#This Row],[繁殖期_R2]]=0,テーブル13[[#This Row],[繁殖期_P1]]=0,テーブル13[[#This Row],[繁殖期_任意]]=""),"","●")</f>
        <v/>
      </c>
      <c r="M57" s="7" t="str">
        <f>IF(AND(テーブル13[[#This Row],[秋期_R1]]=0,テーブル13[[#This Row],[秋期_R2]]=0,テーブル13[[#This Row],[秋期_P1]]=0,テーブル13[[#This Row],[秋期_任意]]=""),"","●")</f>
        <v>●</v>
      </c>
      <c r="N57" s="7" t="str">
        <f>IF(AND(テーブル13[[#This Row],[越冬期_R1]]=0,テーブル13[[#This Row],[越冬期_R2]]=0,テーブル13[[#This Row],[越冬期_P1]]=0,テーブル13[[#This Row],[越冬期_任意]]=""),"","●")</f>
        <v/>
      </c>
      <c r="O57" s="7" t="str">
        <f>IF(AND(テーブル13[[#This Row],[合計_R1]]=0,テーブル13[[#This Row],[合計_R2]]=0,テーブル13[[#This Row],[合計_P1]]=0,テーブル13[[#This Row],[合計_任意]]=""),"","●")</f>
        <v>●</v>
      </c>
      <c r="P57" s="9"/>
      <c r="Q57" s="8"/>
      <c r="R57" s="8"/>
      <c r="S57" s="8"/>
      <c r="T57" s="8"/>
      <c r="U57" s="8"/>
      <c r="V57" s="8"/>
      <c r="W57" s="8"/>
      <c r="X57" s="1"/>
      <c r="Y57" s="8"/>
      <c r="Z57" s="8"/>
      <c r="AA57" s="8"/>
      <c r="AB57" s="8"/>
      <c r="AC57" s="7"/>
      <c r="AD57" s="7" t="s">
        <v>25</v>
      </c>
      <c r="AE57" s="7"/>
      <c r="AF57" s="7" t="s">
        <v>25</v>
      </c>
      <c r="AG57" s="6"/>
      <c r="AH57" s="6"/>
    </row>
    <row r="58" spans="3:34" ht="18" customHeight="1" x14ac:dyDescent="0.45">
      <c r="C58" s="5">
        <v>55</v>
      </c>
      <c r="D58" s="12"/>
      <c r="E58" s="12"/>
      <c r="F58" s="12" t="s">
        <v>134</v>
      </c>
      <c r="G58" s="11" t="s">
        <v>133</v>
      </c>
      <c r="H58" s="6" t="s">
        <v>81</v>
      </c>
      <c r="I58" s="10"/>
      <c r="J58" s="6"/>
      <c r="K58" s="7" t="s">
        <v>3</v>
      </c>
      <c r="L58" s="7" t="str">
        <f>IF(AND(テーブル13[[#This Row],[繁殖期_R1]]=0,テーブル13[[#This Row],[繁殖期_R2]]=0,テーブル13[[#This Row],[繁殖期_P1]]=0,テーブル13[[#This Row],[繁殖期_任意]]=""),"","●")</f>
        <v>●</v>
      </c>
      <c r="M58" s="7" t="str">
        <f>IF(AND(テーブル13[[#This Row],[秋期_R1]]=0,テーブル13[[#This Row],[秋期_R2]]=0,テーブル13[[#This Row],[秋期_P1]]=0,テーブル13[[#This Row],[秋期_任意]]=""),"","●")</f>
        <v/>
      </c>
      <c r="N58" s="7" t="str">
        <f>IF(AND(テーブル13[[#This Row],[越冬期_R1]]=0,テーブル13[[#This Row],[越冬期_R2]]=0,テーブル13[[#This Row],[越冬期_P1]]=0,テーブル13[[#This Row],[越冬期_任意]]=""),"","●")</f>
        <v/>
      </c>
      <c r="O58" s="7" t="str">
        <f>IF(AND(テーブル13[[#This Row],[合計_R1]]=0,テーブル13[[#This Row],[合計_R2]]=0,テーブル13[[#This Row],[合計_P1]]=0,テーブル13[[#This Row],[合計_任意]]=""),"","●")</f>
        <v>●</v>
      </c>
      <c r="P58" s="9" t="s">
        <v>46</v>
      </c>
      <c r="Q58" s="8"/>
      <c r="R58" s="8"/>
      <c r="S58" s="8"/>
      <c r="T58" s="8"/>
      <c r="U58" s="8">
        <v>1</v>
      </c>
      <c r="V58" s="8"/>
      <c r="W58" s="8"/>
      <c r="X58" s="1">
        <v>1</v>
      </c>
      <c r="Y58" s="8"/>
      <c r="Z58" s="8"/>
      <c r="AA58" s="8"/>
      <c r="AB58" s="8"/>
      <c r="AC58" s="7"/>
      <c r="AD58" s="7"/>
      <c r="AE58" s="7"/>
      <c r="AF58" s="7"/>
      <c r="AG58" s="6" t="s">
        <v>24</v>
      </c>
      <c r="AH58" s="6" t="s">
        <v>24</v>
      </c>
    </row>
    <row r="59" spans="3:34" ht="18" customHeight="1" x14ac:dyDescent="0.45">
      <c r="C59" s="5">
        <v>56</v>
      </c>
      <c r="D59" s="12"/>
      <c r="E59" s="12" t="s">
        <v>132</v>
      </c>
      <c r="F59" s="12" t="s">
        <v>132</v>
      </c>
      <c r="G59" s="11" t="s">
        <v>131</v>
      </c>
      <c r="H59" s="6" t="s">
        <v>16</v>
      </c>
      <c r="I59" s="10"/>
      <c r="J59" s="6"/>
      <c r="K59" s="7"/>
      <c r="L59" s="7" t="str">
        <f>IF(AND(テーブル13[[#This Row],[繁殖期_R1]]=0,テーブル13[[#This Row],[繁殖期_R2]]=0,テーブル13[[#This Row],[繁殖期_P1]]=0,テーブル13[[#This Row],[繁殖期_任意]]=""),"","●")</f>
        <v>●</v>
      </c>
      <c r="M59" s="7" t="str">
        <f>IF(AND(テーブル13[[#This Row],[秋期_R1]]=0,テーブル13[[#This Row],[秋期_R2]]=0,テーブル13[[#This Row],[秋期_P1]]=0,テーブル13[[#This Row],[秋期_任意]]=""),"","●")</f>
        <v>●</v>
      </c>
      <c r="N59" s="7" t="str">
        <f>IF(AND(テーブル13[[#This Row],[越冬期_R1]]=0,テーブル13[[#This Row],[越冬期_R2]]=0,テーブル13[[#This Row],[越冬期_P1]]=0,テーブル13[[#This Row],[越冬期_任意]]=""),"","●")</f>
        <v>●</v>
      </c>
      <c r="O59" s="7" t="str">
        <f>IF(AND(テーブル13[[#This Row],[合計_R1]]=0,テーブル13[[#This Row],[合計_R2]]=0,テーブル13[[#This Row],[合計_P1]]=0,テーブル13[[#This Row],[合計_任意]]=""),"","●")</f>
        <v>●</v>
      </c>
      <c r="P59" s="9" t="s">
        <v>46</v>
      </c>
      <c r="Q59" s="8">
        <v>14</v>
      </c>
      <c r="R59" s="8">
        <v>26</v>
      </c>
      <c r="S59" s="8">
        <v>15</v>
      </c>
      <c r="T59" s="8">
        <v>55</v>
      </c>
      <c r="U59" s="8">
        <v>20</v>
      </c>
      <c r="V59" s="8">
        <v>11</v>
      </c>
      <c r="W59" s="8">
        <v>23</v>
      </c>
      <c r="X59" s="1">
        <v>54</v>
      </c>
      <c r="Y59" s="8">
        <v>4</v>
      </c>
      <c r="Z59" s="8">
        <v>10</v>
      </c>
      <c r="AA59" s="8">
        <v>1</v>
      </c>
      <c r="AB59" s="8">
        <v>15</v>
      </c>
      <c r="AC59" s="7" t="s">
        <v>25</v>
      </c>
      <c r="AD59" s="7" t="s">
        <v>25</v>
      </c>
      <c r="AE59" s="7" t="s">
        <v>25</v>
      </c>
      <c r="AF59" s="7" t="s">
        <v>25</v>
      </c>
      <c r="AG59" s="6" t="s">
        <v>24</v>
      </c>
      <c r="AH59" s="6" t="s">
        <v>24</v>
      </c>
    </row>
    <row r="60" spans="3:34" ht="18" customHeight="1" x14ac:dyDescent="0.45">
      <c r="C60" s="5">
        <v>57</v>
      </c>
      <c r="D60" s="12"/>
      <c r="E60" s="12" t="s">
        <v>130</v>
      </c>
      <c r="F60" s="12" t="s">
        <v>129</v>
      </c>
      <c r="G60" s="11" t="s">
        <v>128</v>
      </c>
      <c r="H60" s="6" t="s">
        <v>37</v>
      </c>
      <c r="I60" s="10"/>
      <c r="J60" s="6"/>
      <c r="K60" s="7"/>
      <c r="L60" s="7" t="str">
        <f>IF(AND(テーブル13[[#This Row],[繁殖期_R1]]=0,テーブル13[[#This Row],[繁殖期_R2]]=0,テーブル13[[#This Row],[繁殖期_P1]]=0,テーブル13[[#This Row],[繁殖期_任意]]=""),"","●")</f>
        <v/>
      </c>
      <c r="M60" s="7" t="str">
        <f>IF(AND(テーブル13[[#This Row],[秋期_R1]]=0,テーブル13[[#This Row],[秋期_R2]]=0,テーブル13[[#This Row],[秋期_P1]]=0,テーブル13[[#This Row],[秋期_任意]]=""),"","●")</f>
        <v/>
      </c>
      <c r="N60" s="7" t="str">
        <f>IF(AND(テーブル13[[#This Row],[越冬期_R1]]=0,テーブル13[[#This Row],[越冬期_R2]]=0,テーブル13[[#This Row],[越冬期_P1]]=0,テーブル13[[#This Row],[越冬期_任意]]=""),"","●")</f>
        <v/>
      </c>
      <c r="O60" s="7" t="str">
        <f>IF(AND(テーブル13[[#This Row],[合計_R1]]=0,テーブル13[[#This Row],[合計_R2]]=0,テーブル13[[#This Row],[合計_P1]]=0,テーブル13[[#This Row],[合計_任意]]=""),"","●")</f>
        <v/>
      </c>
      <c r="P60" s="9"/>
      <c r="Q60" s="8"/>
      <c r="R60" s="8"/>
      <c r="S60" s="8"/>
      <c r="T60" s="8"/>
      <c r="U60" s="8"/>
      <c r="V60" s="8"/>
      <c r="W60" s="8"/>
      <c r="X60" s="1"/>
      <c r="Y60" s="8"/>
      <c r="Z60" s="8"/>
      <c r="AA60" s="8"/>
      <c r="AB60" s="8"/>
      <c r="AC60" s="7"/>
      <c r="AD60" s="7"/>
      <c r="AE60" s="7"/>
      <c r="AF60" s="7"/>
      <c r="AG60" s="6"/>
      <c r="AH60" s="6" t="s">
        <v>24</v>
      </c>
    </row>
    <row r="61" spans="3:34" ht="18" customHeight="1" x14ac:dyDescent="0.45">
      <c r="C61" s="5">
        <v>58</v>
      </c>
      <c r="D61" s="12"/>
      <c r="E61" s="12"/>
      <c r="F61" s="12" t="s">
        <v>127</v>
      </c>
      <c r="G61" s="11" t="s">
        <v>126</v>
      </c>
      <c r="H61" s="6" t="s">
        <v>37</v>
      </c>
      <c r="I61" s="10"/>
      <c r="J61" s="6"/>
      <c r="K61" s="7"/>
      <c r="L61" s="7" t="str">
        <f>IF(AND(テーブル13[[#This Row],[繁殖期_R1]]=0,テーブル13[[#This Row],[繁殖期_R2]]=0,テーブル13[[#This Row],[繁殖期_P1]]=0,テーブル13[[#This Row],[繁殖期_任意]]=""),"","●")</f>
        <v/>
      </c>
      <c r="M61" s="7" t="str">
        <f>IF(AND(テーブル13[[#This Row],[秋期_R1]]=0,テーブル13[[#This Row],[秋期_R2]]=0,テーブル13[[#This Row],[秋期_P1]]=0,テーブル13[[#This Row],[秋期_任意]]=""),"","●")</f>
        <v/>
      </c>
      <c r="N61" s="7" t="str">
        <f>IF(AND(テーブル13[[#This Row],[越冬期_R1]]=0,テーブル13[[#This Row],[越冬期_R2]]=0,テーブル13[[#This Row],[越冬期_P1]]=0,テーブル13[[#This Row],[越冬期_任意]]=""),"","●")</f>
        <v/>
      </c>
      <c r="O61" s="7" t="str">
        <f>IF(AND(テーブル13[[#This Row],[合計_R1]]=0,テーブル13[[#This Row],[合計_R2]]=0,テーブル13[[#This Row],[合計_P1]]=0,テーブル13[[#This Row],[合計_任意]]=""),"","●")</f>
        <v/>
      </c>
      <c r="P61" s="9"/>
      <c r="Q61" s="8"/>
      <c r="R61" s="8"/>
      <c r="S61" s="8"/>
      <c r="T61" s="8"/>
      <c r="U61" s="8"/>
      <c r="V61" s="8"/>
      <c r="W61" s="8"/>
      <c r="X61" s="1"/>
      <c r="Y61" s="8"/>
      <c r="Z61" s="8"/>
      <c r="AA61" s="8"/>
      <c r="AB61" s="8"/>
      <c r="AC61" s="7"/>
      <c r="AD61" s="7"/>
      <c r="AE61" s="7"/>
      <c r="AF61" s="7"/>
      <c r="AG61" s="6" t="s">
        <v>24</v>
      </c>
      <c r="AH61" s="6" t="s">
        <v>24</v>
      </c>
    </row>
    <row r="62" spans="3:34" ht="18" customHeight="1" x14ac:dyDescent="0.45">
      <c r="C62" s="5">
        <v>59</v>
      </c>
      <c r="D62" s="12"/>
      <c r="E62" s="12" t="s">
        <v>125</v>
      </c>
      <c r="F62" s="12" t="s">
        <v>125</v>
      </c>
      <c r="G62" s="11" t="s">
        <v>124</v>
      </c>
      <c r="H62" s="6" t="s">
        <v>37</v>
      </c>
      <c r="I62" s="10"/>
      <c r="J62" s="6"/>
      <c r="K62" s="7"/>
      <c r="L62" s="7" t="str">
        <f>IF(AND(テーブル13[[#This Row],[繁殖期_R1]]=0,テーブル13[[#This Row],[繁殖期_R2]]=0,テーブル13[[#This Row],[繁殖期_P1]]=0,テーブル13[[#This Row],[繁殖期_任意]]=""),"","●")</f>
        <v>●</v>
      </c>
      <c r="M62" s="7" t="str">
        <f>IF(AND(テーブル13[[#This Row],[秋期_R1]]=0,テーブル13[[#This Row],[秋期_R2]]=0,テーブル13[[#This Row],[秋期_P1]]=0,テーブル13[[#This Row],[秋期_任意]]=""),"","●")</f>
        <v>●</v>
      </c>
      <c r="N62" s="7" t="str">
        <f>IF(AND(テーブル13[[#This Row],[越冬期_R1]]=0,テーブル13[[#This Row],[越冬期_R2]]=0,テーブル13[[#This Row],[越冬期_P1]]=0,テーブル13[[#This Row],[越冬期_任意]]=""),"","●")</f>
        <v>●</v>
      </c>
      <c r="O62" s="7" t="str">
        <f>IF(AND(テーブル13[[#This Row],[合計_R1]]=0,テーブル13[[#This Row],[合計_R2]]=0,テーブル13[[#This Row],[合計_P1]]=0,テーブル13[[#This Row],[合計_任意]]=""),"","●")</f>
        <v>●</v>
      </c>
      <c r="P62" s="9" t="s">
        <v>26</v>
      </c>
      <c r="Q62" s="8"/>
      <c r="R62" s="8"/>
      <c r="S62" s="8"/>
      <c r="T62" s="8"/>
      <c r="U62" s="8">
        <v>1</v>
      </c>
      <c r="V62" s="8"/>
      <c r="W62" s="8">
        <v>1</v>
      </c>
      <c r="X62" s="1">
        <v>2</v>
      </c>
      <c r="Y62" s="8"/>
      <c r="Z62" s="8"/>
      <c r="AA62" s="8"/>
      <c r="AB62" s="8"/>
      <c r="AC62" s="7"/>
      <c r="AD62" s="7" t="s">
        <v>25</v>
      </c>
      <c r="AE62" s="7"/>
      <c r="AF62" s="7" t="s">
        <v>25</v>
      </c>
      <c r="AG62" s="6" t="s">
        <v>24</v>
      </c>
      <c r="AH62" s="6"/>
    </row>
    <row r="63" spans="3:34" ht="18" customHeight="1" x14ac:dyDescent="0.45">
      <c r="C63" s="5">
        <v>60</v>
      </c>
      <c r="D63" s="12"/>
      <c r="E63" s="12" t="s">
        <v>123</v>
      </c>
      <c r="F63" s="12" t="s">
        <v>123</v>
      </c>
      <c r="G63" s="11" t="s">
        <v>122</v>
      </c>
      <c r="H63" s="6" t="s">
        <v>16</v>
      </c>
      <c r="I63" s="10"/>
      <c r="J63" s="6"/>
      <c r="K63" s="7"/>
      <c r="L63" s="7" t="str">
        <f>IF(AND(テーブル13[[#This Row],[繁殖期_R1]]=0,テーブル13[[#This Row],[繁殖期_R2]]=0,テーブル13[[#This Row],[繁殖期_P1]]=0,テーブル13[[#This Row],[繁殖期_任意]]=""),"","●")</f>
        <v/>
      </c>
      <c r="M63" s="7" t="str">
        <f>IF(AND(テーブル13[[#This Row],[秋期_R1]]=0,テーブル13[[#This Row],[秋期_R2]]=0,テーブル13[[#This Row],[秋期_P1]]=0,テーブル13[[#This Row],[秋期_任意]]=""),"","●")</f>
        <v/>
      </c>
      <c r="N63" s="7" t="str">
        <f>IF(AND(テーブル13[[#This Row],[越冬期_R1]]=0,テーブル13[[#This Row],[越冬期_R2]]=0,テーブル13[[#This Row],[越冬期_P1]]=0,テーブル13[[#This Row],[越冬期_任意]]=""),"","●")</f>
        <v>●</v>
      </c>
      <c r="O63" s="7" t="str">
        <f>IF(AND(テーブル13[[#This Row],[合計_R1]]=0,テーブル13[[#This Row],[合計_R2]]=0,テーブル13[[#This Row],[合計_P1]]=0,テーブル13[[#This Row],[合計_任意]]=""),"","●")</f>
        <v>●</v>
      </c>
      <c r="P63" s="9"/>
      <c r="Q63" s="8"/>
      <c r="R63" s="8"/>
      <c r="S63" s="8">
        <v>2</v>
      </c>
      <c r="T63" s="8">
        <v>2</v>
      </c>
      <c r="U63" s="8"/>
      <c r="V63" s="8"/>
      <c r="W63" s="8"/>
      <c r="X63" s="1"/>
      <c r="Y63" s="8"/>
      <c r="Z63" s="8"/>
      <c r="AA63" s="8"/>
      <c r="AB63" s="8"/>
      <c r="AC63" s="7"/>
      <c r="AD63" s="7"/>
      <c r="AE63" s="7" t="s">
        <v>25</v>
      </c>
      <c r="AF63" s="7" t="s">
        <v>25</v>
      </c>
      <c r="AG63" s="6" t="s">
        <v>24</v>
      </c>
      <c r="AH63" s="6" t="s">
        <v>24</v>
      </c>
    </row>
    <row r="64" spans="3:34" ht="18" customHeight="1" x14ac:dyDescent="0.45">
      <c r="C64" s="5">
        <v>61</v>
      </c>
      <c r="D64" s="12"/>
      <c r="E64" s="12" t="s">
        <v>121</v>
      </c>
      <c r="F64" s="12" t="s">
        <v>121</v>
      </c>
      <c r="G64" s="11" t="s">
        <v>120</v>
      </c>
      <c r="H64" s="6" t="s">
        <v>16</v>
      </c>
      <c r="I64" s="10"/>
      <c r="J64" s="6"/>
      <c r="K64" s="7"/>
      <c r="L64" s="7" t="str">
        <f>IF(AND(テーブル13[[#This Row],[繁殖期_R1]]=0,テーブル13[[#This Row],[繁殖期_R2]]=0,テーブル13[[#This Row],[繁殖期_P1]]=0,テーブル13[[#This Row],[繁殖期_任意]]=""),"","●")</f>
        <v/>
      </c>
      <c r="M64" s="7" t="str">
        <f>IF(AND(テーブル13[[#This Row],[秋期_R1]]=0,テーブル13[[#This Row],[秋期_R2]]=0,テーブル13[[#This Row],[秋期_P1]]=0,テーブル13[[#This Row],[秋期_任意]]=""),"","●")</f>
        <v/>
      </c>
      <c r="N64" s="7" t="str">
        <f>IF(AND(テーブル13[[#This Row],[越冬期_R1]]=0,テーブル13[[#This Row],[越冬期_R2]]=0,テーブル13[[#This Row],[越冬期_P1]]=0,テーブル13[[#This Row],[越冬期_任意]]=""),"","●")</f>
        <v/>
      </c>
      <c r="O64" s="7" t="str">
        <f>IF(AND(テーブル13[[#This Row],[合計_R1]]=0,テーブル13[[#This Row],[合計_R2]]=0,テーブル13[[#This Row],[合計_P1]]=0,テーブル13[[#This Row],[合計_任意]]=""),"","●")</f>
        <v/>
      </c>
      <c r="P64" s="9"/>
      <c r="Q64" s="8"/>
      <c r="R64" s="8"/>
      <c r="S64" s="8"/>
      <c r="T64" s="8"/>
      <c r="U64" s="8"/>
      <c r="V64" s="8"/>
      <c r="W64" s="8"/>
      <c r="X64" s="1"/>
      <c r="Y64" s="8"/>
      <c r="Z64" s="8"/>
      <c r="AA64" s="8"/>
      <c r="AB64" s="8"/>
      <c r="AC64" s="7"/>
      <c r="AD64" s="7"/>
      <c r="AE64" s="7"/>
      <c r="AF64" s="7"/>
      <c r="AG64" s="6" t="s">
        <v>24</v>
      </c>
      <c r="AH64" s="6" t="s">
        <v>24</v>
      </c>
    </row>
    <row r="65" spans="3:34" ht="18" customHeight="1" x14ac:dyDescent="0.45">
      <c r="C65" s="5">
        <v>62</v>
      </c>
      <c r="D65" s="12"/>
      <c r="E65" s="12"/>
      <c r="F65" s="12" t="s">
        <v>119</v>
      </c>
      <c r="G65" s="11" t="s">
        <v>118</v>
      </c>
      <c r="H65" s="6" t="s">
        <v>84</v>
      </c>
      <c r="I65" s="10"/>
      <c r="J65" s="6"/>
      <c r="K65" s="7"/>
      <c r="L65" s="7" t="str">
        <f>IF(AND(テーブル13[[#This Row],[繁殖期_R1]]=0,テーブル13[[#This Row],[繁殖期_R2]]=0,テーブル13[[#This Row],[繁殖期_P1]]=0,テーブル13[[#This Row],[繁殖期_任意]]=""),"","●")</f>
        <v/>
      </c>
      <c r="M65" s="7" t="str">
        <f>IF(AND(テーブル13[[#This Row],[秋期_R1]]=0,テーブル13[[#This Row],[秋期_R2]]=0,テーブル13[[#This Row],[秋期_P1]]=0,テーブル13[[#This Row],[秋期_任意]]=""),"","●")</f>
        <v/>
      </c>
      <c r="N65" s="7" t="str">
        <f>IF(AND(テーブル13[[#This Row],[越冬期_R1]]=0,テーブル13[[#This Row],[越冬期_R2]]=0,テーブル13[[#This Row],[越冬期_P1]]=0,テーブル13[[#This Row],[越冬期_任意]]=""),"","●")</f>
        <v/>
      </c>
      <c r="O65" s="7" t="str">
        <f>IF(AND(テーブル13[[#This Row],[合計_R1]]=0,テーブル13[[#This Row],[合計_R2]]=0,テーブル13[[#This Row],[合計_P1]]=0,テーブル13[[#This Row],[合計_任意]]=""),"","●")</f>
        <v/>
      </c>
      <c r="P65" s="9"/>
      <c r="Q65" s="8"/>
      <c r="R65" s="8"/>
      <c r="S65" s="8"/>
      <c r="T65" s="8"/>
      <c r="U65" s="8"/>
      <c r="V65" s="8"/>
      <c r="W65" s="8"/>
      <c r="X65" s="1"/>
      <c r="Y65" s="8"/>
      <c r="Z65" s="8"/>
      <c r="AA65" s="8"/>
      <c r="AB65" s="8"/>
      <c r="AC65" s="7"/>
      <c r="AD65" s="7"/>
      <c r="AE65" s="7"/>
      <c r="AF65" s="7"/>
      <c r="AG65" s="6" t="s">
        <v>24</v>
      </c>
      <c r="AH65" s="6"/>
    </row>
    <row r="66" spans="3:34" ht="18" customHeight="1" x14ac:dyDescent="0.45">
      <c r="C66" s="5">
        <v>63</v>
      </c>
      <c r="D66" s="12"/>
      <c r="E66" s="12" t="s">
        <v>117</v>
      </c>
      <c r="F66" s="12" t="s">
        <v>117</v>
      </c>
      <c r="G66" s="11" t="s">
        <v>116</v>
      </c>
      <c r="H66" s="6" t="s">
        <v>16</v>
      </c>
      <c r="I66" s="10"/>
      <c r="J66" s="6"/>
      <c r="K66" s="7" t="s">
        <v>3</v>
      </c>
      <c r="L66" s="7" t="str">
        <f>IF(AND(テーブル13[[#This Row],[繁殖期_R1]]=0,テーブル13[[#This Row],[繁殖期_R2]]=0,テーブル13[[#This Row],[繁殖期_P1]]=0,テーブル13[[#This Row],[繁殖期_任意]]=""),"","●")</f>
        <v/>
      </c>
      <c r="M66" s="7" t="str">
        <f>IF(AND(テーブル13[[#This Row],[秋期_R1]]=0,テーブル13[[#This Row],[秋期_R2]]=0,テーブル13[[#This Row],[秋期_P1]]=0,テーブル13[[#This Row],[秋期_任意]]=""),"","●")</f>
        <v/>
      </c>
      <c r="N66" s="7" t="str">
        <f>IF(AND(テーブル13[[#This Row],[越冬期_R1]]=0,テーブル13[[#This Row],[越冬期_R2]]=0,テーブル13[[#This Row],[越冬期_P1]]=0,テーブル13[[#This Row],[越冬期_任意]]=""),"","●")</f>
        <v/>
      </c>
      <c r="O66" s="7" t="str">
        <f>IF(AND(テーブル13[[#This Row],[合計_R1]]=0,テーブル13[[#This Row],[合計_R2]]=0,テーブル13[[#This Row],[合計_P1]]=0,テーブル13[[#This Row],[合計_任意]]=""),"","●")</f>
        <v/>
      </c>
      <c r="P66" s="9"/>
      <c r="Q66" s="8"/>
      <c r="R66" s="8"/>
      <c r="S66" s="8"/>
      <c r="T66" s="8"/>
      <c r="U66" s="8"/>
      <c r="V66" s="8"/>
      <c r="W66" s="8"/>
      <c r="X66" s="1"/>
      <c r="Y66" s="8"/>
      <c r="Z66" s="8"/>
      <c r="AA66" s="8"/>
      <c r="AB66" s="8"/>
      <c r="AC66" s="7"/>
      <c r="AD66" s="7"/>
      <c r="AE66" s="7"/>
      <c r="AF66" s="7"/>
      <c r="AG66" s="6" t="s">
        <v>24</v>
      </c>
      <c r="AH66" s="6" t="s">
        <v>24</v>
      </c>
    </row>
    <row r="67" spans="3:34" ht="18" customHeight="1" x14ac:dyDescent="0.45">
      <c r="C67" s="5">
        <v>64</v>
      </c>
      <c r="D67" s="12"/>
      <c r="E67" s="12" t="s">
        <v>115</v>
      </c>
      <c r="F67" s="12" t="s">
        <v>114</v>
      </c>
      <c r="G67" s="11" t="s">
        <v>113</v>
      </c>
      <c r="H67" s="6" t="s">
        <v>37</v>
      </c>
      <c r="I67" s="10"/>
      <c r="J67" s="6"/>
      <c r="K67" s="7" t="s">
        <v>3</v>
      </c>
      <c r="L67" s="7" t="str">
        <f>IF(AND(テーブル13[[#This Row],[繁殖期_R1]]=0,テーブル13[[#This Row],[繁殖期_R2]]=0,テーブル13[[#This Row],[繁殖期_P1]]=0,テーブル13[[#This Row],[繁殖期_任意]]=""),"","●")</f>
        <v/>
      </c>
      <c r="M67" s="7" t="str">
        <f>IF(AND(テーブル13[[#This Row],[秋期_R1]]=0,テーブル13[[#This Row],[秋期_R2]]=0,テーブル13[[#This Row],[秋期_P1]]=0,テーブル13[[#This Row],[秋期_任意]]=""),"","●")</f>
        <v/>
      </c>
      <c r="N67" s="7" t="str">
        <f>IF(AND(テーブル13[[#This Row],[越冬期_R1]]=0,テーブル13[[#This Row],[越冬期_R2]]=0,テーブル13[[#This Row],[越冬期_P1]]=0,テーブル13[[#This Row],[越冬期_任意]]=""),"","●")</f>
        <v/>
      </c>
      <c r="O67" s="7" t="str">
        <f>IF(AND(テーブル13[[#This Row],[合計_R1]]=0,テーブル13[[#This Row],[合計_R2]]=0,テーブル13[[#This Row],[合計_P1]]=0,テーブル13[[#This Row],[合計_任意]]=""),"","●")</f>
        <v/>
      </c>
      <c r="P67" s="9"/>
      <c r="Q67" s="8"/>
      <c r="R67" s="8"/>
      <c r="S67" s="8"/>
      <c r="T67" s="8"/>
      <c r="U67" s="8"/>
      <c r="V67" s="8"/>
      <c r="W67" s="8"/>
      <c r="X67" s="1"/>
      <c r="Y67" s="8"/>
      <c r="Z67" s="8"/>
      <c r="AA67" s="8"/>
      <c r="AB67" s="8"/>
      <c r="AC67" s="7"/>
      <c r="AD67" s="7"/>
      <c r="AE67" s="7"/>
      <c r="AF67" s="7"/>
      <c r="AG67" s="6" t="s">
        <v>24</v>
      </c>
      <c r="AH67" s="6"/>
    </row>
    <row r="68" spans="3:34" ht="18" customHeight="1" x14ac:dyDescent="0.45">
      <c r="C68" s="5">
        <v>65</v>
      </c>
      <c r="D68" s="12"/>
      <c r="E68" s="12"/>
      <c r="F68" s="12" t="s">
        <v>112</v>
      </c>
      <c r="G68" s="11" t="s">
        <v>111</v>
      </c>
      <c r="H68" s="6" t="s">
        <v>81</v>
      </c>
      <c r="I68" s="10"/>
      <c r="J68" s="6"/>
      <c r="K68" s="7"/>
      <c r="L68" s="7" t="str">
        <f>IF(AND(テーブル13[[#This Row],[繁殖期_R1]]=0,テーブル13[[#This Row],[繁殖期_R2]]=0,テーブル13[[#This Row],[繁殖期_P1]]=0,テーブル13[[#This Row],[繁殖期_任意]]=""),"","●")</f>
        <v>●</v>
      </c>
      <c r="M68" s="7" t="str">
        <f>IF(AND(テーブル13[[#This Row],[秋期_R1]]=0,テーブル13[[#This Row],[秋期_R2]]=0,テーブル13[[#This Row],[秋期_P1]]=0,テーブル13[[#This Row],[秋期_任意]]=""),"","●")</f>
        <v>●</v>
      </c>
      <c r="N68" s="7" t="str">
        <f>IF(AND(テーブル13[[#This Row],[越冬期_R1]]=0,テーブル13[[#This Row],[越冬期_R2]]=0,テーブル13[[#This Row],[越冬期_P1]]=0,テーブル13[[#This Row],[越冬期_任意]]=""),"","●")</f>
        <v/>
      </c>
      <c r="O68" s="7" t="str">
        <f>IF(AND(テーブル13[[#This Row],[合計_R1]]=0,テーブル13[[#This Row],[合計_R2]]=0,テーブル13[[#This Row],[合計_P1]]=0,テーブル13[[#This Row],[合計_任意]]=""),"","●")</f>
        <v>●</v>
      </c>
      <c r="P68" s="9" t="s">
        <v>46</v>
      </c>
      <c r="Q68" s="8"/>
      <c r="R68" s="8"/>
      <c r="S68" s="8"/>
      <c r="T68" s="8"/>
      <c r="U68" s="8"/>
      <c r="V68" s="8">
        <v>1</v>
      </c>
      <c r="W68" s="8"/>
      <c r="X68" s="1">
        <v>1</v>
      </c>
      <c r="Y68" s="8"/>
      <c r="Z68" s="8"/>
      <c r="AA68" s="8"/>
      <c r="AB68" s="8"/>
      <c r="AC68" s="7" t="s">
        <v>25</v>
      </c>
      <c r="AD68" s="7"/>
      <c r="AE68" s="7"/>
      <c r="AF68" s="7" t="s">
        <v>25</v>
      </c>
      <c r="AG68" s="6" t="s">
        <v>24</v>
      </c>
      <c r="AH68" s="6" t="s">
        <v>24</v>
      </c>
    </row>
    <row r="69" spans="3:34" ht="18" customHeight="1" x14ac:dyDescent="0.45">
      <c r="C69" s="5">
        <v>66</v>
      </c>
      <c r="D69" s="12"/>
      <c r="E69" s="12"/>
      <c r="F69" s="12" t="s">
        <v>110</v>
      </c>
      <c r="G69" s="11" t="s">
        <v>109</v>
      </c>
      <c r="H69" s="6" t="s">
        <v>84</v>
      </c>
      <c r="I69" s="10"/>
      <c r="J69" s="6"/>
      <c r="K69" s="7"/>
      <c r="L69" s="7" t="str">
        <f>IF(AND(テーブル13[[#This Row],[繁殖期_R1]]=0,テーブル13[[#This Row],[繁殖期_R2]]=0,テーブル13[[#This Row],[繁殖期_P1]]=0,テーブル13[[#This Row],[繁殖期_任意]]=""),"","●")</f>
        <v/>
      </c>
      <c r="M69" s="7" t="str">
        <f>IF(AND(テーブル13[[#This Row],[秋期_R1]]=0,テーブル13[[#This Row],[秋期_R2]]=0,テーブル13[[#This Row],[秋期_P1]]=0,テーブル13[[#This Row],[秋期_任意]]=""),"","●")</f>
        <v/>
      </c>
      <c r="N69" s="7" t="str">
        <f>IF(AND(テーブル13[[#This Row],[越冬期_R1]]=0,テーブル13[[#This Row],[越冬期_R2]]=0,テーブル13[[#This Row],[越冬期_P1]]=0,テーブル13[[#This Row],[越冬期_任意]]=""),"","●")</f>
        <v/>
      </c>
      <c r="O69" s="7" t="str">
        <f>IF(AND(テーブル13[[#This Row],[合計_R1]]=0,テーブル13[[#This Row],[合計_R2]]=0,テーブル13[[#This Row],[合計_P1]]=0,テーブル13[[#This Row],[合計_任意]]=""),"","●")</f>
        <v/>
      </c>
      <c r="P69" s="9"/>
      <c r="Q69" s="8"/>
      <c r="R69" s="8"/>
      <c r="S69" s="8"/>
      <c r="T69" s="8"/>
      <c r="U69" s="8"/>
      <c r="V69" s="8"/>
      <c r="W69" s="8"/>
      <c r="X69" s="1"/>
      <c r="Y69" s="8"/>
      <c r="Z69" s="8"/>
      <c r="AA69" s="8"/>
      <c r="AB69" s="8"/>
      <c r="AC69" s="7"/>
      <c r="AD69" s="7"/>
      <c r="AE69" s="7"/>
      <c r="AF69" s="7"/>
      <c r="AG69" s="6" t="s">
        <v>24</v>
      </c>
      <c r="AH69" s="6"/>
    </row>
    <row r="70" spans="3:34" ht="18" customHeight="1" x14ac:dyDescent="0.45">
      <c r="C70" s="5">
        <v>67</v>
      </c>
      <c r="D70" s="12"/>
      <c r="E70" s="12"/>
      <c r="F70" s="12" t="s">
        <v>108</v>
      </c>
      <c r="G70" s="11" t="s">
        <v>107</v>
      </c>
      <c r="H70" s="6" t="s">
        <v>37</v>
      </c>
      <c r="I70" s="10"/>
      <c r="J70" s="6"/>
      <c r="K70" s="7"/>
      <c r="L70" s="7" t="str">
        <f>IF(AND(テーブル13[[#This Row],[繁殖期_R1]]=0,テーブル13[[#This Row],[繁殖期_R2]]=0,テーブル13[[#This Row],[繁殖期_P1]]=0,テーブル13[[#This Row],[繁殖期_任意]]=""),"","●")</f>
        <v/>
      </c>
      <c r="M70" s="7" t="str">
        <f>IF(AND(テーブル13[[#This Row],[秋期_R1]]=0,テーブル13[[#This Row],[秋期_R2]]=0,テーブル13[[#This Row],[秋期_P1]]=0,テーブル13[[#This Row],[秋期_任意]]=""),"","●")</f>
        <v/>
      </c>
      <c r="N70" s="7" t="str">
        <f>IF(AND(テーブル13[[#This Row],[越冬期_R1]]=0,テーブル13[[#This Row],[越冬期_R2]]=0,テーブル13[[#This Row],[越冬期_P1]]=0,テーブル13[[#This Row],[越冬期_任意]]=""),"","●")</f>
        <v>●</v>
      </c>
      <c r="O70" s="7" t="str">
        <f>IF(AND(テーブル13[[#This Row],[合計_R1]]=0,テーブル13[[#This Row],[合計_R2]]=0,テーブル13[[#This Row],[合計_P1]]=0,テーブル13[[#This Row],[合計_任意]]=""),"","●")</f>
        <v>●</v>
      </c>
      <c r="P70" s="9"/>
      <c r="Q70" s="8"/>
      <c r="R70" s="8"/>
      <c r="S70" s="8">
        <v>1</v>
      </c>
      <c r="T70" s="8">
        <v>1</v>
      </c>
      <c r="U70" s="8"/>
      <c r="V70" s="8"/>
      <c r="W70" s="8">
        <v>4</v>
      </c>
      <c r="X70" s="1">
        <v>4</v>
      </c>
      <c r="Y70" s="8"/>
      <c r="Z70" s="8"/>
      <c r="AA70" s="8"/>
      <c r="AB70" s="8"/>
      <c r="AC70" s="7"/>
      <c r="AD70" s="7"/>
      <c r="AE70" s="7" t="s">
        <v>25</v>
      </c>
      <c r="AF70" s="7" t="s">
        <v>25</v>
      </c>
      <c r="AG70" s="6" t="s">
        <v>24</v>
      </c>
      <c r="AH70" s="6" t="s">
        <v>24</v>
      </c>
    </row>
    <row r="71" spans="3:34" ht="18" customHeight="1" x14ac:dyDescent="0.45">
      <c r="C71" s="5">
        <v>68</v>
      </c>
      <c r="D71" s="12"/>
      <c r="E71" s="12"/>
      <c r="F71" s="12" t="s">
        <v>106</v>
      </c>
      <c r="G71" s="11" t="s">
        <v>105</v>
      </c>
      <c r="H71" s="6" t="s">
        <v>84</v>
      </c>
      <c r="I71" s="10"/>
      <c r="J71" s="6"/>
      <c r="K71" s="7"/>
      <c r="L71" s="7" t="str">
        <f>IF(AND(テーブル13[[#This Row],[繁殖期_R1]]=0,テーブル13[[#This Row],[繁殖期_R2]]=0,テーブル13[[#This Row],[繁殖期_P1]]=0,テーブル13[[#This Row],[繁殖期_任意]]=""),"","●")</f>
        <v/>
      </c>
      <c r="M71" s="7" t="str">
        <f>IF(AND(テーブル13[[#This Row],[秋期_R1]]=0,テーブル13[[#This Row],[秋期_R2]]=0,テーブル13[[#This Row],[秋期_P1]]=0,テーブル13[[#This Row],[秋期_任意]]=""),"","●")</f>
        <v/>
      </c>
      <c r="N71" s="7" t="str">
        <f>IF(AND(テーブル13[[#This Row],[越冬期_R1]]=0,テーブル13[[#This Row],[越冬期_R2]]=0,テーブル13[[#This Row],[越冬期_P1]]=0,テーブル13[[#This Row],[越冬期_任意]]=""),"","●")</f>
        <v/>
      </c>
      <c r="O71" s="7" t="str">
        <f>IF(AND(テーブル13[[#This Row],[合計_R1]]=0,テーブル13[[#This Row],[合計_R2]]=0,テーブル13[[#This Row],[合計_P1]]=0,テーブル13[[#This Row],[合計_任意]]=""),"","●")</f>
        <v/>
      </c>
      <c r="P71" s="9"/>
      <c r="Q71" s="8"/>
      <c r="R71" s="8"/>
      <c r="S71" s="8"/>
      <c r="T71" s="8"/>
      <c r="U71" s="8"/>
      <c r="V71" s="8"/>
      <c r="W71" s="8"/>
      <c r="X71" s="1"/>
      <c r="Y71" s="8"/>
      <c r="Z71" s="8"/>
      <c r="AA71" s="8"/>
      <c r="AB71" s="8"/>
      <c r="AC71" s="7"/>
      <c r="AD71" s="7"/>
      <c r="AE71" s="7"/>
      <c r="AF71" s="7"/>
      <c r="AG71" s="6" t="s">
        <v>24</v>
      </c>
      <c r="AH71" s="6" t="s">
        <v>24</v>
      </c>
    </row>
    <row r="72" spans="3:34" ht="18" customHeight="1" x14ac:dyDescent="0.45">
      <c r="C72" s="5">
        <v>69</v>
      </c>
      <c r="D72" s="12"/>
      <c r="E72" s="12"/>
      <c r="F72" s="12" t="s">
        <v>104</v>
      </c>
      <c r="G72" s="11" t="s">
        <v>103</v>
      </c>
      <c r="H72" s="6" t="s">
        <v>37</v>
      </c>
      <c r="I72" s="10"/>
      <c r="J72" s="6"/>
      <c r="K72" s="7"/>
      <c r="L72" s="7" t="str">
        <f>IF(AND(テーブル13[[#This Row],[繁殖期_R1]]=0,テーブル13[[#This Row],[繁殖期_R2]]=0,テーブル13[[#This Row],[繁殖期_P1]]=0,テーブル13[[#This Row],[繁殖期_任意]]=""),"","●")</f>
        <v/>
      </c>
      <c r="M72" s="7" t="str">
        <f>IF(AND(テーブル13[[#This Row],[秋期_R1]]=0,テーブル13[[#This Row],[秋期_R2]]=0,テーブル13[[#This Row],[秋期_P1]]=0,テーブル13[[#This Row],[秋期_任意]]=""),"","●")</f>
        <v/>
      </c>
      <c r="N72" s="7" t="str">
        <f>IF(AND(テーブル13[[#This Row],[越冬期_R1]]=0,テーブル13[[#This Row],[越冬期_R2]]=0,テーブル13[[#This Row],[越冬期_P1]]=0,テーブル13[[#This Row],[越冬期_任意]]=""),"","●")</f>
        <v/>
      </c>
      <c r="O72" s="7" t="str">
        <f>IF(AND(テーブル13[[#This Row],[合計_R1]]=0,テーブル13[[#This Row],[合計_R2]]=0,テーブル13[[#This Row],[合計_P1]]=0,テーブル13[[#This Row],[合計_任意]]=""),"","●")</f>
        <v/>
      </c>
      <c r="P72" s="9"/>
      <c r="Q72" s="8"/>
      <c r="R72" s="8"/>
      <c r="S72" s="8"/>
      <c r="T72" s="8"/>
      <c r="U72" s="8"/>
      <c r="V72" s="8"/>
      <c r="W72" s="8"/>
      <c r="X72" s="1"/>
      <c r="Y72" s="8"/>
      <c r="Z72" s="8"/>
      <c r="AA72" s="8"/>
      <c r="AB72" s="8"/>
      <c r="AC72" s="7"/>
      <c r="AD72" s="7"/>
      <c r="AE72" s="7"/>
      <c r="AF72" s="7"/>
      <c r="AG72" s="6" t="s">
        <v>24</v>
      </c>
      <c r="AH72" s="6" t="s">
        <v>24</v>
      </c>
    </row>
    <row r="73" spans="3:34" ht="18" customHeight="1" x14ac:dyDescent="0.45">
      <c r="C73" s="5">
        <v>70</v>
      </c>
      <c r="D73" s="12"/>
      <c r="E73" s="12"/>
      <c r="F73" s="12" t="s">
        <v>102</v>
      </c>
      <c r="G73" s="11" t="s">
        <v>101</v>
      </c>
      <c r="H73" s="6" t="s">
        <v>84</v>
      </c>
      <c r="I73" s="10"/>
      <c r="J73" s="6"/>
      <c r="K73" s="7"/>
      <c r="L73" s="7" t="str">
        <f>IF(AND(テーブル13[[#This Row],[繁殖期_R1]]=0,テーブル13[[#This Row],[繁殖期_R2]]=0,テーブル13[[#This Row],[繁殖期_P1]]=0,テーブル13[[#This Row],[繁殖期_任意]]=""),"","●")</f>
        <v/>
      </c>
      <c r="M73" s="7" t="str">
        <f>IF(AND(テーブル13[[#This Row],[秋期_R1]]=0,テーブル13[[#This Row],[秋期_R2]]=0,テーブル13[[#This Row],[秋期_P1]]=0,テーブル13[[#This Row],[秋期_任意]]=""),"","●")</f>
        <v/>
      </c>
      <c r="N73" s="7" t="str">
        <f>IF(AND(テーブル13[[#This Row],[越冬期_R1]]=0,テーブル13[[#This Row],[越冬期_R2]]=0,テーブル13[[#This Row],[越冬期_P1]]=0,テーブル13[[#This Row],[越冬期_任意]]=""),"","●")</f>
        <v/>
      </c>
      <c r="O73" s="7" t="str">
        <f>IF(AND(テーブル13[[#This Row],[合計_R1]]=0,テーブル13[[#This Row],[合計_R2]]=0,テーブル13[[#This Row],[合計_P1]]=0,テーブル13[[#This Row],[合計_任意]]=""),"","●")</f>
        <v/>
      </c>
      <c r="P73" s="9"/>
      <c r="Q73" s="8"/>
      <c r="R73" s="8"/>
      <c r="S73" s="8"/>
      <c r="T73" s="8"/>
      <c r="U73" s="8"/>
      <c r="V73" s="8"/>
      <c r="W73" s="8"/>
      <c r="X73" s="1"/>
      <c r="Y73" s="8"/>
      <c r="Z73" s="8"/>
      <c r="AA73" s="8"/>
      <c r="AB73" s="8"/>
      <c r="AC73" s="7"/>
      <c r="AD73" s="7"/>
      <c r="AE73" s="7"/>
      <c r="AF73" s="7"/>
      <c r="AG73" s="6" t="s">
        <v>24</v>
      </c>
      <c r="AH73" s="6" t="s">
        <v>24</v>
      </c>
    </row>
    <row r="74" spans="3:34" ht="18" customHeight="1" x14ac:dyDescent="0.45">
      <c r="C74" s="5">
        <v>71</v>
      </c>
      <c r="D74" s="12"/>
      <c r="E74" s="12"/>
      <c r="F74" s="12" t="s">
        <v>100</v>
      </c>
      <c r="G74" s="11" t="s">
        <v>99</v>
      </c>
      <c r="H74" s="6" t="s">
        <v>37</v>
      </c>
      <c r="I74" s="10"/>
      <c r="J74" s="6"/>
      <c r="K74" s="7"/>
      <c r="L74" s="7" t="str">
        <f>IF(AND(テーブル13[[#This Row],[繁殖期_R1]]=0,テーブル13[[#This Row],[繁殖期_R2]]=0,テーブル13[[#This Row],[繁殖期_P1]]=0,テーブル13[[#This Row],[繁殖期_任意]]=""),"","●")</f>
        <v/>
      </c>
      <c r="M74" s="7" t="str">
        <f>IF(AND(テーブル13[[#This Row],[秋期_R1]]=0,テーブル13[[#This Row],[秋期_R2]]=0,テーブル13[[#This Row],[秋期_P1]]=0,テーブル13[[#This Row],[秋期_任意]]=""),"","●")</f>
        <v/>
      </c>
      <c r="N74" s="7" t="str">
        <f>IF(AND(テーブル13[[#This Row],[越冬期_R1]]=0,テーブル13[[#This Row],[越冬期_R2]]=0,テーブル13[[#This Row],[越冬期_P1]]=0,テーブル13[[#This Row],[越冬期_任意]]=""),"","●")</f>
        <v>●</v>
      </c>
      <c r="O74" s="7" t="str">
        <f>IF(AND(テーブル13[[#This Row],[合計_R1]]=0,テーブル13[[#This Row],[合計_R2]]=0,テーブル13[[#This Row],[合計_P1]]=0,テーブル13[[#This Row],[合計_任意]]=""),"","●")</f>
        <v>●</v>
      </c>
      <c r="P74" s="9"/>
      <c r="Q74" s="8"/>
      <c r="R74" s="8"/>
      <c r="S74" s="8">
        <v>2</v>
      </c>
      <c r="T74" s="8">
        <v>2</v>
      </c>
      <c r="U74" s="8"/>
      <c r="V74" s="8"/>
      <c r="W74" s="8">
        <v>4</v>
      </c>
      <c r="X74" s="1">
        <v>4</v>
      </c>
      <c r="Y74" s="8"/>
      <c r="Z74" s="8"/>
      <c r="AA74" s="8">
        <v>1</v>
      </c>
      <c r="AB74" s="8">
        <v>1</v>
      </c>
      <c r="AC74" s="7"/>
      <c r="AD74" s="7"/>
      <c r="AE74" s="7" t="s">
        <v>25</v>
      </c>
      <c r="AF74" s="7" t="s">
        <v>25</v>
      </c>
      <c r="AG74" s="6" t="s">
        <v>24</v>
      </c>
      <c r="AH74" s="6" t="s">
        <v>24</v>
      </c>
    </row>
    <row r="75" spans="3:34" ht="18" customHeight="1" x14ac:dyDescent="0.45">
      <c r="C75" s="5">
        <v>72</v>
      </c>
      <c r="D75" s="12"/>
      <c r="E75" s="12"/>
      <c r="F75" s="12" t="s">
        <v>98</v>
      </c>
      <c r="G75" s="11" t="s">
        <v>97</v>
      </c>
      <c r="H75" s="6" t="s">
        <v>37</v>
      </c>
      <c r="I75" s="10"/>
      <c r="J75" s="6"/>
      <c r="K75" s="7"/>
      <c r="L75" s="7" t="str">
        <f>IF(AND(テーブル13[[#This Row],[繁殖期_R1]]=0,テーブル13[[#This Row],[繁殖期_R2]]=0,テーブル13[[#This Row],[繁殖期_P1]]=0,テーブル13[[#This Row],[繁殖期_任意]]=""),"","●")</f>
        <v/>
      </c>
      <c r="M75" s="7" t="str">
        <f>IF(AND(テーブル13[[#This Row],[秋期_R1]]=0,テーブル13[[#This Row],[秋期_R2]]=0,テーブル13[[#This Row],[秋期_P1]]=0,テーブル13[[#This Row],[秋期_任意]]=""),"","●")</f>
        <v/>
      </c>
      <c r="N75" s="7" t="str">
        <f>IF(AND(テーブル13[[#This Row],[越冬期_R1]]=0,テーブル13[[#This Row],[越冬期_R2]]=0,テーブル13[[#This Row],[越冬期_P1]]=0,テーブル13[[#This Row],[越冬期_任意]]=""),"","●")</f>
        <v>●</v>
      </c>
      <c r="O75" s="7" t="str">
        <f>IF(AND(テーブル13[[#This Row],[合計_R1]]=0,テーブル13[[#This Row],[合計_R2]]=0,テーブル13[[#This Row],[合計_P1]]=0,テーブル13[[#This Row],[合計_任意]]=""),"","●")</f>
        <v>●</v>
      </c>
      <c r="P75" s="9"/>
      <c r="Q75" s="8"/>
      <c r="R75" s="8"/>
      <c r="S75" s="8"/>
      <c r="T75" s="8"/>
      <c r="U75" s="8"/>
      <c r="V75" s="8"/>
      <c r="W75" s="8"/>
      <c r="X75" s="1"/>
      <c r="Y75" s="8"/>
      <c r="Z75" s="8"/>
      <c r="AA75" s="8"/>
      <c r="AB75" s="8"/>
      <c r="AC75" s="7"/>
      <c r="AD75" s="7"/>
      <c r="AE75" s="7" t="s">
        <v>25</v>
      </c>
      <c r="AF75" s="7" t="s">
        <v>25</v>
      </c>
      <c r="AG75" s="6" t="s">
        <v>24</v>
      </c>
      <c r="AH75" s="6" t="s">
        <v>24</v>
      </c>
    </row>
    <row r="76" spans="3:34" ht="18" customHeight="1" x14ac:dyDescent="0.45">
      <c r="C76" s="5">
        <v>73</v>
      </c>
      <c r="D76" s="12"/>
      <c r="E76" s="12"/>
      <c r="F76" s="12" t="s">
        <v>96</v>
      </c>
      <c r="G76" s="11" t="s">
        <v>95</v>
      </c>
      <c r="H76" s="6" t="s">
        <v>84</v>
      </c>
      <c r="I76" s="10"/>
      <c r="J76" s="6"/>
      <c r="K76" s="7"/>
      <c r="L76" s="7" t="str">
        <f>IF(AND(テーブル13[[#This Row],[繁殖期_R1]]=0,テーブル13[[#This Row],[繁殖期_R2]]=0,テーブル13[[#This Row],[繁殖期_P1]]=0,テーブル13[[#This Row],[繁殖期_任意]]=""),"","●")</f>
        <v/>
      </c>
      <c r="M76" s="7" t="str">
        <f>IF(AND(テーブル13[[#This Row],[秋期_R1]]=0,テーブル13[[#This Row],[秋期_R2]]=0,テーブル13[[#This Row],[秋期_P1]]=0,テーブル13[[#This Row],[秋期_任意]]=""),"","●")</f>
        <v/>
      </c>
      <c r="N76" s="7" t="str">
        <f>IF(AND(テーブル13[[#This Row],[越冬期_R1]]=0,テーブル13[[#This Row],[越冬期_R2]]=0,テーブル13[[#This Row],[越冬期_P1]]=0,テーブル13[[#This Row],[越冬期_任意]]=""),"","●")</f>
        <v/>
      </c>
      <c r="O76" s="7" t="str">
        <f>IF(AND(テーブル13[[#This Row],[合計_R1]]=0,テーブル13[[#This Row],[合計_R2]]=0,テーブル13[[#This Row],[合計_P1]]=0,テーブル13[[#This Row],[合計_任意]]=""),"","●")</f>
        <v/>
      </c>
      <c r="P76" s="9"/>
      <c r="Q76" s="8"/>
      <c r="R76" s="8"/>
      <c r="S76" s="8"/>
      <c r="T76" s="8"/>
      <c r="U76" s="8"/>
      <c r="V76" s="8"/>
      <c r="W76" s="8"/>
      <c r="X76" s="1"/>
      <c r="Y76" s="8"/>
      <c r="Z76" s="8"/>
      <c r="AA76" s="8"/>
      <c r="AB76" s="8"/>
      <c r="AC76" s="7"/>
      <c r="AD76" s="7"/>
      <c r="AE76" s="7"/>
      <c r="AF76" s="7"/>
      <c r="AG76" s="6" t="s">
        <v>24</v>
      </c>
      <c r="AH76" s="6" t="s">
        <v>24</v>
      </c>
    </row>
    <row r="77" spans="3:34" ht="18" customHeight="1" x14ac:dyDescent="0.45">
      <c r="C77" s="5">
        <v>74</v>
      </c>
      <c r="D77" s="12"/>
      <c r="E77" s="12"/>
      <c r="F77" s="12" t="s">
        <v>94</v>
      </c>
      <c r="G77" s="11" t="s">
        <v>93</v>
      </c>
      <c r="H77" s="6" t="s">
        <v>16</v>
      </c>
      <c r="I77" s="10"/>
      <c r="J77" s="6"/>
      <c r="K77" s="7"/>
      <c r="L77" s="7" t="str">
        <f>IF(AND(テーブル13[[#This Row],[繁殖期_R1]]=0,テーブル13[[#This Row],[繁殖期_R2]]=0,テーブル13[[#This Row],[繁殖期_P1]]=0,テーブル13[[#This Row],[繁殖期_任意]]=""),"","●")</f>
        <v/>
      </c>
      <c r="M77" s="7" t="str">
        <f>IF(AND(テーブル13[[#This Row],[秋期_R1]]=0,テーブル13[[#This Row],[秋期_R2]]=0,テーブル13[[#This Row],[秋期_P1]]=0,テーブル13[[#This Row],[秋期_任意]]=""),"","●")</f>
        <v/>
      </c>
      <c r="N77" s="7" t="str">
        <f>IF(AND(テーブル13[[#This Row],[越冬期_R1]]=0,テーブル13[[#This Row],[越冬期_R2]]=0,テーブル13[[#This Row],[越冬期_P1]]=0,テーブル13[[#This Row],[越冬期_任意]]=""),"","●")</f>
        <v/>
      </c>
      <c r="O77" s="7" t="str">
        <f>IF(AND(テーブル13[[#This Row],[合計_R1]]=0,テーブル13[[#This Row],[合計_R2]]=0,テーブル13[[#This Row],[合計_P1]]=0,テーブル13[[#This Row],[合計_任意]]=""),"","●")</f>
        <v/>
      </c>
      <c r="P77" s="9"/>
      <c r="Q77" s="8"/>
      <c r="R77" s="8"/>
      <c r="S77" s="8"/>
      <c r="T77" s="8"/>
      <c r="U77" s="8"/>
      <c r="V77" s="8"/>
      <c r="W77" s="8"/>
      <c r="X77" s="1"/>
      <c r="Y77" s="8"/>
      <c r="Z77" s="8"/>
      <c r="AA77" s="8"/>
      <c r="AB77" s="8"/>
      <c r="AC77" s="7"/>
      <c r="AD77" s="7"/>
      <c r="AE77" s="7"/>
      <c r="AF77" s="7"/>
      <c r="AG77" s="6" t="s">
        <v>24</v>
      </c>
      <c r="AH77" s="6" t="s">
        <v>24</v>
      </c>
    </row>
    <row r="78" spans="3:34" ht="18" customHeight="1" x14ac:dyDescent="0.45">
      <c r="C78" s="5">
        <v>75</v>
      </c>
      <c r="D78" s="12"/>
      <c r="E78" s="12"/>
      <c r="F78" s="12" t="s">
        <v>92</v>
      </c>
      <c r="G78" s="11" t="s">
        <v>91</v>
      </c>
      <c r="H78" s="6" t="s">
        <v>84</v>
      </c>
      <c r="I78" s="10"/>
      <c r="J78" s="6"/>
      <c r="K78" s="7"/>
      <c r="L78" s="7" t="str">
        <f>IF(AND(テーブル13[[#This Row],[繁殖期_R1]]=0,テーブル13[[#This Row],[繁殖期_R2]]=0,テーブル13[[#This Row],[繁殖期_P1]]=0,テーブル13[[#This Row],[繁殖期_任意]]=""),"","●")</f>
        <v/>
      </c>
      <c r="M78" s="7" t="str">
        <f>IF(AND(テーブル13[[#This Row],[秋期_R1]]=0,テーブル13[[#This Row],[秋期_R2]]=0,テーブル13[[#This Row],[秋期_P1]]=0,テーブル13[[#This Row],[秋期_任意]]=""),"","●")</f>
        <v/>
      </c>
      <c r="N78" s="7" t="str">
        <f>IF(AND(テーブル13[[#This Row],[越冬期_R1]]=0,テーブル13[[#This Row],[越冬期_R2]]=0,テーブル13[[#This Row],[越冬期_P1]]=0,テーブル13[[#This Row],[越冬期_任意]]=""),"","●")</f>
        <v/>
      </c>
      <c r="O78" s="7" t="str">
        <f>IF(AND(テーブル13[[#This Row],[合計_R1]]=0,テーブル13[[#This Row],[合計_R2]]=0,テーブル13[[#This Row],[合計_P1]]=0,テーブル13[[#This Row],[合計_任意]]=""),"","●")</f>
        <v/>
      </c>
      <c r="P78" s="9"/>
      <c r="Q78" s="8"/>
      <c r="R78" s="8"/>
      <c r="S78" s="8"/>
      <c r="T78" s="8"/>
      <c r="U78" s="8"/>
      <c r="V78" s="8"/>
      <c r="W78" s="8"/>
      <c r="X78" s="1"/>
      <c r="Y78" s="8"/>
      <c r="Z78" s="8"/>
      <c r="AA78" s="8"/>
      <c r="AB78" s="8"/>
      <c r="AC78" s="7"/>
      <c r="AD78" s="7"/>
      <c r="AE78" s="7"/>
      <c r="AF78" s="7"/>
      <c r="AG78" s="6" t="s">
        <v>24</v>
      </c>
      <c r="AH78" s="6" t="s">
        <v>24</v>
      </c>
    </row>
    <row r="79" spans="3:34" ht="18" customHeight="1" x14ac:dyDescent="0.45">
      <c r="C79" s="5">
        <v>76</v>
      </c>
      <c r="D79" s="12"/>
      <c r="E79" s="12"/>
      <c r="F79" s="12" t="s">
        <v>90</v>
      </c>
      <c r="G79" s="11" t="s">
        <v>89</v>
      </c>
      <c r="H79" s="6" t="s">
        <v>81</v>
      </c>
      <c r="I79" s="10"/>
      <c r="J79" s="6"/>
      <c r="K79" s="7" t="s">
        <v>6</v>
      </c>
      <c r="L79" s="7" t="str">
        <f>IF(AND(テーブル13[[#This Row],[繁殖期_R1]]=0,テーブル13[[#This Row],[繁殖期_R2]]=0,テーブル13[[#This Row],[繁殖期_P1]]=0,テーブル13[[#This Row],[繁殖期_任意]]=""),"","●")</f>
        <v>●</v>
      </c>
      <c r="M79" s="7" t="str">
        <f>IF(AND(テーブル13[[#This Row],[秋期_R1]]=0,テーブル13[[#This Row],[秋期_R2]]=0,テーブル13[[#This Row],[秋期_P1]]=0,テーブル13[[#This Row],[秋期_任意]]=""),"","●")</f>
        <v>●</v>
      </c>
      <c r="N79" s="7" t="str">
        <f>IF(AND(テーブル13[[#This Row],[越冬期_R1]]=0,テーブル13[[#This Row],[越冬期_R2]]=0,テーブル13[[#This Row],[越冬期_P1]]=0,テーブル13[[#This Row],[越冬期_任意]]=""),"","●")</f>
        <v/>
      </c>
      <c r="O79" s="7" t="str">
        <f>IF(AND(テーブル13[[#This Row],[合計_R1]]=0,テーブル13[[#This Row],[合計_R2]]=0,テーブル13[[#This Row],[合計_P1]]=0,テーブル13[[#This Row],[合計_任意]]=""),"","●")</f>
        <v>●</v>
      </c>
      <c r="P79" s="9" t="s">
        <v>46</v>
      </c>
      <c r="Q79" s="8"/>
      <c r="R79" s="8"/>
      <c r="S79" s="8"/>
      <c r="T79" s="8"/>
      <c r="U79" s="8">
        <v>1</v>
      </c>
      <c r="V79" s="8">
        <v>4</v>
      </c>
      <c r="W79" s="8"/>
      <c r="X79" s="1">
        <v>5</v>
      </c>
      <c r="Y79" s="8"/>
      <c r="Z79" s="8"/>
      <c r="AA79" s="8"/>
      <c r="AB79" s="8"/>
      <c r="AC79" s="7" t="s">
        <v>25</v>
      </c>
      <c r="AD79" s="7" t="s">
        <v>25</v>
      </c>
      <c r="AE79" s="7"/>
      <c r="AF79" s="7" t="s">
        <v>25</v>
      </c>
      <c r="AG79" s="6" t="s">
        <v>24</v>
      </c>
      <c r="AH79" s="6" t="s">
        <v>24</v>
      </c>
    </row>
    <row r="80" spans="3:34" ht="18" customHeight="1" x14ac:dyDescent="0.45">
      <c r="C80" s="5">
        <v>77</v>
      </c>
      <c r="D80" s="12"/>
      <c r="E80" s="12"/>
      <c r="F80" s="12" t="s">
        <v>88</v>
      </c>
      <c r="G80" s="11" t="s">
        <v>87</v>
      </c>
      <c r="H80" s="6" t="s">
        <v>81</v>
      </c>
      <c r="I80" s="10"/>
      <c r="J80" s="6"/>
      <c r="K80" s="7"/>
      <c r="L80" s="7" t="str">
        <f>IF(AND(テーブル13[[#This Row],[繁殖期_R1]]=0,テーブル13[[#This Row],[繁殖期_R2]]=0,テーブル13[[#This Row],[繁殖期_P1]]=0,テーブル13[[#This Row],[繁殖期_任意]]=""),"","●")</f>
        <v>●</v>
      </c>
      <c r="M80" s="7" t="str">
        <f>IF(AND(テーブル13[[#This Row],[秋期_R1]]=0,テーブル13[[#This Row],[秋期_R2]]=0,テーブル13[[#This Row],[秋期_P1]]=0,テーブル13[[#This Row],[秋期_任意]]=""),"","●")</f>
        <v/>
      </c>
      <c r="N80" s="7" t="str">
        <f>IF(AND(テーブル13[[#This Row],[越冬期_R1]]=0,テーブル13[[#This Row],[越冬期_R2]]=0,テーブル13[[#This Row],[越冬期_P1]]=0,テーブル13[[#This Row],[越冬期_任意]]=""),"","●")</f>
        <v/>
      </c>
      <c r="O80" s="7" t="str">
        <f>IF(AND(テーブル13[[#This Row],[合計_R1]]=0,テーブル13[[#This Row],[合計_R2]]=0,テーブル13[[#This Row],[合計_P1]]=0,テーブル13[[#This Row],[合計_任意]]=""),"","●")</f>
        <v>●</v>
      </c>
      <c r="P80" s="9" t="s">
        <v>46</v>
      </c>
      <c r="Q80" s="8">
        <v>1</v>
      </c>
      <c r="R80" s="8"/>
      <c r="S80" s="8"/>
      <c r="T80" s="8">
        <v>1</v>
      </c>
      <c r="U80" s="8">
        <v>7</v>
      </c>
      <c r="V80" s="8"/>
      <c r="W80" s="8"/>
      <c r="X80" s="1">
        <v>7</v>
      </c>
      <c r="Y80" s="8">
        <v>1</v>
      </c>
      <c r="Z80" s="8"/>
      <c r="AA80" s="8"/>
      <c r="AB80" s="8">
        <v>1</v>
      </c>
      <c r="AC80" s="7" t="s">
        <v>25</v>
      </c>
      <c r="AD80" s="7"/>
      <c r="AE80" s="7"/>
      <c r="AF80" s="7" t="s">
        <v>25</v>
      </c>
      <c r="AG80" s="6" t="s">
        <v>24</v>
      </c>
      <c r="AH80" s="6" t="s">
        <v>24</v>
      </c>
    </row>
    <row r="81" spans="3:34" ht="18" customHeight="1" x14ac:dyDescent="0.45">
      <c r="C81" s="5">
        <v>78</v>
      </c>
      <c r="D81" s="12"/>
      <c r="E81" s="12"/>
      <c r="F81" s="12" t="s">
        <v>86</v>
      </c>
      <c r="G81" s="11" t="s">
        <v>85</v>
      </c>
      <c r="H81" s="6" t="s">
        <v>84</v>
      </c>
      <c r="I81" s="10"/>
      <c r="J81" s="6"/>
      <c r="K81" s="7"/>
      <c r="L81" s="7" t="str">
        <f>IF(AND(テーブル13[[#This Row],[繁殖期_R1]]=0,テーブル13[[#This Row],[繁殖期_R2]]=0,テーブル13[[#This Row],[繁殖期_P1]]=0,テーブル13[[#This Row],[繁殖期_任意]]=""),"","●")</f>
        <v/>
      </c>
      <c r="M81" s="7" t="str">
        <f>IF(AND(テーブル13[[#This Row],[秋期_R1]]=0,テーブル13[[#This Row],[秋期_R2]]=0,テーブル13[[#This Row],[秋期_P1]]=0,テーブル13[[#This Row],[秋期_任意]]=""),"","●")</f>
        <v/>
      </c>
      <c r="N81" s="7" t="str">
        <f>IF(AND(テーブル13[[#This Row],[越冬期_R1]]=0,テーブル13[[#This Row],[越冬期_R2]]=0,テーブル13[[#This Row],[越冬期_P1]]=0,テーブル13[[#This Row],[越冬期_任意]]=""),"","●")</f>
        <v/>
      </c>
      <c r="O81" s="7" t="str">
        <f>IF(AND(テーブル13[[#This Row],[合計_R1]]=0,テーブル13[[#This Row],[合計_R2]]=0,テーブル13[[#This Row],[合計_P1]]=0,テーブル13[[#This Row],[合計_任意]]=""),"","●")</f>
        <v/>
      </c>
      <c r="P81" s="9"/>
      <c r="Q81" s="8"/>
      <c r="R81" s="8"/>
      <c r="S81" s="8"/>
      <c r="T81" s="8"/>
      <c r="U81" s="8"/>
      <c r="V81" s="8"/>
      <c r="W81" s="8"/>
      <c r="X81" s="1"/>
      <c r="Y81" s="8"/>
      <c r="Z81" s="8"/>
      <c r="AA81" s="8"/>
      <c r="AB81" s="8"/>
      <c r="AC81" s="7"/>
      <c r="AD81" s="7"/>
      <c r="AE81" s="7"/>
      <c r="AF81" s="7"/>
      <c r="AG81" s="6" t="s">
        <v>24</v>
      </c>
      <c r="AH81" s="6"/>
    </row>
    <row r="82" spans="3:34" ht="18" customHeight="1" x14ac:dyDescent="0.45">
      <c r="C82" s="5">
        <v>79</v>
      </c>
      <c r="D82" s="12"/>
      <c r="E82" s="12"/>
      <c r="F82" s="12" t="s">
        <v>83</v>
      </c>
      <c r="G82" s="11" t="s">
        <v>82</v>
      </c>
      <c r="H82" s="6" t="s">
        <v>81</v>
      </c>
      <c r="I82" s="10"/>
      <c r="J82" s="6"/>
      <c r="K82" s="7"/>
      <c r="L82" s="7" t="str">
        <f>IF(AND(テーブル13[[#This Row],[繁殖期_R1]]=0,テーブル13[[#This Row],[繁殖期_R2]]=0,テーブル13[[#This Row],[繁殖期_P1]]=0,テーブル13[[#This Row],[繁殖期_任意]]=""),"","●")</f>
        <v>●</v>
      </c>
      <c r="M82" s="7" t="str">
        <f>IF(AND(テーブル13[[#This Row],[秋期_R1]]=0,テーブル13[[#This Row],[秋期_R2]]=0,テーブル13[[#This Row],[秋期_P1]]=0,テーブル13[[#This Row],[秋期_任意]]=""),"","●")</f>
        <v/>
      </c>
      <c r="N82" s="7" t="str">
        <f>IF(AND(テーブル13[[#This Row],[越冬期_R1]]=0,テーブル13[[#This Row],[越冬期_R2]]=0,テーブル13[[#This Row],[越冬期_P1]]=0,テーブル13[[#This Row],[越冬期_任意]]=""),"","●")</f>
        <v/>
      </c>
      <c r="O82" s="7" t="str">
        <f>IF(AND(テーブル13[[#This Row],[合計_R1]]=0,テーブル13[[#This Row],[合計_R2]]=0,テーブル13[[#This Row],[合計_P1]]=0,テーブル13[[#This Row],[合計_任意]]=""),"","●")</f>
        <v>●</v>
      </c>
      <c r="P82" s="9" t="s">
        <v>46</v>
      </c>
      <c r="Q82" s="8">
        <v>1</v>
      </c>
      <c r="R82" s="8"/>
      <c r="S82" s="8"/>
      <c r="T82" s="8">
        <v>1</v>
      </c>
      <c r="U82" s="8">
        <v>2</v>
      </c>
      <c r="V82" s="8"/>
      <c r="W82" s="8"/>
      <c r="X82" s="1">
        <v>2</v>
      </c>
      <c r="Y82" s="8">
        <v>3</v>
      </c>
      <c r="Z82" s="8"/>
      <c r="AA82" s="8"/>
      <c r="AB82" s="8">
        <v>3</v>
      </c>
      <c r="AC82" s="7" t="s">
        <v>25</v>
      </c>
      <c r="AD82" s="7"/>
      <c r="AE82" s="7"/>
      <c r="AF82" s="7" t="s">
        <v>25</v>
      </c>
      <c r="AG82" s="6" t="s">
        <v>24</v>
      </c>
      <c r="AH82" s="6" t="s">
        <v>24</v>
      </c>
    </row>
    <row r="83" spans="3:34" ht="18" customHeight="1" x14ac:dyDescent="0.45">
      <c r="C83" s="5">
        <v>80</v>
      </c>
      <c r="D83" s="12"/>
      <c r="E83" s="12" t="s">
        <v>80</v>
      </c>
      <c r="F83" s="12" t="s">
        <v>79</v>
      </c>
      <c r="G83" s="11" t="s">
        <v>78</v>
      </c>
      <c r="H83" s="6" t="s">
        <v>37</v>
      </c>
      <c r="I83" s="10"/>
      <c r="J83" s="6"/>
      <c r="K83" s="7"/>
      <c r="L83" s="7" t="str">
        <f>IF(AND(テーブル13[[#This Row],[繁殖期_R1]]=0,テーブル13[[#This Row],[繁殖期_R2]]=0,テーブル13[[#This Row],[繁殖期_P1]]=0,テーブル13[[#This Row],[繁殖期_任意]]=""),"","●")</f>
        <v/>
      </c>
      <c r="M83" s="7" t="str">
        <f>IF(AND(テーブル13[[#This Row],[秋期_R1]]=0,テーブル13[[#This Row],[秋期_R2]]=0,テーブル13[[#This Row],[秋期_P1]]=0,テーブル13[[#This Row],[秋期_任意]]=""),"","●")</f>
        <v/>
      </c>
      <c r="N83" s="7" t="str">
        <f>IF(AND(テーブル13[[#This Row],[越冬期_R1]]=0,テーブル13[[#This Row],[越冬期_R2]]=0,テーブル13[[#This Row],[越冬期_P1]]=0,テーブル13[[#This Row],[越冬期_任意]]=""),"","●")</f>
        <v/>
      </c>
      <c r="O83" s="7" t="str">
        <f>IF(AND(テーブル13[[#This Row],[合計_R1]]=0,テーブル13[[#This Row],[合計_R2]]=0,テーブル13[[#This Row],[合計_P1]]=0,テーブル13[[#This Row],[合計_任意]]=""),"","●")</f>
        <v/>
      </c>
      <c r="P83" s="9"/>
      <c r="Q83" s="8"/>
      <c r="R83" s="8"/>
      <c r="S83" s="8"/>
      <c r="T83" s="8"/>
      <c r="U83" s="8"/>
      <c r="V83" s="8"/>
      <c r="W83" s="8"/>
      <c r="X83" s="1"/>
      <c r="Y83" s="8"/>
      <c r="Z83" s="8"/>
      <c r="AA83" s="8"/>
      <c r="AB83" s="8"/>
      <c r="AC83" s="7"/>
      <c r="AD83" s="7"/>
      <c r="AE83" s="7"/>
      <c r="AF83" s="7"/>
      <c r="AG83" s="6" t="s">
        <v>24</v>
      </c>
      <c r="AH83" s="6"/>
    </row>
    <row r="84" spans="3:34" ht="18" customHeight="1" x14ac:dyDescent="0.45">
      <c r="C84" s="5">
        <v>81</v>
      </c>
      <c r="D84" s="12"/>
      <c r="E84" s="12" t="s">
        <v>75</v>
      </c>
      <c r="F84" s="12" t="s">
        <v>77</v>
      </c>
      <c r="G84" s="11" t="s">
        <v>76</v>
      </c>
      <c r="H84" s="6" t="s">
        <v>37</v>
      </c>
      <c r="I84" s="10"/>
      <c r="J84" s="6"/>
      <c r="K84" s="7"/>
      <c r="L84" s="7" t="str">
        <f>IF(AND(テーブル13[[#This Row],[繁殖期_R1]]=0,テーブル13[[#This Row],[繁殖期_R2]]=0,テーブル13[[#This Row],[繁殖期_P1]]=0,テーブル13[[#This Row],[繁殖期_任意]]=""),"","●")</f>
        <v/>
      </c>
      <c r="M84" s="7" t="str">
        <f>IF(AND(テーブル13[[#This Row],[秋期_R1]]=0,テーブル13[[#This Row],[秋期_R2]]=0,テーブル13[[#This Row],[秋期_P1]]=0,テーブル13[[#This Row],[秋期_任意]]=""),"","●")</f>
        <v/>
      </c>
      <c r="N84" s="7" t="str">
        <f>IF(AND(テーブル13[[#This Row],[越冬期_R1]]=0,テーブル13[[#This Row],[越冬期_R2]]=0,テーブル13[[#This Row],[越冬期_P1]]=0,テーブル13[[#This Row],[越冬期_任意]]=""),"","●")</f>
        <v/>
      </c>
      <c r="O84" s="7" t="str">
        <f>IF(AND(テーブル13[[#This Row],[合計_R1]]=0,テーブル13[[#This Row],[合計_R2]]=0,テーブル13[[#This Row],[合計_P1]]=0,テーブル13[[#This Row],[合計_任意]]=""),"","●")</f>
        <v/>
      </c>
      <c r="P84" s="9"/>
      <c r="Q84" s="8"/>
      <c r="R84" s="8"/>
      <c r="S84" s="8"/>
      <c r="T84" s="8"/>
      <c r="U84" s="8"/>
      <c r="V84" s="8"/>
      <c r="W84" s="8"/>
      <c r="X84" s="1"/>
      <c r="Y84" s="8"/>
      <c r="Z84" s="8"/>
      <c r="AA84" s="8"/>
      <c r="AB84" s="8"/>
      <c r="AC84" s="7"/>
      <c r="AD84" s="7"/>
      <c r="AE84" s="7"/>
      <c r="AF84" s="7"/>
      <c r="AG84" s="6" t="s">
        <v>24</v>
      </c>
      <c r="AH84" s="6" t="s">
        <v>24</v>
      </c>
    </row>
    <row r="85" spans="3:34" ht="18" customHeight="1" x14ac:dyDescent="0.45">
      <c r="C85" s="5">
        <v>82</v>
      </c>
      <c r="D85" s="12"/>
      <c r="E85" s="12"/>
      <c r="F85" s="12" t="s">
        <v>75</v>
      </c>
      <c r="G85" s="11" t="s">
        <v>74</v>
      </c>
      <c r="H85" s="6" t="s">
        <v>16</v>
      </c>
      <c r="I85" s="10"/>
      <c r="J85" s="6"/>
      <c r="K85" s="7"/>
      <c r="L85" s="7" t="str">
        <f>IF(AND(テーブル13[[#This Row],[繁殖期_R1]]=0,テーブル13[[#This Row],[繁殖期_R2]]=0,テーブル13[[#This Row],[繁殖期_P1]]=0,テーブル13[[#This Row],[繁殖期_任意]]=""),"","●")</f>
        <v/>
      </c>
      <c r="M85" s="7" t="str">
        <f>IF(AND(テーブル13[[#This Row],[秋期_R1]]=0,テーブル13[[#This Row],[秋期_R2]]=0,テーブル13[[#This Row],[秋期_P1]]=0,テーブル13[[#This Row],[秋期_任意]]=""),"","●")</f>
        <v/>
      </c>
      <c r="N85" s="7" t="str">
        <f>IF(AND(テーブル13[[#This Row],[越冬期_R1]]=0,テーブル13[[#This Row],[越冬期_R2]]=0,テーブル13[[#This Row],[越冬期_P1]]=0,テーブル13[[#This Row],[越冬期_任意]]=""),"","●")</f>
        <v>●</v>
      </c>
      <c r="O85" s="7" t="str">
        <f>IF(AND(テーブル13[[#This Row],[合計_R1]]=0,テーブル13[[#This Row],[合計_R2]]=0,テーブル13[[#This Row],[合計_P1]]=0,テーブル13[[#This Row],[合計_任意]]=""),"","●")</f>
        <v>●</v>
      </c>
      <c r="P85" s="9"/>
      <c r="Q85" s="8"/>
      <c r="R85" s="8"/>
      <c r="S85" s="8"/>
      <c r="T85" s="8"/>
      <c r="U85" s="8"/>
      <c r="V85" s="8"/>
      <c r="W85" s="8"/>
      <c r="X85" s="1"/>
      <c r="Y85" s="8"/>
      <c r="Z85" s="8"/>
      <c r="AA85" s="8"/>
      <c r="AB85" s="8"/>
      <c r="AC85" s="7"/>
      <c r="AD85" s="7"/>
      <c r="AE85" s="7" t="s">
        <v>25</v>
      </c>
      <c r="AF85" s="7" t="s">
        <v>25</v>
      </c>
      <c r="AG85" s="6" t="s">
        <v>24</v>
      </c>
      <c r="AH85" s="6" t="s">
        <v>24</v>
      </c>
    </row>
    <row r="86" spans="3:34" ht="18" customHeight="1" x14ac:dyDescent="0.45">
      <c r="C86" s="5">
        <v>83</v>
      </c>
      <c r="D86" s="12"/>
      <c r="E86" s="12" t="s">
        <v>73</v>
      </c>
      <c r="F86" s="12" t="s">
        <v>72</v>
      </c>
      <c r="G86" s="11" t="s">
        <v>71</v>
      </c>
      <c r="H86" s="6" t="s">
        <v>16</v>
      </c>
      <c r="I86" s="10"/>
      <c r="J86" s="6"/>
      <c r="K86" s="7"/>
      <c r="L86" s="7" t="str">
        <f>IF(AND(テーブル13[[#This Row],[繁殖期_R1]]=0,テーブル13[[#This Row],[繁殖期_R2]]=0,テーブル13[[#This Row],[繁殖期_P1]]=0,テーブル13[[#This Row],[繁殖期_任意]]=""),"","●")</f>
        <v>●</v>
      </c>
      <c r="M86" s="7" t="str">
        <f>IF(AND(テーブル13[[#This Row],[秋期_R1]]=0,テーブル13[[#This Row],[秋期_R2]]=0,テーブル13[[#This Row],[秋期_P1]]=0,テーブル13[[#This Row],[秋期_任意]]=""),"","●")</f>
        <v/>
      </c>
      <c r="N86" s="7" t="str">
        <f>IF(AND(テーブル13[[#This Row],[越冬期_R1]]=0,テーブル13[[#This Row],[越冬期_R2]]=0,テーブル13[[#This Row],[越冬期_P1]]=0,テーブル13[[#This Row],[越冬期_任意]]=""),"","●")</f>
        <v/>
      </c>
      <c r="O86" s="7" t="str">
        <f>IF(AND(テーブル13[[#This Row],[合計_R1]]=0,テーブル13[[#This Row],[合計_R2]]=0,テーブル13[[#This Row],[合計_P1]]=0,テーブル13[[#This Row],[合計_任意]]=""),"","●")</f>
        <v>●</v>
      </c>
      <c r="P86" s="9" t="s">
        <v>26</v>
      </c>
      <c r="Q86" s="8"/>
      <c r="R86" s="8"/>
      <c r="S86" s="8"/>
      <c r="T86" s="8"/>
      <c r="U86" s="8"/>
      <c r="V86" s="8"/>
      <c r="W86" s="8"/>
      <c r="X86" s="1"/>
      <c r="Y86" s="8"/>
      <c r="Z86" s="8"/>
      <c r="AA86" s="8"/>
      <c r="AB86" s="8"/>
      <c r="AC86" s="7" t="s">
        <v>25</v>
      </c>
      <c r="AD86" s="7"/>
      <c r="AE86" s="7"/>
      <c r="AF86" s="7" t="s">
        <v>25</v>
      </c>
      <c r="AG86" s="6" t="s">
        <v>24</v>
      </c>
      <c r="AH86" s="6" t="s">
        <v>24</v>
      </c>
    </row>
    <row r="87" spans="3:34" ht="18" customHeight="1" x14ac:dyDescent="0.45">
      <c r="C87" s="5">
        <v>84</v>
      </c>
      <c r="D87" s="12"/>
      <c r="E87" s="12"/>
      <c r="F87" s="12" t="s">
        <v>70</v>
      </c>
      <c r="G87" s="11" t="s">
        <v>69</v>
      </c>
      <c r="H87" s="6" t="s">
        <v>16</v>
      </c>
      <c r="I87" s="10"/>
      <c r="J87" s="6"/>
      <c r="K87" s="7"/>
      <c r="L87" s="7" t="str">
        <f>IF(AND(テーブル13[[#This Row],[繁殖期_R1]]=0,テーブル13[[#This Row],[繁殖期_R2]]=0,テーブル13[[#This Row],[繁殖期_P1]]=0,テーブル13[[#This Row],[繁殖期_任意]]=""),"","●")</f>
        <v/>
      </c>
      <c r="M87" s="7" t="str">
        <f>IF(AND(テーブル13[[#This Row],[秋期_R1]]=0,テーブル13[[#This Row],[秋期_R2]]=0,テーブル13[[#This Row],[秋期_P1]]=0,テーブル13[[#This Row],[秋期_任意]]=""),"","●")</f>
        <v/>
      </c>
      <c r="N87" s="7" t="str">
        <f>IF(AND(テーブル13[[#This Row],[越冬期_R1]]=0,テーブル13[[#This Row],[越冬期_R2]]=0,テーブル13[[#This Row],[越冬期_P1]]=0,テーブル13[[#This Row],[越冬期_任意]]=""),"","●")</f>
        <v/>
      </c>
      <c r="O87" s="7" t="str">
        <f>IF(AND(テーブル13[[#This Row],[合計_R1]]=0,テーブル13[[#This Row],[合計_R2]]=0,テーブル13[[#This Row],[合計_P1]]=0,テーブル13[[#This Row],[合計_任意]]=""),"","●")</f>
        <v/>
      </c>
      <c r="P87" s="9"/>
      <c r="Q87" s="8"/>
      <c r="R87" s="8"/>
      <c r="S87" s="8"/>
      <c r="T87" s="8"/>
      <c r="U87" s="8"/>
      <c r="V87" s="8"/>
      <c r="W87" s="8"/>
      <c r="X87" s="1"/>
      <c r="Y87" s="8"/>
      <c r="Z87" s="8"/>
      <c r="AA87" s="8"/>
      <c r="AB87" s="8"/>
      <c r="AC87" s="7"/>
      <c r="AD87" s="7"/>
      <c r="AE87" s="7"/>
      <c r="AF87" s="7"/>
      <c r="AG87" s="6" t="s">
        <v>24</v>
      </c>
      <c r="AH87" s="6" t="s">
        <v>24</v>
      </c>
    </row>
    <row r="88" spans="3:34" ht="18" customHeight="1" x14ac:dyDescent="0.45">
      <c r="C88" s="5">
        <v>85</v>
      </c>
      <c r="D88" s="12"/>
      <c r="E88" s="12"/>
      <c r="F88" s="12" t="s">
        <v>68</v>
      </c>
      <c r="G88" s="11" t="s">
        <v>67</v>
      </c>
      <c r="H88" s="6" t="s">
        <v>16</v>
      </c>
      <c r="I88" s="10"/>
      <c r="J88" s="6"/>
      <c r="K88" s="7"/>
      <c r="L88" s="7" t="str">
        <f>IF(AND(テーブル13[[#This Row],[繁殖期_R1]]=0,テーブル13[[#This Row],[繁殖期_R2]]=0,テーブル13[[#This Row],[繁殖期_P1]]=0,テーブル13[[#This Row],[繁殖期_任意]]=""),"","●")</f>
        <v/>
      </c>
      <c r="M88" s="7" t="str">
        <f>IF(AND(テーブル13[[#This Row],[秋期_R1]]=0,テーブル13[[#This Row],[秋期_R2]]=0,テーブル13[[#This Row],[秋期_P1]]=0,テーブル13[[#This Row],[秋期_任意]]=""),"","●")</f>
        <v/>
      </c>
      <c r="N88" s="7" t="str">
        <f>IF(AND(テーブル13[[#This Row],[越冬期_R1]]=0,テーブル13[[#This Row],[越冬期_R2]]=0,テーブル13[[#This Row],[越冬期_P1]]=0,テーブル13[[#This Row],[越冬期_任意]]=""),"","●")</f>
        <v/>
      </c>
      <c r="O88" s="7" t="str">
        <f>IF(AND(テーブル13[[#This Row],[合計_R1]]=0,テーブル13[[#This Row],[合計_R2]]=0,テーブル13[[#This Row],[合計_P1]]=0,テーブル13[[#This Row],[合計_任意]]=""),"","●")</f>
        <v/>
      </c>
      <c r="P88" s="9"/>
      <c r="Q88" s="8"/>
      <c r="R88" s="8"/>
      <c r="S88" s="8"/>
      <c r="T88" s="8"/>
      <c r="U88" s="8"/>
      <c r="V88" s="8"/>
      <c r="W88" s="8"/>
      <c r="X88" s="1"/>
      <c r="Y88" s="8"/>
      <c r="Z88" s="8"/>
      <c r="AA88" s="8"/>
      <c r="AB88" s="8"/>
      <c r="AC88" s="7"/>
      <c r="AD88" s="7"/>
      <c r="AE88" s="7"/>
      <c r="AF88" s="7"/>
      <c r="AG88" s="6" t="s">
        <v>24</v>
      </c>
      <c r="AH88" s="6" t="s">
        <v>24</v>
      </c>
    </row>
    <row r="89" spans="3:34" ht="18" customHeight="1" x14ac:dyDescent="0.45">
      <c r="C89" s="5">
        <v>86</v>
      </c>
      <c r="D89" s="12"/>
      <c r="E89" s="12"/>
      <c r="F89" s="12" t="s">
        <v>66</v>
      </c>
      <c r="G89" s="11" t="s">
        <v>65</v>
      </c>
      <c r="H89" s="6" t="s">
        <v>37</v>
      </c>
      <c r="I89" s="10"/>
      <c r="J89" s="6"/>
      <c r="K89" s="7"/>
      <c r="L89" s="7" t="str">
        <f>IF(AND(テーブル13[[#This Row],[繁殖期_R1]]=0,テーブル13[[#This Row],[繁殖期_R2]]=0,テーブル13[[#This Row],[繁殖期_P1]]=0,テーブル13[[#This Row],[繁殖期_任意]]=""),"","●")</f>
        <v/>
      </c>
      <c r="M89" s="7" t="str">
        <f>IF(AND(テーブル13[[#This Row],[秋期_R1]]=0,テーブル13[[#This Row],[秋期_R2]]=0,テーブル13[[#This Row],[秋期_P1]]=0,テーブル13[[#This Row],[秋期_任意]]=""),"","●")</f>
        <v/>
      </c>
      <c r="N89" s="7" t="str">
        <f>IF(AND(テーブル13[[#This Row],[越冬期_R1]]=0,テーブル13[[#This Row],[越冬期_R2]]=0,テーブル13[[#This Row],[越冬期_P1]]=0,テーブル13[[#This Row],[越冬期_任意]]=""),"","●")</f>
        <v/>
      </c>
      <c r="O89" s="7" t="str">
        <f>IF(AND(テーブル13[[#This Row],[合計_R1]]=0,テーブル13[[#This Row],[合計_R2]]=0,テーブル13[[#This Row],[合計_P1]]=0,テーブル13[[#This Row],[合計_任意]]=""),"","●")</f>
        <v/>
      </c>
      <c r="P89" s="9"/>
      <c r="Q89" s="8"/>
      <c r="R89" s="8"/>
      <c r="S89" s="8"/>
      <c r="T89" s="8"/>
      <c r="U89" s="8"/>
      <c r="V89" s="8"/>
      <c r="W89" s="8"/>
      <c r="X89" s="1"/>
      <c r="Y89" s="8"/>
      <c r="Z89" s="8"/>
      <c r="AA89" s="8"/>
      <c r="AB89" s="8"/>
      <c r="AC89" s="7"/>
      <c r="AD89" s="7"/>
      <c r="AE89" s="7"/>
      <c r="AF89" s="7"/>
      <c r="AG89" s="6"/>
      <c r="AH89" s="6" t="s">
        <v>24</v>
      </c>
    </row>
    <row r="90" spans="3:34" ht="18" customHeight="1" x14ac:dyDescent="0.45">
      <c r="C90" s="5">
        <v>87</v>
      </c>
      <c r="D90" s="12"/>
      <c r="E90" s="12" t="s">
        <v>64</v>
      </c>
      <c r="F90" s="12" t="s">
        <v>64</v>
      </c>
      <c r="G90" s="11" t="s">
        <v>63</v>
      </c>
      <c r="H90" s="6" t="s">
        <v>37</v>
      </c>
      <c r="I90" s="10"/>
      <c r="J90" s="6"/>
      <c r="K90" s="7"/>
      <c r="L90" s="7" t="str">
        <f>IF(AND(テーブル13[[#This Row],[繁殖期_R1]]=0,テーブル13[[#This Row],[繁殖期_R2]]=0,テーブル13[[#This Row],[繁殖期_P1]]=0,テーブル13[[#This Row],[繁殖期_任意]]=""),"","●")</f>
        <v/>
      </c>
      <c r="M90" s="7" t="str">
        <f>IF(AND(テーブル13[[#This Row],[秋期_R1]]=0,テーブル13[[#This Row],[秋期_R2]]=0,テーブル13[[#This Row],[秋期_P1]]=0,テーブル13[[#This Row],[秋期_任意]]=""),"","●")</f>
        <v/>
      </c>
      <c r="N90" s="7" t="str">
        <f>IF(AND(テーブル13[[#This Row],[越冬期_R1]]=0,テーブル13[[#This Row],[越冬期_R2]]=0,テーブル13[[#This Row],[越冬期_P1]]=0,テーブル13[[#This Row],[越冬期_任意]]=""),"","●")</f>
        <v>●</v>
      </c>
      <c r="O90" s="7" t="str">
        <f>IF(AND(テーブル13[[#This Row],[合計_R1]]=0,テーブル13[[#This Row],[合計_R2]]=0,テーブル13[[#This Row],[合計_P1]]=0,テーブル13[[#This Row],[合計_任意]]=""),"","●")</f>
        <v>●</v>
      </c>
      <c r="P90" s="9"/>
      <c r="Q90" s="8"/>
      <c r="R90" s="8"/>
      <c r="S90" s="8">
        <v>2</v>
      </c>
      <c r="T90" s="8">
        <v>2</v>
      </c>
      <c r="U90" s="8"/>
      <c r="V90" s="8"/>
      <c r="W90" s="8">
        <v>1</v>
      </c>
      <c r="X90" s="1">
        <v>1</v>
      </c>
      <c r="Y90" s="8"/>
      <c r="Z90" s="8"/>
      <c r="AA90" s="8"/>
      <c r="AB90" s="8"/>
      <c r="AC90" s="7"/>
      <c r="AD90" s="7"/>
      <c r="AE90" s="7" t="s">
        <v>25</v>
      </c>
      <c r="AF90" s="7" t="s">
        <v>25</v>
      </c>
      <c r="AG90" s="6" t="s">
        <v>24</v>
      </c>
      <c r="AH90" s="6" t="s">
        <v>24</v>
      </c>
    </row>
    <row r="91" spans="3:34" ht="18" customHeight="1" x14ac:dyDescent="0.45">
      <c r="C91" s="5">
        <v>88</v>
      </c>
      <c r="D91" s="12"/>
      <c r="E91" s="12"/>
      <c r="F91" s="12" t="s">
        <v>62</v>
      </c>
      <c r="G91" s="11" t="s">
        <v>61</v>
      </c>
      <c r="H91" s="6" t="s">
        <v>16</v>
      </c>
      <c r="I91" s="10"/>
      <c r="J91" s="6"/>
      <c r="K91" s="7"/>
      <c r="L91" s="7" t="str">
        <f>IF(AND(テーブル13[[#This Row],[繁殖期_R1]]=0,テーブル13[[#This Row],[繁殖期_R2]]=0,テーブル13[[#This Row],[繁殖期_P1]]=0,テーブル13[[#This Row],[繁殖期_任意]]=""),"","●")</f>
        <v>●</v>
      </c>
      <c r="M91" s="7" t="str">
        <f>IF(AND(テーブル13[[#This Row],[秋期_R1]]=0,テーブル13[[#This Row],[秋期_R2]]=0,テーブル13[[#This Row],[秋期_P1]]=0,テーブル13[[#This Row],[秋期_任意]]=""),"","●")</f>
        <v/>
      </c>
      <c r="N91" s="7" t="str">
        <f>IF(AND(テーブル13[[#This Row],[越冬期_R1]]=0,テーブル13[[#This Row],[越冬期_R2]]=0,テーブル13[[#This Row],[越冬期_P1]]=0,テーブル13[[#This Row],[越冬期_任意]]=""),"","●")</f>
        <v>●</v>
      </c>
      <c r="O91" s="7" t="str">
        <f>IF(AND(テーブル13[[#This Row],[合計_R1]]=0,テーブル13[[#This Row],[合計_R2]]=0,テーブル13[[#This Row],[合計_P1]]=0,テーブル13[[#This Row],[合計_任意]]=""),"","●")</f>
        <v>●</v>
      </c>
      <c r="P91" s="9" t="s">
        <v>46</v>
      </c>
      <c r="Q91" s="8">
        <v>4</v>
      </c>
      <c r="R91" s="8"/>
      <c r="S91" s="8"/>
      <c r="T91" s="8">
        <v>4</v>
      </c>
      <c r="U91" s="8">
        <v>1</v>
      </c>
      <c r="V91" s="8"/>
      <c r="W91" s="8"/>
      <c r="X91" s="1">
        <v>1</v>
      </c>
      <c r="Y91" s="8">
        <v>2</v>
      </c>
      <c r="Z91" s="8"/>
      <c r="AA91" s="8"/>
      <c r="AB91" s="8">
        <v>2</v>
      </c>
      <c r="AC91" s="7" t="s">
        <v>25</v>
      </c>
      <c r="AD91" s="7"/>
      <c r="AE91" s="7" t="s">
        <v>25</v>
      </c>
      <c r="AF91" s="7" t="s">
        <v>25</v>
      </c>
      <c r="AG91" s="6" t="s">
        <v>24</v>
      </c>
      <c r="AH91" s="6" t="s">
        <v>24</v>
      </c>
    </row>
    <row r="92" spans="3:34" ht="18" customHeight="1" x14ac:dyDescent="0.45">
      <c r="C92" s="5">
        <v>89</v>
      </c>
      <c r="D92" s="12"/>
      <c r="E92" s="12"/>
      <c r="F92" s="12" t="s">
        <v>60</v>
      </c>
      <c r="G92" s="11" t="s">
        <v>59</v>
      </c>
      <c r="H92" s="6" t="s">
        <v>37</v>
      </c>
      <c r="I92" s="10"/>
      <c r="J92" s="6"/>
      <c r="K92" s="7"/>
      <c r="L92" s="7" t="str">
        <f>IF(AND(テーブル13[[#This Row],[繁殖期_R1]]=0,テーブル13[[#This Row],[繁殖期_R2]]=0,テーブル13[[#This Row],[繁殖期_P1]]=0,テーブル13[[#This Row],[繁殖期_任意]]=""),"","●")</f>
        <v/>
      </c>
      <c r="M92" s="7" t="str">
        <f>IF(AND(テーブル13[[#This Row],[秋期_R1]]=0,テーブル13[[#This Row],[秋期_R2]]=0,テーブル13[[#This Row],[秋期_P1]]=0,テーブル13[[#This Row],[秋期_任意]]=""),"","●")</f>
        <v/>
      </c>
      <c r="N92" s="7" t="str">
        <f>IF(AND(テーブル13[[#This Row],[越冬期_R1]]=0,テーブル13[[#This Row],[越冬期_R2]]=0,テーブル13[[#This Row],[越冬期_P1]]=0,テーブル13[[#This Row],[越冬期_任意]]=""),"","●")</f>
        <v/>
      </c>
      <c r="O92" s="7" t="str">
        <f>IF(AND(テーブル13[[#This Row],[合計_R1]]=0,テーブル13[[#This Row],[合計_R2]]=0,テーブル13[[#This Row],[合計_P1]]=0,テーブル13[[#This Row],[合計_任意]]=""),"","●")</f>
        <v/>
      </c>
      <c r="P92" s="9"/>
      <c r="Q92" s="8"/>
      <c r="R92" s="8"/>
      <c r="S92" s="8"/>
      <c r="T92" s="8"/>
      <c r="U92" s="8"/>
      <c r="V92" s="8"/>
      <c r="W92" s="8"/>
      <c r="X92" s="1"/>
      <c r="Y92" s="8"/>
      <c r="Z92" s="8"/>
      <c r="AA92" s="8"/>
      <c r="AB92" s="8"/>
      <c r="AC92" s="7"/>
      <c r="AD92" s="7"/>
      <c r="AE92" s="7"/>
      <c r="AF92" s="7"/>
      <c r="AG92" s="6" t="s">
        <v>24</v>
      </c>
      <c r="AH92" s="6" t="s">
        <v>24</v>
      </c>
    </row>
    <row r="93" spans="3:34" ht="18" customHeight="1" x14ac:dyDescent="0.45">
      <c r="C93" s="5">
        <v>90</v>
      </c>
      <c r="D93" s="12"/>
      <c r="E93" s="12"/>
      <c r="F93" s="12" t="s">
        <v>58</v>
      </c>
      <c r="G93" s="11" t="s">
        <v>57</v>
      </c>
      <c r="H93" s="6" t="s">
        <v>37</v>
      </c>
      <c r="I93" s="10"/>
      <c r="J93" s="6"/>
      <c r="K93" s="7"/>
      <c r="L93" s="7" t="str">
        <f>IF(AND(テーブル13[[#This Row],[繁殖期_R1]]=0,テーブル13[[#This Row],[繁殖期_R2]]=0,テーブル13[[#This Row],[繁殖期_P1]]=0,テーブル13[[#This Row],[繁殖期_任意]]=""),"","●")</f>
        <v/>
      </c>
      <c r="M93" s="7" t="str">
        <f>IF(AND(テーブル13[[#This Row],[秋期_R1]]=0,テーブル13[[#This Row],[秋期_R2]]=0,テーブル13[[#This Row],[秋期_P1]]=0,テーブル13[[#This Row],[秋期_任意]]=""),"","●")</f>
        <v/>
      </c>
      <c r="N93" s="7" t="str">
        <f>IF(AND(テーブル13[[#This Row],[越冬期_R1]]=0,テーブル13[[#This Row],[越冬期_R2]]=0,テーブル13[[#This Row],[越冬期_P1]]=0,テーブル13[[#This Row],[越冬期_任意]]=""),"","●")</f>
        <v/>
      </c>
      <c r="O93" s="7" t="str">
        <f>IF(AND(テーブル13[[#This Row],[合計_R1]]=0,テーブル13[[#This Row],[合計_R2]]=0,テーブル13[[#This Row],[合計_P1]]=0,テーブル13[[#This Row],[合計_任意]]=""),"","●")</f>
        <v/>
      </c>
      <c r="P93" s="9"/>
      <c r="Q93" s="8"/>
      <c r="R93" s="8"/>
      <c r="S93" s="8"/>
      <c r="T93" s="8"/>
      <c r="U93" s="8"/>
      <c r="V93" s="8"/>
      <c r="W93" s="8"/>
      <c r="X93" s="1"/>
      <c r="Y93" s="8"/>
      <c r="Z93" s="8"/>
      <c r="AA93" s="8"/>
      <c r="AB93" s="8"/>
      <c r="AC93" s="7"/>
      <c r="AD93" s="7"/>
      <c r="AE93" s="7"/>
      <c r="AF93" s="7"/>
      <c r="AG93" s="6" t="s">
        <v>24</v>
      </c>
      <c r="AH93" s="6"/>
    </row>
    <row r="94" spans="3:34" ht="18" customHeight="1" x14ac:dyDescent="0.45">
      <c r="C94" s="5">
        <v>91</v>
      </c>
      <c r="D94" s="12"/>
      <c r="E94" s="12"/>
      <c r="F94" s="12" t="s">
        <v>56</v>
      </c>
      <c r="G94" s="11" t="s">
        <v>55</v>
      </c>
      <c r="H94" s="6" t="s">
        <v>37</v>
      </c>
      <c r="I94" s="10"/>
      <c r="J94" s="6"/>
      <c r="K94" s="7"/>
      <c r="L94" s="7" t="str">
        <f>IF(AND(テーブル13[[#This Row],[繁殖期_R1]]=0,テーブル13[[#This Row],[繁殖期_R2]]=0,テーブル13[[#This Row],[繁殖期_P1]]=0,テーブル13[[#This Row],[繁殖期_任意]]=""),"","●")</f>
        <v/>
      </c>
      <c r="M94" s="7" t="str">
        <f>IF(AND(テーブル13[[#This Row],[秋期_R1]]=0,テーブル13[[#This Row],[秋期_R2]]=0,テーブル13[[#This Row],[秋期_P1]]=0,テーブル13[[#This Row],[秋期_任意]]=""),"","●")</f>
        <v/>
      </c>
      <c r="N94" s="7" t="str">
        <f>IF(AND(テーブル13[[#This Row],[越冬期_R1]]=0,テーブル13[[#This Row],[越冬期_R2]]=0,テーブル13[[#This Row],[越冬期_P1]]=0,テーブル13[[#This Row],[越冬期_任意]]=""),"","●")</f>
        <v/>
      </c>
      <c r="O94" s="7" t="str">
        <f>IF(AND(テーブル13[[#This Row],[合計_R1]]=0,テーブル13[[#This Row],[合計_R2]]=0,テーブル13[[#This Row],[合計_P1]]=0,テーブル13[[#This Row],[合計_任意]]=""),"","●")</f>
        <v/>
      </c>
      <c r="P94" s="9"/>
      <c r="Q94" s="8"/>
      <c r="R94" s="8"/>
      <c r="S94" s="8"/>
      <c r="T94" s="8"/>
      <c r="U94" s="8"/>
      <c r="V94" s="8"/>
      <c r="W94" s="8"/>
      <c r="X94" s="1"/>
      <c r="Y94" s="8"/>
      <c r="Z94" s="8"/>
      <c r="AA94" s="8"/>
      <c r="AB94" s="8"/>
      <c r="AC94" s="7"/>
      <c r="AD94" s="7"/>
      <c r="AE94" s="7"/>
      <c r="AF94" s="7"/>
      <c r="AG94" s="6" t="s">
        <v>24</v>
      </c>
      <c r="AH94" s="6"/>
    </row>
    <row r="95" spans="3:34" ht="18" customHeight="1" x14ac:dyDescent="0.45">
      <c r="C95" s="5">
        <v>92</v>
      </c>
      <c r="D95" s="12"/>
      <c r="E95" s="12"/>
      <c r="F95" s="12" t="s">
        <v>54</v>
      </c>
      <c r="G95" s="11" t="s">
        <v>53</v>
      </c>
      <c r="H95" s="6" t="s">
        <v>37</v>
      </c>
      <c r="I95" s="10"/>
      <c r="J95" s="6"/>
      <c r="K95" s="7"/>
      <c r="L95" s="7" t="str">
        <f>IF(AND(テーブル13[[#This Row],[繁殖期_R1]]=0,テーブル13[[#This Row],[繁殖期_R2]]=0,テーブル13[[#This Row],[繁殖期_P1]]=0,テーブル13[[#This Row],[繁殖期_任意]]=""),"","●")</f>
        <v/>
      </c>
      <c r="M95" s="7" t="str">
        <f>IF(AND(テーブル13[[#This Row],[秋期_R1]]=0,テーブル13[[#This Row],[秋期_R2]]=0,テーブル13[[#This Row],[秋期_P1]]=0,テーブル13[[#This Row],[秋期_任意]]=""),"","●")</f>
        <v/>
      </c>
      <c r="N95" s="7" t="str">
        <f>IF(AND(テーブル13[[#This Row],[越冬期_R1]]=0,テーブル13[[#This Row],[越冬期_R2]]=0,テーブル13[[#This Row],[越冬期_P1]]=0,テーブル13[[#This Row],[越冬期_任意]]=""),"","●")</f>
        <v/>
      </c>
      <c r="O95" s="7" t="str">
        <f>IF(AND(テーブル13[[#This Row],[合計_R1]]=0,テーブル13[[#This Row],[合計_R2]]=0,テーブル13[[#This Row],[合計_P1]]=0,テーブル13[[#This Row],[合計_任意]]=""),"","●")</f>
        <v/>
      </c>
      <c r="P95" s="9"/>
      <c r="Q95" s="8"/>
      <c r="R95" s="8"/>
      <c r="S95" s="8"/>
      <c r="T95" s="8"/>
      <c r="U95" s="8"/>
      <c r="V95" s="8"/>
      <c r="W95" s="8"/>
      <c r="X95" s="1"/>
      <c r="Y95" s="8"/>
      <c r="Z95" s="8"/>
      <c r="AA95" s="8"/>
      <c r="AB95" s="8"/>
      <c r="AC95" s="7"/>
      <c r="AD95" s="7"/>
      <c r="AE95" s="7"/>
      <c r="AF95" s="7"/>
      <c r="AG95" s="6" t="s">
        <v>24</v>
      </c>
      <c r="AH95" s="6" t="s">
        <v>24</v>
      </c>
    </row>
    <row r="96" spans="3:34" ht="18" customHeight="1" x14ac:dyDescent="0.45">
      <c r="C96" s="5">
        <v>93</v>
      </c>
      <c r="D96" s="12"/>
      <c r="E96" s="12"/>
      <c r="F96" s="12" t="s">
        <v>52</v>
      </c>
      <c r="G96" s="11" t="s">
        <v>51</v>
      </c>
      <c r="H96" s="6" t="s">
        <v>37</v>
      </c>
      <c r="I96" s="10"/>
      <c r="J96" s="6"/>
      <c r="K96" s="7"/>
      <c r="L96" s="7" t="str">
        <f>IF(AND(テーブル13[[#This Row],[繁殖期_R1]]=0,テーブル13[[#This Row],[繁殖期_R2]]=0,テーブル13[[#This Row],[繁殖期_P1]]=0,テーブル13[[#This Row],[繁殖期_任意]]=""),"","●")</f>
        <v/>
      </c>
      <c r="M96" s="7" t="str">
        <f>IF(AND(テーブル13[[#This Row],[秋期_R1]]=0,テーブル13[[#This Row],[秋期_R2]]=0,テーブル13[[#This Row],[秋期_P1]]=0,テーブル13[[#This Row],[秋期_任意]]=""),"","●")</f>
        <v/>
      </c>
      <c r="N96" s="7" t="str">
        <f>IF(AND(テーブル13[[#This Row],[越冬期_R1]]=0,テーブル13[[#This Row],[越冬期_R2]]=0,テーブル13[[#This Row],[越冬期_P1]]=0,テーブル13[[#This Row],[越冬期_任意]]=""),"","●")</f>
        <v/>
      </c>
      <c r="O96" s="7" t="str">
        <f>IF(AND(テーブル13[[#This Row],[合計_R1]]=0,テーブル13[[#This Row],[合計_R2]]=0,テーブル13[[#This Row],[合計_P1]]=0,テーブル13[[#This Row],[合計_任意]]=""),"","●")</f>
        <v/>
      </c>
      <c r="P96" s="9"/>
      <c r="Q96" s="8"/>
      <c r="R96" s="8"/>
      <c r="S96" s="8"/>
      <c r="T96" s="8"/>
      <c r="U96" s="8"/>
      <c r="V96" s="8"/>
      <c r="W96" s="8"/>
      <c r="X96" s="1"/>
      <c r="Y96" s="8"/>
      <c r="Z96" s="8"/>
      <c r="AA96" s="8"/>
      <c r="AB96" s="8"/>
      <c r="AC96" s="7"/>
      <c r="AD96" s="7"/>
      <c r="AE96" s="7"/>
      <c r="AF96" s="7"/>
      <c r="AG96" s="6" t="s">
        <v>24</v>
      </c>
      <c r="AH96" s="6"/>
    </row>
    <row r="97" spans="3:34" ht="18" customHeight="1" x14ac:dyDescent="0.45">
      <c r="C97" s="5">
        <v>94</v>
      </c>
      <c r="D97" s="12"/>
      <c r="E97" s="12"/>
      <c r="F97" s="12" t="s">
        <v>50</v>
      </c>
      <c r="G97" s="11" t="s">
        <v>49</v>
      </c>
      <c r="H97" s="6" t="s">
        <v>16</v>
      </c>
      <c r="I97" s="10"/>
      <c r="J97" s="6"/>
      <c r="K97" s="7"/>
      <c r="L97" s="7" t="str">
        <f>IF(AND(テーブル13[[#This Row],[繁殖期_R1]]=0,テーブル13[[#This Row],[繁殖期_R2]]=0,テーブル13[[#This Row],[繁殖期_P1]]=0,テーブル13[[#This Row],[繁殖期_任意]]=""),"","●")</f>
        <v>●</v>
      </c>
      <c r="M97" s="7" t="str">
        <f>IF(AND(テーブル13[[#This Row],[秋期_R1]]=0,テーブル13[[#This Row],[秋期_R2]]=0,テーブル13[[#This Row],[秋期_P1]]=0,テーブル13[[#This Row],[秋期_任意]]=""),"","●")</f>
        <v/>
      </c>
      <c r="N97" s="7" t="str">
        <f>IF(AND(テーブル13[[#This Row],[越冬期_R1]]=0,テーブル13[[#This Row],[越冬期_R2]]=0,テーブル13[[#This Row],[越冬期_P1]]=0,テーブル13[[#This Row],[越冬期_任意]]=""),"","●")</f>
        <v>●</v>
      </c>
      <c r="O97" s="7" t="str">
        <f>IF(AND(テーブル13[[#This Row],[合計_R1]]=0,テーブル13[[#This Row],[合計_R2]]=0,テーブル13[[#This Row],[合計_P1]]=0,テーブル13[[#This Row],[合計_任意]]=""),"","●")</f>
        <v>●</v>
      </c>
      <c r="P97" s="9" t="s">
        <v>46</v>
      </c>
      <c r="Q97" s="8">
        <v>2</v>
      </c>
      <c r="R97" s="8"/>
      <c r="S97" s="8"/>
      <c r="T97" s="8">
        <v>2</v>
      </c>
      <c r="U97" s="8">
        <v>1</v>
      </c>
      <c r="V97" s="8"/>
      <c r="W97" s="8"/>
      <c r="X97" s="1">
        <v>1</v>
      </c>
      <c r="Y97" s="8"/>
      <c r="Z97" s="8"/>
      <c r="AA97" s="8"/>
      <c r="AB97" s="8"/>
      <c r="AC97" s="7" t="s">
        <v>25</v>
      </c>
      <c r="AD97" s="7"/>
      <c r="AE97" s="7" t="s">
        <v>25</v>
      </c>
      <c r="AF97" s="7" t="s">
        <v>25</v>
      </c>
      <c r="AG97" s="6" t="s">
        <v>24</v>
      </c>
      <c r="AH97" s="6" t="s">
        <v>24</v>
      </c>
    </row>
    <row r="98" spans="3:34" ht="18" customHeight="1" x14ac:dyDescent="0.45">
      <c r="C98" s="5">
        <v>95</v>
      </c>
      <c r="D98" s="12"/>
      <c r="E98" s="12" t="s">
        <v>48</v>
      </c>
      <c r="F98" s="12" t="s">
        <v>48</v>
      </c>
      <c r="G98" s="11" t="s">
        <v>47</v>
      </c>
      <c r="H98" s="6" t="s">
        <v>16</v>
      </c>
      <c r="I98" s="10"/>
      <c r="J98" s="6"/>
      <c r="K98" s="7"/>
      <c r="L98" s="7" t="str">
        <f>IF(AND(テーブル13[[#This Row],[繁殖期_R1]]=0,テーブル13[[#This Row],[繁殖期_R2]]=0,テーブル13[[#This Row],[繁殖期_P1]]=0,テーブル13[[#This Row],[繁殖期_任意]]=""),"","●")</f>
        <v>●</v>
      </c>
      <c r="M98" s="7" t="str">
        <f>IF(AND(テーブル13[[#This Row],[秋期_R1]]=0,テーブル13[[#This Row],[秋期_R2]]=0,テーブル13[[#This Row],[秋期_P1]]=0,テーブル13[[#This Row],[秋期_任意]]=""),"","●")</f>
        <v>●</v>
      </c>
      <c r="N98" s="7" t="str">
        <f>IF(AND(テーブル13[[#This Row],[越冬期_R1]]=0,テーブル13[[#This Row],[越冬期_R2]]=0,テーブル13[[#This Row],[越冬期_P1]]=0,テーブル13[[#This Row],[越冬期_任意]]=""),"","●")</f>
        <v>●</v>
      </c>
      <c r="O98" s="7" t="str">
        <f>IF(AND(テーブル13[[#This Row],[合計_R1]]=0,テーブル13[[#This Row],[合計_R2]]=0,テーブル13[[#This Row],[合計_P1]]=0,テーブル13[[#This Row],[合計_任意]]=""),"","●")</f>
        <v>●</v>
      </c>
      <c r="P98" s="9" t="s">
        <v>46</v>
      </c>
      <c r="Q98" s="8">
        <v>3</v>
      </c>
      <c r="R98" s="8"/>
      <c r="S98" s="8"/>
      <c r="T98" s="8">
        <v>3</v>
      </c>
      <c r="U98" s="8">
        <v>2</v>
      </c>
      <c r="V98" s="8"/>
      <c r="W98" s="8">
        <v>1</v>
      </c>
      <c r="X98" s="1">
        <v>3</v>
      </c>
      <c r="Y98" s="8"/>
      <c r="Z98" s="8"/>
      <c r="AA98" s="8"/>
      <c r="AB98" s="8"/>
      <c r="AC98" s="7" t="s">
        <v>25</v>
      </c>
      <c r="AD98" s="7" t="s">
        <v>25</v>
      </c>
      <c r="AE98" s="7" t="s">
        <v>25</v>
      </c>
      <c r="AF98" s="7" t="s">
        <v>25</v>
      </c>
      <c r="AG98" s="6" t="s">
        <v>24</v>
      </c>
      <c r="AH98" s="6" t="s">
        <v>24</v>
      </c>
    </row>
    <row r="99" spans="3:34" ht="18" customHeight="1" x14ac:dyDescent="0.45">
      <c r="C99" s="5">
        <v>96</v>
      </c>
      <c r="D99" s="12"/>
      <c r="E99" s="12"/>
      <c r="F99" s="12" t="s">
        <v>45</v>
      </c>
      <c r="G99" s="11" t="s">
        <v>44</v>
      </c>
      <c r="H99" s="6" t="s">
        <v>37</v>
      </c>
      <c r="I99" s="10"/>
      <c r="J99" s="6"/>
      <c r="K99" s="7" t="s">
        <v>3</v>
      </c>
      <c r="L99" s="7" t="str">
        <f>IF(AND(テーブル13[[#This Row],[繁殖期_R1]]=0,テーブル13[[#This Row],[繁殖期_R2]]=0,テーブル13[[#This Row],[繁殖期_P1]]=0,テーブル13[[#This Row],[繁殖期_任意]]=""),"","●")</f>
        <v/>
      </c>
      <c r="M99" s="7" t="str">
        <f>IF(AND(テーブル13[[#This Row],[秋期_R1]]=0,テーブル13[[#This Row],[秋期_R2]]=0,テーブル13[[#This Row],[秋期_P1]]=0,テーブル13[[#This Row],[秋期_任意]]=""),"","●")</f>
        <v/>
      </c>
      <c r="N99" s="7" t="str">
        <f>IF(AND(テーブル13[[#This Row],[越冬期_R1]]=0,テーブル13[[#This Row],[越冬期_R2]]=0,テーブル13[[#This Row],[越冬期_P1]]=0,テーブル13[[#This Row],[越冬期_任意]]=""),"","●")</f>
        <v/>
      </c>
      <c r="O99" s="7" t="str">
        <f>IF(AND(テーブル13[[#This Row],[合計_R1]]=0,テーブル13[[#This Row],[合計_R2]]=0,テーブル13[[#This Row],[合計_P1]]=0,テーブル13[[#This Row],[合計_任意]]=""),"","●")</f>
        <v/>
      </c>
      <c r="P99" s="9"/>
      <c r="Q99" s="8"/>
      <c r="R99" s="8"/>
      <c r="S99" s="8"/>
      <c r="T99" s="8"/>
      <c r="U99" s="8"/>
      <c r="V99" s="8"/>
      <c r="W99" s="8"/>
      <c r="X99" s="1"/>
      <c r="Y99" s="8"/>
      <c r="Z99" s="8"/>
      <c r="AA99" s="8"/>
      <c r="AB99" s="8"/>
      <c r="AC99" s="7"/>
      <c r="AD99" s="7"/>
      <c r="AE99" s="7"/>
      <c r="AF99" s="7"/>
      <c r="AG99" s="6" t="s">
        <v>24</v>
      </c>
      <c r="AH99" s="6" t="s">
        <v>24</v>
      </c>
    </row>
    <row r="100" spans="3:34" ht="18" customHeight="1" x14ac:dyDescent="0.45">
      <c r="C100" s="5">
        <v>97</v>
      </c>
      <c r="D100" s="12"/>
      <c r="E100" s="12"/>
      <c r="F100" s="12" t="s">
        <v>43</v>
      </c>
      <c r="G100" s="11" t="s">
        <v>42</v>
      </c>
      <c r="H100" s="6" t="s">
        <v>37</v>
      </c>
      <c r="I100" s="10"/>
      <c r="J100" s="6"/>
      <c r="K100" s="7" t="s">
        <v>3</v>
      </c>
      <c r="L100" s="7" t="str">
        <f>IF(AND(テーブル13[[#This Row],[繁殖期_R1]]=0,テーブル13[[#This Row],[繁殖期_R2]]=0,テーブル13[[#This Row],[繁殖期_P1]]=0,テーブル13[[#This Row],[繁殖期_任意]]=""),"","●")</f>
        <v/>
      </c>
      <c r="M100" s="7" t="str">
        <f>IF(AND(テーブル13[[#This Row],[秋期_R1]]=0,テーブル13[[#This Row],[秋期_R2]]=0,テーブル13[[#This Row],[秋期_P1]]=0,テーブル13[[#This Row],[秋期_任意]]=""),"","●")</f>
        <v/>
      </c>
      <c r="N100" s="7" t="str">
        <f>IF(AND(テーブル13[[#This Row],[越冬期_R1]]=0,テーブル13[[#This Row],[越冬期_R2]]=0,テーブル13[[#This Row],[越冬期_P1]]=0,テーブル13[[#This Row],[越冬期_任意]]=""),"","●")</f>
        <v/>
      </c>
      <c r="O100" s="7" t="str">
        <f>IF(AND(テーブル13[[#This Row],[合計_R1]]=0,テーブル13[[#This Row],[合計_R2]]=0,テーブル13[[#This Row],[合計_P1]]=0,テーブル13[[#This Row],[合計_任意]]=""),"","●")</f>
        <v/>
      </c>
      <c r="P100" s="9"/>
      <c r="Q100" s="8"/>
      <c r="R100" s="8"/>
      <c r="S100" s="8"/>
      <c r="T100" s="8"/>
      <c r="U100" s="8"/>
      <c r="V100" s="8"/>
      <c r="W100" s="8"/>
      <c r="X100" s="1"/>
      <c r="Y100" s="8"/>
      <c r="Z100" s="8"/>
      <c r="AA100" s="8"/>
      <c r="AB100" s="8"/>
      <c r="AC100" s="7"/>
      <c r="AD100" s="7"/>
      <c r="AE100" s="7"/>
      <c r="AF100" s="7"/>
      <c r="AG100" s="6" t="s">
        <v>24</v>
      </c>
      <c r="AH100" s="6" t="s">
        <v>24</v>
      </c>
    </row>
    <row r="101" spans="3:34" ht="18" customHeight="1" x14ac:dyDescent="0.45">
      <c r="C101" s="5">
        <v>98</v>
      </c>
      <c r="D101" s="12"/>
      <c r="E101" s="12"/>
      <c r="F101" s="12" t="s">
        <v>41</v>
      </c>
      <c r="G101" s="11" t="s">
        <v>40</v>
      </c>
      <c r="H101" s="6" t="s">
        <v>37</v>
      </c>
      <c r="I101" s="10"/>
      <c r="J101" s="6"/>
      <c r="K101" s="7"/>
      <c r="L101" s="7" t="str">
        <f>IF(AND(テーブル13[[#This Row],[繁殖期_R1]]=0,テーブル13[[#This Row],[繁殖期_R2]]=0,テーブル13[[#This Row],[繁殖期_P1]]=0,テーブル13[[#This Row],[繁殖期_任意]]=""),"","●")</f>
        <v/>
      </c>
      <c r="M101" s="7" t="str">
        <f>IF(AND(テーブル13[[#This Row],[秋期_R1]]=0,テーブル13[[#This Row],[秋期_R2]]=0,テーブル13[[#This Row],[秋期_P1]]=0,テーブル13[[#This Row],[秋期_任意]]=""),"","●")</f>
        <v/>
      </c>
      <c r="N101" s="7" t="str">
        <f>IF(AND(テーブル13[[#This Row],[越冬期_R1]]=0,テーブル13[[#This Row],[越冬期_R2]]=0,テーブル13[[#This Row],[越冬期_P1]]=0,テーブル13[[#This Row],[越冬期_任意]]=""),"","●")</f>
        <v>●</v>
      </c>
      <c r="O101" s="7" t="str">
        <f>IF(AND(テーブル13[[#This Row],[合計_R1]]=0,テーブル13[[#This Row],[合計_R2]]=0,テーブル13[[#This Row],[合計_P1]]=0,テーブル13[[#This Row],[合計_任意]]=""),"","●")</f>
        <v>●</v>
      </c>
      <c r="P101" s="9"/>
      <c r="Q101" s="8"/>
      <c r="R101" s="8"/>
      <c r="S101" s="8"/>
      <c r="T101" s="8"/>
      <c r="U101" s="8"/>
      <c r="V101" s="8"/>
      <c r="W101" s="8"/>
      <c r="X101" s="1"/>
      <c r="Y101" s="8"/>
      <c r="Z101" s="8"/>
      <c r="AA101" s="8"/>
      <c r="AB101" s="8"/>
      <c r="AC101" s="7"/>
      <c r="AD101" s="7"/>
      <c r="AE101" s="7" t="s">
        <v>25</v>
      </c>
      <c r="AF101" s="7" t="s">
        <v>25</v>
      </c>
      <c r="AG101" s="6" t="s">
        <v>24</v>
      </c>
      <c r="AH101" s="6" t="s">
        <v>24</v>
      </c>
    </row>
    <row r="102" spans="3:34" ht="18" customHeight="1" x14ac:dyDescent="0.45">
      <c r="C102" s="5">
        <v>99</v>
      </c>
      <c r="D102" s="12"/>
      <c r="E102" s="12"/>
      <c r="F102" s="12" t="s">
        <v>39</v>
      </c>
      <c r="G102" s="11" t="s">
        <v>38</v>
      </c>
      <c r="H102" s="6" t="s">
        <v>37</v>
      </c>
      <c r="I102" s="10"/>
      <c r="J102" s="6"/>
      <c r="K102" s="7"/>
      <c r="L102" s="7" t="str">
        <f>IF(AND(テーブル13[[#This Row],[繁殖期_R1]]=0,テーブル13[[#This Row],[繁殖期_R2]]=0,テーブル13[[#This Row],[繁殖期_P1]]=0,テーブル13[[#This Row],[繁殖期_任意]]=""),"","●")</f>
        <v/>
      </c>
      <c r="M102" s="7" t="str">
        <f>IF(AND(テーブル13[[#This Row],[秋期_R1]]=0,テーブル13[[#This Row],[秋期_R2]]=0,テーブル13[[#This Row],[秋期_P1]]=0,テーブル13[[#This Row],[秋期_任意]]=""),"","●")</f>
        <v/>
      </c>
      <c r="N102" s="7" t="str">
        <f>IF(AND(テーブル13[[#This Row],[越冬期_R1]]=0,テーブル13[[#This Row],[越冬期_R2]]=0,テーブル13[[#This Row],[越冬期_P1]]=0,テーブル13[[#This Row],[越冬期_任意]]=""),"","●")</f>
        <v>●</v>
      </c>
      <c r="O102" s="7" t="str">
        <f>IF(AND(テーブル13[[#This Row],[合計_R1]]=0,テーブル13[[#This Row],[合計_R2]]=0,テーブル13[[#This Row],[合計_P1]]=0,テーブル13[[#This Row],[合計_任意]]=""),"","●")</f>
        <v>●</v>
      </c>
      <c r="P102" s="9"/>
      <c r="Q102" s="8"/>
      <c r="R102" s="8"/>
      <c r="S102" s="8">
        <v>1</v>
      </c>
      <c r="T102" s="8">
        <v>1</v>
      </c>
      <c r="U102" s="8"/>
      <c r="V102" s="8"/>
      <c r="W102" s="8"/>
      <c r="X102" s="1"/>
      <c r="Y102" s="8"/>
      <c r="Z102" s="8"/>
      <c r="AA102" s="8"/>
      <c r="AB102" s="8"/>
      <c r="AC102" s="7"/>
      <c r="AD102" s="7"/>
      <c r="AE102" s="7" t="s">
        <v>25</v>
      </c>
      <c r="AF102" s="7" t="s">
        <v>25</v>
      </c>
      <c r="AG102" s="6" t="s">
        <v>24</v>
      </c>
      <c r="AH102" s="6"/>
    </row>
    <row r="103" spans="3:34" ht="18" customHeight="1" x14ac:dyDescent="0.45">
      <c r="C103" s="5">
        <v>100</v>
      </c>
      <c r="D103" s="12" t="s">
        <v>36</v>
      </c>
      <c r="E103" s="12" t="s">
        <v>36</v>
      </c>
      <c r="F103" s="12" t="s">
        <v>35</v>
      </c>
      <c r="G103" s="11" t="s">
        <v>34</v>
      </c>
      <c r="H103" s="6" t="s">
        <v>0</v>
      </c>
      <c r="I103" s="10"/>
      <c r="J103" s="6"/>
      <c r="K103" s="7"/>
      <c r="L103" s="7" t="str">
        <f>IF(AND(テーブル13[[#This Row],[繁殖期_R1]]=0,テーブル13[[#This Row],[繁殖期_R2]]=0,テーブル13[[#This Row],[繁殖期_P1]]=0,テーブル13[[#This Row],[繁殖期_任意]]=""),"","●")</f>
        <v/>
      </c>
      <c r="M103" s="7" t="str">
        <f>IF(AND(テーブル13[[#This Row],[秋期_R1]]=0,テーブル13[[#This Row],[秋期_R2]]=0,テーブル13[[#This Row],[秋期_P1]]=0,テーブル13[[#This Row],[秋期_任意]]=""),"","●")</f>
        <v>●</v>
      </c>
      <c r="N103" s="7" t="str">
        <f>IF(AND(テーブル13[[#This Row],[越冬期_R1]]=0,テーブル13[[#This Row],[越冬期_R2]]=0,テーブル13[[#This Row],[越冬期_P1]]=0,テーブル13[[#This Row],[越冬期_任意]]=""),"","●")</f>
        <v/>
      </c>
      <c r="O103" s="7" t="str">
        <f>IF(AND(テーブル13[[#This Row],[合計_R1]]=0,テーブル13[[#This Row],[合計_R2]]=0,テーブル13[[#This Row],[合計_P1]]=0,テーブル13[[#This Row],[合計_任意]]=""),"","●")</f>
        <v>●</v>
      </c>
      <c r="P103" s="9"/>
      <c r="Q103" s="8"/>
      <c r="R103" s="8"/>
      <c r="S103" s="8"/>
      <c r="T103" s="8"/>
      <c r="U103" s="8"/>
      <c r="V103" s="8"/>
      <c r="W103" s="8"/>
      <c r="X103" s="1"/>
      <c r="Y103" s="8"/>
      <c r="Z103" s="8"/>
      <c r="AA103" s="8"/>
      <c r="AB103" s="8"/>
      <c r="AC103" s="7"/>
      <c r="AD103" s="7" t="s">
        <v>25</v>
      </c>
      <c r="AE103" s="7"/>
      <c r="AF103" s="7" t="s">
        <v>25</v>
      </c>
      <c r="AG103" s="6" t="s">
        <v>24</v>
      </c>
      <c r="AH103" s="6" t="s">
        <v>24</v>
      </c>
    </row>
    <row r="104" spans="3:34" ht="18" customHeight="1" x14ac:dyDescent="0.45">
      <c r="C104" s="5">
        <v>101</v>
      </c>
      <c r="D104" s="12" t="s">
        <v>33</v>
      </c>
      <c r="E104" s="12" t="s">
        <v>33</v>
      </c>
      <c r="F104" s="12" t="s">
        <v>32</v>
      </c>
      <c r="G104" s="11" t="s">
        <v>31</v>
      </c>
      <c r="H104" s="6" t="s">
        <v>0</v>
      </c>
      <c r="I104" s="10"/>
      <c r="J104" s="6"/>
      <c r="K104" s="7"/>
      <c r="L104" s="7" t="str">
        <f>IF(AND(テーブル13[[#This Row],[繁殖期_R1]]=0,テーブル13[[#This Row],[繁殖期_R2]]=0,テーブル13[[#This Row],[繁殖期_P1]]=0,テーブル13[[#This Row],[繁殖期_任意]]=""),"","●")</f>
        <v/>
      </c>
      <c r="M104" s="7" t="str">
        <f>IF(AND(テーブル13[[#This Row],[秋期_R1]]=0,テーブル13[[#This Row],[秋期_R2]]=0,テーブル13[[#This Row],[秋期_P1]]=0,テーブル13[[#This Row],[秋期_任意]]=""),"","●")</f>
        <v/>
      </c>
      <c r="N104" s="7" t="str">
        <f>IF(AND(テーブル13[[#This Row],[越冬期_R1]]=0,テーブル13[[#This Row],[越冬期_R2]]=0,テーブル13[[#This Row],[越冬期_P1]]=0,テーブル13[[#This Row],[越冬期_任意]]=""),"","●")</f>
        <v/>
      </c>
      <c r="O104" s="7" t="str">
        <f>IF(AND(テーブル13[[#This Row],[合計_R1]]=0,テーブル13[[#This Row],[合計_R2]]=0,テーブル13[[#This Row],[合計_P1]]=0,テーブル13[[#This Row],[合計_任意]]=""),"","●")</f>
        <v/>
      </c>
      <c r="P104" s="9"/>
      <c r="Q104" s="8"/>
      <c r="R104" s="8"/>
      <c r="S104" s="8"/>
      <c r="T104" s="8"/>
      <c r="U104" s="8"/>
      <c r="V104" s="8"/>
      <c r="W104" s="8"/>
      <c r="X104" s="1"/>
      <c r="Y104" s="8"/>
      <c r="Z104" s="8"/>
      <c r="AA104" s="8"/>
      <c r="AB104" s="8"/>
      <c r="AC104" s="7"/>
      <c r="AD104" s="7"/>
      <c r="AE104" s="7"/>
      <c r="AF104" s="7"/>
      <c r="AG104" s="6" t="s">
        <v>24</v>
      </c>
      <c r="AH104" s="6" t="s">
        <v>24</v>
      </c>
    </row>
    <row r="105" spans="3:34" ht="18" customHeight="1" x14ac:dyDescent="0.45">
      <c r="C105" s="5">
        <v>102</v>
      </c>
      <c r="D105" s="12" t="s">
        <v>30</v>
      </c>
      <c r="E105" s="12" t="s">
        <v>29</v>
      </c>
      <c r="F105" s="12" t="s">
        <v>28</v>
      </c>
      <c r="G105" s="11" t="s">
        <v>27</v>
      </c>
      <c r="H105" s="6" t="s">
        <v>0</v>
      </c>
      <c r="I105" s="10"/>
      <c r="J105" s="6"/>
      <c r="K105" s="7"/>
      <c r="L105" s="7" t="str">
        <f>IF(AND(テーブル13[[#This Row],[繁殖期_R1]]=0,テーブル13[[#This Row],[繁殖期_R2]]=0,テーブル13[[#This Row],[繁殖期_P1]]=0,テーブル13[[#This Row],[繁殖期_任意]]=""),"","●")</f>
        <v>●</v>
      </c>
      <c r="M105" s="7" t="str">
        <f>IF(AND(テーブル13[[#This Row],[秋期_R1]]=0,テーブル13[[#This Row],[秋期_R2]]=0,テーブル13[[#This Row],[秋期_P1]]=0,テーブル13[[#This Row],[秋期_任意]]=""),"","●")</f>
        <v/>
      </c>
      <c r="N105" s="7" t="str">
        <f>IF(AND(テーブル13[[#This Row],[越冬期_R1]]=0,テーブル13[[#This Row],[越冬期_R2]]=0,テーブル13[[#This Row],[越冬期_P1]]=0,テーブル13[[#This Row],[越冬期_任意]]=""),"","●")</f>
        <v/>
      </c>
      <c r="O105" s="7" t="str">
        <f>IF(AND(テーブル13[[#This Row],[合計_R1]]=0,テーブル13[[#This Row],[合計_R2]]=0,テーブル13[[#This Row],[合計_P1]]=0,テーブル13[[#This Row],[合計_任意]]=""),"","●")</f>
        <v>●</v>
      </c>
      <c r="P105" s="9" t="s">
        <v>26</v>
      </c>
      <c r="Q105" s="8"/>
      <c r="R105" s="8"/>
      <c r="S105" s="8"/>
      <c r="T105" s="8"/>
      <c r="U105" s="8"/>
      <c r="V105" s="8"/>
      <c r="W105" s="8"/>
      <c r="X105" s="1"/>
      <c r="Y105" s="8"/>
      <c r="Z105" s="8"/>
      <c r="AA105" s="8"/>
      <c r="AB105" s="8"/>
      <c r="AC105" s="7" t="s">
        <v>25</v>
      </c>
      <c r="AD105" s="7"/>
      <c r="AE105" s="7"/>
      <c r="AF105" s="7" t="s">
        <v>25</v>
      </c>
      <c r="AG105" s="6" t="s">
        <v>24</v>
      </c>
      <c r="AH105" s="6" t="s">
        <v>24</v>
      </c>
    </row>
    <row r="106" spans="3:34" ht="18" customHeight="1" x14ac:dyDescent="0.45">
      <c r="D106" s="5" t="str" cm="1">
        <f t="array" ref="D106">TEXT(SUMPRODUCT((テーブル13[目名]&lt;&gt;"")/COUNTIFS(テーブル13[目名],テーブル13[目名]&amp;"")),"#")&amp;"目"</f>
        <v>16目</v>
      </c>
      <c r="E106" s="5" t="str" cm="1">
        <f t="array" ref="E106">TEXT(SUMPRODUCT((テーブル13[科名]&lt;&gt;"")/COUNTIF(テーブル13[科名],テーブル13[科名]&amp;"")),"#")&amp;"科"</f>
        <v>41科</v>
      </c>
      <c r="F106" s="5" t="str" cm="1">
        <f t="array" ref="F106">SUMPRODUCT(1/COUNTIF(テーブル13[種名],テーブル13[種名]))&amp;" 種"</f>
        <v>102 種</v>
      </c>
      <c r="G106" s="4"/>
      <c r="H106" s="4"/>
      <c r="I106" s="4">
        <f>COUNTIF(テーブル13[種の保存法],"&gt;""""")</f>
        <v>0</v>
      </c>
      <c r="J106" s="4">
        <f>COUNTIF(テーブル13[環境省RDB],"&gt;""""")</f>
        <v>7</v>
      </c>
      <c r="K106" s="4">
        <f>COUNTIF(テーブル13[大阪府RDB],"&gt;""""")</f>
        <v>20</v>
      </c>
      <c r="L106" s="4">
        <f>COUNTIF(テーブル13[繁殖期],"&gt;""""")</f>
        <v>31</v>
      </c>
      <c r="M106" s="4">
        <f>COUNTIF(テーブル13[秋期],"&gt;""""")</f>
        <v>25</v>
      </c>
      <c r="N106" s="4">
        <f>COUNTIF(テーブル13[越冬期],"&gt;""""")</f>
        <v>28</v>
      </c>
      <c r="O106" s="4">
        <f>COUNTIF(テーブル13[現地],"&gt;""""")</f>
        <v>49</v>
      </c>
      <c r="P106" s="4">
        <f>COUNTIF(テーブル13[繁殖状況],"&gt;""""")</f>
        <v>32</v>
      </c>
      <c r="Q106" s="1">
        <f>SUBTOTAL(109,テーブル13[繁殖期_R1])</f>
        <v>63</v>
      </c>
      <c r="R106" s="1">
        <f>SUBTOTAL(109,テーブル13[秋期_R1])</f>
        <v>76</v>
      </c>
      <c r="S106" s="1">
        <f>SUBTOTAL(109,テーブル13[越冬期_R1])</f>
        <v>54</v>
      </c>
      <c r="T106" s="1">
        <f>SUBTOTAL(109,テーブル13[合計_R1])</f>
        <v>193</v>
      </c>
      <c r="U106" s="1">
        <f>SUBTOTAL(109,テーブル13[繁殖期_R2])</f>
        <v>79</v>
      </c>
      <c r="V106" s="1">
        <f>SUBTOTAL(109,テーブル13[秋期_R2])</f>
        <v>40</v>
      </c>
      <c r="W106" s="1">
        <f>SUBTOTAL(109,テーブル13[越冬期_R2])</f>
        <v>105</v>
      </c>
      <c r="X106" s="1">
        <f>SUBTOTAL(109,テーブル13[合計_R2])</f>
        <v>224</v>
      </c>
      <c r="Y106" s="1">
        <f>SUBTOTAL(109,テーブル13[繁殖期_P1])</f>
        <v>22</v>
      </c>
      <c r="Z106" s="1">
        <f>SUBTOTAL(109,テーブル13[秋期_P1])</f>
        <v>15</v>
      </c>
      <c r="AA106" s="1">
        <f>SUBTOTAL(109,テーブル13[越冬期_P1])</f>
        <v>9</v>
      </c>
      <c r="AB106" s="1">
        <f>SUBTOTAL(109,テーブル13[合計_P1])</f>
        <v>46</v>
      </c>
      <c r="AC106" s="1">
        <f>SUBTOTAL(103,テーブル13[繁殖期_任意])</f>
        <v>26</v>
      </c>
      <c r="AD106" s="1">
        <f>SUBTOTAL(103,テーブル13[秋期_任意])</f>
        <v>22</v>
      </c>
      <c r="AE106" s="1">
        <f>SUBTOTAL(103,テーブル13[越冬期_任意])</f>
        <v>24</v>
      </c>
      <c r="AF106" s="1">
        <f>SUBTOTAL(103,テーブル13[合計_任意])</f>
        <v>45</v>
      </c>
      <c r="AG106" s="1">
        <f>SUBTOTAL(103,テーブル13[文献１])</f>
        <v>93</v>
      </c>
      <c r="AH106" s="1">
        <f>SUBTOTAL(103,テーブル13[文献２])</f>
        <v>81</v>
      </c>
    </row>
    <row r="108" spans="3:34" ht="18" customHeight="1" x14ac:dyDescent="0.45">
      <c r="H108" s="2" t="str">
        <f>H115&amp;":"&amp;RIGHT("   "&amp;COUNTIFS(テーブル13[渡り区分],H115),3)</f>
        <v>留鳥: 45</v>
      </c>
      <c r="I108" s="2" t="str">
        <f>I115&amp;":"&amp;RIGHT("   "&amp;COUNTIFS(テーブル13[種の保存法],I115),2)</f>
        <v>国内: 0</v>
      </c>
      <c r="J108" s="2" t="str">
        <f>J115&amp;":"&amp;RIGHT("   "&amp;COUNTIFS(テーブル13[種の保存法],J115),2)</f>
        <v>CR+EN: 0</v>
      </c>
      <c r="K108" s="2" t="str">
        <f>K115&amp;":"&amp;RIGHT("   "&amp;COUNTIFS(テーブル13[種の保存法],K115),2)</f>
        <v>CR+EN: 0</v>
      </c>
      <c r="L108" s="3"/>
      <c r="M108" s="3"/>
      <c r="N108" s="3"/>
      <c r="O108" s="3"/>
      <c r="P108" s="2" t="str">
        <f>P115&amp;":"&amp;RIGHT("   "&amp;COUNTIFS(テーブル13[繁殖状況],P115),2)</f>
        <v>A: 0</v>
      </c>
    </row>
    <row r="109" spans="3:34" ht="18" customHeight="1" x14ac:dyDescent="0.45">
      <c r="H109" s="2" t="str">
        <f>H116&amp;":"&amp;RIGHT("   "&amp;COUNTIFS(テーブル13[渡り区分],H116),3)</f>
        <v>夏鳥: 18</v>
      </c>
      <c r="I109" s="2" t="str">
        <f>I116&amp;":"&amp;RIGHT("   "&amp;COUNTIFS(テーブル13[種の保存法],I116),2)</f>
        <v>国際: 0</v>
      </c>
      <c r="J109" s="2" t="s">
        <v>23</v>
      </c>
      <c r="K109" s="2"/>
      <c r="L109" s="3"/>
      <c r="M109" s="3"/>
      <c r="N109" s="3"/>
      <c r="O109" s="3"/>
      <c r="P109" s="2" t="str">
        <f>P116&amp;":"&amp;RIGHT("   "&amp;COUNTIFS(テーブル13[繁殖状況],P116),2)</f>
        <v>B:20</v>
      </c>
    </row>
    <row r="110" spans="3:34" ht="18" customHeight="1" x14ac:dyDescent="0.45">
      <c r="H110" s="2" t="str">
        <f>H117&amp;":"&amp;RIGHT("   "&amp;COUNTIFS(テーブル13[渡り区分],H117),3)</f>
        <v>冬鳥: 27</v>
      </c>
      <c r="I110" s="2"/>
      <c r="J110" s="2" t="s">
        <v>22</v>
      </c>
      <c r="K110" s="2" t="s">
        <v>21</v>
      </c>
      <c r="L110" s="3"/>
      <c r="M110" s="3"/>
      <c r="N110" s="3"/>
      <c r="O110" s="3"/>
      <c r="P110" s="2" t="str">
        <f>P117&amp;":"&amp;RIGHT("   "&amp;COUNTIFS(テーブル13[繁殖状況],P117),2)</f>
        <v>C:12</v>
      </c>
    </row>
    <row r="111" spans="3:34" ht="18" customHeight="1" x14ac:dyDescent="0.45">
      <c r="H111" s="2" t="str">
        <f>H118&amp;":"&amp;RIGHT("   "&amp;COUNTIFS(テーブル13[渡り区分],H118),3)</f>
        <v>旅鳥:  9</v>
      </c>
      <c r="I111" s="2"/>
      <c r="J111" s="2" t="s">
        <v>20</v>
      </c>
      <c r="K111" s="2" t="s">
        <v>19</v>
      </c>
      <c r="L111" s="3"/>
      <c r="M111" s="3"/>
      <c r="N111" s="3"/>
      <c r="O111" s="3"/>
      <c r="P111" s="2"/>
    </row>
    <row r="112" spans="3:34" ht="18" customHeight="1" x14ac:dyDescent="0.45">
      <c r="H112" s="2" t="str">
        <f>H119&amp;":"&amp;RIGHT("   "&amp;COUNTIFS(テーブル13[渡り区分],H119),3)</f>
        <v>迷鳥:  0</v>
      </c>
      <c r="I112" s="2"/>
      <c r="J112" s="2" t="s">
        <v>18</v>
      </c>
      <c r="K112" s="2" t="s">
        <v>17</v>
      </c>
      <c r="L112" s="3"/>
      <c r="M112" s="3"/>
      <c r="N112" s="3"/>
      <c r="O112" s="3"/>
      <c r="P112" s="2"/>
    </row>
    <row r="113" spans="8:16" ht="18" customHeight="1" x14ac:dyDescent="0.45">
      <c r="H113" s="2" t="str">
        <f>H120&amp;":"&amp;RIGHT("   "&amp;COUNTIFS(テーブル13[渡り区分],H120),3)</f>
        <v>移入種:  3</v>
      </c>
      <c r="I113" s="2"/>
      <c r="J113" s="2" t="s">
        <v>9</v>
      </c>
      <c r="K113" s="2" t="s">
        <v>9</v>
      </c>
      <c r="L113" s="3"/>
      <c r="M113" s="3"/>
      <c r="N113" s="3"/>
      <c r="O113" s="3"/>
      <c r="P113" s="2"/>
    </row>
    <row r="115" spans="8:16" ht="18" customHeight="1" x14ac:dyDescent="0.45">
      <c r="H115" s="1" t="s">
        <v>16</v>
      </c>
      <c r="I115" s="1" t="s">
        <v>15</v>
      </c>
      <c r="J115" s="1" t="s">
        <v>14</v>
      </c>
      <c r="K115" s="1" t="s">
        <v>14</v>
      </c>
      <c r="P115" s="1" t="s">
        <v>13</v>
      </c>
    </row>
    <row r="116" spans="8:16" ht="18" customHeight="1" x14ac:dyDescent="0.45">
      <c r="H116" s="1" t="s">
        <v>12</v>
      </c>
      <c r="I116" s="1" t="s">
        <v>11</v>
      </c>
      <c r="J116" s="1" t="s">
        <v>10</v>
      </c>
      <c r="K116" s="1" t="s">
        <v>9</v>
      </c>
      <c r="P116" s="1" t="s">
        <v>8</v>
      </c>
    </row>
    <row r="117" spans="8:16" ht="18" customHeight="1" x14ac:dyDescent="0.45">
      <c r="H117" s="1" t="s">
        <v>7</v>
      </c>
      <c r="J117" s="1" t="s">
        <v>6</v>
      </c>
      <c r="K117" s="1" t="s">
        <v>6</v>
      </c>
      <c r="P117" s="1" t="s">
        <v>5</v>
      </c>
    </row>
    <row r="118" spans="8:16" ht="18" customHeight="1" x14ac:dyDescent="0.45">
      <c r="H118" s="1" t="s">
        <v>4</v>
      </c>
      <c r="J118" s="1" t="s">
        <v>3</v>
      </c>
      <c r="K118" s="1" t="s">
        <v>3</v>
      </c>
    </row>
    <row r="119" spans="8:16" ht="18" customHeight="1" x14ac:dyDescent="0.45">
      <c r="H119" s="1" t="s">
        <v>2</v>
      </c>
      <c r="J119" s="1" t="s">
        <v>1</v>
      </c>
      <c r="K119" s="1" t="s">
        <v>1</v>
      </c>
    </row>
    <row r="120" spans="8:16" ht="18" customHeight="1" x14ac:dyDescent="0.45">
      <c r="H120" s="1" t="s">
        <v>0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8" scale="70" pageOrder="overThenDown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showGridLines="0" view="pageBreakPreview" zoomScale="80" zoomScaleNormal="100" zoomScaleSheetLayoutView="80" workbookViewId="0">
      <selection activeCell="E10" sqref="E10"/>
    </sheetView>
  </sheetViews>
  <sheetFormatPr defaultRowHeight="18" customHeight="1" x14ac:dyDescent="0.45"/>
  <cols>
    <col min="1" max="1" width="3.77734375" style="1" customWidth="1"/>
    <col min="2" max="2" width="3.33203125" style="1" bestFit="1" customWidth="1"/>
    <col min="3" max="3" width="6.33203125" style="1" bestFit="1" customWidth="1"/>
    <col min="4" max="4" width="12" style="1" customWidth="1"/>
    <col min="5" max="5" width="16.109375" style="1" customWidth="1"/>
    <col min="6" max="6" width="21.5546875" style="1" customWidth="1"/>
    <col min="7" max="7" width="9.6640625" style="1" bestFit="1" customWidth="1"/>
    <col min="8" max="8" width="9.5546875" style="1" bestFit="1" customWidth="1"/>
    <col min="9" max="9" width="7.88671875" style="1" bestFit="1" customWidth="1"/>
    <col min="10" max="10" width="8" style="1" bestFit="1" customWidth="1"/>
    <col min="11" max="11" width="9.21875" style="1" bestFit="1" customWidth="1"/>
    <col min="12" max="16384" width="8.88671875" style="1"/>
  </cols>
  <sheetData>
    <row r="2" spans="2:11" ht="18" customHeight="1" x14ac:dyDescent="0.45">
      <c r="B2" s="22" t="s">
        <v>336</v>
      </c>
      <c r="G2" s="21" t="s">
        <v>297</v>
      </c>
      <c r="H2" s="21"/>
      <c r="I2" s="21"/>
      <c r="J2" s="34" t="s">
        <v>335</v>
      </c>
      <c r="K2" s="34"/>
    </row>
    <row r="3" spans="2:11" ht="18" customHeight="1" x14ac:dyDescent="0.45">
      <c r="B3" s="32" t="s">
        <v>289</v>
      </c>
      <c r="C3" s="32" t="s">
        <v>334</v>
      </c>
      <c r="D3" s="32" t="s">
        <v>333</v>
      </c>
      <c r="E3" s="32" t="s">
        <v>332</v>
      </c>
      <c r="F3" s="32" t="s">
        <v>331</v>
      </c>
      <c r="G3" s="33" t="s">
        <v>283</v>
      </c>
      <c r="H3" s="33" t="s">
        <v>282</v>
      </c>
      <c r="I3" s="33" t="s">
        <v>330</v>
      </c>
      <c r="J3" s="32" t="s">
        <v>329</v>
      </c>
      <c r="K3" s="32" t="s">
        <v>328</v>
      </c>
    </row>
    <row r="4" spans="2:11" ht="18" customHeight="1" x14ac:dyDescent="0.45">
      <c r="B4" s="23">
        <v>1</v>
      </c>
      <c r="C4" s="27" t="s">
        <v>342</v>
      </c>
      <c r="D4" s="27" t="s">
        <v>325</v>
      </c>
      <c r="E4" s="29" t="s">
        <v>324</v>
      </c>
      <c r="F4" s="28" t="s">
        <v>338</v>
      </c>
      <c r="G4" s="25"/>
      <c r="H4" s="25"/>
      <c r="I4" s="25"/>
      <c r="J4" s="25" t="s">
        <v>306</v>
      </c>
      <c r="K4" s="25"/>
    </row>
    <row r="5" spans="2:11" ht="18" customHeight="1" x14ac:dyDescent="0.45">
      <c r="B5" s="23">
        <v>2</v>
      </c>
      <c r="C5" s="35" t="s">
        <v>341</v>
      </c>
      <c r="D5" s="29" t="s">
        <v>327</v>
      </c>
      <c r="E5" s="35" t="s">
        <v>339</v>
      </c>
      <c r="F5" s="28" t="s">
        <v>326</v>
      </c>
      <c r="G5" s="25"/>
      <c r="H5" s="25"/>
      <c r="I5" s="25"/>
      <c r="J5" s="25" t="s">
        <v>306</v>
      </c>
      <c r="K5" s="25"/>
    </row>
    <row r="6" spans="2:11" ht="18" customHeight="1" x14ac:dyDescent="0.45">
      <c r="B6" s="23">
        <v>3</v>
      </c>
      <c r="C6" s="27" t="s">
        <v>343</v>
      </c>
      <c r="D6" s="27" t="s">
        <v>314</v>
      </c>
      <c r="E6" s="29" t="s">
        <v>313</v>
      </c>
      <c r="F6" s="31" t="s">
        <v>312</v>
      </c>
      <c r="G6" s="30"/>
      <c r="H6" s="30"/>
      <c r="I6" s="30"/>
      <c r="J6" s="30"/>
      <c r="K6" s="25" t="s">
        <v>305</v>
      </c>
    </row>
    <row r="7" spans="2:11" ht="18" customHeight="1" x14ac:dyDescent="0.45">
      <c r="B7" s="23">
        <v>4</v>
      </c>
      <c r="C7" s="27"/>
      <c r="D7" s="29" t="s">
        <v>321</v>
      </c>
      <c r="E7" s="29" t="s">
        <v>320</v>
      </c>
      <c r="F7" s="28" t="s">
        <v>319</v>
      </c>
      <c r="G7" s="25"/>
      <c r="H7" s="25"/>
      <c r="I7" s="25"/>
      <c r="J7" s="25" t="s">
        <v>306</v>
      </c>
      <c r="K7" s="25" t="s">
        <v>305</v>
      </c>
    </row>
    <row r="8" spans="2:11" ht="18" customHeight="1" x14ac:dyDescent="0.45">
      <c r="B8" s="23">
        <v>5</v>
      </c>
      <c r="C8" s="27"/>
      <c r="D8" s="24" t="s">
        <v>318</v>
      </c>
      <c r="E8" s="29" t="s">
        <v>337</v>
      </c>
      <c r="F8" s="28" t="s">
        <v>317</v>
      </c>
      <c r="G8" s="25"/>
      <c r="H8" s="25"/>
      <c r="I8" s="25"/>
      <c r="J8" s="25" t="s">
        <v>306</v>
      </c>
      <c r="K8" s="25" t="s">
        <v>305</v>
      </c>
    </row>
    <row r="9" spans="2:11" ht="18" customHeight="1" x14ac:dyDescent="0.45">
      <c r="B9" s="23">
        <v>6</v>
      </c>
      <c r="C9" s="29"/>
      <c r="D9" s="29"/>
      <c r="E9" s="24" t="s">
        <v>345</v>
      </c>
      <c r="F9" s="26" t="s">
        <v>344</v>
      </c>
      <c r="G9" s="25"/>
      <c r="H9" s="25"/>
      <c r="I9" s="25"/>
      <c r="J9" s="25"/>
      <c r="K9" s="25" t="s">
        <v>305</v>
      </c>
    </row>
    <row r="10" spans="2:11" ht="18" customHeight="1" x14ac:dyDescent="0.45">
      <c r="B10" s="23">
        <v>7</v>
      </c>
      <c r="C10" s="27"/>
      <c r="D10" s="27"/>
      <c r="E10" s="29" t="s">
        <v>316</v>
      </c>
      <c r="F10" s="28" t="s">
        <v>315</v>
      </c>
      <c r="G10" s="25"/>
      <c r="H10" s="25"/>
      <c r="I10" s="25"/>
      <c r="J10" s="25"/>
      <c r="K10" s="25" t="s">
        <v>305</v>
      </c>
    </row>
    <row r="11" spans="2:11" ht="18" customHeight="1" x14ac:dyDescent="0.45">
      <c r="B11" s="23">
        <v>8</v>
      </c>
      <c r="C11" s="27"/>
      <c r="D11" s="27" t="s">
        <v>323</v>
      </c>
      <c r="E11" s="29" t="s">
        <v>323</v>
      </c>
      <c r="F11" s="31" t="s">
        <v>322</v>
      </c>
      <c r="G11" s="30"/>
      <c r="H11" s="30"/>
      <c r="I11" s="30"/>
      <c r="J11" s="30"/>
      <c r="K11" s="25" t="s">
        <v>305</v>
      </c>
    </row>
    <row r="12" spans="2:11" ht="18" customHeight="1" x14ac:dyDescent="0.45">
      <c r="B12" s="23">
        <v>9</v>
      </c>
      <c r="C12" s="27" t="s">
        <v>340</v>
      </c>
      <c r="D12" s="29" t="s">
        <v>311</v>
      </c>
      <c r="E12" s="29" t="s">
        <v>311</v>
      </c>
      <c r="F12" s="28" t="s">
        <v>310</v>
      </c>
      <c r="G12" s="25"/>
      <c r="H12" s="25"/>
      <c r="I12" s="25"/>
      <c r="J12" s="25" t="s">
        <v>306</v>
      </c>
      <c r="K12" s="25" t="s">
        <v>305</v>
      </c>
    </row>
    <row r="13" spans="2:11" ht="18" customHeight="1" x14ac:dyDescent="0.45">
      <c r="B13" s="23">
        <v>10</v>
      </c>
      <c r="C13" s="27"/>
      <c r="D13" s="24" t="s">
        <v>309</v>
      </c>
      <c r="E13" s="24" t="s">
        <v>308</v>
      </c>
      <c r="F13" s="26" t="s">
        <v>307</v>
      </c>
      <c r="G13" s="25"/>
      <c r="H13" s="25"/>
      <c r="I13" s="25"/>
      <c r="J13" s="25" t="s">
        <v>306</v>
      </c>
      <c r="K13" s="25" t="s">
        <v>305</v>
      </c>
    </row>
    <row r="14" spans="2:11" ht="18" customHeight="1" x14ac:dyDescent="0.45">
      <c r="B14" s="25"/>
      <c r="C14" s="25" t="s">
        <v>304</v>
      </c>
      <c r="D14" s="25" t="s">
        <v>303</v>
      </c>
      <c r="E14" s="25" t="s">
        <v>302</v>
      </c>
      <c r="F14" s="25"/>
      <c r="G14" s="25" t="s">
        <v>301</v>
      </c>
      <c r="H14" s="25" t="s">
        <v>301</v>
      </c>
      <c r="I14" s="25" t="s">
        <v>301</v>
      </c>
      <c r="J14" s="25" t="s">
        <v>300</v>
      </c>
      <c r="K14" s="25" t="s">
        <v>299</v>
      </c>
    </row>
  </sheetData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　R06妙見山_鳥類</vt:lpstr>
      <vt:lpstr>様式２　R06妙見山_哺乳類</vt:lpstr>
      <vt:lpstr>'様式１　R06妙見山_鳥類'!Print_Area</vt:lpstr>
      <vt:lpstr>'様式２　R06妙見山_哺乳類'!Print_Area</vt:lpstr>
      <vt:lpstr>'様式１　R06妙見山_鳥類'!Print_Titles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順一</dc:creator>
  <cp:lastModifiedBy>user</cp:lastModifiedBy>
  <dcterms:created xsi:type="dcterms:W3CDTF">2025-02-17T06:12:24Z</dcterms:created>
  <dcterms:modified xsi:type="dcterms:W3CDTF">2025-02-20T10:13:17Z</dcterms:modified>
</cp:coreProperties>
</file>