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140$\doc\☆労政課　労政労働福祉G\☆☆労働センター関係\602 評価委員会\R06評価委員会\第１回　評価委員会\11 HP更新\"/>
    </mc:Choice>
  </mc:AlternateContent>
  <xr:revisionPtr revIDLastSave="0" documentId="13_ncr:1_{0AC19C37-979F-4790-9A50-81155836166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5収支計算書" sheetId="1" r:id="rId1"/>
  </sheets>
  <externalReferences>
    <externalReference r:id="rId2"/>
  </externalReferences>
  <definedNames>
    <definedName name="_xlnm.Print_Area" localSheetId="0">'R5収支計算書'!$A$1:$F$74</definedName>
    <definedName name="_xlnm.Print_Titles" localSheetId="0">'R5収支計算書'!$2:$7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1" l="1"/>
  <c r="F71" i="1"/>
  <c r="F63" i="1"/>
  <c r="F64" i="1" s="1"/>
  <c r="F65" i="1" s="1"/>
  <c r="H56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H29" i="1"/>
  <c r="F29" i="1"/>
  <c r="H28" i="1"/>
  <c r="H27" i="1"/>
  <c r="F25" i="1"/>
  <c r="F24" i="1" s="1"/>
  <c r="F23" i="1"/>
  <c r="F22" i="1"/>
  <c r="F21" i="1"/>
  <c r="F20" i="1"/>
  <c r="F19" i="1"/>
  <c r="F18" i="1"/>
  <c r="F17" i="1" s="1"/>
  <c r="F16" i="1"/>
  <c r="F14" i="1" s="1"/>
  <c r="F10" i="1" s="1"/>
  <c r="F15" i="1"/>
  <c r="F13" i="1"/>
  <c r="F12" i="1"/>
  <c r="F11" i="1"/>
  <c r="F28" i="1" l="1"/>
  <c r="F27" i="1" s="1"/>
  <c r="F58" i="1" s="1"/>
  <c r="F26" i="1"/>
  <c r="F9" i="1" s="1"/>
  <c r="F59" i="1" l="1"/>
  <c r="F72" i="1" s="1"/>
  <c r="F74" i="1" s="1"/>
</calcChain>
</file>

<file path=xl/sharedStrings.xml><?xml version="1.0" encoding="utf-8"?>
<sst xmlns="http://schemas.openxmlformats.org/spreadsheetml/2006/main" count="107" uniqueCount="94">
  <si>
    <t>（別紙2）</t>
    <rPh sb="1" eb="3">
      <t>ベッシ</t>
    </rPh>
    <phoneticPr fontId="3"/>
  </si>
  <si>
    <t>一般財団法人大阪労働協会</t>
  </si>
  <si>
    <t>令和５年度 収支計算書</t>
    <phoneticPr fontId="8"/>
  </si>
  <si>
    <t>指定管理事業会計</t>
  </si>
  <si>
    <t>　令和５年４月1日から令和６年３月31日まで</t>
    <phoneticPr fontId="8"/>
  </si>
  <si>
    <t xml:space="preserve"> （単位：円）</t>
  </si>
  <si>
    <t>科　　　　目</t>
  </si>
  <si>
    <t>決算額</t>
  </si>
  <si>
    <t>Ⅰ　事業活動収支の部</t>
  </si>
  <si>
    <t xml:space="preserve"> １　事業活動収入</t>
  </si>
  <si>
    <t>（1）事業収入</t>
  </si>
  <si>
    <t>受講料収入</t>
  </si>
  <si>
    <t>広告料収入</t>
  </si>
  <si>
    <t>補助金収入</t>
    <rPh sb="0" eb="3">
      <t>ホジョキン</t>
    </rPh>
    <phoneticPr fontId="8"/>
  </si>
  <si>
    <t>共益費等収入</t>
  </si>
  <si>
    <t>本館テナント共益費収入</t>
  </si>
  <si>
    <t>光熱水費収入</t>
  </si>
  <si>
    <t>利用料金収入</t>
  </si>
  <si>
    <t>会議室収入</t>
  </si>
  <si>
    <t>ホール収入</t>
  </si>
  <si>
    <t>集会室収入</t>
  </si>
  <si>
    <t>駐車場収入</t>
  </si>
  <si>
    <t>リハーサル室（プチ・エル）収入</t>
  </si>
  <si>
    <t>展示場収入</t>
  </si>
  <si>
    <t xml:space="preserve"> （2）雑収入</t>
  </si>
  <si>
    <t>雑収入　　　　　</t>
  </si>
  <si>
    <t xml:space="preserve">事業活動収入計  </t>
  </si>
  <si>
    <t xml:space="preserve"> ２　事業活動支出</t>
  </si>
  <si>
    <t>役員報酬支出</t>
  </si>
  <si>
    <t>役員報酬</t>
  </si>
  <si>
    <t>嘱託給料手当支出</t>
    <rPh sb="6" eb="8">
      <t>シシュツ</t>
    </rPh>
    <phoneticPr fontId="7"/>
  </si>
  <si>
    <t>嘱託給料手当</t>
  </si>
  <si>
    <t>給料手当支出</t>
  </si>
  <si>
    <t>給料手当</t>
  </si>
  <si>
    <t>通勤手当支出</t>
  </si>
  <si>
    <t>通勤手当</t>
  </si>
  <si>
    <t>法定福利費支出</t>
  </si>
  <si>
    <t>保険料</t>
  </si>
  <si>
    <t>保険料支出</t>
    <rPh sb="0" eb="3">
      <t>ホケンリョウ</t>
    </rPh>
    <phoneticPr fontId="2"/>
  </si>
  <si>
    <t>損害保険料</t>
  </si>
  <si>
    <t>福利厚生費支出</t>
  </si>
  <si>
    <t>福利厚生費</t>
  </si>
  <si>
    <t>諸謝金支出</t>
  </si>
  <si>
    <t>会議費</t>
  </si>
  <si>
    <t>旅費交通費支出</t>
  </si>
  <si>
    <t>渉外費</t>
  </si>
  <si>
    <t>渉外費支出</t>
  </si>
  <si>
    <t>消耗品費</t>
  </si>
  <si>
    <t>消耗品費支出</t>
  </si>
  <si>
    <t>光熱水費</t>
  </si>
  <si>
    <t>光熱水費支出</t>
  </si>
  <si>
    <t>支払手数料</t>
  </si>
  <si>
    <t>エスコ負担金支出</t>
  </si>
  <si>
    <t>通信運搬費</t>
  </si>
  <si>
    <t>通信運搬費支出</t>
  </si>
  <si>
    <t>業務委託費</t>
  </si>
  <si>
    <t>支払手数料支出</t>
  </si>
  <si>
    <t>修繕費</t>
  </si>
  <si>
    <t>業務委託費支出</t>
  </si>
  <si>
    <t>修繕費支出</t>
  </si>
  <si>
    <t>保守費支出</t>
  </si>
  <si>
    <t>賃借料支出</t>
  </si>
  <si>
    <t>備品購入費支出</t>
    <rPh sb="0" eb="2">
      <t>ビヒン</t>
    </rPh>
    <rPh sb="2" eb="5">
      <t>コウニュウヒ</t>
    </rPh>
    <rPh sb="5" eb="7">
      <t>シシュツ</t>
    </rPh>
    <phoneticPr fontId="2"/>
  </si>
  <si>
    <t>諸会費等支出</t>
    <rPh sb="0" eb="1">
      <t>ショ</t>
    </rPh>
    <rPh sb="1" eb="3">
      <t>カイヒ</t>
    </rPh>
    <rPh sb="3" eb="4">
      <t>トウ</t>
    </rPh>
    <phoneticPr fontId="2"/>
  </si>
  <si>
    <t>共益費支出</t>
    <rPh sb="0" eb="3">
      <t>キョウエキヒ</t>
    </rPh>
    <rPh sb="3" eb="5">
      <t>シシュツ</t>
    </rPh>
    <phoneticPr fontId="2"/>
  </si>
  <si>
    <t>広告宣伝費支出</t>
  </si>
  <si>
    <t>賃借料</t>
  </si>
  <si>
    <t>納付金支出</t>
  </si>
  <si>
    <t>備品購入費</t>
  </si>
  <si>
    <t>支払負担金支出</t>
  </si>
  <si>
    <t>広告宣伝費</t>
  </si>
  <si>
    <t>租税公課支出</t>
  </si>
  <si>
    <t>納付金</t>
  </si>
  <si>
    <t>雑支出</t>
    <rPh sb="0" eb="1">
      <t>ザツ</t>
    </rPh>
    <rPh sb="1" eb="3">
      <t>シシュツ</t>
    </rPh>
    <phoneticPr fontId="8"/>
  </si>
  <si>
    <t>一般会計への繰出額</t>
  </si>
  <si>
    <t>事業活動支出計　</t>
  </si>
  <si>
    <t xml:space="preserve">事業活動収支差額  </t>
  </si>
  <si>
    <t>Ⅱ　投資活動収支の部</t>
  </si>
  <si>
    <t xml:space="preserve"> １　投資活動収入</t>
  </si>
  <si>
    <t xml:space="preserve">投資活動収入計  </t>
  </si>
  <si>
    <t xml:space="preserve"> ２　投資活動支出</t>
  </si>
  <si>
    <t xml:space="preserve">投資活動支出計  </t>
  </si>
  <si>
    <t xml:space="preserve">投資活動収支差額  </t>
  </si>
  <si>
    <t>Ⅲ　財務活動収支の部</t>
  </si>
  <si>
    <t xml:space="preserve"> １  財務活動収入</t>
  </si>
  <si>
    <t>財務活動収入計</t>
  </si>
  <si>
    <t xml:space="preserve"> ２　財務活動支出</t>
  </si>
  <si>
    <t>財務活動支出計</t>
  </si>
  <si>
    <t>財務活動収支差額</t>
  </si>
  <si>
    <t>当期収支差額   　</t>
  </si>
  <si>
    <t xml:space="preserve">前期繰越収支差額  </t>
  </si>
  <si>
    <t>次期繰越収支差額　</t>
  </si>
  <si>
    <t>（１） 事業費</t>
    <phoneticPr fontId="8"/>
  </si>
  <si>
    <t>（２） 他会計への繰出額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</si>
</sst>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;&quot;△ &quot;#,##0"/>
    <numFmt numFmtId="177" formatCode="&quot;&quot;\ #,##0;&quot;▲&quot;\ #,##0"/>
    <numFmt numFmtId="178" formatCode="#,##0_ "/>
    <numFmt numFmtId="179" formatCode="_ * #,##0_ ;_ * \-#,##0_ ;_ * &quot;-&quot;??_ ;_ @_ "/>
    <numFmt numFmtId="180" formatCode="#,##0_);\(#,##0\)"/>
    <numFmt numFmtId="181" formatCode="#,##0_ ;[Red]\-#,##0\ "/>
  </numFmts>
  <fonts count="17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22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HGSｺﾞｼｯｸM"/>
      <family val="3"/>
      <charset val="128"/>
    </font>
    <font>
      <b/>
      <sz val="22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179" fontId="5" fillId="0" borderId="0" applyFont="0" applyFill="0" applyBorder="0" applyAlignment="0" applyProtection="0">
      <alignment vertical="center"/>
    </xf>
    <xf numFmtId="0" fontId="1" fillId="0" borderId="0"/>
    <xf numFmtId="0" fontId="13" fillId="0" borderId="0"/>
    <xf numFmtId="6" fontId="13" fillId="0" borderId="0"/>
  </cellStyleXfs>
  <cellXfs count="112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176" fontId="4" fillId="0" borderId="0" xfId="2" applyNumberFormat="1" applyFont="1"/>
    <xf numFmtId="177" fontId="6" fillId="0" borderId="0" xfId="0" applyNumberFormat="1" applyFont="1" applyAlignment="1">
      <alignment wrapText="1"/>
    </xf>
    <xf numFmtId="177" fontId="9" fillId="0" borderId="0" xfId="0" applyNumberFormat="1" applyFont="1" applyAlignment="1">
      <alignment wrapText="1"/>
    </xf>
    <xf numFmtId="0" fontId="10" fillId="0" borderId="1" xfId="2" applyFont="1" applyBorder="1"/>
    <xf numFmtId="179" fontId="4" fillId="0" borderId="1" xfId="1" applyFont="1" applyFill="1" applyBorder="1" applyAlignment="1" applyProtection="1">
      <alignment horizontal="right"/>
    </xf>
    <xf numFmtId="0" fontId="11" fillId="0" borderId="1" xfId="2" applyFont="1" applyBorder="1" applyAlignment="1">
      <alignment vertical="center"/>
    </xf>
    <xf numFmtId="0" fontId="10" fillId="0" borderId="0" xfId="2" applyFont="1"/>
    <xf numFmtId="0" fontId="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4" fillId="0" borderId="14" xfId="2" applyFont="1" applyBorder="1"/>
    <xf numFmtId="0" fontId="4" fillId="0" borderId="3" xfId="2" applyFont="1" applyBorder="1"/>
    <xf numFmtId="0" fontId="9" fillId="0" borderId="3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9" fillId="0" borderId="16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9" fillId="0" borderId="2" xfId="2" applyFont="1" applyBorder="1"/>
    <xf numFmtId="0" fontId="9" fillId="0" borderId="13" xfId="2" applyFont="1" applyBorder="1"/>
    <xf numFmtId="0" fontId="2" fillId="0" borderId="10" xfId="2" applyFont="1" applyBorder="1"/>
    <xf numFmtId="0" fontId="4" fillId="0" borderId="10" xfId="2" applyFont="1" applyBorder="1"/>
    <xf numFmtId="0" fontId="4" fillId="0" borderId="0" xfId="2" applyFont="1" applyAlignment="1">
      <alignment vertical="center"/>
    </xf>
    <xf numFmtId="177" fontId="4" fillId="0" borderId="0" xfId="0" applyNumberFormat="1" applyFont="1" applyAlignment="1"/>
    <xf numFmtId="0" fontId="4" fillId="0" borderId="20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20" xfId="2" applyFont="1" applyBorder="1" applyAlignment="1">
      <alignment vertical="center"/>
    </xf>
    <xf numFmtId="179" fontId="4" fillId="0" borderId="11" xfId="1" applyFont="1" applyFill="1" applyBorder="1" applyAlignment="1" applyProtection="1">
      <alignment vertical="center"/>
    </xf>
    <xf numFmtId="0" fontId="4" fillId="0" borderId="13" xfId="2" applyFont="1" applyBorder="1" applyAlignment="1">
      <alignment vertical="center"/>
    </xf>
    <xf numFmtId="177" fontId="12" fillId="0" borderId="21" xfId="0" applyNumberFormat="1" applyFont="1" applyBorder="1" applyAlignment="1"/>
    <xf numFmtId="0" fontId="4" fillId="0" borderId="1" xfId="2" applyFont="1" applyBorder="1" applyAlignment="1">
      <alignment vertical="center"/>
    </xf>
    <xf numFmtId="177" fontId="4" fillId="0" borderId="1" xfId="0" applyNumberFormat="1" applyFont="1" applyBorder="1" applyAlignment="1"/>
    <xf numFmtId="177" fontId="4" fillId="0" borderId="11" xfId="0" applyNumberFormat="1" applyFont="1" applyBorder="1" applyAlignment="1"/>
    <xf numFmtId="176" fontId="2" fillId="0" borderId="0" xfId="2" applyNumberFormat="1" applyFont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14" xfId="2" applyFont="1" applyBorder="1" applyAlignment="1">
      <alignment vertical="center"/>
    </xf>
    <xf numFmtId="0" fontId="4" fillId="0" borderId="13" xfId="2" applyFont="1" applyBorder="1" applyAlignment="1">
      <alignment horizontal="left" vertical="center"/>
    </xf>
    <xf numFmtId="0" fontId="4" fillId="0" borderId="16" xfId="2" applyFont="1" applyBorder="1" applyAlignment="1">
      <alignment vertical="center"/>
    </xf>
    <xf numFmtId="181" fontId="2" fillId="0" borderId="0" xfId="2" applyNumberFormat="1" applyFont="1" applyAlignment="1">
      <alignment vertical="center"/>
    </xf>
    <xf numFmtId="179" fontId="4" fillId="0" borderId="0" xfId="1" applyFont="1" applyFill="1" applyBorder="1" applyAlignment="1" applyProtection="1"/>
    <xf numFmtId="177" fontId="6" fillId="0" borderId="0" xfId="0" applyNumberFormat="1" applyFont="1" applyAlignment="1">
      <alignment horizontal="right"/>
    </xf>
    <xf numFmtId="0" fontId="11" fillId="0" borderId="1" xfId="2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78" fontId="15" fillId="0" borderId="0" xfId="2" applyNumberFormat="1" applyFont="1" applyAlignment="1">
      <alignment horizontal="center"/>
    </xf>
    <xf numFmtId="179" fontId="15" fillId="0" borderId="0" xfId="1" applyFont="1" applyFill="1" applyBorder="1" applyAlignment="1" applyProtection="1">
      <alignment horizontal="center"/>
    </xf>
    <xf numFmtId="178" fontId="15" fillId="0" borderId="0" xfId="2" applyNumberFormat="1" applyFont="1"/>
    <xf numFmtId="178" fontId="11" fillId="0" borderId="0" xfId="2" applyNumberFormat="1" applyFont="1" applyAlignment="1">
      <alignment horizontal="left"/>
    </xf>
    <xf numFmtId="178" fontId="12" fillId="0" borderId="0" xfId="2" applyNumberFormat="1" applyFont="1" applyAlignment="1">
      <alignment horizontal="left"/>
    </xf>
    <xf numFmtId="179" fontId="12" fillId="0" borderId="0" xfId="1" applyFont="1" applyFill="1" applyBorder="1" applyAlignment="1" applyProtection="1">
      <alignment horizontal="left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179" fontId="16" fillId="0" borderId="4" xfId="1" applyFont="1" applyFill="1" applyBorder="1" applyAlignment="1" applyProtection="1">
      <alignment horizontal="center" vertical="center"/>
    </xf>
    <xf numFmtId="0" fontId="16" fillId="0" borderId="5" xfId="2" applyFont="1" applyBorder="1" applyAlignment="1">
      <alignment vertical="center"/>
    </xf>
    <xf numFmtId="0" fontId="16" fillId="0" borderId="6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179" fontId="16" fillId="0" borderId="8" xfId="1" applyFont="1" applyFill="1" applyBorder="1" applyAlignment="1" applyProtection="1">
      <alignment horizontal="center" vertical="center"/>
    </xf>
    <xf numFmtId="0" fontId="16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0" xfId="2" applyFont="1" applyAlignment="1">
      <alignment vertical="center"/>
    </xf>
    <xf numFmtId="179" fontId="9" fillId="0" borderId="11" xfId="1" applyFont="1" applyFill="1" applyBorder="1" applyAlignment="1" applyProtection="1">
      <alignment vertical="center"/>
    </xf>
    <xf numFmtId="176" fontId="4" fillId="0" borderId="12" xfId="2" applyNumberFormat="1" applyFont="1" applyBorder="1" applyAlignment="1">
      <alignment horizontal="center" vertical="center"/>
    </xf>
    <xf numFmtId="179" fontId="12" fillId="0" borderId="4" xfId="1" applyFont="1" applyFill="1" applyBorder="1" applyAlignment="1" applyProtection="1">
      <alignment horizontal="right" vertical="center"/>
    </xf>
    <xf numFmtId="0" fontId="9" fillId="0" borderId="10" xfId="2" applyFont="1" applyBorder="1" applyAlignment="1">
      <alignment horizontal="left" vertical="center"/>
    </xf>
    <xf numFmtId="0" fontId="9" fillId="0" borderId="2" xfId="2" applyFont="1" applyBorder="1" applyAlignment="1">
      <alignment horizontal="left" vertical="center"/>
    </xf>
    <xf numFmtId="0" fontId="9" fillId="0" borderId="13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1" fillId="0" borderId="10" xfId="2" applyFont="1" applyBorder="1" applyAlignment="1">
      <alignment vertical="center"/>
    </xf>
    <xf numFmtId="179" fontId="4" fillId="0" borderId="4" xfId="1" applyFont="1" applyFill="1" applyBorder="1" applyAlignment="1" applyProtection="1">
      <alignment horizontal="right" vertical="center"/>
    </xf>
    <xf numFmtId="179" fontId="4" fillId="0" borderId="15" xfId="1" applyFont="1" applyFill="1" applyBorder="1" applyAlignment="1" applyProtection="1">
      <alignment horizontal="right" vertical="center"/>
    </xf>
    <xf numFmtId="179" fontId="4" fillId="0" borderId="12" xfId="1" applyFont="1" applyFill="1" applyBorder="1" applyAlignment="1" applyProtection="1">
      <alignment horizontal="right" vertical="center"/>
    </xf>
    <xf numFmtId="0" fontId="1" fillId="0" borderId="10" xfId="2" applyFont="1" applyBorder="1"/>
    <xf numFmtId="0" fontId="1" fillId="0" borderId="18" xfId="2" applyFont="1" applyBorder="1" applyAlignment="1">
      <alignment vertical="center"/>
    </xf>
    <xf numFmtId="0" fontId="9" fillId="0" borderId="18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9" fillId="0" borderId="19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180" fontId="12" fillId="0" borderId="15" xfId="2" applyNumberFormat="1" applyFont="1" applyBorder="1" applyAlignment="1">
      <alignment horizontal="right" vertical="center"/>
    </xf>
    <xf numFmtId="0" fontId="4" fillId="0" borderId="20" xfId="0" applyFont="1" applyBorder="1" applyAlignment="1"/>
    <xf numFmtId="179" fontId="12" fillId="0" borderId="11" xfId="1" applyFont="1" applyFill="1" applyBorder="1" applyAlignment="1" applyProtection="1">
      <alignment vertical="center"/>
    </xf>
    <xf numFmtId="176" fontId="12" fillId="0" borderId="12" xfId="2" applyNumberFormat="1" applyFont="1" applyBorder="1" applyAlignment="1">
      <alignment horizontal="right" vertical="center"/>
    </xf>
    <xf numFmtId="0" fontId="4" fillId="0" borderId="10" xfId="0" applyFont="1" applyBorder="1" applyAlignment="1"/>
    <xf numFmtId="179" fontId="12" fillId="0" borderId="21" xfId="1" applyFont="1" applyFill="1" applyBorder="1" applyAlignment="1" applyProtection="1">
      <alignment vertical="center"/>
    </xf>
    <xf numFmtId="176" fontId="12" fillId="0" borderId="4" xfId="2" applyNumberFormat="1" applyFont="1" applyBorder="1" applyAlignment="1">
      <alignment horizontal="right" vertical="center"/>
    </xf>
    <xf numFmtId="179" fontId="4" fillId="0" borderId="11" xfId="1" applyFont="1" applyFill="1" applyBorder="1" applyAlignment="1"/>
    <xf numFmtId="0" fontId="4" fillId="0" borderId="11" xfId="0" applyFont="1" applyBorder="1" applyAlignment="1"/>
    <xf numFmtId="49" fontId="4" fillId="0" borderId="10" xfId="0" applyNumberFormat="1" applyFont="1" applyBorder="1" applyAlignment="1"/>
    <xf numFmtId="49" fontId="4" fillId="0" borderId="20" xfId="0" applyNumberFormat="1" applyFont="1" applyBorder="1" applyAlignment="1"/>
    <xf numFmtId="49" fontId="4" fillId="0" borderId="11" xfId="0" applyNumberFormat="1" applyFont="1" applyBorder="1" applyAlignment="1"/>
    <xf numFmtId="0" fontId="4" fillId="0" borderId="10" xfId="0" applyFont="1" applyBorder="1" applyAlignment="1">
      <alignment horizontal="left"/>
    </xf>
    <xf numFmtId="0" fontId="4" fillId="0" borderId="0" xfId="0" applyFont="1" applyAlignment="1"/>
    <xf numFmtId="0" fontId="4" fillId="0" borderId="20" xfId="0" applyFont="1" applyBorder="1" applyAlignment="1">
      <alignment horizontal="left"/>
    </xf>
    <xf numFmtId="0" fontId="4" fillId="0" borderId="18" xfId="0" applyFont="1" applyBorder="1" applyAlignment="1"/>
    <xf numFmtId="0" fontId="4" fillId="0" borderId="0" xfId="0" applyFont="1" applyBorder="1" applyAlignment="1"/>
    <xf numFmtId="0" fontId="4" fillId="0" borderId="22" xfId="0" applyFont="1" applyBorder="1" applyAlignment="1"/>
    <xf numFmtId="0" fontId="4" fillId="0" borderId="0" xfId="2" applyFont="1" applyAlignment="1">
      <alignment horizontal="left" vertical="center"/>
    </xf>
    <xf numFmtId="0" fontId="4" fillId="0" borderId="3" xfId="2" applyFont="1" applyBorder="1" applyAlignment="1">
      <alignment vertical="center"/>
    </xf>
    <xf numFmtId="179" fontId="4" fillId="0" borderId="23" xfId="1" applyFont="1" applyFill="1" applyBorder="1" applyAlignment="1" applyProtection="1">
      <alignment vertical="center"/>
    </xf>
    <xf numFmtId="176" fontId="4" fillId="0" borderId="4" xfId="2" applyNumberFormat="1" applyFont="1" applyBorder="1" applyAlignment="1">
      <alignment horizontal="center" vertical="center"/>
    </xf>
    <xf numFmtId="176" fontId="12" fillId="0" borderId="15" xfId="2" applyNumberFormat="1" applyFont="1" applyBorder="1" applyAlignment="1">
      <alignment horizontal="right" vertical="center"/>
    </xf>
    <xf numFmtId="0" fontId="4" fillId="0" borderId="18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176" fontId="12" fillId="0" borderId="24" xfId="2" applyNumberFormat="1" applyFont="1" applyBorder="1" applyAlignment="1">
      <alignment horizontal="right" vertical="center"/>
    </xf>
    <xf numFmtId="176" fontId="4" fillId="0" borderId="12" xfId="2" applyNumberFormat="1" applyFont="1" applyBorder="1" applyAlignment="1">
      <alignment horizontal="right" vertical="center"/>
    </xf>
    <xf numFmtId="177" fontId="12" fillId="0" borderId="15" xfId="2" applyNumberFormat="1" applyFont="1" applyBorder="1" applyAlignment="1">
      <alignment horizontal="right" vertical="center"/>
    </xf>
    <xf numFmtId="0" fontId="4" fillId="0" borderId="0" xfId="2" applyFont="1" applyAlignment="1">
      <alignment horizontal="left"/>
    </xf>
    <xf numFmtId="179" fontId="4" fillId="0" borderId="0" xfId="1" applyFont="1" applyFill="1" applyBorder="1" applyAlignment="1" applyProtection="1">
      <alignment horizontal="left"/>
    </xf>
    <xf numFmtId="176" fontId="4" fillId="0" borderId="3" xfId="2" applyNumberFormat="1" applyFont="1" applyBorder="1"/>
    <xf numFmtId="0" fontId="2" fillId="0" borderId="0" xfId="2" applyFont="1" applyAlignment="1">
      <alignment horizontal="left"/>
    </xf>
  </cellXfs>
  <cellStyles count="5">
    <cellStyle name="桁区切り [0.00]" xfId="1" builtinId="3"/>
    <cellStyle name="桁区切り 2" xfId="4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2370/AppData/Local/Microsoft/Windows/INetCache/Content.Outlook/QLOV5899/&#21442;&#32771;&#36039;&#26009;&#65298;&#65288;&#21029;&#32025;&#65298;&#65289;&#12288;&#20196;&#21644;5&#24180;&#24230;&#21454;&#25903;&#35336;&#3163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支計算書"/>
      <sheetName val="収支計算書 (2)"/>
      <sheetName val="R5収支計算書内訳書 (2)"/>
    </sheetNames>
    <sheetDataSet>
      <sheetData sheetId="0" refreshError="1"/>
      <sheetData sheetId="1"/>
      <sheetData sheetId="2">
        <row r="10">
          <cell r="C10">
            <v>1877950</v>
          </cell>
        </row>
        <row r="12">
          <cell r="C12">
            <v>370400</v>
          </cell>
        </row>
        <row r="16">
          <cell r="C16">
            <v>13623299</v>
          </cell>
        </row>
        <row r="21">
          <cell r="C21">
            <v>38333000</v>
          </cell>
        </row>
        <row r="22">
          <cell r="C22">
            <v>4866575</v>
          </cell>
        </row>
        <row r="24">
          <cell r="C24">
            <v>168616250</v>
          </cell>
        </row>
        <row r="25">
          <cell r="C25">
            <v>30498435</v>
          </cell>
        </row>
        <row r="26">
          <cell r="C26">
            <v>6432620</v>
          </cell>
        </row>
        <row r="27">
          <cell r="C27">
            <v>29287500</v>
          </cell>
        </row>
        <row r="28">
          <cell r="C28">
            <v>7142470</v>
          </cell>
        </row>
        <row r="29">
          <cell r="C29">
            <v>8974206</v>
          </cell>
        </row>
        <row r="42">
          <cell r="C42">
            <v>530015</v>
          </cell>
        </row>
        <row r="49">
          <cell r="C49">
            <v>8196000</v>
          </cell>
        </row>
        <row r="50">
          <cell r="C50">
            <v>10250068</v>
          </cell>
        </row>
        <row r="51">
          <cell r="C51">
            <v>19469581</v>
          </cell>
        </row>
        <row r="52">
          <cell r="C52">
            <v>2052105</v>
          </cell>
        </row>
        <row r="53">
          <cell r="C53">
            <v>6032619</v>
          </cell>
        </row>
        <row r="54">
          <cell r="C54">
            <v>752208</v>
          </cell>
        </row>
        <row r="55">
          <cell r="C55">
            <v>432829</v>
          </cell>
        </row>
        <row r="59">
          <cell r="C59">
            <v>1897081</v>
          </cell>
        </row>
        <row r="60">
          <cell r="C60">
            <v>179291</v>
          </cell>
        </row>
        <row r="61">
          <cell r="C61">
            <v>35640</v>
          </cell>
        </row>
        <row r="62">
          <cell r="C62">
            <v>3039115</v>
          </cell>
        </row>
        <row r="65">
          <cell r="C65">
            <v>50006206</v>
          </cell>
        </row>
        <row r="66">
          <cell r="C66">
            <v>768000</v>
          </cell>
        </row>
        <row r="67">
          <cell r="C67">
            <v>2415547</v>
          </cell>
        </row>
        <row r="68">
          <cell r="C68">
            <v>282298</v>
          </cell>
        </row>
        <row r="69">
          <cell r="C69">
            <v>11763066</v>
          </cell>
        </row>
        <row r="70">
          <cell r="C70">
            <v>12847951</v>
          </cell>
        </row>
        <row r="71">
          <cell r="C71">
            <v>1759944</v>
          </cell>
        </row>
        <row r="73">
          <cell r="C73">
            <v>7392869</v>
          </cell>
        </row>
        <row r="76">
          <cell r="C76">
            <v>4588036</v>
          </cell>
        </row>
        <row r="77">
          <cell r="C77">
            <v>513130</v>
          </cell>
        </row>
        <row r="79">
          <cell r="C79">
            <v>21598632</v>
          </cell>
        </row>
        <row r="80">
          <cell r="C80">
            <v>3323209</v>
          </cell>
        </row>
        <row r="81">
          <cell r="C81">
            <v>26530000</v>
          </cell>
        </row>
        <row r="84">
          <cell r="C84">
            <v>96968540</v>
          </cell>
        </row>
        <row r="85">
          <cell r="C85">
            <v>8964538</v>
          </cell>
        </row>
        <row r="86">
          <cell r="C86">
            <v>3465</v>
          </cell>
        </row>
        <row r="134">
          <cell r="C134">
            <v>192500</v>
          </cell>
        </row>
        <row r="145">
          <cell r="C145">
            <v>5870555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view="pageBreakPreview" zoomScaleNormal="100" zoomScaleSheetLayoutView="100" workbookViewId="0">
      <selection activeCell="N6" sqref="N6"/>
    </sheetView>
  </sheetViews>
  <sheetFormatPr defaultColWidth="8.09765625" defaultRowHeight="14.4" x14ac:dyDescent="0.2"/>
  <cols>
    <col min="1" max="1" width="17.8984375" style="1" customWidth="1"/>
    <col min="2" max="2" width="13.8984375" style="1" customWidth="1"/>
    <col min="3" max="3" width="14.19921875" style="1" customWidth="1"/>
    <col min="4" max="4" width="13.8984375" style="2" customWidth="1"/>
    <col min="5" max="5" width="30.69921875" style="2" customWidth="1"/>
    <col min="6" max="6" width="23.5" style="43" customWidth="1"/>
    <col min="7" max="7" width="31.3984375" style="2" hidden="1" customWidth="1"/>
    <col min="8" max="8" width="20.59765625" style="3" hidden="1" customWidth="1"/>
    <col min="9" max="9" width="10.8984375" style="1" hidden="1" customWidth="1"/>
    <col min="10" max="10" width="13.19921875" style="1" hidden="1" customWidth="1"/>
    <col min="11" max="16384" width="8.09765625" style="1"/>
  </cols>
  <sheetData>
    <row r="1" spans="1:11" ht="31.95" customHeight="1" x14ac:dyDescent="0.2">
      <c r="F1" s="46" t="s">
        <v>0</v>
      </c>
    </row>
    <row r="2" spans="1:11" ht="24" customHeight="1" x14ac:dyDescent="0.2">
      <c r="E2" s="44" t="s">
        <v>1</v>
      </c>
      <c r="F2" s="44"/>
      <c r="H2" s="4"/>
    </row>
    <row r="3" spans="1:11" ht="29.25" customHeight="1" x14ac:dyDescent="0.3">
      <c r="A3" s="47" t="s">
        <v>2</v>
      </c>
      <c r="B3" s="47"/>
      <c r="C3" s="47"/>
      <c r="D3" s="47"/>
      <c r="E3" s="47"/>
      <c r="F3" s="48"/>
      <c r="G3" s="49"/>
      <c r="H3" s="49"/>
    </row>
    <row r="4" spans="1:11" ht="24" customHeight="1" x14ac:dyDescent="0.2">
      <c r="A4" s="50" t="s">
        <v>3</v>
      </c>
      <c r="B4" s="51"/>
      <c r="C4" s="51"/>
      <c r="D4" s="51"/>
      <c r="E4" s="51"/>
      <c r="F4" s="52"/>
      <c r="I4" s="5"/>
      <c r="J4" s="5"/>
      <c r="K4" s="5"/>
    </row>
    <row r="5" spans="1:11" s="9" customFormat="1" ht="24.75" customHeight="1" x14ac:dyDescent="0.2">
      <c r="A5" s="6"/>
      <c r="B5" s="45" t="s">
        <v>4</v>
      </c>
      <c r="C5" s="45"/>
      <c r="D5" s="45"/>
      <c r="E5" s="45"/>
      <c r="F5" s="7" t="s">
        <v>5</v>
      </c>
      <c r="G5" s="8"/>
    </row>
    <row r="6" spans="1:11" s="9" customFormat="1" ht="18.75" customHeight="1" x14ac:dyDescent="0.2">
      <c r="A6" s="53" t="s">
        <v>6</v>
      </c>
      <c r="B6" s="54"/>
      <c r="C6" s="54"/>
      <c r="D6" s="54"/>
      <c r="E6" s="54"/>
      <c r="F6" s="55" t="s">
        <v>7</v>
      </c>
      <c r="G6" s="56"/>
    </row>
    <row r="7" spans="1:11" ht="18.75" customHeight="1" thickBot="1" x14ac:dyDescent="0.25">
      <c r="A7" s="57"/>
      <c r="B7" s="58"/>
      <c r="C7" s="58"/>
      <c r="D7" s="58"/>
      <c r="E7" s="58"/>
      <c r="F7" s="59"/>
      <c r="G7" s="60"/>
      <c r="H7" s="1"/>
    </row>
    <row r="8" spans="1:11" s="10" customFormat="1" ht="18.75" customHeight="1" thickTop="1" x14ac:dyDescent="0.45">
      <c r="A8" s="61" t="s">
        <v>8</v>
      </c>
      <c r="B8" s="62"/>
      <c r="C8" s="62"/>
      <c r="D8" s="62"/>
      <c r="E8" s="62"/>
      <c r="F8" s="63"/>
      <c r="G8" s="62"/>
      <c r="H8" s="64"/>
    </row>
    <row r="9" spans="1:11" s="11" customFormat="1" ht="18.75" customHeight="1" x14ac:dyDescent="0.45">
      <c r="A9" s="61"/>
      <c r="B9" s="15" t="s">
        <v>9</v>
      </c>
      <c r="C9" s="14"/>
      <c r="D9" s="14"/>
      <c r="E9" s="14"/>
      <c r="F9" s="65">
        <f>F26</f>
        <v>310552720</v>
      </c>
      <c r="G9" s="14"/>
    </row>
    <row r="10" spans="1:11" s="10" customFormat="1" ht="18.75" customHeight="1" x14ac:dyDescent="0.45">
      <c r="A10" s="61"/>
      <c r="B10" s="66"/>
      <c r="C10" s="67" t="s">
        <v>10</v>
      </c>
      <c r="D10" s="68"/>
      <c r="E10" s="69"/>
      <c r="F10" s="65">
        <f>SUM(F11,F12,F14,F17,F13)</f>
        <v>310022705</v>
      </c>
      <c r="G10" s="69"/>
    </row>
    <row r="11" spans="1:11" s="10" customFormat="1" ht="18.75" customHeight="1" x14ac:dyDescent="0.2">
      <c r="A11" s="70"/>
      <c r="B11" s="70"/>
      <c r="C11" s="70"/>
      <c r="D11" s="12" t="s">
        <v>11</v>
      </c>
      <c r="E11" s="13"/>
      <c r="F11" s="71">
        <f>'[1]R5収支計算書内訳書 (2)'!C10</f>
        <v>1877950</v>
      </c>
      <c r="G11" s="14"/>
    </row>
    <row r="12" spans="1:11" s="10" customFormat="1" ht="18.75" customHeight="1" x14ac:dyDescent="0.2">
      <c r="A12" s="70"/>
      <c r="B12" s="70"/>
      <c r="C12" s="70"/>
      <c r="D12" s="12" t="s">
        <v>12</v>
      </c>
      <c r="E12" s="13"/>
      <c r="F12" s="71">
        <f>'[1]R5収支計算書内訳書 (2)'!C12</f>
        <v>370400</v>
      </c>
      <c r="G12" s="14"/>
    </row>
    <row r="13" spans="1:11" s="10" customFormat="1" ht="18.75" customHeight="1" x14ac:dyDescent="0.2">
      <c r="A13" s="70"/>
      <c r="B13" s="70"/>
      <c r="C13" s="70"/>
      <c r="D13" s="12" t="s">
        <v>13</v>
      </c>
      <c r="E13" s="13"/>
      <c r="F13" s="71">
        <f>'[1]R5収支計算書内訳書 (2)'!C16</f>
        <v>13623299</v>
      </c>
      <c r="G13" s="14"/>
    </row>
    <row r="14" spans="1:11" s="10" customFormat="1" ht="18.75" customHeight="1" x14ac:dyDescent="0.45">
      <c r="A14" s="70"/>
      <c r="B14" s="70"/>
      <c r="C14" s="70"/>
      <c r="D14" s="15" t="s">
        <v>14</v>
      </c>
      <c r="E14" s="16"/>
      <c r="F14" s="72">
        <f>SUM(F15:F16)</f>
        <v>43199575</v>
      </c>
      <c r="G14" s="17"/>
    </row>
    <row r="15" spans="1:11" s="10" customFormat="1" ht="18.75" customHeight="1" x14ac:dyDescent="0.45">
      <c r="A15" s="18"/>
      <c r="B15" s="18"/>
      <c r="C15" s="18"/>
      <c r="D15" s="19"/>
      <c r="E15" s="20" t="s">
        <v>15</v>
      </c>
      <c r="F15" s="73">
        <f>'[1]R5収支計算書内訳書 (2)'!C21</f>
        <v>38333000</v>
      </c>
    </row>
    <row r="16" spans="1:11" s="10" customFormat="1" ht="18.75" customHeight="1" x14ac:dyDescent="0.45">
      <c r="A16" s="18"/>
      <c r="B16" s="18"/>
      <c r="C16" s="18"/>
      <c r="D16" s="19"/>
      <c r="E16" s="19" t="s">
        <v>16</v>
      </c>
      <c r="F16" s="73">
        <f>'[1]R5収支計算書内訳書 (2)'!C22</f>
        <v>4866575</v>
      </c>
      <c r="G16" s="21"/>
    </row>
    <row r="17" spans="1:10" s="10" customFormat="1" ht="18.75" customHeight="1" x14ac:dyDescent="0.2">
      <c r="A17" s="74"/>
      <c r="B17" s="74"/>
      <c r="C17" s="74"/>
      <c r="D17" s="22" t="s">
        <v>17</v>
      </c>
      <c r="E17" s="23"/>
      <c r="F17" s="72">
        <f>SUM(F18:F23)</f>
        <v>250951481</v>
      </c>
      <c r="G17" s="21"/>
    </row>
    <row r="18" spans="1:10" s="10" customFormat="1" ht="18.75" customHeight="1" x14ac:dyDescent="0.2">
      <c r="A18" s="24"/>
      <c r="B18" s="24"/>
      <c r="C18" s="24"/>
      <c r="D18" s="25"/>
      <c r="E18" s="25" t="s">
        <v>18</v>
      </c>
      <c r="F18" s="73">
        <f>'[1]R5収支計算書内訳書 (2)'!C24</f>
        <v>168616250</v>
      </c>
    </row>
    <row r="19" spans="1:10" s="10" customFormat="1" ht="18.75" customHeight="1" x14ac:dyDescent="0.2">
      <c r="A19" s="24"/>
      <c r="B19" s="24"/>
      <c r="C19" s="24"/>
      <c r="D19" s="25"/>
      <c r="E19" s="25" t="s">
        <v>19</v>
      </c>
      <c r="F19" s="73">
        <f>'[1]R5収支計算書内訳書 (2)'!C25</f>
        <v>30498435</v>
      </c>
    </row>
    <row r="20" spans="1:10" s="10" customFormat="1" ht="18.75" customHeight="1" x14ac:dyDescent="0.2">
      <c r="A20" s="24"/>
      <c r="B20" s="24"/>
      <c r="C20" s="24"/>
      <c r="D20" s="25"/>
      <c r="E20" s="25" t="s">
        <v>20</v>
      </c>
      <c r="F20" s="73">
        <f>'[1]R5収支計算書内訳書 (2)'!C26</f>
        <v>6432620</v>
      </c>
    </row>
    <row r="21" spans="1:10" s="10" customFormat="1" ht="18.75" customHeight="1" x14ac:dyDescent="0.2">
      <c r="A21" s="24"/>
      <c r="B21" s="24"/>
      <c r="C21" s="24"/>
      <c r="D21" s="25"/>
      <c r="E21" s="25" t="s">
        <v>21</v>
      </c>
      <c r="F21" s="73">
        <f>'[1]R5収支計算書内訳書 (2)'!C27</f>
        <v>29287500</v>
      </c>
    </row>
    <row r="22" spans="1:10" s="10" customFormat="1" ht="18.75" customHeight="1" x14ac:dyDescent="0.2">
      <c r="A22" s="24"/>
      <c r="B22" s="24"/>
      <c r="C22" s="24"/>
      <c r="D22" s="25"/>
      <c r="E22" s="25" t="s">
        <v>22</v>
      </c>
      <c r="F22" s="73">
        <f>'[1]R5収支計算書内訳書 (2)'!C28</f>
        <v>7142470</v>
      </c>
    </row>
    <row r="23" spans="1:10" s="10" customFormat="1" ht="18.75" customHeight="1" x14ac:dyDescent="0.2">
      <c r="A23" s="24"/>
      <c r="B23" s="24"/>
      <c r="C23" s="24"/>
      <c r="D23" s="25"/>
      <c r="E23" s="25" t="s">
        <v>23</v>
      </c>
      <c r="F23" s="73">
        <f>'[1]R5収支計算書内訳書 (2)'!C29</f>
        <v>8974206</v>
      </c>
    </row>
    <row r="24" spans="1:10" s="10" customFormat="1" ht="18.75" customHeight="1" x14ac:dyDescent="0.45">
      <c r="A24" s="61"/>
      <c r="B24" s="61"/>
      <c r="C24" s="15" t="s">
        <v>24</v>
      </c>
      <c r="D24" s="16"/>
      <c r="E24" s="16"/>
      <c r="F24" s="65">
        <f>SUM(F25:F25)</f>
        <v>530015</v>
      </c>
      <c r="G24" s="17"/>
    </row>
    <row r="25" spans="1:10" s="10" customFormat="1" ht="18.75" customHeight="1" x14ac:dyDescent="0.45">
      <c r="A25" s="70"/>
      <c r="B25" s="75"/>
      <c r="C25" s="75"/>
      <c r="D25" s="76" t="s">
        <v>25</v>
      </c>
      <c r="E25" s="77"/>
      <c r="F25" s="72">
        <f>'[1]R5収支計算書内訳書 (2)'!C42</f>
        <v>530015</v>
      </c>
      <c r="G25" s="78"/>
    </row>
    <row r="26" spans="1:10" s="11" customFormat="1" ht="30.75" customHeight="1" x14ac:dyDescent="0.45">
      <c r="A26" s="79" t="s">
        <v>26</v>
      </c>
      <c r="B26" s="68"/>
      <c r="C26" s="68"/>
      <c r="D26" s="68"/>
      <c r="E26" s="68"/>
      <c r="F26" s="80">
        <f>SUM(F10,F24)</f>
        <v>310552720</v>
      </c>
      <c r="G26" s="68"/>
    </row>
    <row r="27" spans="1:10" s="10" customFormat="1" ht="18.75" customHeight="1" x14ac:dyDescent="0.2">
      <c r="A27" s="61"/>
      <c r="B27" s="81" t="s">
        <v>27</v>
      </c>
      <c r="C27" s="34"/>
      <c r="D27" s="26"/>
      <c r="E27" s="26"/>
      <c r="F27" s="82">
        <f>F28+F56</f>
        <v>302061968</v>
      </c>
      <c r="G27" s="26"/>
      <c r="H27" s="83" t="e">
        <f>SUM(H28,H56)</f>
        <v>#REF!</v>
      </c>
    </row>
    <row r="28" spans="1:10" s="10" customFormat="1" ht="18.75" customHeight="1" x14ac:dyDescent="0.2">
      <c r="A28" s="61"/>
      <c r="B28" s="30"/>
      <c r="C28" s="84" t="s">
        <v>92</v>
      </c>
      <c r="D28" s="32"/>
      <c r="E28" s="32"/>
      <c r="F28" s="85">
        <f>SUM(F29:F55)</f>
        <v>302061968</v>
      </c>
      <c r="G28" s="41"/>
      <c r="H28" s="86" t="e">
        <f>SUM(H29,#REF!)</f>
        <v>#REF!</v>
      </c>
    </row>
    <row r="29" spans="1:10" s="10" customFormat="1" ht="18.75" customHeight="1" x14ac:dyDescent="0.2">
      <c r="A29" s="61"/>
      <c r="B29" s="30"/>
      <c r="C29" s="19"/>
      <c r="D29" s="84" t="s">
        <v>28</v>
      </c>
      <c r="E29" s="26"/>
      <c r="F29" s="87">
        <f>'[1]R5収支計算書内訳書 (2)'!C49</f>
        <v>8196000</v>
      </c>
      <c r="G29" s="26"/>
      <c r="H29" s="86">
        <f>SUM(H30:H53)</f>
        <v>90284253</v>
      </c>
      <c r="I29" s="81" t="s">
        <v>29</v>
      </c>
      <c r="J29" s="27">
        <v>2007000</v>
      </c>
    </row>
    <row r="30" spans="1:10" s="10" customFormat="1" ht="18.75" customHeight="1" x14ac:dyDescent="0.2">
      <c r="A30" s="18"/>
      <c r="B30" s="28"/>
      <c r="C30" s="29"/>
      <c r="D30" s="84" t="s">
        <v>30</v>
      </c>
      <c r="E30" s="26"/>
      <c r="F30" s="87">
        <f>'[1]R5収支計算書内訳書 (2)'!C50</f>
        <v>10250068</v>
      </c>
      <c r="G30" s="88" t="s">
        <v>31</v>
      </c>
      <c r="H30" s="27">
        <v>930902</v>
      </c>
      <c r="I30" s="81" t="s">
        <v>31</v>
      </c>
      <c r="J30" s="27">
        <v>5164637</v>
      </c>
    </row>
    <row r="31" spans="1:10" s="10" customFormat="1" ht="18.75" customHeight="1" x14ac:dyDescent="0.2">
      <c r="A31" s="18"/>
      <c r="B31" s="28"/>
      <c r="C31" s="29"/>
      <c r="D31" s="84" t="s">
        <v>32</v>
      </c>
      <c r="E31" s="26"/>
      <c r="F31" s="87">
        <f>'[1]R5収支計算書内訳書 (2)'!C51</f>
        <v>19469581</v>
      </c>
      <c r="G31" s="88" t="s">
        <v>33</v>
      </c>
      <c r="H31" s="27">
        <v>35205</v>
      </c>
      <c r="I31" s="81" t="s">
        <v>33</v>
      </c>
      <c r="J31" s="27">
        <v>2484022</v>
      </c>
    </row>
    <row r="32" spans="1:10" s="10" customFormat="1" ht="18.75" customHeight="1" x14ac:dyDescent="0.2">
      <c r="A32" s="18"/>
      <c r="B32" s="28"/>
      <c r="C32" s="29"/>
      <c r="D32" s="84" t="s">
        <v>34</v>
      </c>
      <c r="E32" s="26"/>
      <c r="F32" s="87">
        <f>'[1]R5収支計算書内訳書 (2)'!C52</f>
        <v>2052105</v>
      </c>
      <c r="G32" s="88" t="s">
        <v>35</v>
      </c>
      <c r="H32" s="27">
        <v>86845</v>
      </c>
      <c r="I32" s="81" t="s">
        <v>35</v>
      </c>
      <c r="J32" s="27">
        <v>452565</v>
      </c>
    </row>
    <row r="33" spans="1:10" s="10" customFormat="1" ht="18.75" customHeight="1" x14ac:dyDescent="0.2">
      <c r="A33" s="18"/>
      <c r="B33" s="28"/>
      <c r="C33" s="29"/>
      <c r="D33" s="84" t="s">
        <v>36</v>
      </c>
      <c r="E33" s="26"/>
      <c r="F33" s="87">
        <f>'[1]R5収支計算書内訳書 (2)'!C53</f>
        <v>6032619</v>
      </c>
      <c r="G33" s="88" t="s">
        <v>37</v>
      </c>
      <c r="H33" s="27">
        <v>148215</v>
      </c>
      <c r="I33" s="81" t="s">
        <v>37</v>
      </c>
      <c r="J33" s="27">
        <v>1449867</v>
      </c>
    </row>
    <row r="34" spans="1:10" s="10" customFormat="1" ht="18.75" customHeight="1" x14ac:dyDescent="0.2">
      <c r="A34" s="18"/>
      <c r="B34" s="28"/>
      <c r="C34" s="29"/>
      <c r="D34" s="84" t="s">
        <v>38</v>
      </c>
      <c r="E34" s="26"/>
      <c r="F34" s="87">
        <f>'[1]R5収支計算書内訳書 (2)'!C54</f>
        <v>752208</v>
      </c>
      <c r="G34" s="88" t="s">
        <v>39</v>
      </c>
      <c r="H34" s="27">
        <v>7811</v>
      </c>
      <c r="I34" s="81" t="s">
        <v>39</v>
      </c>
      <c r="J34" s="27">
        <v>651160</v>
      </c>
    </row>
    <row r="35" spans="1:10" s="10" customFormat="1" ht="18.75" customHeight="1" x14ac:dyDescent="0.2">
      <c r="A35" s="18"/>
      <c r="B35" s="28"/>
      <c r="C35" s="29"/>
      <c r="D35" s="84" t="s">
        <v>40</v>
      </c>
      <c r="E35" s="26"/>
      <c r="F35" s="87">
        <f>'[1]R5収支計算書内訳書 (2)'!C55</f>
        <v>432829</v>
      </c>
      <c r="G35" s="88" t="s">
        <v>41</v>
      </c>
      <c r="H35" s="27">
        <v>9345</v>
      </c>
      <c r="I35" s="81" t="s">
        <v>41</v>
      </c>
      <c r="J35" s="27">
        <v>257052</v>
      </c>
    </row>
    <row r="36" spans="1:10" s="10" customFormat="1" ht="18.75" customHeight="1" x14ac:dyDescent="0.2">
      <c r="A36" s="18"/>
      <c r="B36" s="28"/>
      <c r="C36" s="29"/>
      <c r="D36" s="84" t="s">
        <v>42</v>
      </c>
      <c r="E36" s="26"/>
      <c r="F36" s="87">
        <f>'[1]R5収支計算書内訳書 (2)'!C59</f>
        <v>1897081</v>
      </c>
      <c r="G36" s="88" t="s">
        <v>43</v>
      </c>
      <c r="H36" s="27">
        <v>28778</v>
      </c>
      <c r="I36" s="81" t="s">
        <v>43</v>
      </c>
      <c r="J36" s="27">
        <v>18240</v>
      </c>
    </row>
    <row r="37" spans="1:10" s="10" customFormat="1" ht="18.75" customHeight="1" x14ac:dyDescent="0.2">
      <c r="A37" s="18"/>
      <c r="B37" s="28"/>
      <c r="C37" s="29"/>
      <c r="D37" s="84" t="s">
        <v>44</v>
      </c>
      <c r="E37" s="26"/>
      <c r="F37" s="87">
        <f>'[1]R5収支計算書内訳書 (2)'!C60</f>
        <v>179291</v>
      </c>
      <c r="G37" s="88" t="s">
        <v>45</v>
      </c>
      <c r="H37" s="27">
        <v>8640</v>
      </c>
      <c r="I37" s="81" t="s">
        <v>45</v>
      </c>
      <c r="J37" s="27">
        <v>36190</v>
      </c>
    </row>
    <row r="38" spans="1:10" s="10" customFormat="1" ht="18.75" customHeight="1" x14ac:dyDescent="0.2">
      <c r="A38" s="18"/>
      <c r="B38" s="30"/>
      <c r="C38" s="19"/>
      <c r="D38" s="89" t="s">
        <v>46</v>
      </c>
      <c r="E38" s="26"/>
      <c r="F38" s="87">
        <f>'[1]R5収支計算書内訳書 (2)'!C61</f>
        <v>35640</v>
      </c>
      <c r="G38" s="88" t="s">
        <v>47</v>
      </c>
      <c r="H38" s="27">
        <v>26113</v>
      </c>
      <c r="I38" s="90" t="s">
        <v>47</v>
      </c>
      <c r="J38" s="27">
        <v>2490346</v>
      </c>
    </row>
    <row r="39" spans="1:10" s="10" customFormat="1" ht="18.75" customHeight="1" x14ac:dyDescent="0.2">
      <c r="A39" s="18"/>
      <c r="B39" s="28"/>
      <c r="C39" s="29"/>
      <c r="D39" s="89" t="s">
        <v>48</v>
      </c>
      <c r="E39" s="26"/>
      <c r="F39" s="87">
        <f>'[1]R5収支計算書内訳書 (2)'!C62</f>
        <v>3039115</v>
      </c>
      <c r="G39" s="91" t="s">
        <v>49</v>
      </c>
      <c r="H39" s="27">
        <v>64940544</v>
      </c>
    </row>
    <row r="40" spans="1:10" s="10" customFormat="1" ht="18.75" customHeight="1" x14ac:dyDescent="0.2">
      <c r="A40" s="18"/>
      <c r="B40" s="28"/>
      <c r="C40" s="29"/>
      <c r="D40" s="84" t="s">
        <v>50</v>
      </c>
      <c r="E40" s="26"/>
      <c r="F40" s="87">
        <f>'[1]R5収支計算書内訳書 (2)'!C65</f>
        <v>50006206</v>
      </c>
      <c r="G40" s="88" t="s">
        <v>51</v>
      </c>
      <c r="H40" s="27">
        <v>230285</v>
      </c>
      <c r="I40" s="81" t="s">
        <v>51</v>
      </c>
      <c r="J40" s="27">
        <v>524609</v>
      </c>
    </row>
    <row r="41" spans="1:10" s="10" customFormat="1" ht="18.75" customHeight="1" x14ac:dyDescent="0.2">
      <c r="A41" s="18"/>
      <c r="B41" s="28"/>
      <c r="C41" s="29"/>
      <c r="D41" s="92" t="s">
        <v>52</v>
      </c>
      <c r="E41" s="93"/>
      <c r="F41" s="87">
        <f>'[1]R5収支計算書内訳書 (2)'!C66</f>
        <v>768000</v>
      </c>
      <c r="G41" s="88" t="s">
        <v>53</v>
      </c>
      <c r="H41" s="27">
        <v>14430</v>
      </c>
      <c r="I41" s="94" t="s">
        <v>53</v>
      </c>
      <c r="J41" s="27">
        <v>1124697</v>
      </c>
    </row>
    <row r="42" spans="1:10" s="10" customFormat="1" ht="18.75" customHeight="1" x14ac:dyDescent="0.2">
      <c r="A42" s="18"/>
      <c r="B42" s="28"/>
      <c r="C42" s="29"/>
      <c r="D42" s="84" t="s">
        <v>54</v>
      </c>
      <c r="E42" s="26"/>
      <c r="F42" s="87">
        <f>'[1]R5収支計算書内訳書 (2)'!C67</f>
        <v>2415547</v>
      </c>
      <c r="G42" s="88" t="s">
        <v>55</v>
      </c>
      <c r="H42" s="27">
        <v>18256950</v>
      </c>
    </row>
    <row r="43" spans="1:10" s="10" customFormat="1" ht="18.75" customHeight="1" x14ac:dyDescent="0.2">
      <c r="A43" s="18"/>
      <c r="B43" s="28"/>
      <c r="C43" s="29"/>
      <c r="D43" s="84" t="s">
        <v>56</v>
      </c>
      <c r="E43" s="26"/>
      <c r="F43" s="87">
        <f>'[1]R5収支計算書内訳書 (2)'!C68</f>
        <v>282298</v>
      </c>
      <c r="G43" s="88" t="s">
        <v>57</v>
      </c>
      <c r="H43" s="27">
        <v>55660</v>
      </c>
    </row>
    <row r="44" spans="1:10" s="10" customFormat="1" ht="18.75" customHeight="1" x14ac:dyDescent="0.2">
      <c r="A44" s="18"/>
      <c r="B44" s="28"/>
      <c r="C44" s="29"/>
      <c r="D44" s="84" t="s">
        <v>58</v>
      </c>
      <c r="E44" s="26"/>
      <c r="F44" s="87">
        <f>'[1]R5収支計算書内訳書 (2)'!C69</f>
        <v>11763066</v>
      </c>
      <c r="G44" s="88"/>
      <c r="H44" s="27"/>
    </row>
    <row r="45" spans="1:10" s="10" customFormat="1" ht="18.75" customHeight="1" x14ac:dyDescent="0.2">
      <c r="A45" s="18"/>
      <c r="B45" s="28"/>
      <c r="C45" s="29"/>
      <c r="D45" s="84" t="s">
        <v>59</v>
      </c>
      <c r="E45" s="26"/>
      <c r="F45" s="87">
        <f>'[1]R5収支計算書内訳書 (2)'!C70</f>
        <v>12847951</v>
      </c>
      <c r="G45" s="88"/>
      <c r="H45" s="27"/>
    </row>
    <row r="46" spans="1:10" s="10" customFormat="1" ht="18.75" customHeight="1" x14ac:dyDescent="0.2">
      <c r="A46" s="18"/>
      <c r="B46" s="28"/>
      <c r="C46" s="29"/>
      <c r="D46" s="84" t="s">
        <v>60</v>
      </c>
      <c r="E46" s="26"/>
      <c r="F46" s="87">
        <f>'[1]R5収支計算書内訳書 (2)'!C71</f>
        <v>1759944</v>
      </c>
      <c r="G46" s="88"/>
      <c r="H46" s="27"/>
    </row>
    <row r="47" spans="1:10" s="10" customFormat="1" ht="18.75" customHeight="1" x14ac:dyDescent="0.2">
      <c r="A47" s="18"/>
      <c r="B47" s="28"/>
      <c r="C47" s="29"/>
      <c r="D47" s="84" t="s">
        <v>61</v>
      </c>
      <c r="E47" s="26"/>
      <c r="F47" s="87">
        <f>'[1]R5収支計算書内訳書 (2)'!C73</f>
        <v>7392869</v>
      </c>
      <c r="G47" s="88"/>
      <c r="H47" s="27"/>
    </row>
    <row r="48" spans="1:10" s="10" customFormat="1" ht="18.75" customHeight="1" x14ac:dyDescent="0.2">
      <c r="A48" s="18"/>
      <c r="B48" s="28"/>
      <c r="C48" s="29"/>
      <c r="D48" s="84" t="s">
        <v>62</v>
      </c>
      <c r="E48" s="26"/>
      <c r="F48" s="31">
        <f>'[1]R5収支計算書内訳書 (2)'!C76</f>
        <v>4588036</v>
      </c>
      <c r="G48" s="88"/>
      <c r="H48" s="27"/>
    </row>
    <row r="49" spans="1:10" s="10" customFormat="1" ht="18.75" customHeight="1" x14ac:dyDescent="0.2">
      <c r="A49" s="18"/>
      <c r="B49" s="28"/>
      <c r="C49" s="29"/>
      <c r="D49" s="84" t="s">
        <v>63</v>
      </c>
      <c r="E49" s="26"/>
      <c r="F49" s="31">
        <f>'[1]R5収支計算書内訳書 (2)'!C77</f>
        <v>513130</v>
      </c>
      <c r="G49" s="88"/>
      <c r="H49" s="27"/>
    </row>
    <row r="50" spans="1:10" s="10" customFormat="1" ht="18.75" customHeight="1" x14ac:dyDescent="0.2">
      <c r="A50" s="18"/>
      <c r="B50" s="28"/>
      <c r="C50" s="29"/>
      <c r="D50" s="84" t="s">
        <v>64</v>
      </c>
      <c r="E50" s="26"/>
      <c r="F50" s="31">
        <f>'[1]R5収支計算書内訳書 (2)'!C79</f>
        <v>21598632</v>
      </c>
      <c r="G50" s="88"/>
      <c r="H50" s="27"/>
    </row>
    <row r="51" spans="1:10" s="10" customFormat="1" ht="18.75" customHeight="1" x14ac:dyDescent="0.2">
      <c r="A51" s="18"/>
      <c r="B51" s="28"/>
      <c r="C51" s="29"/>
      <c r="D51" s="84" t="s">
        <v>65</v>
      </c>
      <c r="E51" s="26"/>
      <c r="F51" s="31">
        <f>'[1]R5収支計算書内訳書 (2)'!C80</f>
        <v>3323209</v>
      </c>
      <c r="G51" s="88" t="s">
        <v>66</v>
      </c>
      <c r="H51" s="27">
        <v>3250170</v>
      </c>
      <c r="I51" s="81" t="s">
        <v>66</v>
      </c>
      <c r="J51" s="27">
        <v>4249939</v>
      </c>
    </row>
    <row r="52" spans="1:10" s="10" customFormat="1" ht="18.75" customHeight="1" x14ac:dyDescent="0.2">
      <c r="A52" s="18"/>
      <c r="B52" s="28"/>
      <c r="C52" s="29"/>
      <c r="D52" s="84" t="s">
        <v>67</v>
      </c>
      <c r="E52" s="26"/>
      <c r="F52" s="31">
        <f>'[1]R5収支計算書内訳書 (2)'!C81</f>
        <v>26530000</v>
      </c>
      <c r="G52" s="88" t="s">
        <v>68</v>
      </c>
      <c r="H52" s="27">
        <v>2150800</v>
      </c>
    </row>
    <row r="53" spans="1:10" s="10" customFormat="1" ht="18.75" customHeight="1" x14ac:dyDescent="0.2">
      <c r="A53" s="18"/>
      <c r="B53" s="28"/>
      <c r="C53" s="29"/>
      <c r="D53" s="84" t="s">
        <v>69</v>
      </c>
      <c r="E53" s="26"/>
      <c r="F53" s="31">
        <f>'[1]R5収支計算書内訳書 (2)'!C84</f>
        <v>96968540</v>
      </c>
      <c r="G53" s="88" t="s">
        <v>70</v>
      </c>
      <c r="H53" s="27">
        <v>103560</v>
      </c>
      <c r="I53" s="81" t="s">
        <v>70</v>
      </c>
      <c r="J53" s="27">
        <v>2228595</v>
      </c>
    </row>
    <row r="54" spans="1:10" s="10" customFormat="1" ht="18.75" customHeight="1" x14ac:dyDescent="0.2">
      <c r="A54" s="18"/>
      <c r="B54" s="28"/>
      <c r="C54" s="29"/>
      <c r="D54" s="84" t="s">
        <v>71</v>
      </c>
      <c r="E54" s="26"/>
      <c r="F54" s="31">
        <f>'[1]R5収支計算書内訳書 (2)'!C85</f>
        <v>8964538</v>
      </c>
      <c r="G54" s="88" t="s">
        <v>72</v>
      </c>
      <c r="H54" s="27">
        <v>37100000</v>
      </c>
    </row>
    <row r="55" spans="1:10" s="10" customFormat="1" ht="18.75" customHeight="1" x14ac:dyDescent="0.2">
      <c r="A55" s="18"/>
      <c r="B55" s="28"/>
      <c r="C55" s="29"/>
      <c r="D55" s="95" t="s">
        <v>73</v>
      </c>
      <c r="E55" s="26"/>
      <c r="F55" s="31">
        <f>'[1]R5収支計算書内訳書 (2)'!C86</f>
        <v>3465</v>
      </c>
      <c r="G55" s="96"/>
      <c r="H55" s="27"/>
    </row>
    <row r="56" spans="1:10" s="10" customFormat="1" ht="18.75" customHeight="1" x14ac:dyDescent="0.2">
      <c r="A56" s="18"/>
      <c r="B56" s="28"/>
      <c r="C56" s="97" t="s">
        <v>93</v>
      </c>
      <c r="D56" s="32"/>
      <c r="E56" s="32"/>
      <c r="F56" s="33">
        <f>F57</f>
        <v>0</v>
      </c>
      <c r="G56" s="34"/>
      <c r="H56" s="35">
        <f>H57</f>
        <v>0</v>
      </c>
    </row>
    <row r="57" spans="1:10" s="10" customFormat="1" ht="18.75" customHeight="1" x14ac:dyDescent="0.2">
      <c r="A57" s="18"/>
      <c r="B57" s="28"/>
      <c r="C57" s="29"/>
      <c r="D57" s="81" t="s">
        <v>74</v>
      </c>
      <c r="E57" s="93"/>
      <c r="F57" s="36">
        <v>0</v>
      </c>
      <c r="G57" s="26"/>
      <c r="H57" s="27">
        <v>0</v>
      </c>
    </row>
    <row r="58" spans="1:10" s="10" customFormat="1" ht="30.75" customHeight="1" x14ac:dyDescent="0.2">
      <c r="A58" s="39" t="s">
        <v>75</v>
      </c>
      <c r="B58" s="40"/>
      <c r="C58" s="40"/>
      <c r="D58" s="40"/>
      <c r="E58" s="40"/>
      <c r="F58" s="33">
        <f>SUM(F27)</f>
        <v>302061968</v>
      </c>
      <c r="G58" s="40"/>
      <c r="J58" s="37"/>
    </row>
    <row r="59" spans="1:10" s="10" customFormat="1" ht="30.75" customHeight="1" x14ac:dyDescent="0.2">
      <c r="A59" s="39" t="s">
        <v>76</v>
      </c>
      <c r="B59" s="40"/>
      <c r="C59" s="40"/>
      <c r="D59" s="40"/>
      <c r="E59" s="40"/>
      <c r="F59" s="33">
        <f>F26-F58</f>
        <v>8490752</v>
      </c>
      <c r="G59" s="98"/>
    </row>
    <row r="60" spans="1:10" s="10" customFormat="1" ht="18.75" customHeight="1" x14ac:dyDescent="0.45">
      <c r="A60" s="38" t="s">
        <v>77</v>
      </c>
      <c r="B60" s="99"/>
      <c r="C60" s="99"/>
      <c r="D60" s="99"/>
      <c r="E60" s="99"/>
      <c r="F60" s="100"/>
      <c r="G60" s="99"/>
      <c r="H60" s="101"/>
    </row>
    <row r="61" spans="1:10" s="11" customFormat="1" ht="18.75" customHeight="1" x14ac:dyDescent="0.45">
      <c r="A61" s="19"/>
      <c r="B61" s="38" t="s">
        <v>78</v>
      </c>
      <c r="C61" s="99"/>
      <c r="D61" s="99"/>
      <c r="E61" s="99"/>
      <c r="F61" s="86">
        <v>0</v>
      </c>
      <c r="G61" s="99"/>
    </row>
    <row r="62" spans="1:10" s="10" customFormat="1" ht="30.75" customHeight="1" x14ac:dyDescent="0.45">
      <c r="A62" s="39" t="s">
        <v>79</v>
      </c>
      <c r="B62" s="40"/>
      <c r="C62" s="40"/>
      <c r="D62" s="40"/>
      <c r="E62" s="40"/>
      <c r="F62" s="102">
        <v>0</v>
      </c>
      <c r="G62" s="40"/>
    </row>
    <row r="63" spans="1:10" s="10" customFormat="1" ht="18.75" customHeight="1" x14ac:dyDescent="0.45">
      <c r="A63" s="19"/>
      <c r="B63" s="38" t="s">
        <v>80</v>
      </c>
      <c r="C63" s="26"/>
      <c r="D63" s="26"/>
      <c r="E63" s="26"/>
      <c r="F63" s="83">
        <f>'[1]R5収支計算書内訳書 (2)'!C134</f>
        <v>192500</v>
      </c>
      <c r="G63" s="26"/>
    </row>
    <row r="64" spans="1:10" s="10" customFormat="1" ht="30.75" customHeight="1" x14ac:dyDescent="0.45">
      <c r="A64" s="39" t="s">
        <v>81</v>
      </c>
      <c r="B64" s="40"/>
      <c r="C64" s="40"/>
      <c r="D64" s="40"/>
      <c r="E64" s="40"/>
      <c r="F64" s="102">
        <f>F63</f>
        <v>192500</v>
      </c>
      <c r="G64" s="40"/>
    </row>
    <row r="65" spans="1:10" s="10" customFormat="1" ht="30.75" customHeight="1" x14ac:dyDescent="0.45">
      <c r="A65" s="103" t="s">
        <v>82</v>
      </c>
      <c r="B65" s="104"/>
      <c r="C65" s="104"/>
      <c r="D65" s="104"/>
      <c r="E65" s="104"/>
      <c r="F65" s="105">
        <f>F62-F64</f>
        <v>-192500</v>
      </c>
      <c r="G65" s="104"/>
    </row>
    <row r="66" spans="1:10" s="10" customFormat="1" ht="24.75" customHeight="1" x14ac:dyDescent="0.45">
      <c r="A66" s="19" t="s">
        <v>83</v>
      </c>
      <c r="B66" s="26"/>
      <c r="C66" s="26"/>
      <c r="D66" s="26"/>
      <c r="E66" s="26"/>
      <c r="F66" s="106"/>
      <c r="G66" s="26"/>
    </row>
    <row r="67" spans="1:10" s="10" customFormat="1" ht="25.5" customHeight="1" x14ac:dyDescent="0.45">
      <c r="A67" s="19"/>
      <c r="B67" s="38" t="s">
        <v>84</v>
      </c>
      <c r="C67" s="32"/>
      <c r="D67" s="32"/>
      <c r="E67" s="32"/>
      <c r="F67" s="102">
        <v>0</v>
      </c>
      <c r="G67" s="32"/>
    </row>
    <row r="68" spans="1:10" s="10" customFormat="1" ht="30.75" customHeight="1" x14ac:dyDescent="0.45">
      <c r="A68" s="39" t="s">
        <v>85</v>
      </c>
      <c r="B68" s="40"/>
      <c r="C68" s="40"/>
      <c r="D68" s="40"/>
      <c r="E68" s="40"/>
      <c r="F68" s="102">
        <v>0</v>
      </c>
      <c r="G68" s="40"/>
    </row>
    <row r="69" spans="1:10" s="10" customFormat="1" ht="27.75" customHeight="1" x14ac:dyDescent="0.45">
      <c r="A69" s="19"/>
      <c r="B69" s="38" t="s">
        <v>86</v>
      </c>
      <c r="C69" s="32"/>
      <c r="D69" s="32"/>
      <c r="E69" s="32"/>
      <c r="F69" s="102">
        <v>0</v>
      </c>
      <c r="G69" s="41"/>
    </row>
    <row r="70" spans="1:10" s="10" customFormat="1" ht="30.75" customHeight="1" x14ac:dyDescent="0.45">
      <c r="A70" s="39" t="s">
        <v>87</v>
      </c>
      <c r="B70" s="40"/>
      <c r="C70" s="104"/>
      <c r="D70" s="104"/>
      <c r="E70" s="104"/>
      <c r="F70" s="102">
        <v>0</v>
      </c>
      <c r="G70" s="104"/>
    </row>
    <row r="71" spans="1:10" s="10" customFormat="1" ht="30.75" customHeight="1" x14ac:dyDescent="0.45">
      <c r="A71" s="103" t="s">
        <v>88</v>
      </c>
      <c r="B71" s="104"/>
      <c r="C71" s="104"/>
      <c r="D71" s="104"/>
      <c r="E71" s="104"/>
      <c r="F71" s="105">
        <f>F68-F70</f>
        <v>0</v>
      </c>
      <c r="G71" s="104"/>
    </row>
    <row r="72" spans="1:10" s="10" customFormat="1" ht="30.75" customHeight="1" x14ac:dyDescent="0.45">
      <c r="A72" s="39" t="s">
        <v>89</v>
      </c>
      <c r="B72" s="40"/>
      <c r="C72" s="40"/>
      <c r="D72" s="40"/>
      <c r="E72" s="40"/>
      <c r="F72" s="107">
        <f>SUM(F59,F65,F71)</f>
        <v>8298252</v>
      </c>
      <c r="G72" s="40"/>
      <c r="J72" s="37"/>
    </row>
    <row r="73" spans="1:10" s="10" customFormat="1" ht="30.75" customHeight="1" x14ac:dyDescent="0.45">
      <c r="A73" s="39" t="s">
        <v>90</v>
      </c>
      <c r="B73" s="40"/>
      <c r="C73" s="40"/>
      <c r="D73" s="40"/>
      <c r="E73" s="40"/>
      <c r="F73" s="102">
        <f>'[1]R5収支計算書内訳書 (2)'!C145</f>
        <v>5870555</v>
      </c>
      <c r="G73" s="40"/>
      <c r="J73" s="42"/>
    </row>
    <row r="74" spans="1:10" s="10" customFormat="1" ht="30.75" customHeight="1" x14ac:dyDescent="0.45">
      <c r="A74" s="39" t="s">
        <v>91</v>
      </c>
      <c r="B74" s="40"/>
      <c r="C74" s="40"/>
      <c r="D74" s="40"/>
      <c r="E74" s="40"/>
      <c r="F74" s="102">
        <f>SUM(F72:F73)</f>
        <v>14168807</v>
      </c>
      <c r="G74" s="40"/>
      <c r="J74" s="37"/>
    </row>
    <row r="75" spans="1:10" ht="30" customHeight="1" x14ac:dyDescent="0.2">
      <c r="A75" s="108"/>
      <c r="B75" s="108"/>
      <c r="C75" s="108"/>
      <c r="D75" s="108"/>
      <c r="E75" s="108"/>
      <c r="F75" s="109"/>
      <c r="G75" s="108"/>
      <c r="H75" s="110"/>
    </row>
    <row r="76" spans="1:10" ht="18.75" customHeight="1" x14ac:dyDescent="0.2">
      <c r="A76" s="111"/>
      <c r="B76" s="111"/>
      <c r="C76" s="111"/>
      <c r="D76" s="108"/>
      <c r="E76" s="108"/>
      <c r="F76" s="109"/>
      <c r="G76" s="108"/>
    </row>
    <row r="77" spans="1:10" ht="18.75" customHeight="1" x14ac:dyDescent="0.2"/>
  </sheetData>
  <mergeCells count="5">
    <mergeCell ref="E2:F2"/>
    <mergeCell ref="A3:F3"/>
    <mergeCell ref="B5:E5"/>
    <mergeCell ref="A6:E7"/>
    <mergeCell ref="F6:F7"/>
  </mergeCells>
  <phoneticPr fontId="3"/>
  <printOptions horizontalCentered="1"/>
  <pageMargins left="0.25" right="0.25" top="0.75" bottom="0.75" header="0.3" footer="0.3"/>
  <pageSetup paperSize="9" scale="60" firstPageNumber="56" pageOrder="overThenDown" orientation="portrait" blackAndWhite="1" useFirstPageNumber="1" r:id="rId1"/>
  <headerFooter alignWithMargins="0"/>
  <rowBreaks count="2" manualBreakCount="2">
    <brk id="59" max="5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R5収支計算書</vt:lpstr>
      <vt:lpstr>'R5収支計算書'!Print_Area</vt:lpstr>
      <vt:lpstr>'R5収支計算書'!Print_Titles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V2370</dc:creator>
  <cp:lastModifiedBy>森　結衣</cp:lastModifiedBy>
  <dcterms:created xsi:type="dcterms:W3CDTF">2024-08-09T07:23:46Z</dcterms:created>
  <dcterms:modified xsi:type="dcterms:W3CDTF">2024-08-13T03:13:01Z</dcterms:modified>
</cp:coreProperties>
</file>