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CD2C947-9508-46E6-BAA4-B7CA4ED2B51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千円単位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1" i="2" l="1"/>
  <c r="G52" i="2" s="1"/>
  <c r="G50" i="2"/>
  <c r="G49" i="2"/>
  <c r="O49" i="2" l="1"/>
  <c r="O51" i="2" s="1"/>
  <c r="O52" i="2" s="1"/>
  <c r="O50" i="2"/>
  <c r="S50" i="2" l="1"/>
  <c r="S49" i="2"/>
  <c r="S51" i="2" s="1"/>
  <c r="S52" i="2" s="1"/>
  <c r="C50" i="2"/>
  <c r="C49" i="2"/>
  <c r="R50" i="2"/>
  <c r="N50" i="2"/>
  <c r="T44" i="2"/>
  <c r="U44" i="2"/>
  <c r="Q44" i="2"/>
  <c r="P44" i="2"/>
  <c r="J46" i="2"/>
  <c r="J47" i="2"/>
  <c r="J48" i="2"/>
  <c r="J45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7" i="2"/>
  <c r="J6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L41" i="2" s="1"/>
  <c r="K42" i="2"/>
  <c r="K43" i="2"/>
  <c r="K45" i="2"/>
  <c r="K46" i="2"/>
  <c r="K47" i="2"/>
  <c r="K48" i="2"/>
  <c r="K7" i="2"/>
  <c r="K6" i="2"/>
  <c r="I50" i="2"/>
  <c r="R49" i="2"/>
  <c r="N49" i="2"/>
  <c r="Q49" i="2" s="1"/>
  <c r="I49" i="2"/>
  <c r="B50" i="2"/>
  <c r="B49" i="2"/>
  <c r="U48" i="2"/>
  <c r="T48" i="2"/>
  <c r="U47" i="2"/>
  <c r="T47" i="2"/>
  <c r="U46" i="2"/>
  <c r="T46" i="2"/>
  <c r="U45" i="2"/>
  <c r="T45" i="2"/>
  <c r="U43" i="2"/>
  <c r="T43" i="2"/>
  <c r="U42" i="2"/>
  <c r="T42" i="2"/>
  <c r="U41" i="2"/>
  <c r="T41" i="2"/>
  <c r="U40" i="2"/>
  <c r="T40" i="2"/>
  <c r="U39" i="2"/>
  <c r="T39" i="2"/>
  <c r="U38" i="2"/>
  <c r="T38" i="2"/>
  <c r="U37" i="2"/>
  <c r="T37" i="2"/>
  <c r="U36" i="2"/>
  <c r="T36" i="2"/>
  <c r="U35" i="2"/>
  <c r="T35" i="2"/>
  <c r="U34" i="2"/>
  <c r="T34" i="2"/>
  <c r="U33" i="2"/>
  <c r="T33" i="2"/>
  <c r="U32" i="2"/>
  <c r="T32" i="2"/>
  <c r="U31" i="2"/>
  <c r="T31" i="2"/>
  <c r="U30" i="2"/>
  <c r="T30" i="2"/>
  <c r="U29" i="2"/>
  <c r="T29" i="2"/>
  <c r="U28" i="2"/>
  <c r="T28" i="2"/>
  <c r="U27" i="2"/>
  <c r="T27" i="2"/>
  <c r="U26" i="2"/>
  <c r="T26" i="2"/>
  <c r="U25" i="2"/>
  <c r="T25" i="2"/>
  <c r="U24" i="2"/>
  <c r="T24" i="2"/>
  <c r="U23" i="2"/>
  <c r="T23" i="2"/>
  <c r="U22" i="2"/>
  <c r="T22" i="2"/>
  <c r="U21" i="2"/>
  <c r="T21" i="2"/>
  <c r="U20" i="2"/>
  <c r="T20" i="2"/>
  <c r="U19" i="2"/>
  <c r="T19" i="2"/>
  <c r="U18" i="2"/>
  <c r="T18" i="2"/>
  <c r="U17" i="2"/>
  <c r="T17" i="2"/>
  <c r="U16" i="2"/>
  <c r="T16" i="2"/>
  <c r="U15" i="2"/>
  <c r="T15" i="2"/>
  <c r="U14" i="2"/>
  <c r="T14" i="2"/>
  <c r="U13" i="2"/>
  <c r="T13" i="2"/>
  <c r="U12" i="2"/>
  <c r="T12" i="2"/>
  <c r="U11" i="2"/>
  <c r="T11" i="2"/>
  <c r="U10" i="2"/>
  <c r="T10" i="2"/>
  <c r="U9" i="2"/>
  <c r="T9" i="2"/>
  <c r="U8" i="2"/>
  <c r="T8" i="2"/>
  <c r="U7" i="2"/>
  <c r="T7" i="2"/>
  <c r="U6" i="2"/>
  <c r="T6" i="2"/>
  <c r="Q48" i="2"/>
  <c r="P48" i="2"/>
  <c r="Q47" i="2"/>
  <c r="P47" i="2"/>
  <c r="Q46" i="2"/>
  <c r="P46" i="2"/>
  <c r="Q45" i="2"/>
  <c r="P45" i="2"/>
  <c r="Q43" i="2"/>
  <c r="P43" i="2"/>
  <c r="Q42" i="2"/>
  <c r="P42" i="2"/>
  <c r="Q41" i="2"/>
  <c r="P41" i="2"/>
  <c r="Q40" i="2"/>
  <c r="P40" i="2"/>
  <c r="Q39" i="2"/>
  <c r="P39" i="2"/>
  <c r="Q38" i="2"/>
  <c r="P38" i="2"/>
  <c r="Q37" i="2"/>
  <c r="P37" i="2"/>
  <c r="Q36" i="2"/>
  <c r="P36" i="2"/>
  <c r="Q35" i="2"/>
  <c r="P35" i="2"/>
  <c r="Q34" i="2"/>
  <c r="P34" i="2"/>
  <c r="Q33" i="2"/>
  <c r="P33" i="2"/>
  <c r="Q32" i="2"/>
  <c r="P32" i="2"/>
  <c r="Q31" i="2"/>
  <c r="P31" i="2"/>
  <c r="Q30" i="2"/>
  <c r="P30" i="2"/>
  <c r="Q29" i="2"/>
  <c r="P29" i="2"/>
  <c r="Q28" i="2"/>
  <c r="P28" i="2"/>
  <c r="Q27" i="2"/>
  <c r="P27" i="2"/>
  <c r="Q26" i="2"/>
  <c r="P26" i="2"/>
  <c r="Q25" i="2"/>
  <c r="P25" i="2"/>
  <c r="Q24" i="2"/>
  <c r="P24" i="2"/>
  <c r="Q23" i="2"/>
  <c r="P23" i="2"/>
  <c r="Q22" i="2"/>
  <c r="P22" i="2"/>
  <c r="Q21" i="2"/>
  <c r="P21" i="2"/>
  <c r="Q20" i="2"/>
  <c r="P20" i="2"/>
  <c r="Q19" i="2"/>
  <c r="P19" i="2"/>
  <c r="Q18" i="2"/>
  <c r="P18" i="2"/>
  <c r="Q17" i="2"/>
  <c r="P17" i="2"/>
  <c r="Q16" i="2"/>
  <c r="P16" i="2"/>
  <c r="Q15" i="2"/>
  <c r="P15" i="2"/>
  <c r="Q14" i="2"/>
  <c r="P14" i="2"/>
  <c r="Q13" i="2"/>
  <c r="P13" i="2"/>
  <c r="Q12" i="2"/>
  <c r="P12" i="2"/>
  <c r="Q11" i="2"/>
  <c r="P11" i="2"/>
  <c r="Q10" i="2"/>
  <c r="P10" i="2"/>
  <c r="Q9" i="2"/>
  <c r="P9" i="2"/>
  <c r="Q8" i="2"/>
  <c r="P8" i="2"/>
  <c r="Q7" i="2"/>
  <c r="P7" i="2"/>
  <c r="Q6" i="2"/>
  <c r="P6" i="2"/>
  <c r="I48" i="2"/>
  <c r="H48" i="2"/>
  <c r="I47" i="2"/>
  <c r="H47" i="2"/>
  <c r="I46" i="2"/>
  <c r="H46" i="2"/>
  <c r="I45" i="2"/>
  <c r="H45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E46" i="2"/>
  <c r="E47" i="2"/>
  <c r="E48" i="2"/>
  <c r="E45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7" i="2"/>
  <c r="E6" i="2"/>
  <c r="D48" i="2"/>
  <c r="D47" i="2"/>
  <c r="D46" i="2"/>
  <c r="D45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7" i="2"/>
  <c r="D6" i="2"/>
  <c r="M35" i="2" l="1"/>
  <c r="M27" i="2"/>
  <c r="M11" i="2"/>
  <c r="C51" i="2"/>
  <c r="C52" i="2" s="1"/>
  <c r="M16" i="2"/>
  <c r="M8" i="2"/>
  <c r="L40" i="2"/>
  <c r="M40" i="2"/>
  <c r="M31" i="2"/>
  <c r="M23" i="2"/>
  <c r="M15" i="2"/>
  <c r="U50" i="2"/>
  <c r="E50" i="2"/>
  <c r="E49" i="2"/>
  <c r="P50" i="2"/>
  <c r="M47" i="2"/>
  <c r="L28" i="2"/>
  <c r="L10" i="2"/>
  <c r="M7" i="2"/>
  <c r="M32" i="2"/>
  <c r="M24" i="2"/>
  <c r="L16" i="2"/>
  <c r="L30" i="2"/>
  <c r="M21" i="2"/>
  <c r="M36" i="2"/>
  <c r="M28" i="2"/>
  <c r="M20" i="2"/>
  <c r="M12" i="2"/>
  <c r="M48" i="2"/>
  <c r="L38" i="2"/>
  <c r="L14" i="2"/>
  <c r="M46" i="2"/>
  <c r="M37" i="2"/>
  <c r="M29" i="2"/>
  <c r="M13" i="2"/>
  <c r="L47" i="2"/>
  <c r="L22" i="2"/>
  <c r="L6" i="2"/>
  <c r="T50" i="2"/>
  <c r="L48" i="2"/>
  <c r="L20" i="2"/>
  <c r="M22" i="2"/>
  <c r="D50" i="2"/>
  <c r="L24" i="2"/>
  <c r="L7" i="2"/>
  <c r="L32" i="2"/>
  <c r="M42" i="2"/>
  <c r="M34" i="2"/>
  <c r="M18" i="2"/>
  <c r="M10" i="2"/>
  <c r="M41" i="2"/>
  <c r="M25" i="2"/>
  <c r="M17" i="2"/>
  <c r="M9" i="2"/>
  <c r="K49" i="2"/>
  <c r="M43" i="2"/>
  <c r="M19" i="2"/>
  <c r="M26" i="2"/>
  <c r="M33" i="2"/>
  <c r="L17" i="2"/>
  <c r="L25" i="2"/>
  <c r="L33" i="2"/>
  <c r="L8" i="2"/>
  <c r="L34" i="2"/>
  <c r="L42" i="2"/>
  <c r="K50" i="2"/>
  <c r="J50" i="2"/>
  <c r="J49" i="2"/>
  <c r="L18" i="2"/>
  <c r="L26" i="2"/>
  <c r="M38" i="2"/>
  <c r="M30" i="2"/>
  <c r="M14" i="2"/>
  <c r="H49" i="2"/>
  <c r="H50" i="2"/>
  <c r="H51" i="2" s="1"/>
  <c r="H52" i="2" s="1"/>
  <c r="L9" i="2"/>
  <c r="L27" i="2"/>
  <c r="L35" i="2"/>
  <c r="L43" i="2"/>
  <c r="D49" i="2"/>
  <c r="M45" i="2"/>
  <c r="L36" i="2"/>
  <c r="L12" i="2"/>
  <c r="Q50" i="2"/>
  <c r="T49" i="2"/>
  <c r="R51" i="2"/>
  <c r="U49" i="2"/>
  <c r="P49" i="2"/>
  <c r="P51" i="2" s="1"/>
  <c r="P52" i="2" s="1"/>
  <c r="N51" i="2"/>
  <c r="L19" i="2"/>
  <c r="L11" i="2"/>
  <c r="L15" i="2"/>
  <c r="L23" i="2"/>
  <c r="L31" i="2"/>
  <c r="L39" i="2"/>
  <c r="M39" i="2"/>
  <c r="L13" i="2"/>
  <c r="L21" i="2"/>
  <c r="L29" i="2"/>
  <c r="L37" i="2"/>
  <c r="L46" i="2"/>
  <c r="L45" i="2"/>
  <c r="M6" i="2"/>
  <c r="B51" i="2"/>
  <c r="E51" i="2" l="1"/>
  <c r="J51" i="2"/>
  <c r="J52" i="2" s="1"/>
  <c r="T51" i="2"/>
  <c r="T52" i="2" s="1"/>
  <c r="D51" i="2"/>
  <c r="D52" i="2" s="1"/>
  <c r="M50" i="2"/>
  <c r="M49" i="2"/>
  <c r="L50" i="2"/>
  <c r="K51" i="2"/>
  <c r="L49" i="2"/>
  <c r="B52" i="2"/>
  <c r="E52" i="2" s="1"/>
  <c r="R52" i="2"/>
  <c r="U52" i="2" s="1"/>
  <c r="U51" i="2"/>
  <c r="N52" i="2"/>
  <c r="Q52" i="2" s="1"/>
  <c r="Q51" i="2"/>
  <c r="I52" i="2"/>
  <c r="I51" i="2"/>
  <c r="M51" i="2" l="1"/>
  <c r="L51" i="2"/>
  <c r="L52" i="2" s="1"/>
  <c r="K52" i="2"/>
  <c r="M52" i="2" s="1"/>
</calcChain>
</file>

<file path=xl/sharedStrings.xml><?xml version="1.0" encoding="utf-8"?>
<sst xmlns="http://schemas.openxmlformats.org/spreadsheetml/2006/main" count="89" uniqueCount="64">
  <si>
    <t>増減額</t>
    <rPh sb="0" eb="3">
      <t>ゾウゲンガク</t>
    </rPh>
    <phoneticPr fontId="4"/>
  </si>
  <si>
    <t>増減率</t>
    <rPh sb="0" eb="2">
      <t>ゾウゲン</t>
    </rPh>
    <rPh sb="2" eb="3">
      <t>リツ</t>
    </rPh>
    <phoneticPr fontId="4"/>
  </si>
  <si>
    <t>大 阪 市</t>
  </si>
  <si>
    <t>堺　　市</t>
    <rPh sb="0" eb="1">
      <t>サカイ</t>
    </rPh>
    <rPh sb="3" eb="4">
      <t>シ</t>
    </rPh>
    <phoneticPr fontId="2"/>
  </si>
  <si>
    <t>岸和田市</t>
  </si>
  <si>
    <t>豊 中 市</t>
  </si>
  <si>
    <t>池 田 市</t>
    <rPh sb="0" eb="1">
      <t>イケ</t>
    </rPh>
    <rPh sb="2" eb="3">
      <t>タ</t>
    </rPh>
    <rPh sb="4" eb="5">
      <t>シ</t>
    </rPh>
    <phoneticPr fontId="2"/>
  </si>
  <si>
    <t>吹 田 市</t>
  </si>
  <si>
    <t>泉大津市</t>
  </si>
  <si>
    <t>高 槻 市</t>
  </si>
  <si>
    <t>貝 塚 市</t>
  </si>
  <si>
    <t>守 口 市</t>
  </si>
  <si>
    <t>枚 方 市</t>
  </si>
  <si>
    <t>茨 木 市</t>
  </si>
  <si>
    <t>八 尾 市</t>
  </si>
  <si>
    <t>泉佐野市</t>
  </si>
  <si>
    <t>富田林市</t>
  </si>
  <si>
    <t>寝屋川市</t>
  </si>
  <si>
    <t>河内長野市</t>
  </si>
  <si>
    <t>松 原 市</t>
  </si>
  <si>
    <t>大 東 市</t>
  </si>
  <si>
    <t>和 泉 市</t>
  </si>
  <si>
    <t>箕 面 市</t>
  </si>
  <si>
    <t>柏 原 市</t>
  </si>
  <si>
    <t>羽曳野市</t>
  </si>
  <si>
    <t>門 真 市</t>
  </si>
  <si>
    <t>摂 津 市</t>
  </si>
  <si>
    <t>高 石 市</t>
    <rPh sb="0" eb="1">
      <t>タカ</t>
    </rPh>
    <rPh sb="2" eb="3">
      <t>イシ</t>
    </rPh>
    <rPh sb="4" eb="5">
      <t>シ</t>
    </rPh>
    <phoneticPr fontId="2"/>
  </si>
  <si>
    <t>藤井寺市</t>
  </si>
  <si>
    <t>東大阪市</t>
  </si>
  <si>
    <t>泉 南 市</t>
  </si>
  <si>
    <t>四條畷市</t>
  </si>
  <si>
    <t>交 野 市</t>
  </si>
  <si>
    <t>大阪狭山市</t>
  </si>
  <si>
    <t>阪 南 市</t>
  </si>
  <si>
    <t>島 本 町</t>
  </si>
  <si>
    <t>豊 能 町</t>
  </si>
  <si>
    <t>能 勢 町</t>
  </si>
  <si>
    <t>忠 岡 町</t>
  </si>
  <si>
    <t>熊 取 町</t>
  </si>
  <si>
    <t>田 尻 町</t>
  </si>
  <si>
    <t>岬    町</t>
  </si>
  <si>
    <t>太 子 町</t>
  </si>
  <si>
    <t>河 南 町</t>
  </si>
  <si>
    <t>千早赤阪村</t>
  </si>
  <si>
    <t>町村計</t>
    <rPh sb="0" eb="2">
      <t>チョウソン</t>
    </rPh>
    <rPh sb="2" eb="3">
      <t>ケイ</t>
    </rPh>
    <phoneticPr fontId="4"/>
  </si>
  <si>
    <t>大阪府計</t>
    <rPh sb="0" eb="3">
      <t>オオサカフ</t>
    </rPh>
    <rPh sb="3" eb="4">
      <t>ケイ</t>
    </rPh>
    <phoneticPr fontId="4"/>
  </si>
  <si>
    <t>都市計（政令市除く）</t>
    <rPh sb="0" eb="2">
      <t>トシ</t>
    </rPh>
    <rPh sb="2" eb="3">
      <t>ケイ</t>
    </rPh>
    <rPh sb="4" eb="7">
      <t>セイレイシ</t>
    </rPh>
    <rPh sb="7" eb="8">
      <t>ノゾ</t>
    </rPh>
    <phoneticPr fontId="4"/>
  </si>
  <si>
    <t>市町村計(政令市除く）</t>
    <rPh sb="0" eb="3">
      <t>シチョウソン</t>
    </rPh>
    <rPh sb="3" eb="4">
      <t>ケイ</t>
    </rPh>
    <rPh sb="5" eb="8">
      <t>セイレイシ</t>
    </rPh>
    <rPh sb="8" eb="9">
      <t>ノゾ</t>
    </rPh>
    <phoneticPr fontId="4"/>
  </si>
  <si>
    <t>①交付決定額</t>
    <rPh sb="1" eb="3">
      <t>コウフ</t>
    </rPh>
    <rPh sb="3" eb="5">
      <t>ケッテイ</t>
    </rPh>
    <rPh sb="5" eb="6">
      <t>ガク</t>
    </rPh>
    <phoneticPr fontId="4"/>
  </si>
  <si>
    <t>②臨時財政対策債発行可能額</t>
    <rPh sb="1" eb="3">
      <t>リンジ</t>
    </rPh>
    <rPh sb="3" eb="5">
      <t>ザイセイ</t>
    </rPh>
    <rPh sb="5" eb="7">
      <t>タイサク</t>
    </rPh>
    <rPh sb="7" eb="8">
      <t>サイ</t>
    </rPh>
    <rPh sb="8" eb="10">
      <t>ハッコウ</t>
    </rPh>
    <rPh sb="10" eb="12">
      <t>カノウ</t>
    </rPh>
    <rPh sb="12" eb="13">
      <t>ガク</t>
    </rPh>
    <phoneticPr fontId="4"/>
  </si>
  <si>
    <t>合計（①＋②）</t>
    <rPh sb="0" eb="2">
      <t>ゴウケイ</t>
    </rPh>
    <rPh sb="4" eb="5">
      <t>テイガク</t>
    </rPh>
    <phoneticPr fontId="4"/>
  </si>
  <si>
    <t>（単位：千円）</t>
    <rPh sb="1" eb="3">
      <t>タンイ</t>
    </rPh>
    <rPh sb="4" eb="6">
      <t>センエン</t>
    </rPh>
    <phoneticPr fontId="4"/>
  </si>
  <si>
    <t>―</t>
  </si>
  <si>
    <t>基準財政収入額（錯誤含む）</t>
    <rPh sb="0" eb="2">
      <t>キジュン</t>
    </rPh>
    <rPh sb="2" eb="4">
      <t>ザイセイ</t>
    </rPh>
    <rPh sb="4" eb="6">
      <t>シュウニュウ</t>
    </rPh>
    <rPh sb="6" eb="7">
      <t>ガク</t>
    </rPh>
    <rPh sb="8" eb="10">
      <t>サクゴ</t>
    </rPh>
    <rPh sb="10" eb="11">
      <t>フク</t>
    </rPh>
    <phoneticPr fontId="4"/>
  </si>
  <si>
    <t>基準財政需要額（錯誤含む・臨財債振替前）</t>
    <rPh sb="0" eb="2">
      <t>キジュン</t>
    </rPh>
    <rPh sb="2" eb="4">
      <t>ザイセイ</t>
    </rPh>
    <rPh sb="4" eb="6">
      <t>ジュヨウ</t>
    </rPh>
    <rPh sb="6" eb="7">
      <t>ガク</t>
    </rPh>
    <rPh sb="8" eb="10">
      <t>サクゴ</t>
    </rPh>
    <rPh sb="10" eb="11">
      <t>フク</t>
    </rPh>
    <rPh sb="13" eb="14">
      <t>リン</t>
    </rPh>
    <rPh sb="14" eb="15">
      <t>ザイ</t>
    </rPh>
    <rPh sb="15" eb="16">
      <t>サイ</t>
    </rPh>
    <rPh sb="16" eb="18">
      <t>フリカエ</t>
    </rPh>
    <rPh sb="18" eb="19">
      <t>マエ</t>
    </rPh>
    <phoneticPr fontId="4"/>
  </si>
  <si>
    <t>※田尻町は不交付団体</t>
  </si>
  <si>
    <t>大阪府総務部市町村局行政課財政グループ（問合せ先：06-6944-9114(内線2226))</t>
    <rPh sb="0" eb="3">
      <t>オオサカフ</t>
    </rPh>
    <rPh sb="3" eb="5">
      <t>ソウム</t>
    </rPh>
    <rPh sb="5" eb="6">
      <t>ブ</t>
    </rPh>
    <rPh sb="6" eb="9">
      <t>シチョウソン</t>
    </rPh>
    <rPh sb="9" eb="10">
      <t>キョク</t>
    </rPh>
    <rPh sb="10" eb="12">
      <t>ギョウセイ</t>
    </rPh>
    <rPh sb="12" eb="13">
      <t>カ</t>
    </rPh>
    <rPh sb="13" eb="15">
      <t>ザイセイ</t>
    </rPh>
    <rPh sb="20" eb="22">
      <t>トイアワ</t>
    </rPh>
    <rPh sb="23" eb="24">
      <t>サキ</t>
    </rPh>
    <rPh sb="38" eb="40">
      <t>ナイセン</t>
    </rPh>
    <phoneticPr fontId="6"/>
  </si>
  <si>
    <t>―</t>
    <phoneticPr fontId="4"/>
  </si>
  <si>
    <t>R6</t>
  </si>
  <si>
    <t>R7</t>
  </si>
  <si>
    <t>令和７年度普通交付税算定結果（再算定後）</t>
    <phoneticPr fontId="4"/>
  </si>
  <si>
    <t>※R7、R6いずれも再算定後の額であり、追加交付分を含む</t>
    <rPh sb="10" eb="14">
      <t>サイサンテイゴ</t>
    </rPh>
    <rPh sb="15" eb="16">
      <t>ガク</t>
    </rPh>
    <rPh sb="20" eb="25">
      <t>ツイカコウフブン</t>
    </rPh>
    <rPh sb="26" eb="27">
      <t>フク</t>
    </rPh>
    <phoneticPr fontId="4"/>
  </si>
  <si>
    <t>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</si>
</sst>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&quot;▲ &quot;#,##0"/>
    <numFmt numFmtId="177" formatCode="#,##0.0;&quot;▲ &quot;#,##0.0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3" fillId="0" borderId="0" xfId="0" applyFont="1"/>
    <xf numFmtId="0" fontId="3" fillId="2" borderId="4" xfId="0" applyFont="1" applyFill="1" applyBorder="1" applyAlignment="1">
      <alignment horizontal="distributed"/>
    </xf>
    <xf numFmtId="0" fontId="3" fillId="2" borderId="5" xfId="0" applyFont="1" applyFill="1" applyBorder="1" applyAlignment="1">
      <alignment horizontal="distributed"/>
    </xf>
    <xf numFmtId="0" fontId="5" fillId="2" borderId="7" xfId="0" applyFont="1" applyFill="1" applyBorder="1" applyAlignment="1">
      <alignment horizontal="distributed"/>
    </xf>
    <xf numFmtId="177" fontId="3" fillId="0" borderId="7" xfId="0" applyNumberFormat="1" applyFont="1" applyBorder="1"/>
    <xf numFmtId="38" fontId="3" fillId="0" borderId="4" xfId="1" applyFont="1" applyBorder="1" applyAlignment="1"/>
    <xf numFmtId="38" fontId="3" fillId="0" borderId="3" xfId="1" applyFont="1" applyBorder="1" applyAlignment="1"/>
    <xf numFmtId="38" fontId="3" fillId="0" borderId="9" xfId="1" applyFont="1" applyBorder="1" applyAlignment="1"/>
    <xf numFmtId="38" fontId="3" fillId="0" borderId="8" xfId="1" applyFont="1" applyBorder="1" applyAlignment="1"/>
    <xf numFmtId="0" fontId="3" fillId="2" borderId="7" xfId="0" applyFont="1" applyFill="1" applyBorder="1" applyAlignment="1">
      <alignment horizontal="center"/>
    </xf>
    <xf numFmtId="177" fontId="3" fillId="0" borderId="15" xfId="0" applyNumberFormat="1" applyFont="1" applyBorder="1"/>
    <xf numFmtId="38" fontId="3" fillId="0" borderId="1" xfId="1" applyFont="1" applyBorder="1" applyAlignment="1"/>
    <xf numFmtId="0" fontId="3" fillId="2" borderId="19" xfId="0" applyFont="1" applyFill="1" applyBorder="1" applyAlignment="1">
      <alignment horizontal="center"/>
    </xf>
    <xf numFmtId="177" fontId="3" fillId="0" borderId="20" xfId="0" applyNumberFormat="1" applyFont="1" applyBorder="1"/>
    <xf numFmtId="0" fontId="3" fillId="2" borderId="2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3" fillId="2" borderId="2" xfId="0" applyFont="1" applyFill="1" applyBorder="1" applyAlignment="1">
      <alignment horizontal="distributed"/>
    </xf>
    <xf numFmtId="0" fontId="3" fillId="2" borderId="13" xfId="0" applyFont="1" applyFill="1" applyBorder="1" applyAlignment="1">
      <alignment horizontal="center"/>
    </xf>
    <xf numFmtId="38" fontId="3" fillId="0" borderId="0" xfId="0" applyNumberFormat="1" applyFont="1"/>
    <xf numFmtId="0" fontId="3" fillId="2" borderId="14" xfId="0" applyFont="1" applyFill="1" applyBorder="1" applyAlignment="1">
      <alignment horizontal="center"/>
    </xf>
    <xf numFmtId="41" fontId="3" fillId="0" borderId="4" xfId="1" applyNumberFormat="1" applyFont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38" fontId="3" fillId="0" borderId="0" xfId="1" applyFont="1" applyBorder="1" applyAlignment="1"/>
    <xf numFmtId="38" fontId="3" fillId="0" borderId="22" xfId="1" applyFont="1" applyBorder="1" applyAlignment="1"/>
    <xf numFmtId="38" fontId="3" fillId="0" borderId="6" xfId="1" applyFont="1" applyBorder="1" applyAlignment="1"/>
    <xf numFmtId="38" fontId="3" fillId="0" borderId="23" xfId="1" applyFont="1" applyBorder="1" applyAlignment="1"/>
    <xf numFmtId="38" fontId="3" fillId="0" borderId="11" xfId="1" applyFont="1" applyBorder="1" applyAlignment="1"/>
    <xf numFmtId="38" fontId="3" fillId="0" borderId="12" xfId="1" applyFont="1" applyBorder="1" applyAlignment="1"/>
    <xf numFmtId="38" fontId="3" fillId="0" borderId="15" xfId="1" applyFont="1" applyBorder="1" applyAlignment="1"/>
    <xf numFmtId="176" fontId="3" fillId="0" borderId="7" xfId="0" applyNumberFormat="1" applyFont="1" applyBorder="1"/>
    <xf numFmtId="0" fontId="3" fillId="2" borderId="7" xfId="0" applyFont="1" applyFill="1" applyBorder="1" applyAlignment="1">
      <alignment horizontal="distributed"/>
    </xf>
    <xf numFmtId="177" fontId="3" fillId="0" borderId="25" xfId="0" applyNumberFormat="1" applyFont="1" applyBorder="1"/>
    <xf numFmtId="38" fontId="3" fillId="0" borderId="26" xfId="1" applyFont="1" applyBorder="1" applyAlignment="1"/>
    <xf numFmtId="38" fontId="3" fillId="0" borderId="27" xfId="1" applyFont="1" applyBorder="1" applyAlignment="1"/>
    <xf numFmtId="176" fontId="3" fillId="0" borderId="4" xfId="0" applyNumberFormat="1" applyFont="1" applyBorder="1"/>
    <xf numFmtId="38" fontId="3" fillId="0" borderId="4" xfId="1" applyFont="1" applyBorder="1" applyAlignment="1">
      <alignment horizontal="center"/>
    </xf>
    <xf numFmtId="38" fontId="3" fillId="0" borderId="22" xfId="1" applyFont="1" applyBorder="1" applyAlignment="1">
      <alignment horizontal="center"/>
    </xf>
    <xf numFmtId="176" fontId="3" fillId="0" borderId="23" xfId="0" applyNumberFormat="1" applyFont="1" applyBorder="1"/>
    <xf numFmtId="176" fontId="3" fillId="0" borderId="11" xfId="0" applyNumberFormat="1" applyFont="1" applyBorder="1"/>
    <xf numFmtId="176" fontId="3" fillId="0" borderId="24" xfId="0" applyNumberFormat="1" applyFont="1" applyBorder="1"/>
    <xf numFmtId="0" fontId="3" fillId="2" borderId="14" xfId="0" applyFont="1" applyFill="1" applyBorder="1" applyAlignment="1">
      <alignment horizontal="center"/>
    </xf>
    <xf numFmtId="38" fontId="3" fillId="0" borderId="13" xfId="1" applyFont="1" applyBorder="1" applyAlignment="1"/>
    <xf numFmtId="38" fontId="3" fillId="0" borderId="28" xfId="1" applyFont="1" applyBorder="1" applyAlignment="1"/>
    <xf numFmtId="38" fontId="3" fillId="0" borderId="29" xfId="1" applyFont="1" applyBorder="1" applyAlignment="1"/>
    <xf numFmtId="38" fontId="3" fillId="0" borderId="30" xfId="1" applyFont="1" applyBorder="1" applyAlignment="1"/>
    <xf numFmtId="38" fontId="3" fillId="0" borderId="31" xfId="1" applyFont="1" applyBorder="1" applyAlignment="1"/>
    <xf numFmtId="177" fontId="3" fillId="0" borderId="32" xfId="0" applyNumberFormat="1" applyFont="1" applyBorder="1"/>
    <xf numFmtId="177" fontId="3" fillId="0" borderId="4" xfId="0" applyNumberFormat="1" applyFont="1" applyBorder="1"/>
    <xf numFmtId="177" fontId="3" fillId="0" borderId="4" xfId="0" applyNumberFormat="1" applyFont="1" applyBorder="1" applyAlignment="1">
      <alignment horizontal="center"/>
    </xf>
    <xf numFmtId="177" fontId="3" fillId="0" borderId="23" xfId="0" applyNumberFormat="1" applyFont="1" applyBorder="1"/>
    <xf numFmtId="177" fontId="3" fillId="0" borderId="33" xfId="0" applyNumberFormat="1" applyFont="1" applyBorder="1"/>
    <xf numFmtId="177" fontId="3" fillId="0" borderId="34" xfId="0" applyNumberFormat="1" applyFont="1" applyBorder="1"/>
    <xf numFmtId="177" fontId="3" fillId="0" borderId="34" xfId="0" applyNumberFormat="1" applyFont="1" applyBorder="1" applyAlignment="1">
      <alignment horizontal="center"/>
    </xf>
    <xf numFmtId="177" fontId="3" fillId="0" borderId="35" xfId="0" applyNumberFormat="1" applyFont="1" applyBorder="1"/>
    <xf numFmtId="38" fontId="3" fillId="0" borderId="7" xfId="1" applyFont="1" applyBorder="1" applyAlignment="1"/>
    <xf numFmtId="177" fontId="3" fillId="0" borderId="4" xfId="0" applyNumberFormat="1" applyFont="1" applyBorder="1" applyAlignment="1">
      <alignment horizontal="right"/>
    </xf>
    <xf numFmtId="0" fontId="3" fillId="2" borderId="1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4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3" sqref="A3"/>
      <selection pane="bottomRight"/>
    </sheetView>
  </sheetViews>
  <sheetFormatPr defaultRowHeight="18" x14ac:dyDescent="0.45"/>
  <cols>
    <col min="1" max="1" width="18" style="1" customWidth="1"/>
    <col min="2" max="4" width="15.09765625" style="1" customWidth="1"/>
    <col min="5" max="5" width="8.59765625" style="1" customWidth="1"/>
    <col min="6" max="8" width="15.09765625" style="1" customWidth="1"/>
    <col min="9" max="9" width="8.59765625" style="1" customWidth="1"/>
    <col min="10" max="12" width="15.09765625" style="1" customWidth="1"/>
    <col min="13" max="13" width="8.59765625" style="1" customWidth="1"/>
    <col min="14" max="16" width="15.09765625" style="1" customWidth="1"/>
    <col min="17" max="17" width="8.59765625" style="1" customWidth="1"/>
    <col min="18" max="20" width="15.09765625" style="1" customWidth="1"/>
    <col min="21" max="21" width="8.59765625" style="1" customWidth="1"/>
    <col min="22" max="26" width="9" style="1"/>
  </cols>
  <sheetData>
    <row r="1" spans="1:21" x14ac:dyDescent="0.45">
      <c r="A1" s="17" t="s">
        <v>61</v>
      </c>
    </row>
    <row r="2" spans="1:21" x14ac:dyDescent="0.45">
      <c r="A2" s="17"/>
      <c r="U2" s="16" t="s">
        <v>57</v>
      </c>
    </row>
    <row r="3" spans="1:21" ht="18.600000000000001" thickBot="1" x14ac:dyDescent="0.5">
      <c r="A3" s="17"/>
      <c r="U3" s="16" t="s">
        <v>52</v>
      </c>
    </row>
    <row r="4" spans="1:21" x14ac:dyDescent="0.45">
      <c r="A4" s="62"/>
      <c r="B4" s="60" t="s">
        <v>49</v>
      </c>
      <c r="C4" s="60"/>
      <c r="D4" s="60"/>
      <c r="E4" s="61"/>
      <c r="F4" s="59" t="s">
        <v>50</v>
      </c>
      <c r="G4" s="60"/>
      <c r="H4" s="60"/>
      <c r="I4" s="60"/>
      <c r="J4" s="64" t="s">
        <v>51</v>
      </c>
      <c r="K4" s="65"/>
      <c r="L4" s="65"/>
      <c r="M4" s="66"/>
      <c r="N4" s="60" t="s">
        <v>55</v>
      </c>
      <c r="O4" s="60"/>
      <c r="P4" s="60"/>
      <c r="Q4" s="60"/>
      <c r="R4" s="59" t="s">
        <v>54</v>
      </c>
      <c r="S4" s="60"/>
      <c r="T4" s="60"/>
      <c r="U4" s="61"/>
    </row>
    <row r="5" spans="1:21" x14ac:dyDescent="0.45">
      <c r="A5" s="63"/>
      <c r="B5" s="10" t="s">
        <v>60</v>
      </c>
      <c r="C5" s="10" t="s">
        <v>59</v>
      </c>
      <c r="D5" s="19" t="s">
        <v>0</v>
      </c>
      <c r="E5" s="10" t="s">
        <v>1</v>
      </c>
      <c r="F5" s="10" t="s">
        <v>60</v>
      </c>
      <c r="G5" s="10" t="s">
        <v>59</v>
      </c>
      <c r="H5" s="10" t="s">
        <v>0</v>
      </c>
      <c r="I5" s="19" t="s">
        <v>1</v>
      </c>
      <c r="J5" s="13" t="s">
        <v>60</v>
      </c>
      <c r="K5" s="10" t="s">
        <v>59</v>
      </c>
      <c r="L5" s="43" t="s">
        <v>0</v>
      </c>
      <c r="M5" s="15" t="s">
        <v>1</v>
      </c>
      <c r="N5" s="24" t="s">
        <v>60</v>
      </c>
      <c r="O5" s="10" t="s">
        <v>59</v>
      </c>
      <c r="P5" s="10" t="s">
        <v>0</v>
      </c>
      <c r="Q5" s="10" t="s">
        <v>1</v>
      </c>
      <c r="R5" s="10" t="s">
        <v>60</v>
      </c>
      <c r="S5" s="23" t="s">
        <v>59</v>
      </c>
      <c r="T5" s="10" t="s">
        <v>0</v>
      </c>
      <c r="U5" s="21" t="s">
        <v>1</v>
      </c>
    </row>
    <row r="6" spans="1:21" x14ac:dyDescent="0.45">
      <c r="A6" s="18" t="s">
        <v>2</v>
      </c>
      <c r="B6" s="7">
        <v>42088834</v>
      </c>
      <c r="C6" s="7">
        <v>45229729</v>
      </c>
      <c r="D6" s="41">
        <f>B6-C6</f>
        <v>-3140895</v>
      </c>
      <c r="E6" s="49">
        <f>(B6/C6-1)*100</f>
        <v>-6.9443153196871883</v>
      </c>
      <c r="F6" s="25">
        <v>0</v>
      </c>
      <c r="G6" s="7">
        <v>5664788</v>
      </c>
      <c r="H6" s="41">
        <f>F6-G6</f>
        <v>-5664788</v>
      </c>
      <c r="I6" s="49">
        <f>(F6/G6-1)*100</f>
        <v>-100</v>
      </c>
      <c r="J6" s="45">
        <f>B6+F6</f>
        <v>42088834</v>
      </c>
      <c r="K6" s="29">
        <f>C6+G6</f>
        <v>50894517</v>
      </c>
      <c r="L6" s="41">
        <f>J6-K6</f>
        <v>-8805683</v>
      </c>
      <c r="M6" s="53">
        <f>(J6/K6-1)*100</f>
        <v>-17.301830372022199</v>
      </c>
      <c r="N6" s="12">
        <v>750950369</v>
      </c>
      <c r="O6" s="12">
        <v>721161945</v>
      </c>
      <c r="P6" s="41">
        <f>N6-O6</f>
        <v>29788424</v>
      </c>
      <c r="Q6" s="49">
        <f>(N6/O6-1)*100</f>
        <v>4.1306150728738222</v>
      </c>
      <c r="R6" s="29">
        <v>708861535</v>
      </c>
      <c r="S6" s="30">
        <v>675932216</v>
      </c>
      <c r="T6" s="41">
        <f>R6-S6</f>
        <v>32929319</v>
      </c>
      <c r="U6" s="49">
        <f>(R6/S6-1)*100</f>
        <v>4.8716895304780072</v>
      </c>
    </row>
    <row r="7" spans="1:21" x14ac:dyDescent="0.45">
      <c r="A7" s="2" t="s">
        <v>3</v>
      </c>
      <c r="B7" s="6">
        <v>66205771</v>
      </c>
      <c r="C7" s="6">
        <v>55608205</v>
      </c>
      <c r="D7" s="37">
        <f>B7-C7</f>
        <v>10597566</v>
      </c>
      <c r="E7" s="50">
        <f>(B7/C7-1)*100</f>
        <v>19.057558142723718</v>
      </c>
      <c r="F7" s="8">
        <v>0</v>
      </c>
      <c r="G7" s="6">
        <v>5151786</v>
      </c>
      <c r="H7" s="37">
        <f>F7-G7</f>
        <v>-5151786</v>
      </c>
      <c r="I7" s="50">
        <f>(F7/G7-1)*100</f>
        <v>-100</v>
      </c>
      <c r="J7" s="26">
        <f>B7+F7</f>
        <v>66205771</v>
      </c>
      <c r="K7" s="6">
        <f>C7+G7</f>
        <v>60759991</v>
      </c>
      <c r="L7" s="37">
        <f>J7-K7</f>
        <v>5445780</v>
      </c>
      <c r="M7" s="54">
        <f>(J7/K7-1)*100</f>
        <v>8.9627728878366675</v>
      </c>
      <c r="N7" s="27">
        <v>214424628</v>
      </c>
      <c r="O7" s="27">
        <v>199721752</v>
      </c>
      <c r="P7" s="37">
        <f>N7-O7</f>
        <v>14702876</v>
      </c>
      <c r="Q7" s="50">
        <f>(N7/O7-1)*100</f>
        <v>7.3616798634932756</v>
      </c>
      <c r="R7" s="6">
        <v>148218857</v>
      </c>
      <c r="S7" s="9">
        <v>144113547</v>
      </c>
      <c r="T7" s="37">
        <f>R7-S7</f>
        <v>4105310</v>
      </c>
      <c r="U7" s="50">
        <f>(R7/S7-1)*100</f>
        <v>2.8486634917118447</v>
      </c>
    </row>
    <row r="8" spans="1:21" x14ac:dyDescent="0.45">
      <c r="A8" s="2" t="s">
        <v>4</v>
      </c>
      <c r="B8" s="6">
        <v>16096869</v>
      </c>
      <c r="C8" s="6">
        <v>15868473</v>
      </c>
      <c r="D8" s="37">
        <f t="shared" ref="D8:D48" si="0">B8-C8</f>
        <v>228396</v>
      </c>
      <c r="E8" s="50">
        <f t="shared" ref="E8:E52" si="1">(B8/C8-1)*100</f>
        <v>1.4393067310257246</v>
      </c>
      <c r="F8" s="8">
        <v>0</v>
      </c>
      <c r="G8" s="6">
        <v>467109</v>
      </c>
      <c r="H8" s="37">
        <f t="shared" ref="H8:H43" si="2">F8-G8</f>
        <v>-467109</v>
      </c>
      <c r="I8" s="50">
        <f t="shared" ref="I8:I43" si="3">(F8/G8-1)*100</f>
        <v>-100</v>
      </c>
      <c r="J8" s="26">
        <f t="shared" ref="J8:J48" si="4">B8+F8</f>
        <v>16096869</v>
      </c>
      <c r="K8" s="6">
        <f t="shared" ref="K8:K48" si="5">C8+G8</f>
        <v>16335582</v>
      </c>
      <c r="L8" s="37">
        <f t="shared" ref="L8:L43" si="6">J8-K8</f>
        <v>-238713</v>
      </c>
      <c r="M8" s="54">
        <f t="shared" ref="M8:M43" si="7">(J8/K8-1)*100</f>
        <v>-1.4613069800635148</v>
      </c>
      <c r="N8" s="27">
        <v>40050572</v>
      </c>
      <c r="O8" s="27">
        <v>39184880</v>
      </c>
      <c r="P8" s="37">
        <f t="shared" ref="P8:P44" si="8">N8-O8</f>
        <v>865692</v>
      </c>
      <c r="Q8" s="50">
        <f t="shared" ref="Q8:Q44" si="9">(N8/O8-1)*100</f>
        <v>2.2092500985073871</v>
      </c>
      <c r="R8" s="6">
        <v>23953703</v>
      </c>
      <c r="S8" s="9">
        <v>23316407</v>
      </c>
      <c r="T8" s="37">
        <f t="shared" ref="T8:T43" si="10">R8-S8</f>
        <v>637296</v>
      </c>
      <c r="U8" s="50">
        <f t="shared" ref="U8:U43" si="11">(R8/S8-1)*100</f>
        <v>2.7332513109759926</v>
      </c>
    </row>
    <row r="9" spans="1:21" x14ac:dyDescent="0.45">
      <c r="A9" s="2" t="s">
        <v>5</v>
      </c>
      <c r="B9" s="6">
        <v>15755138</v>
      </c>
      <c r="C9" s="6">
        <v>12415201</v>
      </c>
      <c r="D9" s="37">
        <f t="shared" si="0"/>
        <v>3339937</v>
      </c>
      <c r="E9" s="50">
        <f t="shared" si="1"/>
        <v>26.901996995457434</v>
      </c>
      <c r="F9" s="8">
        <v>0</v>
      </c>
      <c r="G9" s="6">
        <v>895995</v>
      </c>
      <c r="H9" s="37">
        <f t="shared" si="2"/>
        <v>-895995</v>
      </c>
      <c r="I9" s="50">
        <f t="shared" si="3"/>
        <v>-100</v>
      </c>
      <c r="J9" s="26">
        <f t="shared" si="4"/>
        <v>15755138</v>
      </c>
      <c r="K9" s="6">
        <f t="shared" si="5"/>
        <v>13311196</v>
      </c>
      <c r="L9" s="37">
        <f t="shared" si="6"/>
        <v>2443942</v>
      </c>
      <c r="M9" s="54">
        <f t="shared" si="7"/>
        <v>18.360048188006537</v>
      </c>
      <c r="N9" s="27">
        <v>80286304</v>
      </c>
      <c r="O9" s="27">
        <v>75179854</v>
      </c>
      <c r="P9" s="37">
        <f t="shared" si="8"/>
        <v>5106450</v>
      </c>
      <c r="Q9" s="50">
        <f t="shared" si="9"/>
        <v>6.7923116743482836</v>
      </c>
      <c r="R9" s="6">
        <v>64531166</v>
      </c>
      <c r="S9" s="9">
        <v>62764653</v>
      </c>
      <c r="T9" s="37">
        <f t="shared" si="10"/>
        <v>1766513</v>
      </c>
      <c r="U9" s="50">
        <f t="shared" si="11"/>
        <v>2.8145029336814842</v>
      </c>
    </row>
    <row r="10" spans="1:21" x14ac:dyDescent="0.45">
      <c r="A10" s="2" t="s">
        <v>6</v>
      </c>
      <c r="B10" s="6">
        <v>6205787</v>
      </c>
      <c r="C10" s="6">
        <v>5323378</v>
      </c>
      <c r="D10" s="37">
        <f t="shared" si="0"/>
        <v>882409</v>
      </c>
      <c r="E10" s="50">
        <f t="shared" si="1"/>
        <v>16.576110131574339</v>
      </c>
      <c r="F10" s="8">
        <v>0</v>
      </c>
      <c r="G10" s="6">
        <v>146346</v>
      </c>
      <c r="H10" s="37">
        <f t="shared" si="2"/>
        <v>-146346</v>
      </c>
      <c r="I10" s="50">
        <f t="shared" si="3"/>
        <v>-100</v>
      </c>
      <c r="J10" s="26">
        <f t="shared" si="4"/>
        <v>6205787</v>
      </c>
      <c r="K10" s="6">
        <f t="shared" si="5"/>
        <v>5469724</v>
      </c>
      <c r="L10" s="37">
        <f t="shared" si="6"/>
        <v>736063</v>
      </c>
      <c r="M10" s="54">
        <f t="shared" si="7"/>
        <v>13.457040976839041</v>
      </c>
      <c r="N10" s="27">
        <v>20836064</v>
      </c>
      <c r="O10" s="27">
        <v>20081686</v>
      </c>
      <c r="P10" s="37">
        <f t="shared" si="8"/>
        <v>754378</v>
      </c>
      <c r="Q10" s="50">
        <f t="shared" si="9"/>
        <v>3.7565471345384127</v>
      </c>
      <c r="R10" s="6">
        <v>14630277</v>
      </c>
      <c r="S10" s="9">
        <v>14758308</v>
      </c>
      <c r="T10" s="37">
        <f t="shared" si="10"/>
        <v>-128031</v>
      </c>
      <c r="U10" s="50">
        <f t="shared" si="11"/>
        <v>-0.8675181463891346</v>
      </c>
    </row>
    <row r="11" spans="1:21" x14ac:dyDescent="0.45">
      <c r="A11" s="2" t="s">
        <v>7</v>
      </c>
      <c r="B11" s="6">
        <v>5127875</v>
      </c>
      <c r="C11" s="6">
        <v>3774322</v>
      </c>
      <c r="D11" s="37">
        <f t="shared" si="0"/>
        <v>1353553</v>
      </c>
      <c r="E11" s="50">
        <f t="shared" si="1"/>
        <v>35.862149546329114</v>
      </c>
      <c r="F11" s="8">
        <v>0</v>
      </c>
      <c r="G11" s="6">
        <v>313069</v>
      </c>
      <c r="H11" s="37">
        <f t="shared" si="2"/>
        <v>-313069</v>
      </c>
      <c r="I11" s="50">
        <f t="shared" si="3"/>
        <v>-100</v>
      </c>
      <c r="J11" s="26">
        <f t="shared" si="4"/>
        <v>5127875</v>
      </c>
      <c r="K11" s="6">
        <f t="shared" si="5"/>
        <v>4087391</v>
      </c>
      <c r="L11" s="37">
        <f t="shared" si="6"/>
        <v>1040484</v>
      </c>
      <c r="M11" s="54">
        <f t="shared" si="7"/>
        <v>25.455944880242676</v>
      </c>
      <c r="N11" s="27">
        <v>68236277</v>
      </c>
      <c r="O11" s="27">
        <v>65230997</v>
      </c>
      <c r="P11" s="37">
        <f t="shared" si="8"/>
        <v>3005280</v>
      </c>
      <c r="Q11" s="50">
        <f t="shared" si="9"/>
        <v>4.6071348564548309</v>
      </c>
      <c r="R11" s="6">
        <v>63108402</v>
      </c>
      <c r="S11" s="9">
        <v>61456675</v>
      </c>
      <c r="T11" s="37">
        <f t="shared" si="10"/>
        <v>1651727</v>
      </c>
      <c r="U11" s="50">
        <f t="shared" si="11"/>
        <v>2.6876283170217175</v>
      </c>
    </row>
    <row r="12" spans="1:21" x14ac:dyDescent="0.45">
      <c r="A12" s="2" t="s">
        <v>8</v>
      </c>
      <c r="B12" s="6">
        <v>5403013</v>
      </c>
      <c r="C12" s="6">
        <v>5097364</v>
      </c>
      <c r="D12" s="37">
        <f t="shared" si="0"/>
        <v>305649</v>
      </c>
      <c r="E12" s="50">
        <f t="shared" si="1"/>
        <v>5.9962168681695127</v>
      </c>
      <c r="F12" s="8">
        <v>0</v>
      </c>
      <c r="G12" s="6">
        <v>87734</v>
      </c>
      <c r="H12" s="37">
        <f t="shared" si="2"/>
        <v>-87734</v>
      </c>
      <c r="I12" s="50">
        <f t="shared" si="3"/>
        <v>-100</v>
      </c>
      <c r="J12" s="26">
        <f t="shared" si="4"/>
        <v>5403013</v>
      </c>
      <c r="K12" s="6">
        <f t="shared" si="5"/>
        <v>5185098</v>
      </c>
      <c r="L12" s="37">
        <f t="shared" si="6"/>
        <v>217915</v>
      </c>
      <c r="M12" s="54">
        <f t="shared" si="7"/>
        <v>4.2027170942574354</v>
      </c>
      <c r="N12" s="27">
        <v>16184712</v>
      </c>
      <c r="O12" s="27">
        <v>15564106</v>
      </c>
      <c r="P12" s="37">
        <f t="shared" si="8"/>
        <v>620606</v>
      </c>
      <c r="Q12" s="50">
        <f t="shared" si="9"/>
        <v>3.9874182301251393</v>
      </c>
      <c r="R12" s="6">
        <v>10781699</v>
      </c>
      <c r="S12" s="9">
        <v>10466742</v>
      </c>
      <c r="T12" s="37">
        <f t="shared" si="10"/>
        <v>314957</v>
      </c>
      <c r="U12" s="50">
        <f t="shared" si="11"/>
        <v>3.0091216540925503</v>
      </c>
    </row>
    <row r="13" spans="1:21" x14ac:dyDescent="0.45">
      <c r="A13" s="2" t="s">
        <v>9</v>
      </c>
      <c r="B13" s="6">
        <v>18017979</v>
      </c>
      <c r="C13" s="6">
        <v>16456594</v>
      </c>
      <c r="D13" s="37">
        <f t="shared" si="0"/>
        <v>1561385</v>
      </c>
      <c r="E13" s="50">
        <f t="shared" si="1"/>
        <v>9.4878988932946875</v>
      </c>
      <c r="F13" s="8">
        <v>0</v>
      </c>
      <c r="G13" s="6">
        <v>860952</v>
      </c>
      <c r="H13" s="37">
        <f t="shared" si="2"/>
        <v>-860952</v>
      </c>
      <c r="I13" s="50">
        <f t="shared" si="3"/>
        <v>-100</v>
      </c>
      <c r="J13" s="26">
        <f t="shared" si="4"/>
        <v>18017979</v>
      </c>
      <c r="K13" s="6">
        <f t="shared" si="5"/>
        <v>17317546</v>
      </c>
      <c r="L13" s="37">
        <f t="shared" si="6"/>
        <v>700433</v>
      </c>
      <c r="M13" s="54">
        <f t="shared" si="7"/>
        <v>4.0446435078041576</v>
      </c>
      <c r="N13" s="27">
        <v>65320815</v>
      </c>
      <c r="O13" s="27">
        <v>62448321</v>
      </c>
      <c r="P13" s="37">
        <f t="shared" si="8"/>
        <v>2872494</v>
      </c>
      <c r="Q13" s="50">
        <f t="shared" si="9"/>
        <v>4.5997938039038733</v>
      </c>
      <c r="R13" s="6">
        <v>47302836</v>
      </c>
      <c r="S13" s="9">
        <v>45991727</v>
      </c>
      <c r="T13" s="37">
        <f t="shared" si="10"/>
        <v>1311109</v>
      </c>
      <c r="U13" s="50">
        <f t="shared" si="11"/>
        <v>2.8507496576503755</v>
      </c>
    </row>
    <row r="14" spans="1:21" x14ac:dyDescent="0.45">
      <c r="A14" s="2" t="s">
        <v>10</v>
      </c>
      <c r="B14" s="6">
        <v>6788535</v>
      </c>
      <c r="C14" s="6">
        <v>6529803</v>
      </c>
      <c r="D14" s="37">
        <f t="shared" si="0"/>
        <v>258732</v>
      </c>
      <c r="E14" s="50">
        <f t="shared" si="1"/>
        <v>3.9623247439471099</v>
      </c>
      <c r="F14" s="8">
        <v>0</v>
      </c>
      <c r="G14" s="6">
        <v>83820</v>
      </c>
      <c r="H14" s="37">
        <f t="shared" si="2"/>
        <v>-83820</v>
      </c>
      <c r="I14" s="50">
        <f t="shared" si="3"/>
        <v>-100</v>
      </c>
      <c r="J14" s="26">
        <f t="shared" si="4"/>
        <v>6788535</v>
      </c>
      <c r="K14" s="6">
        <f t="shared" si="5"/>
        <v>6613623</v>
      </c>
      <c r="L14" s="37">
        <f t="shared" si="6"/>
        <v>174912</v>
      </c>
      <c r="M14" s="54">
        <f t="shared" si="7"/>
        <v>2.6447228697493053</v>
      </c>
      <c r="N14" s="27">
        <v>17555030</v>
      </c>
      <c r="O14" s="27">
        <v>16940846</v>
      </c>
      <c r="P14" s="37">
        <f t="shared" si="8"/>
        <v>614184</v>
      </c>
      <c r="Q14" s="50">
        <f t="shared" si="9"/>
        <v>3.6254623883600567</v>
      </c>
      <c r="R14" s="6">
        <v>10766495</v>
      </c>
      <c r="S14" s="9">
        <v>10411043</v>
      </c>
      <c r="T14" s="37">
        <f t="shared" si="10"/>
        <v>355452</v>
      </c>
      <c r="U14" s="50">
        <f t="shared" si="11"/>
        <v>3.4141824214922512</v>
      </c>
    </row>
    <row r="15" spans="1:21" x14ac:dyDescent="0.45">
      <c r="A15" s="2" t="s">
        <v>11</v>
      </c>
      <c r="B15" s="6">
        <v>9459419</v>
      </c>
      <c r="C15" s="6">
        <v>9548529</v>
      </c>
      <c r="D15" s="37">
        <f t="shared" si="0"/>
        <v>-89110</v>
      </c>
      <c r="E15" s="50">
        <f t="shared" si="1"/>
        <v>-0.93323275239568515</v>
      </c>
      <c r="F15" s="8">
        <v>0</v>
      </c>
      <c r="G15" s="6">
        <v>153930</v>
      </c>
      <c r="H15" s="37">
        <f t="shared" si="2"/>
        <v>-153930</v>
      </c>
      <c r="I15" s="50">
        <f t="shared" si="3"/>
        <v>-100</v>
      </c>
      <c r="J15" s="26">
        <f t="shared" si="4"/>
        <v>9459419</v>
      </c>
      <c r="K15" s="6">
        <f t="shared" si="5"/>
        <v>9702459</v>
      </c>
      <c r="L15" s="37">
        <f t="shared" si="6"/>
        <v>-243040</v>
      </c>
      <c r="M15" s="54">
        <f t="shared" si="7"/>
        <v>-2.504931997135984</v>
      </c>
      <c r="N15" s="27">
        <v>29859691</v>
      </c>
      <c r="O15" s="27">
        <v>29269473</v>
      </c>
      <c r="P15" s="37">
        <f t="shared" si="8"/>
        <v>590218</v>
      </c>
      <c r="Q15" s="50">
        <f t="shared" si="9"/>
        <v>2.0164968463900923</v>
      </c>
      <c r="R15" s="6">
        <v>20400272</v>
      </c>
      <c r="S15" s="9">
        <v>19720944</v>
      </c>
      <c r="T15" s="37">
        <f t="shared" si="10"/>
        <v>679328</v>
      </c>
      <c r="U15" s="50">
        <f t="shared" si="11"/>
        <v>3.4447032555845247</v>
      </c>
    </row>
    <row r="16" spans="1:21" x14ac:dyDescent="0.45">
      <c r="A16" s="2" t="s">
        <v>12</v>
      </c>
      <c r="B16" s="6">
        <v>19942674</v>
      </c>
      <c r="C16" s="6">
        <v>18507490</v>
      </c>
      <c r="D16" s="37">
        <f t="shared" si="0"/>
        <v>1435184</v>
      </c>
      <c r="E16" s="50">
        <f t="shared" si="1"/>
        <v>7.7546117815003646</v>
      </c>
      <c r="F16" s="8">
        <v>0</v>
      </c>
      <c r="G16" s="6">
        <v>969421</v>
      </c>
      <c r="H16" s="37">
        <f t="shared" si="2"/>
        <v>-969421</v>
      </c>
      <c r="I16" s="50">
        <f t="shared" si="3"/>
        <v>-100</v>
      </c>
      <c r="J16" s="26">
        <f t="shared" si="4"/>
        <v>19942674</v>
      </c>
      <c r="K16" s="6">
        <f t="shared" si="5"/>
        <v>19476911</v>
      </c>
      <c r="L16" s="37">
        <f t="shared" si="6"/>
        <v>465763</v>
      </c>
      <c r="M16" s="54">
        <f t="shared" si="7"/>
        <v>2.3913596976440354</v>
      </c>
      <c r="N16" s="27">
        <v>73107359</v>
      </c>
      <c r="O16" s="27">
        <v>69685871</v>
      </c>
      <c r="P16" s="37">
        <f t="shared" si="8"/>
        <v>3421488</v>
      </c>
      <c r="Q16" s="50">
        <f t="shared" si="9"/>
        <v>4.9098733371647274</v>
      </c>
      <c r="R16" s="6">
        <v>53164685</v>
      </c>
      <c r="S16" s="9">
        <v>51178381</v>
      </c>
      <c r="T16" s="37">
        <f t="shared" si="10"/>
        <v>1986304</v>
      </c>
      <c r="U16" s="50">
        <f t="shared" si="11"/>
        <v>3.8811387956957821</v>
      </c>
    </row>
    <row r="17" spans="1:21" x14ac:dyDescent="0.45">
      <c r="A17" s="2" t="s">
        <v>13</v>
      </c>
      <c r="B17" s="6">
        <v>1912246</v>
      </c>
      <c r="C17" s="6">
        <v>1501690</v>
      </c>
      <c r="D17" s="37">
        <f t="shared" si="0"/>
        <v>410556</v>
      </c>
      <c r="E17" s="50">
        <f t="shared" si="1"/>
        <v>27.33959738694405</v>
      </c>
      <c r="F17" s="8">
        <v>0</v>
      </c>
      <c r="G17" s="6">
        <v>62601</v>
      </c>
      <c r="H17" s="37">
        <f t="shared" si="2"/>
        <v>-62601</v>
      </c>
      <c r="I17" s="50">
        <f t="shared" si="3"/>
        <v>-100</v>
      </c>
      <c r="J17" s="26">
        <f t="shared" si="4"/>
        <v>1912246</v>
      </c>
      <c r="K17" s="6">
        <f t="shared" si="5"/>
        <v>1564291</v>
      </c>
      <c r="L17" s="37">
        <f t="shared" si="6"/>
        <v>347955</v>
      </c>
      <c r="M17" s="54">
        <f t="shared" si="7"/>
        <v>22.243623469034858</v>
      </c>
      <c r="N17" s="27">
        <v>47758856</v>
      </c>
      <c r="O17" s="27">
        <v>45959731</v>
      </c>
      <c r="P17" s="37">
        <f t="shared" si="8"/>
        <v>1799125</v>
      </c>
      <c r="Q17" s="50">
        <f t="shared" si="9"/>
        <v>3.9145681683820044</v>
      </c>
      <c r="R17" s="6">
        <v>45846610</v>
      </c>
      <c r="S17" s="9">
        <v>44458041</v>
      </c>
      <c r="T17" s="37">
        <f t="shared" si="10"/>
        <v>1388569</v>
      </c>
      <c r="U17" s="50">
        <f t="shared" si="11"/>
        <v>3.1233247546827325</v>
      </c>
    </row>
    <row r="18" spans="1:21" x14ac:dyDescent="0.45">
      <c r="A18" s="2" t="s">
        <v>14</v>
      </c>
      <c r="B18" s="6">
        <v>18682790</v>
      </c>
      <c r="C18" s="6">
        <v>17425915</v>
      </c>
      <c r="D18" s="37">
        <f t="shared" si="0"/>
        <v>1256875</v>
      </c>
      <c r="E18" s="50">
        <f t="shared" si="1"/>
        <v>7.2126772109240678</v>
      </c>
      <c r="F18" s="8">
        <v>0</v>
      </c>
      <c r="G18" s="6">
        <v>722426</v>
      </c>
      <c r="H18" s="37">
        <f t="shared" si="2"/>
        <v>-722426</v>
      </c>
      <c r="I18" s="50">
        <f t="shared" si="3"/>
        <v>-100</v>
      </c>
      <c r="J18" s="26">
        <f t="shared" si="4"/>
        <v>18682790</v>
      </c>
      <c r="K18" s="6">
        <f t="shared" si="5"/>
        <v>18148341</v>
      </c>
      <c r="L18" s="37">
        <f t="shared" si="6"/>
        <v>534449</v>
      </c>
      <c r="M18" s="54">
        <f t="shared" si="7"/>
        <v>2.944891767241975</v>
      </c>
      <c r="N18" s="27">
        <v>55303488</v>
      </c>
      <c r="O18" s="27">
        <v>52638989</v>
      </c>
      <c r="P18" s="37">
        <f t="shared" si="8"/>
        <v>2664499</v>
      </c>
      <c r="Q18" s="50">
        <f t="shared" si="9"/>
        <v>5.0618354391266829</v>
      </c>
      <c r="R18" s="6">
        <v>36620698</v>
      </c>
      <c r="S18" s="9">
        <v>35213074</v>
      </c>
      <c r="T18" s="37">
        <f t="shared" si="10"/>
        <v>1407624</v>
      </c>
      <c r="U18" s="50">
        <f t="shared" si="11"/>
        <v>3.9974470845686394</v>
      </c>
    </row>
    <row r="19" spans="1:21" x14ac:dyDescent="0.45">
      <c r="A19" s="2" t="s">
        <v>15</v>
      </c>
      <c r="B19" s="6">
        <v>3394655</v>
      </c>
      <c r="C19" s="6">
        <v>3340438</v>
      </c>
      <c r="D19" s="37">
        <f t="shared" si="0"/>
        <v>54217</v>
      </c>
      <c r="E19" s="50">
        <f t="shared" si="1"/>
        <v>1.623050629887457</v>
      </c>
      <c r="F19" s="8">
        <v>0</v>
      </c>
      <c r="G19" s="6">
        <v>122296</v>
      </c>
      <c r="H19" s="37">
        <f t="shared" si="2"/>
        <v>-122296</v>
      </c>
      <c r="I19" s="50">
        <f t="shared" si="3"/>
        <v>-100</v>
      </c>
      <c r="J19" s="26">
        <f t="shared" si="4"/>
        <v>3394655</v>
      </c>
      <c r="K19" s="6">
        <f t="shared" si="5"/>
        <v>3462734</v>
      </c>
      <c r="L19" s="37">
        <f t="shared" si="6"/>
        <v>-68079</v>
      </c>
      <c r="M19" s="54">
        <f t="shared" si="7"/>
        <v>-1.9660476375026215</v>
      </c>
      <c r="N19" s="27">
        <v>20900879</v>
      </c>
      <c r="O19" s="27">
        <v>20029637</v>
      </c>
      <c r="P19" s="37">
        <f t="shared" si="8"/>
        <v>871242</v>
      </c>
      <c r="Q19" s="50">
        <f t="shared" si="9"/>
        <v>4.3497643017694321</v>
      </c>
      <c r="R19" s="6">
        <v>17506224</v>
      </c>
      <c r="S19" s="9">
        <v>16689199</v>
      </c>
      <c r="T19" s="37">
        <f t="shared" si="10"/>
        <v>817025</v>
      </c>
      <c r="U19" s="50">
        <f t="shared" si="11"/>
        <v>4.8955315350964312</v>
      </c>
    </row>
    <row r="20" spans="1:21" x14ac:dyDescent="0.45">
      <c r="A20" s="2" t="s">
        <v>16</v>
      </c>
      <c r="B20" s="6">
        <v>9393241</v>
      </c>
      <c r="C20" s="6">
        <v>8843972</v>
      </c>
      <c r="D20" s="37">
        <f t="shared" si="0"/>
        <v>549269</v>
      </c>
      <c r="E20" s="50">
        <f t="shared" si="1"/>
        <v>6.2106596447840445</v>
      </c>
      <c r="F20" s="8">
        <v>0</v>
      </c>
      <c r="G20" s="6">
        <v>103879</v>
      </c>
      <c r="H20" s="37">
        <f t="shared" si="2"/>
        <v>-103879</v>
      </c>
      <c r="I20" s="50">
        <f t="shared" si="3"/>
        <v>-100</v>
      </c>
      <c r="J20" s="26">
        <f t="shared" si="4"/>
        <v>9393241</v>
      </c>
      <c r="K20" s="6">
        <f t="shared" si="5"/>
        <v>8947851</v>
      </c>
      <c r="L20" s="37">
        <f t="shared" si="6"/>
        <v>445390</v>
      </c>
      <c r="M20" s="54">
        <f t="shared" si="7"/>
        <v>4.9776197659080479</v>
      </c>
      <c r="N20" s="27">
        <v>22302852</v>
      </c>
      <c r="O20" s="27">
        <v>21391944</v>
      </c>
      <c r="P20" s="37">
        <f t="shared" si="8"/>
        <v>910908</v>
      </c>
      <c r="Q20" s="50">
        <f t="shared" si="9"/>
        <v>4.2581824260572221</v>
      </c>
      <c r="R20" s="6">
        <v>12909611</v>
      </c>
      <c r="S20" s="9">
        <v>12547972</v>
      </c>
      <c r="T20" s="37">
        <f t="shared" si="10"/>
        <v>361639</v>
      </c>
      <c r="U20" s="50">
        <f t="shared" si="11"/>
        <v>2.8820513785016377</v>
      </c>
    </row>
    <row r="21" spans="1:21" x14ac:dyDescent="0.45">
      <c r="A21" s="2" t="s">
        <v>17</v>
      </c>
      <c r="B21" s="6">
        <v>18267074</v>
      </c>
      <c r="C21" s="6">
        <v>17387491</v>
      </c>
      <c r="D21" s="37">
        <f t="shared" si="0"/>
        <v>879583</v>
      </c>
      <c r="E21" s="50">
        <f t="shared" si="1"/>
        <v>5.0587114610152861</v>
      </c>
      <c r="F21" s="8">
        <v>0</v>
      </c>
      <c r="G21" s="6">
        <v>521293</v>
      </c>
      <c r="H21" s="37">
        <f t="shared" si="2"/>
        <v>-521293</v>
      </c>
      <c r="I21" s="50">
        <f t="shared" si="3"/>
        <v>-100</v>
      </c>
      <c r="J21" s="26">
        <f t="shared" si="4"/>
        <v>18267074</v>
      </c>
      <c r="K21" s="6">
        <f t="shared" si="5"/>
        <v>17908784</v>
      </c>
      <c r="L21" s="37">
        <f t="shared" si="6"/>
        <v>358290</v>
      </c>
      <c r="M21" s="54">
        <f t="shared" si="7"/>
        <v>2.0006383459647559</v>
      </c>
      <c r="N21" s="27">
        <v>45499803</v>
      </c>
      <c r="O21" s="27">
        <v>43779095</v>
      </c>
      <c r="P21" s="37">
        <f t="shared" si="8"/>
        <v>1720708</v>
      </c>
      <c r="Q21" s="50">
        <f t="shared" si="9"/>
        <v>3.9304330068951954</v>
      </c>
      <c r="R21" s="6">
        <v>27232729</v>
      </c>
      <c r="S21" s="9">
        <v>26391604</v>
      </c>
      <c r="T21" s="37">
        <f t="shared" si="10"/>
        <v>841125</v>
      </c>
      <c r="U21" s="50">
        <f t="shared" si="11"/>
        <v>3.1870931376509093</v>
      </c>
    </row>
    <row r="22" spans="1:21" x14ac:dyDescent="0.45">
      <c r="A22" s="2" t="s">
        <v>18</v>
      </c>
      <c r="B22" s="6">
        <v>9296105</v>
      </c>
      <c r="C22" s="6">
        <v>8785104</v>
      </c>
      <c r="D22" s="37">
        <f t="shared" si="0"/>
        <v>511001</v>
      </c>
      <c r="E22" s="50">
        <f t="shared" si="1"/>
        <v>5.8166755908638068</v>
      </c>
      <c r="F22" s="8">
        <v>0</v>
      </c>
      <c r="G22" s="6">
        <v>91780</v>
      </c>
      <c r="H22" s="37">
        <f t="shared" si="2"/>
        <v>-91780</v>
      </c>
      <c r="I22" s="50">
        <f t="shared" si="3"/>
        <v>-100</v>
      </c>
      <c r="J22" s="26">
        <f t="shared" si="4"/>
        <v>9296105</v>
      </c>
      <c r="K22" s="6">
        <f t="shared" si="5"/>
        <v>8876884</v>
      </c>
      <c r="L22" s="37">
        <f t="shared" si="6"/>
        <v>419221</v>
      </c>
      <c r="M22" s="54">
        <f t="shared" si="7"/>
        <v>4.7226143768466455</v>
      </c>
      <c r="N22" s="27">
        <v>20514631</v>
      </c>
      <c r="O22" s="27">
        <v>19822283</v>
      </c>
      <c r="P22" s="37">
        <f t="shared" si="8"/>
        <v>692348</v>
      </c>
      <c r="Q22" s="50">
        <f t="shared" si="9"/>
        <v>3.4927762861624023</v>
      </c>
      <c r="R22" s="6">
        <v>11218526</v>
      </c>
      <c r="S22" s="9">
        <v>11037179</v>
      </c>
      <c r="T22" s="37">
        <f t="shared" si="10"/>
        <v>181347</v>
      </c>
      <c r="U22" s="50">
        <f t="shared" si="11"/>
        <v>1.6430557119713196</v>
      </c>
    </row>
    <row r="23" spans="1:21" x14ac:dyDescent="0.45">
      <c r="A23" s="2" t="s">
        <v>19</v>
      </c>
      <c r="B23" s="6">
        <v>10455808</v>
      </c>
      <c r="C23" s="6">
        <v>9909650</v>
      </c>
      <c r="D23" s="37">
        <f t="shared" si="0"/>
        <v>546158</v>
      </c>
      <c r="E23" s="50">
        <f t="shared" si="1"/>
        <v>5.5113752756151824</v>
      </c>
      <c r="F23" s="8">
        <v>0</v>
      </c>
      <c r="G23" s="6">
        <v>103886</v>
      </c>
      <c r="H23" s="37">
        <f t="shared" si="2"/>
        <v>-103886</v>
      </c>
      <c r="I23" s="50">
        <f t="shared" si="3"/>
        <v>-100</v>
      </c>
      <c r="J23" s="26">
        <f t="shared" si="4"/>
        <v>10455808</v>
      </c>
      <c r="K23" s="6">
        <f t="shared" si="5"/>
        <v>10013536</v>
      </c>
      <c r="L23" s="37">
        <f t="shared" si="6"/>
        <v>442272</v>
      </c>
      <c r="M23" s="54">
        <f t="shared" si="7"/>
        <v>4.4167414987073439</v>
      </c>
      <c r="N23" s="27">
        <v>24705256</v>
      </c>
      <c r="O23" s="27">
        <v>23584642</v>
      </c>
      <c r="P23" s="37">
        <f t="shared" si="8"/>
        <v>1120614</v>
      </c>
      <c r="Q23" s="50">
        <f t="shared" si="9"/>
        <v>4.7514564774822521</v>
      </c>
      <c r="R23" s="6">
        <v>14249448</v>
      </c>
      <c r="S23" s="9">
        <v>13674992</v>
      </c>
      <c r="T23" s="37">
        <f t="shared" si="10"/>
        <v>574456</v>
      </c>
      <c r="U23" s="50">
        <f t="shared" si="11"/>
        <v>4.2007775946047987</v>
      </c>
    </row>
    <row r="24" spans="1:21" x14ac:dyDescent="0.45">
      <c r="A24" s="2" t="s">
        <v>20</v>
      </c>
      <c r="B24" s="6">
        <v>7569693</v>
      </c>
      <c r="C24" s="6">
        <v>7294861</v>
      </c>
      <c r="D24" s="37">
        <f t="shared" si="0"/>
        <v>274832</v>
      </c>
      <c r="E24" s="50">
        <f t="shared" si="1"/>
        <v>3.7674741163676639</v>
      </c>
      <c r="F24" s="8">
        <v>0</v>
      </c>
      <c r="G24" s="6">
        <v>130435</v>
      </c>
      <c r="H24" s="37">
        <f t="shared" si="2"/>
        <v>-130435</v>
      </c>
      <c r="I24" s="50">
        <f t="shared" si="3"/>
        <v>-100</v>
      </c>
      <c r="J24" s="26">
        <f t="shared" si="4"/>
        <v>7569693</v>
      </c>
      <c r="K24" s="6">
        <f t="shared" si="5"/>
        <v>7425296</v>
      </c>
      <c r="L24" s="37">
        <f t="shared" si="6"/>
        <v>144397</v>
      </c>
      <c r="M24" s="54">
        <f t="shared" si="7"/>
        <v>1.9446632161195909</v>
      </c>
      <c r="N24" s="27">
        <v>22869195</v>
      </c>
      <c r="O24" s="27">
        <v>22301828</v>
      </c>
      <c r="P24" s="37">
        <f t="shared" si="8"/>
        <v>567367</v>
      </c>
      <c r="Q24" s="50">
        <f t="shared" si="9"/>
        <v>2.5440380940970453</v>
      </c>
      <c r="R24" s="6">
        <v>15299502</v>
      </c>
      <c r="S24" s="9">
        <v>15006967</v>
      </c>
      <c r="T24" s="37">
        <f t="shared" si="10"/>
        <v>292535</v>
      </c>
      <c r="U24" s="50">
        <f t="shared" si="11"/>
        <v>1.9493279354849014</v>
      </c>
    </row>
    <row r="25" spans="1:21" x14ac:dyDescent="0.45">
      <c r="A25" s="2" t="s">
        <v>21</v>
      </c>
      <c r="B25" s="6">
        <v>11565042</v>
      </c>
      <c r="C25" s="6">
        <v>10468034</v>
      </c>
      <c r="D25" s="37">
        <f t="shared" si="0"/>
        <v>1097008</v>
      </c>
      <c r="E25" s="50">
        <f t="shared" si="1"/>
        <v>10.479599130075435</v>
      </c>
      <c r="F25" s="8">
        <v>0</v>
      </c>
      <c r="G25" s="6">
        <v>187307</v>
      </c>
      <c r="H25" s="37">
        <f t="shared" si="2"/>
        <v>-187307</v>
      </c>
      <c r="I25" s="50">
        <f t="shared" si="3"/>
        <v>-100</v>
      </c>
      <c r="J25" s="26">
        <f t="shared" si="4"/>
        <v>11565042</v>
      </c>
      <c r="K25" s="6">
        <f t="shared" si="5"/>
        <v>10655341</v>
      </c>
      <c r="L25" s="37">
        <f t="shared" si="6"/>
        <v>909701</v>
      </c>
      <c r="M25" s="54">
        <f t="shared" si="7"/>
        <v>8.5375118449986687</v>
      </c>
      <c r="N25" s="27">
        <v>34504499</v>
      </c>
      <c r="O25" s="27">
        <v>32748178</v>
      </c>
      <c r="P25" s="37">
        <f t="shared" si="8"/>
        <v>1756321</v>
      </c>
      <c r="Q25" s="50">
        <f t="shared" si="9"/>
        <v>5.3631105828238823</v>
      </c>
      <c r="R25" s="6">
        <v>22939457</v>
      </c>
      <c r="S25" s="9">
        <v>22280144</v>
      </c>
      <c r="T25" s="37">
        <f t="shared" si="10"/>
        <v>659313</v>
      </c>
      <c r="U25" s="50">
        <f t="shared" si="11"/>
        <v>2.9591954163312506</v>
      </c>
    </row>
    <row r="26" spans="1:21" x14ac:dyDescent="0.45">
      <c r="A26" s="2" t="s">
        <v>22</v>
      </c>
      <c r="B26" s="6">
        <v>2529380</v>
      </c>
      <c r="C26" s="6">
        <v>2605152</v>
      </c>
      <c r="D26" s="37">
        <f t="shared" si="0"/>
        <v>-75772</v>
      </c>
      <c r="E26" s="50">
        <f t="shared" si="1"/>
        <v>-2.9085442999103317</v>
      </c>
      <c r="F26" s="8">
        <v>0</v>
      </c>
      <c r="G26" s="6">
        <v>90621</v>
      </c>
      <c r="H26" s="37">
        <f t="shared" si="2"/>
        <v>-90621</v>
      </c>
      <c r="I26" s="50">
        <f t="shared" si="3"/>
        <v>-100</v>
      </c>
      <c r="J26" s="26">
        <f t="shared" si="4"/>
        <v>2529380</v>
      </c>
      <c r="K26" s="6">
        <f t="shared" si="5"/>
        <v>2695773</v>
      </c>
      <c r="L26" s="37">
        <f t="shared" si="6"/>
        <v>-166393</v>
      </c>
      <c r="M26" s="54">
        <f t="shared" si="7"/>
        <v>-6.1723668869745341</v>
      </c>
      <c r="N26" s="27">
        <v>25825911</v>
      </c>
      <c r="O26" s="27">
        <v>24614358</v>
      </c>
      <c r="P26" s="37">
        <f t="shared" si="8"/>
        <v>1211553</v>
      </c>
      <c r="Q26" s="50">
        <f t="shared" si="9"/>
        <v>4.9221393464741192</v>
      </c>
      <c r="R26" s="6">
        <v>23296531</v>
      </c>
      <c r="S26" s="9">
        <v>22009206</v>
      </c>
      <c r="T26" s="37">
        <f t="shared" si="10"/>
        <v>1287325</v>
      </c>
      <c r="U26" s="50">
        <f t="shared" si="11"/>
        <v>5.8490297196545749</v>
      </c>
    </row>
    <row r="27" spans="1:21" x14ac:dyDescent="0.45">
      <c r="A27" s="2" t="s">
        <v>23</v>
      </c>
      <c r="B27" s="6">
        <v>6518281</v>
      </c>
      <c r="C27" s="6">
        <v>6016250</v>
      </c>
      <c r="D27" s="37">
        <f t="shared" si="0"/>
        <v>502031</v>
      </c>
      <c r="E27" s="50">
        <f t="shared" si="1"/>
        <v>8.3445834199044278</v>
      </c>
      <c r="F27" s="9">
        <v>0</v>
      </c>
      <c r="G27" s="6">
        <v>65588</v>
      </c>
      <c r="H27" s="37">
        <f t="shared" si="2"/>
        <v>-65588</v>
      </c>
      <c r="I27" s="50">
        <f t="shared" si="3"/>
        <v>-100</v>
      </c>
      <c r="J27" s="26">
        <f t="shared" si="4"/>
        <v>6518281</v>
      </c>
      <c r="K27" s="6">
        <f t="shared" si="5"/>
        <v>6081838</v>
      </c>
      <c r="L27" s="37">
        <f t="shared" si="6"/>
        <v>436443</v>
      </c>
      <c r="M27" s="54">
        <f t="shared" si="7"/>
        <v>7.1761694408828403</v>
      </c>
      <c r="N27" s="27">
        <v>14710023</v>
      </c>
      <c r="O27" s="27">
        <v>14116861</v>
      </c>
      <c r="P27" s="37">
        <f t="shared" si="8"/>
        <v>593162</v>
      </c>
      <c r="Q27" s="50">
        <f t="shared" si="9"/>
        <v>4.20179811928445</v>
      </c>
      <c r="R27" s="6">
        <v>8191742</v>
      </c>
      <c r="S27" s="9">
        <v>8100611</v>
      </c>
      <c r="T27" s="37">
        <f t="shared" si="10"/>
        <v>91131</v>
      </c>
      <c r="U27" s="50">
        <f t="shared" si="11"/>
        <v>1.1249892137765949</v>
      </c>
    </row>
    <row r="28" spans="1:21" x14ac:dyDescent="0.45">
      <c r="A28" s="2" t="s">
        <v>24</v>
      </c>
      <c r="B28" s="6">
        <v>10476742</v>
      </c>
      <c r="C28" s="6">
        <v>9742746</v>
      </c>
      <c r="D28" s="37">
        <f t="shared" si="0"/>
        <v>733996</v>
      </c>
      <c r="E28" s="50">
        <f t="shared" si="1"/>
        <v>7.5337692268689027</v>
      </c>
      <c r="F28" s="9">
        <v>0</v>
      </c>
      <c r="G28" s="6">
        <v>93515</v>
      </c>
      <c r="H28" s="37">
        <f t="shared" si="2"/>
        <v>-93515</v>
      </c>
      <c r="I28" s="50">
        <f t="shared" si="3"/>
        <v>-100</v>
      </c>
      <c r="J28" s="26">
        <f t="shared" si="4"/>
        <v>10476742</v>
      </c>
      <c r="K28" s="6">
        <f t="shared" si="5"/>
        <v>9836261</v>
      </c>
      <c r="L28" s="37">
        <f t="shared" si="6"/>
        <v>640481</v>
      </c>
      <c r="M28" s="54">
        <f t="shared" si="7"/>
        <v>6.5114274621220325</v>
      </c>
      <c r="N28" s="27">
        <v>22818966</v>
      </c>
      <c r="O28" s="27">
        <v>21770326</v>
      </c>
      <c r="P28" s="37">
        <f t="shared" si="8"/>
        <v>1048640</v>
      </c>
      <c r="Q28" s="50">
        <f t="shared" si="9"/>
        <v>4.816831865540272</v>
      </c>
      <c r="R28" s="6">
        <v>12342224</v>
      </c>
      <c r="S28" s="9">
        <v>12027580</v>
      </c>
      <c r="T28" s="37">
        <f t="shared" si="10"/>
        <v>314644</v>
      </c>
      <c r="U28" s="50">
        <f t="shared" si="11"/>
        <v>2.6160208454236056</v>
      </c>
    </row>
    <row r="29" spans="1:21" x14ac:dyDescent="0.45">
      <c r="A29" s="2" t="s">
        <v>25</v>
      </c>
      <c r="B29" s="6">
        <v>7829835</v>
      </c>
      <c r="C29" s="6">
        <v>8117561</v>
      </c>
      <c r="D29" s="37">
        <f t="shared" si="0"/>
        <v>-287726</v>
      </c>
      <c r="E29" s="50">
        <f t="shared" si="1"/>
        <v>-3.5444883013506123</v>
      </c>
      <c r="F29" s="9">
        <v>0</v>
      </c>
      <c r="G29" s="6">
        <v>122056</v>
      </c>
      <c r="H29" s="37">
        <f t="shared" si="2"/>
        <v>-122056</v>
      </c>
      <c r="I29" s="50">
        <f t="shared" si="3"/>
        <v>-100</v>
      </c>
      <c r="J29" s="26">
        <f t="shared" si="4"/>
        <v>7829835</v>
      </c>
      <c r="K29" s="6">
        <f t="shared" si="5"/>
        <v>8239617</v>
      </c>
      <c r="L29" s="37">
        <f t="shared" si="6"/>
        <v>-409782</v>
      </c>
      <c r="M29" s="54">
        <f t="shared" si="7"/>
        <v>-4.9733136867890826</v>
      </c>
      <c r="N29" s="27">
        <v>25590911</v>
      </c>
      <c r="O29" s="27">
        <v>24724842</v>
      </c>
      <c r="P29" s="37">
        <f t="shared" si="8"/>
        <v>866069</v>
      </c>
      <c r="Q29" s="50">
        <f t="shared" si="9"/>
        <v>3.5028292597380384</v>
      </c>
      <c r="R29" s="6">
        <v>17761076</v>
      </c>
      <c r="S29" s="9">
        <v>16607281</v>
      </c>
      <c r="T29" s="37">
        <f t="shared" si="10"/>
        <v>1153795</v>
      </c>
      <c r="U29" s="50">
        <f t="shared" si="11"/>
        <v>6.9475250042436265</v>
      </c>
    </row>
    <row r="30" spans="1:21" x14ac:dyDescent="0.45">
      <c r="A30" s="2" t="s">
        <v>26</v>
      </c>
      <c r="B30" s="6">
        <v>995835</v>
      </c>
      <c r="C30" s="6">
        <v>724640</v>
      </c>
      <c r="D30" s="37">
        <f t="shared" si="0"/>
        <v>271195</v>
      </c>
      <c r="E30" s="50">
        <f t="shared" si="1"/>
        <v>37.424790240671221</v>
      </c>
      <c r="F30" s="9">
        <v>0</v>
      </c>
      <c r="G30" s="6">
        <v>22260</v>
      </c>
      <c r="H30" s="37">
        <f t="shared" si="2"/>
        <v>-22260</v>
      </c>
      <c r="I30" s="50">
        <f t="shared" si="3"/>
        <v>-100</v>
      </c>
      <c r="J30" s="26">
        <f t="shared" si="4"/>
        <v>995835</v>
      </c>
      <c r="K30" s="6">
        <f t="shared" si="5"/>
        <v>746900</v>
      </c>
      <c r="L30" s="37">
        <f t="shared" si="6"/>
        <v>248935</v>
      </c>
      <c r="M30" s="54">
        <f t="shared" si="7"/>
        <v>33.329093586825543</v>
      </c>
      <c r="N30" s="27">
        <v>17074409</v>
      </c>
      <c r="O30" s="27">
        <v>16367270</v>
      </c>
      <c r="P30" s="37">
        <f t="shared" si="8"/>
        <v>707139</v>
      </c>
      <c r="Q30" s="50">
        <f t="shared" si="9"/>
        <v>4.3204456210473641</v>
      </c>
      <c r="R30" s="6">
        <v>16078574</v>
      </c>
      <c r="S30" s="9">
        <v>15642630</v>
      </c>
      <c r="T30" s="37">
        <f t="shared" si="10"/>
        <v>435944</v>
      </c>
      <c r="U30" s="50">
        <f t="shared" si="11"/>
        <v>2.7868970882773514</v>
      </c>
    </row>
    <row r="31" spans="1:21" x14ac:dyDescent="0.45">
      <c r="A31" s="2" t="s">
        <v>27</v>
      </c>
      <c r="B31" s="6">
        <v>3230757</v>
      </c>
      <c r="C31" s="6">
        <v>3042819</v>
      </c>
      <c r="D31" s="37">
        <f t="shared" si="0"/>
        <v>187938</v>
      </c>
      <c r="E31" s="50">
        <f t="shared" si="1"/>
        <v>6.1764436202087714</v>
      </c>
      <c r="F31" s="9">
        <v>0</v>
      </c>
      <c r="G31" s="6">
        <v>72156</v>
      </c>
      <c r="H31" s="37">
        <f t="shared" si="2"/>
        <v>-72156</v>
      </c>
      <c r="I31" s="50">
        <f t="shared" si="3"/>
        <v>-100</v>
      </c>
      <c r="J31" s="26">
        <f t="shared" si="4"/>
        <v>3230757</v>
      </c>
      <c r="K31" s="6">
        <f t="shared" si="5"/>
        <v>3114975</v>
      </c>
      <c r="L31" s="37">
        <f t="shared" si="6"/>
        <v>115782</v>
      </c>
      <c r="M31" s="54">
        <f t="shared" si="7"/>
        <v>3.7169479690848162</v>
      </c>
      <c r="N31" s="27">
        <v>12389011</v>
      </c>
      <c r="O31" s="27">
        <v>12052731</v>
      </c>
      <c r="P31" s="37">
        <f t="shared" si="8"/>
        <v>336280</v>
      </c>
      <c r="Q31" s="50">
        <f t="shared" si="9"/>
        <v>2.7900730548122255</v>
      </c>
      <c r="R31" s="6">
        <v>9158254</v>
      </c>
      <c r="S31" s="9">
        <v>9009912</v>
      </c>
      <c r="T31" s="37">
        <f t="shared" si="10"/>
        <v>148342</v>
      </c>
      <c r="U31" s="50">
        <f t="shared" si="11"/>
        <v>1.6464311749104787</v>
      </c>
    </row>
    <row r="32" spans="1:21" x14ac:dyDescent="0.45">
      <c r="A32" s="2" t="s">
        <v>28</v>
      </c>
      <c r="B32" s="6">
        <v>5685047</v>
      </c>
      <c r="C32" s="6">
        <v>5414269</v>
      </c>
      <c r="D32" s="37">
        <f t="shared" si="0"/>
        <v>270778</v>
      </c>
      <c r="E32" s="50">
        <f t="shared" si="1"/>
        <v>5.0011922200392966</v>
      </c>
      <c r="F32" s="9">
        <v>0</v>
      </c>
      <c r="G32" s="6">
        <v>61133</v>
      </c>
      <c r="H32" s="37">
        <f t="shared" si="2"/>
        <v>-61133</v>
      </c>
      <c r="I32" s="50">
        <f t="shared" si="3"/>
        <v>-100</v>
      </c>
      <c r="J32" s="26">
        <f t="shared" si="4"/>
        <v>5685047</v>
      </c>
      <c r="K32" s="6">
        <f t="shared" si="5"/>
        <v>5475402</v>
      </c>
      <c r="L32" s="37">
        <f t="shared" si="6"/>
        <v>209645</v>
      </c>
      <c r="M32" s="54">
        <f t="shared" si="7"/>
        <v>3.8288512879967485</v>
      </c>
      <c r="N32" s="27">
        <v>13574903</v>
      </c>
      <c r="O32" s="27">
        <v>12981752</v>
      </c>
      <c r="P32" s="37">
        <f t="shared" si="8"/>
        <v>593151</v>
      </c>
      <c r="Q32" s="50">
        <f t="shared" si="9"/>
        <v>4.5691136296549084</v>
      </c>
      <c r="R32" s="6">
        <v>7889856</v>
      </c>
      <c r="S32" s="9">
        <v>7567483</v>
      </c>
      <c r="T32" s="37">
        <f t="shared" si="10"/>
        <v>322373</v>
      </c>
      <c r="U32" s="50">
        <f t="shared" si="11"/>
        <v>4.2599765338091844</v>
      </c>
    </row>
    <row r="33" spans="1:21" x14ac:dyDescent="0.45">
      <c r="A33" s="2" t="s">
        <v>29</v>
      </c>
      <c r="B33" s="6">
        <v>29802335</v>
      </c>
      <c r="C33" s="6">
        <v>27605801</v>
      </c>
      <c r="D33" s="37">
        <f t="shared" si="0"/>
        <v>2196534</v>
      </c>
      <c r="E33" s="50">
        <f t="shared" si="1"/>
        <v>7.9567841556200447</v>
      </c>
      <c r="F33" s="9">
        <v>0</v>
      </c>
      <c r="G33" s="6">
        <v>1328044</v>
      </c>
      <c r="H33" s="37">
        <f t="shared" si="2"/>
        <v>-1328044</v>
      </c>
      <c r="I33" s="50">
        <f t="shared" si="3"/>
        <v>-100</v>
      </c>
      <c r="J33" s="26">
        <f t="shared" si="4"/>
        <v>29802335</v>
      </c>
      <c r="K33" s="6">
        <f t="shared" si="5"/>
        <v>28933845</v>
      </c>
      <c r="L33" s="37">
        <f t="shared" si="6"/>
        <v>868490</v>
      </c>
      <c r="M33" s="54">
        <f t="shared" si="7"/>
        <v>3.0016404663811613</v>
      </c>
      <c r="N33" s="27">
        <v>101349268</v>
      </c>
      <c r="O33" s="27">
        <v>97427178</v>
      </c>
      <c r="P33" s="37">
        <f t="shared" si="8"/>
        <v>3922090</v>
      </c>
      <c r="Q33" s="50">
        <f t="shared" si="9"/>
        <v>4.0256631470943383</v>
      </c>
      <c r="R33" s="6">
        <v>71546933</v>
      </c>
      <c r="S33" s="9">
        <v>69821377</v>
      </c>
      <c r="T33" s="37">
        <f t="shared" si="10"/>
        <v>1725556</v>
      </c>
      <c r="U33" s="50">
        <f t="shared" si="11"/>
        <v>2.4713863778424106</v>
      </c>
    </row>
    <row r="34" spans="1:21" x14ac:dyDescent="0.45">
      <c r="A34" s="2" t="s">
        <v>30</v>
      </c>
      <c r="B34" s="6">
        <v>4554600</v>
      </c>
      <c r="C34" s="6">
        <v>4217604</v>
      </c>
      <c r="D34" s="37">
        <f t="shared" si="0"/>
        <v>336996</v>
      </c>
      <c r="E34" s="50">
        <f t="shared" si="1"/>
        <v>7.9902238332475006</v>
      </c>
      <c r="F34" s="9">
        <v>0</v>
      </c>
      <c r="G34" s="6">
        <v>69196</v>
      </c>
      <c r="H34" s="37">
        <f t="shared" si="2"/>
        <v>-69196</v>
      </c>
      <c r="I34" s="50">
        <f t="shared" si="3"/>
        <v>-100</v>
      </c>
      <c r="J34" s="26">
        <f t="shared" si="4"/>
        <v>4554600</v>
      </c>
      <c r="K34" s="6">
        <f t="shared" si="5"/>
        <v>4286800</v>
      </c>
      <c r="L34" s="37">
        <f t="shared" si="6"/>
        <v>267800</v>
      </c>
      <c r="M34" s="54">
        <f t="shared" si="7"/>
        <v>6.2470840720350918</v>
      </c>
      <c r="N34" s="27">
        <v>12743334</v>
      </c>
      <c r="O34" s="27">
        <v>12227625</v>
      </c>
      <c r="P34" s="37">
        <f t="shared" si="8"/>
        <v>515709</v>
      </c>
      <c r="Q34" s="50">
        <f t="shared" si="9"/>
        <v>4.217572913791523</v>
      </c>
      <c r="R34" s="6">
        <v>8188734</v>
      </c>
      <c r="S34" s="9">
        <v>8010021</v>
      </c>
      <c r="T34" s="37">
        <f t="shared" si="10"/>
        <v>178713</v>
      </c>
      <c r="U34" s="50">
        <f t="shared" si="11"/>
        <v>2.2311177461332488</v>
      </c>
    </row>
    <row r="35" spans="1:21" x14ac:dyDescent="0.45">
      <c r="A35" s="2" t="s">
        <v>31</v>
      </c>
      <c r="B35" s="6">
        <v>4976626</v>
      </c>
      <c r="C35" s="6">
        <v>4857016</v>
      </c>
      <c r="D35" s="37">
        <f t="shared" si="0"/>
        <v>119610</v>
      </c>
      <c r="E35" s="50">
        <f t="shared" si="1"/>
        <v>2.4626231414514699</v>
      </c>
      <c r="F35" s="9">
        <v>0</v>
      </c>
      <c r="G35" s="6">
        <v>50683</v>
      </c>
      <c r="H35" s="37">
        <f t="shared" si="2"/>
        <v>-50683</v>
      </c>
      <c r="I35" s="50">
        <f t="shared" si="3"/>
        <v>-100</v>
      </c>
      <c r="J35" s="26">
        <f t="shared" si="4"/>
        <v>4976626</v>
      </c>
      <c r="K35" s="6">
        <f t="shared" si="5"/>
        <v>4907699</v>
      </c>
      <c r="L35" s="37">
        <f t="shared" si="6"/>
        <v>68927</v>
      </c>
      <c r="M35" s="54">
        <f t="shared" si="7"/>
        <v>1.4044667368557029</v>
      </c>
      <c r="N35" s="27">
        <v>11604188</v>
      </c>
      <c r="O35" s="27">
        <v>11250840</v>
      </c>
      <c r="P35" s="37">
        <f t="shared" si="8"/>
        <v>353348</v>
      </c>
      <c r="Q35" s="50">
        <f t="shared" si="9"/>
        <v>3.1406366102442185</v>
      </c>
      <c r="R35" s="6">
        <v>6627562</v>
      </c>
      <c r="S35" s="9">
        <v>6393824</v>
      </c>
      <c r="T35" s="37">
        <f t="shared" si="10"/>
        <v>233738</v>
      </c>
      <c r="U35" s="50">
        <f t="shared" si="11"/>
        <v>3.6556839850455658</v>
      </c>
    </row>
    <row r="36" spans="1:21" x14ac:dyDescent="0.45">
      <c r="A36" s="2" t="s">
        <v>32</v>
      </c>
      <c r="B36" s="6">
        <v>5019926</v>
      </c>
      <c r="C36" s="6">
        <v>4779387</v>
      </c>
      <c r="D36" s="37">
        <f t="shared" si="0"/>
        <v>240539</v>
      </c>
      <c r="E36" s="50">
        <f t="shared" si="1"/>
        <v>5.0328420778648075</v>
      </c>
      <c r="F36" s="9">
        <v>0</v>
      </c>
      <c r="G36" s="6">
        <v>74735</v>
      </c>
      <c r="H36" s="37">
        <f t="shared" si="2"/>
        <v>-74735</v>
      </c>
      <c r="I36" s="50">
        <f t="shared" si="3"/>
        <v>-100</v>
      </c>
      <c r="J36" s="26">
        <f t="shared" si="4"/>
        <v>5019926</v>
      </c>
      <c r="K36" s="6">
        <f t="shared" si="5"/>
        <v>4854122</v>
      </c>
      <c r="L36" s="37">
        <f t="shared" si="6"/>
        <v>165804</v>
      </c>
      <c r="M36" s="54">
        <f t="shared" si="7"/>
        <v>3.4157361516665707</v>
      </c>
      <c r="N36" s="27">
        <v>14919152</v>
      </c>
      <c r="O36" s="27">
        <v>14260164</v>
      </c>
      <c r="P36" s="37">
        <f t="shared" si="8"/>
        <v>658988</v>
      </c>
      <c r="Q36" s="50">
        <f t="shared" si="9"/>
        <v>4.6211810747758486</v>
      </c>
      <c r="R36" s="6">
        <v>9899226</v>
      </c>
      <c r="S36" s="9">
        <v>9480777</v>
      </c>
      <c r="T36" s="37">
        <f t="shared" si="10"/>
        <v>418449</v>
      </c>
      <c r="U36" s="50">
        <f t="shared" si="11"/>
        <v>4.4136572350557346</v>
      </c>
    </row>
    <row r="37" spans="1:21" x14ac:dyDescent="0.45">
      <c r="A37" s="2" t="s">
        <v>33</v>
      </c>
      <c r="B37" s="6">
        <v>4442646</v>
      </c>
      <c r="C37" s="6">
        <v>4283426</v>
      </c>
      <c r="D37" s="37">
        <f t="shared" si="0"/>
        <v>159220</v>
      </c>
      <c r="E37" s="50">
        <f t="shared" si="1"/>
        <v>3.7171180265516357</v>
      </c>
      <c r="F37" s="9">
        <v>0</v>
      </c>
      <c r="G37" s="6">
        <v>60894</v>
      </c>
      <c r="H37" s="37">
        <f t="shared" si="2"/>
        <v>-60894</v>
      </c>
      <c r="I37" s="50">
        <f t="shared" si="3"/>
        <v>-100</v>
      </c>
      <c r="J37" s="26">
        <f t="shared" si="4"/>
        <v>4442646</v>
      </c>
      <c r="K37" s="6">
        <f t="shared" si="5"/>
        <v>4344320</v>
      </c>
      <c r="L37" s="37">
        <f t="shared" si="6"/>
        <v>98326</v>
      </c>
      <c r="M37" s="54">
        <f t="shared" si="7"/>
        <v>2.2633231437831469</v>
      </c>
      <c r="N37" s="27">
        <v>11812222</v>
      </c>
      <c r="O37" s="27">
        <v>11454036</v>
      </c>
      <c r="P37" s="37">
        <f t="shared" si="8"/>
        <v>358186</v>
      </c>
      <c r="Q37" s="50">
        <f t="shared" si="9"/>
        <v>3.1271597190719591</v>
      </c>
      <c r="R37" s="6">
        <v>7369576</v>
      </c>
      <c r="S37" s="9">
        <v>7170610</v>
      </c>
      <c r="T37" s="37">
        <f t="shared" si="10"/>
        <v>198966</v>
      </c>
      <c r="U37" s="50">
        <f t="shared" si="11"/>
        <v>2.7747430134953621</v>
      </c>
    </row>
    <row r="38" spans="1:21" x14ac:dyDescent="0.45">
      <c r="A38" s="2" t="s">
        <v>34</v>
      </c>
      <c r="B38" s="6">
        <v>5219553</v>
      </c>
      <c r="C38" s="6">
        <v>5108926</v>
      </c>
      <c r="D38" s="37">
        <f t="shared" si="0"/>
        <v>110627</v>
      </c>
      <c r="E38" s="50">
        <f t="shared" si="1"/>
        <v>2.165367045833122</v>
      </c>
      <c r="F38" s="9">
        <v>0</v>
      </c>
      <c r="G38" s="6">
        <v>40350</v>
      </c>
      <c r="H38" s="37">
        <f t="shared" si="2"/>
        <v>-40350</v>
      </c>
      <c r="I38" s="50">
        <f t="shared" si="3"/>
        <v>-100</v>
      </c>
      <c r="J38" s="26">
        <f t="shared" si="4"/>
        <v>5219553</v>
      </c>
      <c r="K38" s="6">
        <f t="shared" si="5"/>
        <v>5149276</v>
      </c>
      <c r="L38" s="37">
        <f t="shared" si="6"/>
        <v>70277</v>
      </c>
      <c r="M38" s="54">
        <f t="shared" si="7"/>
        <v>1.364793807906195</v>
      </c>
      <c r="N38" s="27">
        <v>10554020</v>
      </c>
      <c r="O38" s="27">
        <v>10353137</v>
      </c>
      <c r="P38" s="37">
        <f t="shared" si="8"/>
        <v>200883</v>
      </c>
      <c r="Q38" s="50">
        <f t="shared" si="9"/>
        <v>1.9403104585595576</v>
      </c>
      <c r="R38" s="6">
        <v>5334467</v>
      </c>
      <c r="S38" s="9">
        <v>5244211</v>
      </c>
      <c r="T38" s="37">
        <f t="shared" si="10"/>
        <v>90256</v>
      </c>
      <c r="U38" s="50">
        <f t="shared" si="11"/>
        <v>1.7210596598802086</v>
      </c>
    </row>
    <row r="39" spans="1:21" x14ac:dyDescent="0.45">
      <c r="A39" s="2" t="s">
        <v>35</v>
      </c>
      <c r="B39" s="6">
        <v>2309266</v>
      </c>
      <c r="C39" s="6">
        <v>2003229</v>
      </c>
      <c r="D39" s="37">
        <f t="shared" si="0"/>
        <v>306037</v>
      </c>
      <c r="E39" s="50">
        <f t="shared" si="1"/>
        <v>15.277184984841963</v>
      </c>
      <c r="F39" s="9">
        <v>0</v>
      </c>
      <c r="G39" s="6">
        <v>33299</v>
      </c>
      <c r="H39" s="37">
        <f t="shared" si="2"/>
        <v>-33299</v>
      </c>
      <c r="I39" s="50">
        <f t="shared" si="3"/>
        <v>-100</v>
      </c>
      <c r="J39" s="26">
        <f t="shared" si="4"/>
        <v>2309266</v>
      </c>
      <c r="K39" s="6">
        <f t="shared" si="5"/>
        <v>2036528</v>
      </c>
      <c r="L39" s="37">
        <f t="shared" si="6"/>
        <v>272738</v>
      </c>
      <c r="M39" s="54">
        <f t="shared" si="7"/>
        <v>13.392302978402459</v>
      </c>
      <c r="N39" s="27">
        <v>7180251</v>
      </c>
      <c r="O39" s="27">
        <v>6744560</v>
      </c>
      <c r="P39" s="37">
        <f t="shared" si="8"/>
        <v>435691</v>
      </c>
      <c r="Q39" s="50">
        <f t="shared" si="9"/>
        <v>6.4598876724352605</v>
      </c>
      <c r="R39" s="6">
        <v>4870985</v>
      </c>
      <c r="S39" s="9">
        <v>4741331</v>
      </c>
      <c r="T39" s="37">
        <f t="shared" si="10"/>
        <v>129654</v>
      </c>
      <c r="U39" s="50">
        <f t="shared" si="11"/>
        <v>2.7345485898369049</v>
      </c>
    </row>
    <row r="40" spans="1:21" x14ac:dyDescent="0.45">
      <c r="A40" s="2" t="s">
        <v>36</v>
      </c>
      <c r="B40" s="6">
        <v>3103633</v>
      </c>
      <c r="C40" s="6">
        <v>2874528</v>
      </c>
      <c r="D40" s="37">
        <f t="shared" si="0"/>
        <v>229105</v>
      </c>
      <c r="E40" s="50">
        <f t="shared" si="1"/>
        <v>7.9701780605372363</v>
      </c>
      <c r="F40" s="9">
        <v>0</v>
      </c>
      <c r="G40" s="6">
        <v>14778</v>
      </c>
      <c r="H40" s="37">
        <f t="shared" si="2"/>
        <v>-14778</v>
      </c>
      <c r="I40" s="50">
        <f t="shared" si="3"/>
        <v>-100</v>
      </c>
      <c r="J40" s="26">
        <f t="shared" si="4"/>
        <v>3103633</v>
      </c>
      <c r="K40" s="6">
        <f t="shared" si="5"/>
        <v>2889306</v>
      </c>
      <c r="L40" s="37">
        <f t="shared" si="6"/>
        <v>214327</v>
      </c>
      <c r="M40" s="54">
        <f t="shared" si="7"/>
        <v>7.4179405019752176</v>
      </c>
      <c r="N40" s="27">
        <v>4903963</v>
      </c>
      <c r="O40" s="27">
        <v>4656203</v>
      </c>
      <c r="P40" s="37">
        <f t="shared" si="8"/>
        <v>247760</v>
      </c>
      <c r="Q40" s="50">
        <f t="shared" si="9"/>
        <v>5.3210738449332995</v>
      </c>
      <c r="R40" s="6">
        <v>1800330</v>
      </c>
      <c r="S40" s="9">
        <v>1781675</v>
      </c>
      <c r="T40" s="37">
        <f t="shared" si="10"/>
        <v>18655</v>
      </c>
      <c r="U40" s="50">
        <f t="shared" si="11"/>
        <v>1.0470484235340249</v>
      </c>
    </row>
    <row r="41" spans="1:21" x14ac:dyDescent="0.45">
      <c r="A41" s="2" t="s">
        <v>37</v>
      </c>
      <c r="B41" s="6">
        <v>2601535</v>
      </c>
      <c r="C41" s="6">
        <v>2399882</v>
      </c>
      <c r="D41" s="37">
        <f t="shared" si="0"/>
        <v>201653</v>
      </c>
      <c r="E41" s="50">
        <f t="shared" si="1"/>
        <v>8.402621462221882</v>
      </c>
      <c r="F41" s="9">
        <v>0</v>
      </c>
      <c r="G41" s="6">
        <v>9858</v>
      </c>
      <c r="H41" s="37">
        <f t="shared" si="2"/>
        <v>-9858</v>
      </c>
      <c r="I41" s="50">
        <f t="shared" si="3"/>
        <v>-100</v>
      </c>
      <c r="J41" s="26">
        <f t="shared" si="4"/>
        <v>2601535</v>
      </c>
      <c r="K41" s="6">
        <f t="shared" si="5"/>
        <v>2409740</v>
      </c>
      <c r="L41" s="37">
        <f t="shared" si="6"/>
        <v>191795</v>
      </c>
      <c r="M41" s="54">
        <f t="shared" si="7"/>
        <v>7.95915741947264</v>
      </c>
      <c r="N41" s="27">
        <v>3733402</v>
      </c>
      <c r="O41" s="27">
        <v>3525900</v>
      </c>
      <c r="P41" s="37">
        <f t="shared" si="8"/>
        <v>207502</v>
      </c>
      <c r="Q41" s="50">
        <f t="shared" si="9"/>
        <v>5.8850789869253184</v>
      </c>
      <c r="R41" s="6">
        <v>1131867</v>
      </c>
      <c r="S41" s="9">
        <v>1126018</v>
      </c>
      <c r="T41" s="37">
        <f t="shared" si="10"/>
        <v>5849</v>
      </c>
      <c r="U41" s="50">
        <f t="shared" si="11"/>
        <v>0.51944107465422551</v>
      </c>
    </row>
    <row r="42" spans="1:21" x14ac:dyDescent="0.45">
      <c r="A42" s="2" t="s">
        <v>38</v>
      </c>
      <c r="B42" s="6">
        <v>2106447</v>
      </c>
      <c r="C42" s="6">
        <v>1998724</v>
      </c>
      <c r="D42" s="37">
        <f t="shared" si="0"/>
        <v>107723</v>
      </c>
      <c r="E42" s="50">
        <f t="shared" si="1"/>
        <v>5.3895885574996916</v>
      </c>
      <c r="F42" s="9">
        <v>0</v>
      </c>
      <c r="G42" s="6">
        <v>18290</v>
      </c>
      <c r="H42" s="37">
        <f t="shared" si="2"/>
        <v>-18290</v>
      </c>
      <c r="I42" s="50">
        <f t="shared" si="3"/>
        <v>-100</v>
      </c>
      <c r="J42" s="26">
        <f t="shared" si="4"/>
        <v>2106447</v>
      </c>
      <c r="K42" s="6">
        <f t="shared" si="5"/>
        <v>2017014</v>
      </c>
      <c r="L42" s="37">
        <f t="shared" si="6"/>
        <v>89433</v>
      </c>
      <c r="M42" s="54">
        <f t="shared" si="7"/>
        <v>4.4339305527874462</v>
      </c>
      <c r="N42" s="27">
        <v>4301249</v>
      </c>
      <c r="O42" s="27">
        <v>4161109</v>
      </c>
      <c r="P42" s="37">
        <f t="shared" si="8"/>
        <v>140140</v>
      </c>
      <c r="Q42" s="50">
        <f t="shared" si="9"/>
        <v>3.3678521759463731</v>
      </c>
      <c r="R42" s="6">
        <v>2194802</v>
      </c>
      <c r="S42" s="9">
        <v>2162385</v>
      </c>
      <c r="T42" s="37">
        <f t="shared" si="10"/>
        <v>32417</v>
      </c>
      <c r="U42" s="58">
        <f t="shared" si="11"/>
        <v>1.4991317457344611</v>
      </c>
    </row>
    <row r="43" spans="1:21" x14ac:dyDescent="0.45">
      <c r="A43" s="2" t="s">
        <v>39</v>
      </c>
      <c r="B43" s="6">
        <v>4181416</v>
      </c>
      <c r="C43" s="6">
        <v>3922995</v>
      </c>
      <c r="D43" s="37">
        <f t="shared" si="0"/>
        <v>258421</v>
      </c>
      <c r="E43" s="50">
        <f t="shared" si="1"/>
        <v>6.5873395199331108</v>
      </c>
      <c r="F43" s="9">
        <v>0</v>
      </c>
      <c r="G43" s="6">
        <v>37456</v>
      </c>
      <c r="H43" s="37">
        <f t="shared" si="2"/>
        <v>-37456</v>
      </c>
      <c r="I43" s="50">
        <f t="shared" si="3"/>
        <v>-100</v>
      </c>
      <c r="J43" s="26">
        <f t="shared" si="4"/>
        <v>4181416</v>
      </c>
      <c r="K43" s="6">
        <f t="shared" si="5"/>
        <v>3960451</v>
      </c>
      <c r="L43" s="37">
        <f t="shared" si="6"/>
        <v>220965</v>
      </c>
      <c r="M43" s="54">
        <f t="shared" si="7"/>
        <v>5.5792888234193594</v>
      </c>
      <c r="N43" s="27">
        <v>8839443</v>
      </c>
      <c r="O43" s="27">
        <v>8460992</v>
      </c>
      <c r="P43" s="37">
        <f t="shared" si="8"/>
        <v>378451</v>
      </c>
      <c r="Q43" s="58">
        <f t="shared" si="9"/>
        <v>4.4728915947444436</v>
      </c>
      <c r="R43" s="6">
        <v>4658027</v>
      </c>
      <c r="S43" s="9">
        <v>4537997</v>
      </c>
      <c r="T43" s="37">
        <f t="shared" si="10"/>
        <v>120030</v>
      </c>
      <c r="U43" s="58">
        <f t="shared" si="11"/>
        <v>2.6449995449534303</v>
      </c>
    </row>
    <row r="44" spans="1:21" x14ac:dyDescent="0.45">
      <c r="A44" s="2" t="s">
        <v>40</v>
      </c>
      <c r="B44" s="22" t="s">
        <v>63</v>
      </c>
      <c r="C44" s="22" t="s">
        <v>53</v>
      </c>
      <c r="D44" s="22" t="s">
        <v>58</v>
      </c>
      <c r="E44" s="51" t="s">
        <v>58</v>
      </c>
      <c r="F44" s="38" t="s">
        <v>53</v>
      </c>
      <c r="G44" s="38" t="s">
        <v>53</v>
      </c>
      <c r="H44" s="22" t="s">
        <v>58</v>
      </c>
      <c r="I44" s="51" t="s">
        <v>58</v>
      </c>
      <c r="J44" s="39" t="s">
        <v>53</v>
      </c>
      <c r="K44" s="38" t="s">
        <v>53</v>
      </c>
      <c r="L44" s="22" t="s">
        <v>58</v>
      </c>
      <c r="M44" s="55" t="s">
        <v>58</v>
      </c>
      <c r="N44" s="27">
        <v>2675551</v>
      </c>
      <c r="O44" s="27">
        <v>2537021</v>
      </c>
      <c r="P44" s="37">
        <f t="shared" si="8"/>
        <v>138530</v>
      </c>
      <c r="Q44" s="58">
        <f t="shared" si="9"/>
        <v>5.4603410850757594</v>
      </c>
      <c r="R44" s="6">
        <v>3456656</v>
      </c>
      <c r="S44" s="9">
        <v>3391220</v>
      </c>
      <c r="T44" s="37">
        <f t="shared" ref="T44" si="12">R44-S44</f>
        <v>65436</v>
      </c>
      <c r="U44" s="58">
        <f t="shared" ref="U44" si="13">(R44/S44-1)*100</f>
        <v>1.9295710688188805</v>
      </c>
    </row>
    <row r="45" spans="1:21" x14ac:dyDescent="0.45">
      <c r="A45" s="2" t="s">
        <v>41</v>
      </c>
      <c r="B45" s="6">
        <v>2478496</v>
      </c>
      <c r="C45" s="6">
        <v>2339551</v>
      </c>
      <c r="D45" s="37">
        <f t="shared" si="0"/>
        <v>138945</v>
      </c>
      <c r="E45" s="50">
        <f t="shared" si="1"/>
        <v>5.9389600825115574</v>
      </c>
      <c r="F45" s="9">
        <v>0</v>
      </c>
      <c r="G45" s="6">
        <v>15911</v>
      </c>
      <c r="H45" s="37">
        <f t="shared" ref="H45:H48" si="14">F45-G45</f>
        <v>-15911</v>
      </c>
      <c r="I45" s="50">
        <f t="shared" ref="I45:I52" si="15">(F45/G45-1)*100</f>
        <v>-100</v>
      </c>
      <c r="J45" s="26">
        <f t="shared" si="4"/>
        <v>2478496</v>
      </c>
      <c r="K45" s="6">
        <f t="shared" si="5"/>
        <v>2355462</v>
      </c>
      <c r="L45" s="37">
        <f t="shared" ref="L45:L48" si="16">J45-K45</f>
        <v>123034</v>
      </c>
      <c r="M45" s="54">
        <f t="shared" ref="M45:M52" si="17">(J45/K45-1)*100</f>
        <v>5.2233489650862497</v>
      </c>
      <c r="N45" s="27">
        <v>4281759</v>
      </c>
      <c r="O45" s="27">
        <v>4104502</v>
      </c>
      <c r="P45" s="37">
        <f t="shared" ref="P45:P48" si="18">N45-O45</f>
        <v>177257</v>
      </c>
      <c r="Q45" s="58">
        <f t="shared" ref="Q45:Q52" si="19">(N45/O45-1)*100</f>
        <v>4.3185994305764641</v>
      </c>
      <c r="R45" s="6">
        <v>1803263</v>
      </c>
      <c r="S45" s="9">
        <v>1764951</v>
      </c>
      <c r="T45" s="37">
        <f t="shared" ref="T45:T48" si="20">R45-S45</f>
        <v>38312</v>
      </c>
      <c r="U45" s="58">
        <f t="shared" ref="U45:U52" si="21">(R45/S45-1)*100</f>
        <v>2.1707118214613352</v>
      </c>
    </row>
    <row r="46" spans="1:21" x14ac:dyDescent="0.45">
      <c r="A46" s="2" t="s">
        <v>42</v>
      </c>
      <c r="B46" s="6">
        <v>1801098</v>
      </c>
      <c r="C46" s="6">
        <v>1797204</v>
      </c>
      <c r="D46" s="37">
        <f t="shared" si="0"/>
        <v>3894</v>
      </c>
      <c r="E46" s="50">
        <f t="shared" si="1"/>
        <v>0.2166698939018552</v>
      </c>
      <c r="F46" s="9">
        <v>0</v>
      </c>
      <c r="G46" s="6">
        <v>11625</v>
      </c>
      <c r="H46" s="37">
        <f t="shared" si="14"/>
        <v>-11625</v>
      </c>
      <c r="I46" s="50">
        <f t="shared" si="15"/>
        <v>-100</v>
      </c>
      <c r="J46" s="26">
        <f t="shared" si="4"/>
        <v>1801098</v>
      </c>
      <c r="K46" s="6">
        <f t="shared" si="5"/>
        <v>1808829</v>
      </c>
      <c r="L46" s="37">
        <f t="shared" si="16"/>
        <v>-7731</v>
      </c>
      <c r="M46" s="54">
        <f t="shared" si="17"/>
        <v>-0.42740358541354384</v>
      </c>
      <c r="N46" s="27">
        <v>3246702</v>
      </c>
      <c r="O46" s="27">
        <v>3205829</v>
      </c>
      <c r="P46" s="37">
        <f t="shared" si="18"/>
        <v>40873</v>
      </c>
      <c r="Q46" s="50">
        <f t="shared" si="19"/>
        <v>1.2749588328011319</v>
      </c>
      <c r="R46" s="6">
        <v>1445604</v>
      </c>
      <c r="S46" s="9">
        <v>1408625</v>
      </c>
      <c r="T46" s="37">
        <f t="shared" si="20"/>
        <v>36979</v>
      </c>
      <c r="U46" s="58">
        <f t="shared" si="21"/>
        <v>2.6251841334634873</v>
      </c>
    </row>
    <row r="47" spans="1:21" x14ac:dyDescent="0.45">
      <c r="A47" s="2" t="s">
        <v>43</v>
      </c>
      <c r="B47" s="6">
        <v>2354093</v>
      </c>
      <c r="C47" s="6">
        <v>2332183</v>
      </c>
      <c r="D47" s="37">
        <f t="shared" si="0"/>
        <v>21910</v>
      </c>
      <c r="E47" s="50">
        <f t="shared" si="1"/>
        <v>0.93946315533557367</v>
      </c>
      <c r="F47" s="9">
        <v>0</v>
      </c>
      <c r="G47" s="6">
        <v>12547</v>
      </c>
      <c r="H47" s="37">
        <f t="shared" si="14"/>
        <v>-12547</v>
      </c>
      <c r="I47" s="50">
        <f t="shared" si="15"/>
        <v>-100</v>
      </c>
      <c r="J47" s="26">
        <f t="shared" si="4"/>
        <v>2354093</v>
      </c>
      <c r="K47" s="6">
        <f t="shared" si="5"/>
        <v>2344730</v>
      </c>
      <c r="L47" s="37">
        <f t="shared" si="16"/>
        <v>9363</v>
      </c>
      <c r="M47" s="54">
        <f t="shared" si="17"/>
        <v>0.39932103056641299</v>
      </c>
      <c r="N47" s="27">
        <v>4144206</v>
      </c>
      <c r="O47" s="27">
        <v>3974222</v>
      </c>
      <c r="P47" s="37">
        <f t="shared" si="18"/>
        <v>169984</v>
      </c>
      <c r="Q47" s="50">
        <f t="shared" si="19"/>
        <v>4.2771641845875674</v>
      </c>
      <c r="R47" s="6">
        <v>1790113</v>
      </c>
      <c r="S47" s="9">
        <v>1642039</v>
      </c>
      <c r="T47" s="37">
        <f t="shared" si="20"/>
        <v>148074</v>
      </c>
      <c r="U47" s="58">
        <f t="shared" si="21"/>
        <v>9.0176908100233923</v>
      </c>
    </row>
    <row r="48" spans="1:21" x14ac:dyDescent="0.45">
      <c r="A48" s="3" t="s">
        <v>44</v>
      </c>
      <c r="B48" s="28">
        <v>1803159</v>
      </c>
      <c r="C48" s="28">
        <v>1702159</v>
      </c>
      <c r="D48" s="37">
        <f t="shared" si="0"/>
        <v>101000</v>
      </c>
      <c r="E48" s="52">
        <f t="shared" si="1"/>
        <v>5.9336407468397523</v>
      </c>
      <c r="F48" s="35">
        <v>0</v>
      </c>
      <c r="G48" s="28">
        <v>5117</v>
      </c>
      <c r="H48" s="40">
        <f t="shared" si="14"/>
        <v>-5117</v>
      </c>
      <c r="I48" s="52">
        <f t="shared" si="15"/>
        <v>-100</v>
      </c>
      <c r="J48" s="26">
        <f t="shared" si="4"/>
        <v>1803159</v>
      </c>
      <c r="K48" s="6">
        <f t="shared" si="5"/>
        <v>1707276</v>
      </c>
      <c r="L48" s="37">
        <f t="shared" si="16"/>
        <v>95883</v>
      </c>
      <c r="M48" s="56">
        <f t="shared" si="17"/>
        <v>5.6161393939820003</v>
      </c>
      <c r="N48" s="36">
        <v>2347360</v>
      </c>
      <c r="O48" s="36">
        <v>2229237</v>
      </c>
      <c r="P48" s="37">
        <f t="shared" si="18"/>
        <v>118123</v>
      </c>
      <c r="Q48" s="52">
        <f t="shared" si="19"/>
        <v>5.2988085160976528</v>
      </c>
      <c r="R48" s="28">
        <v>544201</v>
      </c>
      <c r="S48" s="35">
        <v>527078</v>
      </c>
      <c r="T48" s="37">
        <f t="shared" si="20"/>
        <v>17123</v>
      </c>
      <c r="U48" s="52">
        <f t="shared" si="21"/>
        <v>3.2486652829372575</v>
      </c>
    </row>
    <row r="49" spans="1:21" x14ac:dyDescent="0.45">
      <c r="A49" s="4" t="s">
        <v>47</v>
      </c>
      <c r="B49" s="31">
        <f>SUM(B8:B38)</f>
        <v>284615506</v>
      </c>
      <c r="C49" s="31">
        <f>SUM(C8:C38)</f>
        <v>264993906</v>
      </c>
      <c r="D49" s="31">
        <f>SUM(D8:D38)</f>
        <v>19621600</v>
      </c>
      <c r="E49" s="5">
        <f t="shared" si="1"/>
        <v>7.4045476351444872</v>
      </c>
      <c r="F49" s="31">
        <v>0</v>
      </c>
      <c r="G49" s="32">
        <f>SUM(G8:G38)</f>
        <v>8175510</v>
      </c>
      <c r="H49" s="32">
        <f>SUM(H8:H38)</f>
        <v>-8175510</v>
      </c>
      <c r="I49" s="11">
        <f t="shared" si="15"/>
        <v>-100</v>
      </c>
      <c r="J49" s="46">
        <f>SUM(J8:J38)</f>
        <v>284615506</v>
      </c>
      <c r="K49" s="31">
        <f>SUM(K8:K38)</f>
        <v>273169416</v>
      </c>
      <c r="L49" s="32">
        <f>SUM(L8:L38)</f>
        <v>11446090</v>
      </c>
      <c r="M49" s="14">
        <f t="shared" si="17"/>
        <v>4.1901066992067637</v>
      </c>
      <c r="N49" s="44">
        <f>SUM(N8:N38)</f>
        <v>1000762601</v>
      </c>
      <c r="O49" s="57">
        <f>SUM(O8:O38)</f>
        <v>959443481</v>
      </c>
      <c r="P49" s="32">
        <f>SUM(P8:P38)</f>
        <v>41319120</v>
      </c>
      <c r="Q49" s="5">
        <f t="shared" si="19"/>
        <v>4.3065715509301494</v>
      </c>
      <c r="R49" s="31">
        <f>SUM(R8:R38)</f>
        <v>716147095</v>
      </c>
      <c r="S49" s="31">
        <f>SUM(S8:S38)</f>
        <v>694449575</v>
      </c>
      <c r="T49" s="32">
        <f>SUM(T8:T38)</f>
        <v>21697520</v>
      </c>
      <c r="U49" s="5">
        <f t="shared" si="21"/>
        <v>3.1244197967865484</v>
      </c>
    </row>
    <row r="50" spans="1:21" x14ac:dyDescent="0.45">
      <c r="A50" s="33" t="s">
        <v>45</v>
      </c>
      <c r="B50" s="31">
        <f>SUM(B39:B43,B45:B48)</f>
        <v>22739143</v>
      </c>
      <c r="C50" s="31">
        <f>SUM(C39:C43,C45:C48)</f>
        <v>21370455</v>
      </c>
      <c r="D50" s="31">
        <f>SUM(D39:D43,D45:D48)</f>
        <v>1368688</v>
      </c>
      <c r="E50" s="5">
        <f t="shared" si="1"/>
        <v>6.4045805295207758</v>
      </c>
      <c r="F50" s="31">
        <v>0</v>
      </c>
      <c r="G50" s="32">
        <f>SUM(G39:G43,G45:G48)</f>
        <v>158881</v>
      </c>
      <c r="H50" s="32">
        <f>SUM(H39:H43,H45:H48)</f>
        <v>-158881</v>
      </c>
      <c r="I50" s="11">
        <f t="shared" si="15"/>
        <v>-100</v>
      </c>
      <c r="J50" s="46">
        <f>SUM(J39:J43,J45:J48)</f>
        <v>22739143</v>
      </c>
      <c r="K50" s="31">
        <f>SUM(K39:K43,K45:K48)</f>
        <v>21529336</v>
      </c>
      <c r="L50" s="32">
        <f>SUM(L39:L43,L45:L48)</f>
        <v>1209807</v>
      </c>
      <c r="M50" s="14">
        <f t="shared" si="17"/>
        <v>5.619341906317965</v>
      </c>
      <c r="N50" s="44">
        <f>SUM(N39:N48)</f>
        <v>45653886</v>
      </c>
      <c r="O50" s="57">
        <f>SUM(O39:O48)</f>
        <v>43599575</v>
      </c>
      <c r="P50" s="57">
        <f>SUM(P39:P48)</f>
        <v>2054311</v>
      </c>
      <c r="Q50" s="11">
        <f t="shared" si="19"/>
        <v>4.7117684059993614</v>
      </c>
      <c r="R50" s="57">
        <f>SUM(R39:R48)</f>
        <v>23695848</v>
      </c>
      <c r="S50" s="57">
        <f>SUM(S39:S48)</f>
        <v>23083319</v>
      </c>
      <c r="T50" s="57">
        <f>SUM(T39:T48)</f>
        <v>612529</v>
      </c>
      <c r="U50" s="5">
        <f t="shared" si="21"/>
        <v>2.6535568823530031</v>
      </c>
    </row>
    <row r="51" spans="1:21" x14ac:dyDescent="0.45">
      <c r="A51" s="4" t="s">
        <v>48</v>
      </c>
      <c r="B51" s="31">
        <f>B49+B50</f>
        <v>307354649</v>
      </c>
      <c r="C51" s="31">
        <f>C49+C50</f>
        <v>286364361</v>
      </c>
      <c r="D51" s="31">
        <f>D49+D50</f>
        <v>20990288</v>
      </c>
      <c r="E51" s="5">
        <f t="shared" si="1"/>
        <v>7.3299232930734703</v>
      </c>
      <c r="F51" s="31">
        <v>0</v>
      </c>
      <c r="G51" s="32">
        <f>G49+G50</f>
        <v>8334391</v>
      </c>
      <c r="H51" s="32">
        <f>H49+H50</f>
        <v>-8334391</v>
      </c>
      <c r="I51" s="11">
        <f t="shared" si="15"/>
        <v>-100</v>
      </c>
      <c r="J51" s="46">
        <f>J49+J50</f>
        <v>307354649</v>
      </c>
      <c r="K51" s="31">
        <f>K49+K50</f>
        <v>294698752</v>
      </c>
      <c r="L51" s="32">
        <f>L49+L50</f>
        <v>12655897</v>
      </c>
      <c r="M51" s="14">
        <f t="shared" si="17"/>
        <v>4.2945200528029304</v>
      </c>
      <c r="N51" s="44">
        <f>N49+N50</f>
        <v>1046416487</v>
      </c>
      <c r="O51" s="57">
        <f>O49+O50</f>
        <v>1003043056</v>
      </c>
      <c r="P51" s="32">
        <f>P49+P50</f>
        <v>43373431</v>
      </c>
      <c r="Q51" s="5">
        <f t="shared" si="19"/>
        <v>4.3241843648235134</v>
      </c>
      <c r="R51" s="31">
        <f>R49+R50</f>
        <v>739842943</v>
      </c>
      <c r="S51" s="31">
        <f>S49+S50</f>
        <v>717532894</v>
      </c>
      <c r="T51" s="32">
        <f>T49+T50</f>
        <v>22310049</v>
      </c>
      <c r="U51" s="5">
        <f t="shared" si="21"/>
        <v>3.1092719492801457</v>
      </c>
    </row>
    <row r="52" spans="1:21" ht="18.600000000000001" thickBot="1" x14ac:dyDescent="0.5">
      <c r="A52" s="33" t="s">
        <v>46</v>
      </c>
      <c r="B52" s="31">
        <f>B51+B6+B7</f>
        <v>415649254</v>
      </c>
      <c r="C52" s="31">
        <f>C51+C6+C7</f>
        <v>387202295</v>
      </c>
      <c r="D52" s="31">
        <f>D51+D6+D7</f>
        <v>28446959</v>
      </c>
      <c r="E52" s="5">
        <f t="shared" si="1"/>
        <v>7.3467950390118331</v>
      </c>
      <c r="F52" s="31">
        <v>0</v>
      </c>
      <c r="G52" s="32">
        <f>G51+G6+G7</f>
        <v>19150965</v>
      </c>
      <c r="H52" s="32">
        <f>H51+H6+H7</f>
        <v>-19150965</v>
      </c>
      <c r="I52" s="11">
        <f t="shared" si="15"/>
        <v>-100</v>
      </c>
      <c r="J52" s="47">
        <f>J51+J6+J7</f>
        <v>415649254</v>
      </c>
      <c r="K52" s="48">
        <f>K51+K6+K7</f>
        <v>406353260</v>
      </c>
      <c r="L52" s="42">
        <f>L51+L6+L7</f>
        <v>9295994</v>
      </c>
      <c r="M52" s="34">
        <f t="shared" si="17"/>
        <v>2.2876632022098109</v>
      </c>
      <c r="N52" s="44">
        <f>N51+N6+N7</f>
        <v>2011791484</v>
      </c>
      <c r="O52" s="57">
        <f>O51+O6+O7</f>
        <v>1923926753</v>
      </c>
      <c r="P52" s="32">
        <f>P51+P6+P7</f>
        <v>87864731</v>
      </c>
      <c r="Q52" s="5">
        <f t="shared" si="19"/>
        <v>4.5669478249622308</v>
      </c>
      <c r="R52" s="31">
        <f>R51+R6+R7</f>
        <v>1596923335</v>
      </c>
      <c r="S52" s="31">
        <f>S51+S6+S7</f>
        <v>1537578657</v>
      </c>
      <c r="T52" s="32">
        <f>T51+T6+T7</f>
        <v>59344678</v>
      </c>
      <c r="U52" s="5">
        <f t="shared" si="21"/>
        <v>3.8596190009419384</v>
      </c>
    </row>
    <row r="53" spans="1:21" x14ac:dyDescent="0.45">
      <c r="A53" s="1" t="s">
        <v>56</v>
      </c>
    </row>
    <row r="54" spans="1:21" x14ac:dyDescent="0.45">
      <c r="A54" s="1" t="s">
        <v>62</v>
      </c>
      <c r="N54" s="20"/>
    </row>
  </sheetData>
  <mergeCells count="6">
    <mergeCell ref="R4:U4"/>
    <mergeCell ref="A4:A5"/>
    <mergeCell ref="B4:E4"/>
    <mergeCell ref="F4:I4"/>
    <mergeCell ref="J4:M4"/>
    <mergeCell ref="N4:Q4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千円単位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2025-12-24T02:38:26Z</dcterms:modified>
</cp:coreProperties>
</file>