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D072361-9CEA-412C-8E92-06100C1F6D2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千円単位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2" l="1"/>
  <c r="U50" i="2" s="1"/>
  <c r="R50" i="2"/>
  <c r="O50" i="2"/>
  <c r="N50" i="2"/>
  <c r="T44" i="2"/>
  <c r="U44" i="2"/>
  <c r="Q44" i="2"/>
  <c r="P44" i="2"/>
  <c r="J46" i="2"/>
  <c r="J47" i="2"/>
  <c r="M47" i="2" s="1"/>
  <c r="J48" i="2"/>
  <c r="J45" i="2"/>
  <c r="J8" i="2"/>
  <c r="M8" i="2" s="1"/>
  <c r="J9" i="2"/>
  <c r="M9" i="2" s="1"/>
  <c r="J10" i="2"/>
  <c r="M10" i="2" s="1"/>
  <c r="J11" i="2"/>
  <c r="M11" i="2" s="1"/>
  <c r="J12" i="2"/>
  <c r="J13" i="2"/>
  <c r="J14" i="2"/>
  <c r="J15" i="2"/>
  <c r="J16" i="2"/>
  <c r="J17" i="2"/>
  <c r="M17" i="2" s="1"/>
  <c r="J18" i="2"/>
  <c r="M18" i="2" s="1"/>
  <c r="J19" i="2"/>
  <c r="J20" i="2"/>
  <c r="J21" i="2"/>
  <c r="J22" i="2"/>
  <c r="J23" i="2"/>
  <c r="J24" i="2"/>
  <c r="J25" i="2"/>
  <c r="M25" i="2" s="1"/>
  <c r="J26" i="2"/>
  <c r="J27" i="2"/>
  <c r="M27" i="2" s="1"/>
  <c r="J28" i="2"/>
  <c r="J29" i="2"/>
  <c r="J30" i="2"/>
  <c r="J31" i="2"/>
  <c r="J32" i="2"/>
  <c r="J33" i="2"/>
  <c r="J34" i="2"/>
  <c r="M34" i="2" s="1"/>
  <c r="J35" i="2"/>
  <c r="M35" i="2" s="1"/>
  <c r="J36" i="2"/>
  <c r="J37" i="2"/>
  <c r="J38" i="2"/>
  <c r="J39" i="2"/>
  <c r="J40" i="2"/>
  <c r="J41" i="2"/>
  <c r="M41" i="2" s="1"/>
  <c r="J42" i="2"/>
  <c r="M42" i="2" s="1"/>
  <c r="J43" i="2"/>
  <c r="J7" i="2"/>
  <c r="J6" i="2"/>
  <c r="K8" i="2"/>
  <c r="K9" i="2"/>
  <c r="K10" i="2"/>
  <c r="K11" i="2"/>
  <c r="K12" i="2"/>
  <c r="M12" i="2" s="1"/>
  <c r="K13" i="2"/>
  <c r="M13" i="2" s="1"/>
  <c r="K14" i="2"/>
  <c r="L14" i="2" s="1"/>
  <c r="K15" i="2"/>
  <c r="M15" i="2" s="1"/>
  <c r="K16" i="2"/>
  <c r="K17" i="2"/>
  <c r="K18" i="2"/>
  <c r="K19" i="2"/>
  <c r="K20" i="2"/>
  <c r="M20" i="2" s="1"/>
  <c r="K21" i="2"/>
  <c r="M21" i="2" s="1"/>
  <c r="K22" i="2"/>
  <c r="L22" i="2" s="1"/>
  <c r="K23" i="2"/>
  <c r="M23" i="2" s="1"/>
  <c r="K24" i="2"/>
  <c r="K25" i="2"/>
  <c r="K26" i="2"/>
  <c r="K27" i="2"/>
  <c r="K28" i="2"/>
  <c r="M28" i="2" s="1"/>
  <c r="K29" i="2"/>
  <c r="M29" i="2" s="1"/>
  <c r="K30" i="2"/>
  <c r="L30" i="2" s="1"/>
  <c r="K31" i="2"/>
  <c r="M31" i="2" s="1"/>
  <c r="K32" i="2"/>
  <c r="K33" i="2"/>
  <c r="K34" i="2"/>
  <c r="K35" i="2"/>
  <c r="K36" i="2"/>
  <c r="M36" i="2" s="1"/>
  <c r="K37" i="2"/>
  <c r="M37" i="2" s="1"/>
  <c r="K38" i="2"/>
  <c r="L38" i="2" s="1"/>
  <c r="K39" i="2"/>
  <c r="K40" i="2"/>
  <c r="K41" i="2"/>
  <c r="K42" i="2"/>
  <c r="K43" i="2"/>
  <c r="K45" i="2"/>
  <c r="K46" i="2"/>
  <c r="M46" i="2" s="1"/>
  <c r="K47" i="2"/>
  <c r="L47" i="2" s="1"/>
  <c r="K48" i="2"/>
  <c r="K7" i="2"/>
  <c r="K6" i="2"/>
  <c r="L6" i="2" s="1"/>
  <c r="Q49" i="2"/>
  <c r="I50" i="2"/>
  <c r="S49" i="2"/>
  <c r="R49" i="2"/>
  <c r="O49" i="2"/>
  <c r="N49" i="2"/>
  <c r="G50" i="2"/>
  <c r="G49" i="2"/>
  <c r="G51" i="2" s="1"/>
  <c r="G52" i="2" s="1"/>
  <c r="F50" i="2"/>
  <c r="F49" i="2"/>
  <c r="I49" i="2" s="1"/>
  <c r="C50" i="2"/>
  <c r="C49" i="2"/>
  <c r="C51" i="2" s="1"/>
  <c r="C52" i="2" s="1"/>
  <c r="B50" i="2"/>
  <c r="E50" i="2" s="1"/>
  <c r="B49" i="2"/>
  <c r="E49" i="2" s="1"/>
  <c r="U48" i="2"/>
  <c r="T48" i="2"/>
  <c r="U47" i="2"/>
  <c r="T47" i="2"/>
  <c r="U46" i="2"/>
  <c r="T46" i="2"/>
  <c r="U45" i="2"/>
  <c r="T45" i="2"/>
  <c r="U43" i="2"/>
  <c r="T43" i="2"/>
  <c r="U42" i="2"/>
  <c r="T42" i="2"/>
  <c r="U41" i="2"/>
  <c r="T41" i="2"/>
  <c r="U40" i="2"/>
  <c r="T40" i="2"/>
  <c r="U39" i="2"/>
  <c r="T39" i="2"/>
  <c r="T50" i="2" s="1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Q48" i="2"/>
  <c r="P48" i="2"/>
  <c r="Q47" i="2"/>
  <c r="P47" i="2"/>
  <c r="Q46" i="2"/>
  <c r="P46" i="2"/>
  <c r="Q45" i="2"/>
  <c r="P45" i="2"/>
  <c r="Q43" i="2"/>
  <c r="P43" i="2"/>
  <c r="Q42" i="2"/>
  <c r="P42" i="2"/>
  <c r="Q41" i="2"/>
  <c r="P41" i="2"/>
  <c r="Q40" i="2"/>
  <c r="P40" i="2"/>
  <c r="Q39" i="2"/>
  <c r="P39" i="2"/>
  <c r="P50" i="2" s="1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M48" i="2"/>
  <c r="L48" i="2"/>
  <c r="L41" i="2"/>
  <c r="M40" i="2"/>
  <c r="L40" i="2"/>
  <c r="M32" i="2"/>
  <c r="L32" i="2"/>
  <c r="L28" i="2"/>
  <c r="M24" i="2"/>
  <c r="L24" i="2"/>
  <c r="M22" i="2"/>
  <c r="L20" i="2"/>
  <c r="M16" i="2"/>
  <c r="L16" i="2"/>
  <c r="L10" i="2"/>
  <c r="M7" i="2"/>
  <c r="L7" i="2"/>
  <c r="I48" i="2"/>
  <c r="H48" i="2"/>
  <c r="I47" i="2"/>
  <c r="H47" i="2"/>
  <c r="I46" i="2"/>
  <c r="H46" i="2"/>
  <c r="I45" i="2"/>
  <c r="H45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E46" i="2"/>
  <c r="E47" i="2"/>
  <c r="E48" i="2"/>
  <c r="E4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7" i="2"/>
  <c r="E6" i="2"/>
  <c r="D48" i="2"/>
  <c r="D47" i="2"/>
  <c r="D46" i="2"/>
  <c r="D4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50" i="2" s="1"/>
  <c r="D40" i="2"/>
  <c r="D41" i="2"/>
  <c r="D42" i="2"/>
  <c r="D43" i="2"/>
  <c r="D7" i="2"/>
  <c r="D6" i="2"/>
  <c r="K49" i="2" l="1"/>
  <c r="M43" i="2"/>
  <c r="M19" i="2"/>
  <c r="M26" i="2"/>
  <c r="M33" i="2"/>
  <c r="L17" i="2"/>
  <c r="L25" i="2"/>
  <c r="L33" i="2"/>
  <c r="L8" i="2"/>
  <c r="L34" i="2"/>
  <c r="L42" i="2"/>
  <c r="L50" i="2" s="1"/>
  <c r="K50" i="2"/>
  <c r="J50" i="2"/>
  <c r="J49" i="2"/>
  <c r="J51" i="2" s="1"/>
  <c r="J52" i="2" s="1"/>
  <c r="L18" i="2"/>
  <c r="L26" i="2"/>
  <c r="M38" i="2"/>
  <c r="M30" i="2"/>
  <c r="M14" i="2"/>
  <c r="H49" i="2"/>
  <c r="H50" i="2"/>
  <c r="L9" i="2"/>
  <c r="L27" i="2"/>
  <c r="L35" i="2"/>
  <c r="L43" i="2"/>
  <c r="D49" i="2"/>
  <c r="D51" i="2" s="1"/>
  <c r="D52" i="2" s="1"/>
  <c r="M45" i="2"/>
  <c r="L36" i="2"/>
  <c r="L12" i="2"/>
  <c r="S51" i="2"/>
  <c r="S52" i="2" s="1"/>
  <c r="Q50" i="2"/>
  <c r="T49" i="2"/>
  <c r="T51" i="2" s="1"/>
  <c r="T52" i="2" s="1"/>
  <c r="R51" i="2"/>
  <c r="U49" i="2"/>
  <c r="P49" i="2"/>
  <c r="P51" i="2" s="1"/>
  <c r="P52" i="2" s="1"/>
  <c r="N51" i="2"/>
  <c r="M50" i="2"/>
  <c r="L19" i="2"/>
  <c r="L11" i="2"/>
  <c r="K51" i="2"/>
  <c r="M49" i="2"/>
  <c r="L15" i="2"/>
  <c r="L23" i="2"/>
  <c r="L31" i="2"/>
  <c r="L39" i="2"/>
  <c r="M39" i="2"/>
  <c r="L13" i="2"/>
  <c r="L21" i="2"/>
  <c r="L29" i="2"/>
  <c r="L37" i="2"/>
  <c r="L46" i="2"/>
  <c r="L45" i="2"/>
  <c r="M6" i="2"/>
  <c r="H51" i="2"/>
  <c r="H52" i="2" s="1"/>
  <c r="F51" i="2"/>
  <c r="B51" i="2"/>
  <c r="E51" i="2" s="1"/>
  <c r="O51" i="2"/>
  <c r="O52" i="2" s="1"/>
  <c r="M51" i="2" l="1"/>
  <c r="K52" i="2"/>
  <c r="M52" i="2" s="1"/>
  <c r="L49" i="2"/>
  <c r="L51" i="2" s="1"/>
  <c r="L52" i="2" s="1"/>
  <c r="B52" i="2"/>
  <c r="E52" i="2" s="1"/>
  <c r="R52" i="2"/>
  <c r="U52" i="2" s="1"/>
  <c r="U51" i="2"/>
  <c r="N52" i="2"/>
  <c r="Q52" i="2" s="1"/>
  <c r="Q51" i="2"/>
  <c r="F52" i="2"/>
  <c r="I52" i="2" s="1"/>
  <c r="I51" i="2"/>
</calcChain>
</file>

<file path=xl/sharedStrings.xml><?xml version="1.0" encoding="utf-8"?>
<sst xmlns="http://schemas.openxmlformats.org/spreadsheetml/2006/main" count="89" uniqueCount="63">
  <si>
    <t>増減額</t>
    <rPh sb="0" eb="3">
      <t>ゾウゲンガク</t>
    </rPh>
    <phoneticPr fontId="4"/>
  </si>
  <si>
    <t>増減率</t>
    <rPh sb="0" eb="2">
      <t>ゾウゲン</t>
    </rPh>
    <rPh sb="2" eb="3">
      <t>リツ</t>
    </rPh>
    <phoneticPr fontId="4"/>
  </si>
  <si>
    <t>大 阪 市</t>
  </si>
  <si>
    <t>堺　　市</t>
    <rPh sb="0" eb="1">
      <t>サカイ</t>
    </rPh>
    <rPh sb="3" eb="4">
      <t>シ</t>
    </rPh>
    <phoneticPr fontId="2"/>
  </si>
  <si>
    <t>岸和田市</t>
  </si>
  <si>
    <t>豊 中 市</t>
  </si>
  <si>
    <t>池 田 市</t>
    <rPh sb="0" eb="1">
      <t>イケ</t>
    </rPh>
    <rPh sb="2" eb="3">
      <t>タ</t>
    </rPh>
    <rPh sb="4" eb="5">
      <t>シ</t>
    </rPh>
    <phoneticPr fontId="2"/>
  </si>
  <si>
    <t>吹 田 市</t>
  </si>
  <si>
    <t>泉大津市</t>
  </si>
  <si>
    <t>高 槻 市</t>
  </si>
  <si>
    <t>貝 塚 市</t>
  </si>
  <si>
    <t>守 口 市</t>
  </si>
  <si>
    <t>枚 方 市</t>
  </si>
  <si>
    <t>茨 木 市</t>
  </si>
  <si>
    <t>八 尾 市</t>
  </si>
  <si>
    <t>泉佐野市</t>
  </si>
  <si>
    <t>富田林市</t>
  </si>
  <si>
    <t>寝屋川市</t>
  </si>
  <si>
    <t>河内長野市</t>
  </si>
  <si>
    <t>松 原 市</t>
  </si>
  <si>
    <t>大 東 市</t>
  </si>
  <si>
    <t>和 泉 市</t>
  </si>
  <si>
    <t>箕 面 市</t>
  </si>
  <si>
    <t>柏 原 市</t>
  </si>
  <si>
    <t>羽曳野市</t>
  </si>
  <si>
    <t>門 真 市</t>
  </si>
  <si>
    <t>摂 津 市</t>
  </si>
  <si>
    <t>高 石 市</t>
    <rPh sb="0" eb="1">
      <t>タカ</t>
    </rPh>
    <rPh sb="2" eb="3">
      <t>イシ</t>
    </rPh>
    <rPh sb="4" eb="5">
      <t>シ</t>
    </rPh>
    <phoneticPr fontId="2"/>
  </si>
  <si>
    <t>藤井寺市</t>
  </si>
  <si>
    <t>東大阪市</t>
  </si>
  <si>
    <t>泉 南 市</t>
  </si>
  <si>
    <t>四條畷市</t>
  </si>
  <si>
    <t>交 野 市</t>
  </si>
  <si>
    <t>大阪狭山市</t>
  </si>
  <si>
    <t>阪 南 市</t>
  </si>
  <si>
    <t>島 本 町</t>
  </si>
  <si>
    <t>豊 能 町</t>
  </si>
  <si>
    <t>能 勢 町</t>
  </si>
  <si>
    <t>忠 岡 町</t>
  </si>
  <si>
    <t>熊 取 町</t>
  </si>
  <si>
    <t>田 尻 町</t>
  </si>
  <si>
    <t>岬    町</t>
  </si>
  <si>
    <t>太 子 町</t>
  </si>
  <si>
    <t>河 南 町</t>
  </si>
  <si>
    <t>千早赤阪村</t>
  </si>
  <si>
    <t>町村計</t>
    <rPh sb="0" eb="2">
      <t>チョウソン</t>
    </rPh>
    <rPh sb="2" e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</si>
  <si>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</si>
  <si>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都市計（政令市除く）</t>
    <rPh sb="0" eb="2">
      <t>トシ</t>
    </rPh>
    <rPh sb="2" eb="3">
      <t>ケイ</t>
    </rPh>
    <rPh sb="4" eb="7">
      <t>セイレイシ</t>
    </rPh>
    <rPh sb="7" eb="8">
      <t>ノゾ</t>
    </rPh>
    <phoneticPr fontId="4"/>
  </si>
  <si>
    <t>市町村計(政令市除く）</t>
    <rPh sb="0" eb="3">
      <t>シチョウソン</t>
    </rPh>
    <rPh sb="3" eb="4">
      <t>ケイ</t>
    </rPh>
    <rPh sb="5" eb="8">
      <t>セイレイシ</t>
    </rPh>
    <rPh sb="8" eb="9">
      <t>ノゾ</t>
    </rPh>
    <phoneticPr fontId="4"/>
  </si>
  <si>
    <t>①交付決定額</t>
    <rPh sb="1" eb="3">
      <t>コウフ</t>
    </rPh>
    <rPh sb="3" eb="5">
      <t>ケッテイ</t>
    </rPh>
    <rPh sb="5" eb="6">
      <t>ガク</t>
    </rPh>
    <phoneticPr fontId="4"/>
  </si>
  <si>
    <t>②臨時財政対策債発行可能額</t>
    <rPh sb="1" eb="3">
      <t>リンジ</t>
    </rPh>
    <rPh sb="3" eb="5">
      <t>ザイセイ</t>
    </rPh>
    <rPh sb="5" eb="7">
      <t>タイサク</t>
    </rPh>
    <rPh sb="7" eb="8">
      <t>サイ</t>
    </rPh>
    <rPh sb="8" eb="10">
      <t>ハッコウ</t>
    </rPh>
    <rPh sb="10" eb="12">
      <t>カノウ</t>
    </rPh>
    <rPh sb="12" eb="13">
      <t>ガク</t>
    </rPh>
    <phoneticPr fontId="4"/>
  </si>
  <si>
    <t>合計（①＋②）</t>
    <rPh sb="0" eb="2">
      <t>ゴウケイ</t>
    </rPh>
    <rPh sb="4" eb="5">
      <t>テイガク</t>
    </rPh>
    <phoneticPr fontId="4"/>
  </si>
  <si>
    <t>（単位：千円）</t>
    <rPh sb="1" eb="3">
      <t>タンイ</t>
    </rPh>
    <rPh sb="4" eb="6">
      <t>センエン</t>
    </rPh>
    <phoneticPr fontId="4"/>
  </si>
  <si>
    <t>―</t>
  </si>
  <si>
    <t>基準財政収入額（錯誤含む）</t>
    <rPh sb="0" eb="2">
      <t>キジュン</t>
    </rPh>
    <rPh sb="2" eb="4">
      <t>ザイセイ</t>
    </rPh>
    <rPh sb="4" eb="6">
      <t>シュウニュウ</t>
    </rPh>
    <rPh sb="6" eb="7">
      <t>ガク</t>
    </rPh>
    <rPh sb="8" eb="10">
      <t>サクゴ</t>
    </rPh>
    <rPh sb="10" eb="11">
      <t>フク</t>
    </rPh>
    <phoneticPr fontId="4"/>
  </si>
  <si>
    <t>基準財政需要額（錯誤含む・臨財債振替前）</t>
    <rPh sb="0" eb="2">
      <t>キジュン</t>
    </rPh>
    <rPh sb="2" eb="4">
      <t>ザイセイ</t>
    </rPh>
    <rPh sb="4" eb="6">
      <t>ジュヨウ</t>
    </rPh>
    <rPh sb="6" eb="7">
      <t>ガク</t>
    </rPh>
    <rPh sb="8" eb="10">
      <t>サクゴ</t>
    </rPh>
    <rPh sb="10" eb="11">
      <t>フク</t>
    </rPh>
    <rPh sb="13" eb="14">
      <t>リン</t>
    </rPh>
    <rPh sb="14" eb="15">
      <t>ザイ</t>
    </rPh>
    <rPh sb="15" eb="16">
      <t>サイ</t>
    </rPh>
    <rPh sb="16" eb="18">
      <t>フリカエ</t>
    </rPh>
    <rPh sb="18" eb="19">
      <t>マエ</t>
    </rPh>
    <phoneticPr fontId="4"/>
  </si>
  <si>
    <t>※田尻町は不交付団体</t>
  </si>
  <si>
    <t>大阪府総務部市町村局行政課財政グループ（問合せ先：06-6944-9114(内線2226))</t>
    <rPh sb="0" eb="3">
      <t>オオサカフ</t>
    </rPh>
    <rPh sb="3" eb="5">
      <t>ソウム</t>
    </rPh>
    <rPh sb="5" eb="6">
      <t>ブ</t>
    </rPh>
    <rPh sb="6" eb="9">
      <t>シチョウソン</t>
    </rPh>
    <rPh sb="9" eb="10">
      <t>キョク</t>
    </rPh>
    <rPh sb="10" eb="12">
      <t>ギョウセイ</t>
    </rPh>
    <rPh sb="12" eb="13">
      <t>カ</t>
    </rPh>
    <rPh sb="13" eb="15">
      <t>ザイセイ</t>
    </rPh>
    <rPh sb="20" eb="22">
      <t>トイアワ</t>
    </rPh>
    <rPh sb="23" eb="24">
      <t>サキ</t>
    </rPh>
    <rPh sb="38" eb="40">
      <t>ナイセン</t>
    </rPh>
    <phoneticPr fontId="6"/>
  </si>
  <si>
    <t>※R6、R5いずれも再算定後の額であり、追加交付分を含む</t>
    <rPh sb="10" eb="14">
      <t>サイサンテイゴ</t>
    </rPh>
    <rPh sb="15" eb="16">
      <t>ガク</t>
    </rPh>
    <rPh sb="20" eb="25">
      <t>ツイカコウフブン</t>
    </rPh>
    <rPh sb="26" eb="27">
      <t>フク</t>
    </rPh>
    <phoneticPr fontId="4"/>
  </si>
  <si>
    <t>令和６年度普通交付税算定結果（再算定後）</t>
    <rPh sb="15" eb="19">
      <t>サイサンテイゴ</t>
    </rPh>
    <phoneticPr fontId="4"/>
  </si>
  <si>
    <t>―</t>
    <phoneticPr fontId="4"/>
  </si>
  <si>
    <t>R6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</si>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</sst>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▲ &quot;#,##0"/>
    <numFmt numFmtId="177" formatCode="#,##0.0;&quot;▲ &quot;#,##0.0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3" fillId="0" borderId="0" xfId="0" applyFont="1"/>
    <xf numFmtId="0" fontId="3" fillId="2" borderId="4" xfId="0" applyFont="1" applyFill="1" applyBorder="1" applyAlignment="1">
      <alignment horizontal="distributed"/>
    </xf>
    <xf numFmtId="0" fontId="3" fillId="2" borderId="5" xfId="0" applyFont="1" applyFill="1" applyBorder="1" applyAlignment="1">
      <alignment horizontal="distributed"/>
    </xf>
    <xf numFmtId="0" fontId="5" fillId="2" borderId="7" xfId="0" applyFont="1" applyFill="1" applyBorder="1" applyAlignment="1">
      <alignment horizontal="distributed"/>
    </xf>
    <xf numFmtId="177" fontId="3" fillId="0" borderId="7" xfId="0" applyNumberFormat="1" applyFont="1" applyBorder="1"/>
    <xf numFmtId="38" fontId="3" fillId="0" borderId="4" xfId="1" applyFont="1" applyBorder="1" applyAlignment="1"/>
    <xf numFmtId="38" fontId="3" fillId="0" borderId="3" xfId="1" applyFont="1" applyBorder="1" applyAlignment="1"/>
    <xf numFmtId="38" fontId="3" fillId="0" borderId="9" xfId="1" applyFont="1" applyBorder="1" applyAlignment="1"/>
    <xf numFmtId="38" fontId="3" fillId="0" borderId="8" xfId="1" applyFont="1" applyBorder="1" applyAlignment="1"/>
    <xf numFmtId="0" fontId="3" fillId="2" borderId="7" xfId="0" applyFont="1" applyFill="1" applyBorder="1" applyAlignment="1">
      <alignment horizontal="center"/>
    </xf>
    <xf numFmtId="177" fontId="3" fillId="0" borderId="15" xfId="0" applyNumberFormat="1" applyFont="1" applyBorder="1"/>
    <xf numFmtId="38" fontId="3" fillId="0" borderId="1" xfId="1" applyFont="1" applyBorder="1" applyAlignment="1"/>
    <xf numFmtId="0" fontId="3" fillId="2" borderId="19" xfId="0" applyFont="1" applyFill="1" applyBorder="1" applyAlignment="1">
      <alignment horizontal="center"/>
    </xf>
    <xf numFmtId="177" fontId="3" fillId="0" borderId="20" xfId="0" applyNumberFormat="1" applyFont="1" applyBorder="1"/>
    <xf numFmtId="0" fontId="3" fillId="2" borderId="2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3" fillId="2" borderId="2" xfId="0" applyFont="1" applyFill="1" applyBorder="1" applyAlignment="1">
      <alignment horizontal="distributed"/>
    </xf>
    <xf numFmtId="0" fontId="3" fillId="2" borderId="13" xfId="0" applyFont="1" applyFill="1" applyBorder="1" applyAlignment="1">
      <alignment horizontal="center"/>
    </xf>
    <xf numFmtId="38" fontId="3" fillId="0" borderId="0" xfId="0" applyNumberFormat="1" applyFont="1"/>
    <xf numFmtId="0" fontId="3" fillId="2" borderId="14" xfId="0" applyFont="1" applyFill="1" applyBorder="1" applyAlignment="1">
      <alignment horizontal="center"/>
    </xf>
    <xf numFmtId="41" fontId="3" fillId="0" borderId="4" xfId="1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38" fontId="3" fillId="0" borderId="0" xfId="1" applyFont="1" applyBorder="1" applyAlignment="1"/>
    <xf numFmtId="38" fontId="3" fillId="0" borderId="22" xfId="1" applyFont="1" applyBorder="1" applyAlignment="1"/>
    <xf numFmtId="38" fontId="3" fillId="0" borderId="6" xfId="1" applyFont="1" applyBorder="1" applyAlignment="1"/>
    <xf numFmtId="38" fontId="3" fillId="0" borderId="23" xfId="1" applyFont="1" applyBorder="1" applyAlignment="1"/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15" xfId="1" applyFont="1" applyBorder="1" applyAlignment="1"/>
    <xf numFmtId="176" fontId="3" fillId="0" borderId="7" xfId="0" applyNumberFormat="1" applyFont="1" applyBorder="1"/>
    <xf numFmtId="0" fontId="3" fillId="2" borderId="7" xfId="0" applyFont="1" applyFill="1" applyBorder="1" applyAlignment="1">
      <alignment horizontal="distributed"/>
    </xf>
    <xf numFmtId="177" fontId="3" fillId="0" borderId="25" xfId="0" applyNumberFormat="1" applyFont="1" applyBorder="1"/>
    <xf numFmtId="38" fontId="3" fillId="0" borderId="26" xfId="1" applyFont="1" applyBorder="1" applyAlignment="1"/>
    <xf numFmtId="38" fontId="3" fillId="0" borderId="27" xfId="1" applyFont="1" applyBorder="1" applyAlignment="1"/>
    <xf numFmtId="176" fontId="3" fillId="0" borderId="4" xfId="0" applyNumberFormat="1" applyFont="1" applyBorder="1"/>
    <xf numFmtId="38" fontId="3" fillId="0" borderId="4" xfId="1" applyFont="1" applyBorder="1" applyAlignment="1">
      <alignment horizontal="center"/>
    </xf>
    <xf numFmtId="38" fontId="3" fillId="0" borderId="22" xfId="1" applyFont="1" applyBorder="1" applyAlignment="1">
      <alignment horizontal="center"/>
    </xf>
    <xf numFmtId="176" fontId="3" fillId="0" borderId="23" xfId="0" applyNumberFormat="1" applyFont="1" applyBorder="1"/>
    <xf numFmtId="176" fontId="3" fillId="0" borderId="11" xfId="0" applyNumberFormat="1" applyFont="1" applyBorder="1"/>
    <xf numFmtId="176" fontId="3" fillId="0" borderId="24" xfId="0" applyNumberFormat="1" applyFont="1" applyBorder="1"/>
    <xf numFmtId="0" fontId="3" fillId="2" borderId="14" xfId="0" applyFont="1" applyFill="1" applyBorder="1" applyAlignment="1">
      <alignment horizontal="center"/>
    </xf>
    <xf numFmtId="38" fontId="3" fillId="0" borderId="13" xfId="1" applyFont="1" applyBorder="1" applyAlignment="1"/>
    <xf numFmtId="38" fontId="3" fillId="0" borderId="28" xfId="1" applyFont="1" applyBorder="1" applyAlignment="1"/>
    <xf numFmtId="38" fontId="3" fillId="0" borderId="29" xfId="1" applyFont="1" applyBorder="1" applyAlignment="1"/>
    <xf numFmtId="38" fontId="3" fillId="0" borderId="30" xfId="1" applyFont="1" applyBorder="1" applyAlignment="1"/>
    <xf numFmtId="38" fontId="3" fillId="0" borderId="31" xfId="1" applyFont="1" applyBorder="1" applyAlignment="1"/>
    <xf numFmtId="177" fontId="3" fillId="0" borderId="32" xfId="0" applyNumberFormat="1" applyFont="1" applyBorder="1"/>
    <xf numFmtId="177" fontId="3" fillId="0" borderId="4" xfId="0" applyNumberFormat="1" applyFont="1" applyBorder="1"/>
    <xf numFmtId="177" fontId="3" fillId="0" borderId="4" xfId="0" applyNumberFormat="1" applyFont="1" applyBorder="1" applyAlignment="1">
      <alignment horizontal="center"/>
    </xf>
    <xf numFmtId="177" fontId="3" fillId="0" borderId="23" xfId="0" applyNumberFormat="1" applyFont="1" applyBorder="1"/>
    <xf numFmtId="177" fontId="3" fillId="0" borderId="33" xfId="0" applyNumberFormat="1" applyFont="1" applyBorder="1"/>
    <xf numFmtId="177" fontId="3" fillId="0" borderId="34" xfId="0" applyNumberFormat="1" applyFont="1" applyBorder="1"/>
    <xf numFmtId="177" fontId="3" fillId="0" borderId="34" xfId="0" applyNumberFormat="1" applyFont="1" applyBorder="1" applyAlignment="1">
      <alignment horizontal="center"/>
    </xf>
    <xf numFmtId="177" fontId="3" fillId="0" borderId="35" xfId="0" applyNumberFormat="1" applyFont="1" applyBorder="1"/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38" fontId="3" fillId="0" borderId="7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zoomScale="70" zoomScaleNormal="70" workbookViewId="0">
      <pane xSplit="1" ySplit="5" topLeftCell="B18" activePane="bottomRight" state="frozen"/>
      <selection pane="topRight" activeCell="B1" sqref="B1"/>
      <selection pane="bottomLeft" activeCell="A3" sqref="A3"/>
      <selection pane="bottomRight" activeCell="F34" sqref="F34"/>
    </sheetView>
  </sheetViews>
  <sheetFormatPr defaultRowHeight="18" x14ac:dyDescent="0.55000000000000004"/>
  <cols>
    <col min="1" max="1" width="18" style="1" customWidth="1"/>
    <col min="2" max="4" width="15.08203125" style="1" customWidth="1"/>
    <col min="5" max="5" width="8.58203125" style="1" customWidth="1"/>
    <col min="6" max="8" width="15.08203125" style="1" customWidth="1"/>
    <col min="9" max="9" width="8.58203125" style="1" customWidth="1"/>
    <col min="10" max="12" width="15.08203125" style="1" customWidth="1"/>
    <col min="13" max="13" width="8.58203125" style="1" customWidth="1"/>
    <col min="14" max="16" width="15.08203125" style="1" customWidth="1"/>
    <col min="17" max="17" width="8.58203125" style="1" customWidth="1"/>
    <col min="18" max="20" width="15.08203125" style="1" customWidth="1"/>
    <col min="21" max="21" width="8.58203125" style="1" customWidth="1"/>
    <col min="22" max="23" width="9" style="1"/>
    <col min="24" max="24" width="12.08203125" style="1" bestFit="1" customWidth="1"/>
    <col min="25" max="30" width="9" style="1"/>
  </cols>
  <sheetData>
    <row r="1" spans="1:24" x14ac:dyDescent="0.55000000000000004">
      <c r="A1" s="17" t="s">
        <v>59</v>
      </c>
    </row>
    <row r="2" spans="1:24" x14ac:dyDescent="0.55000000000000004">
      <c r="A2" s="17"/>
      <c r="U2" s="16" t="s">
        <v>57</v>
      </c>
    </row>
    <row r="3" spans="1:24" ht="18.5" thickBot="1" x14ac:dyDescent="0.6">
      <c r="A3" s="17"/>
      <c r="U3" s="16" t="s">
        <v>52</v>
      </c>
    </row>
    <row r="4" spans="1:24" x14ac:dyDescent="0.55000000000000004">
      <c r="A4" s="60"/>
      <c r="B4" s="58" t="s">
        <v>49</v>
      </c>
      <c r="C4" s="58"/>
      <c r="D4" s="58"/>
      <c r="E4" s="59"/>
      <c r="F4" s="57" t="s">
        <v>50</v>
      </c>
      <c r="G4" s="58"/>
      <c r="H4" s="58"/>
      <c r="I4" s="58"/>
      <c r="J4" s="62" t="s">
        <v>51</v>
      </c>
      <c r="K4" s="63"/>
      <c r="L4" s="63"/>
      <c r="M4" s="64"/>
      <c r="N4" s="58" t="s">
        <v>55</v>
      </c>
      <c r="O4" s="58"/>
      <c r="P4" s="58"/>
      <c r="Q4" s="58"/>
      <c r="R4" s="57" t="s">
        <v>54</v>
      </c>
      <c r="S4" s="58"/>
      <c r="T4" s="58"/>
      <c r="U4" s="59"/>
    </row>
    <row r="5" spans="1:24" x14ac:dyDescent="0.55000000000000004">
      <c r="A5" s="61"/>
      <c r="B5" s="10" t="s">
        <v>61</v>
      </c>
      <c r="C5" s="10" t="s">
        <v>62</v>
      </c>
      <c r="D5" s="19" t="s">
        <v>0</v>
      </c>
      <c r="E5" s="10" t="s">
        <v>1</v>
      </c>
      <c r="F5" s="10" t="s">
        <v>61</v>
      </c>
      <c r="G5" s="10" t="s">
        <v>62</v>
      </c>
      <c r="H5" s="10" t="s">
        <v>0</v>
      </c>
      <c r="I5" s="19" t="s">
        <v>1</v>
      </c>
      <c r="J5" s="13" t="s">
        <v>61</v>
      </c>
      <c r="K5" s="10" t="s">
        <v>62</v>
      </c>
      <c r="L5" s="43" t="s">
        <v>0</v>
      </c>
      <c r="M5" s="15" t="s">
        <v>1</v>
      </c>
      <c r="N5" s="24" t="s">
        <v>61</v>
      </c>
      <c r="O5" s="10" t="s">
        <v>62</v>
      </c>
      <c r="P5" s="10" t="s">
        <v>0</v>
      </c>
      <c r="Q5" s="10" t="s">
        <v>1</v>
      </c>
      <c r="R5" s="10" t="s">
        <v>61</v>
      </c>
      <c r="S5" s="23" t="s">
        <v>62</v>
      </c>
      <c r="T5" s="10" t="s">
        <v>0</v>
      </c>
      <c r="U5" s="21" t="s">
        <v>1</v>
      </c>
    </row>
    <row r="6" spans="1:24" x14ac:dyDescent="0.55000000000000004">
      <c r="A6" s="18" t="s">
        <v>2</v>
      </c>
      <c r="B6" s="7">
        <v>45229729</v>
      </c>
      <c r="C6" s="7">
        <v>44317216</v>
      </c>
      <c r="D6" s="41">
        <f>B6-C6</f>
        <v>912513</v>
      </c>
      <c r="E6" s="49">
        <f>(B6/C6-1)*100</f>
        <v>2.0590485647834944</v>
      </c>
      <c r="F6" s="25">
        <v>5664788</v>
      </c>
      <c r="G6" s="7">
        <v>16948865</v>
      </c>
      <c r="H6" s="41">
        <f>F6-G6</f>
        <v>-11284077</v>
      </c>
      <c r="I6" s="49">
        <f>(F6/G6-1)*100</f>
        <v>-66.577183781922855</v>
      </c>
      <c r="J6" s="45">
        <f>B6+F6</f>
        <v>50894517</v>
      </c>
      <c r="K6" s="29">
        <f>C6+G6</f>
        <v>61266081</v>
      </c>
      <c r="L6" s="41">
        <f>J6-K6</f>
        <v>-10371564</v>
      </c>
      <c r="M6" s="53">
        <f>(J6/K6-1)*100</f>
        <v>-16.928721130375546</v>
      </c>
      <c r="N6" s="12">
        <v>721161945</v>
      </c>
      <c r="O6" s="12">
        <v>695321976</v>
      </c>
      <c r="P6" s="41">
        <f>N6-O6</f>
        <v>25839969</v>
      </c>
      <c r="Q6" s="49">
        <f>(N6/O6-1)*100</f>
        <v>3.7162595016269062</v>
      </c>
      <c r="R6" s="29">
        <v>675932216</v>
      </c>
      <c r="S6" s="30">
        <v>651004760</v>
      </c>
      <c r="T6" s="41">
        <f>R6-S6</f>
        <v>24927456</v>
      </c>
      <c r="U6" s="49">
        <f>(R6/S6-1)*100</f>
        <v>3.8290743066148991</v>
      </c>
      <c r="X6" s="20"/>
    </row>
    <row r="7" spans="1:24" x14ac:dyDescent="0.55000000000000004">
      <c r="A7" s="2" t="s">
        <v>3</v>
      </c>
      <c r="B7" s="6">
        <v>55608205</v>
      </c>
      <c r="C7" s="6">
        <v>46523644</v>
      </c>
      <c r="D7" s="37">
        <f>B7-C7</f>
        <v>9084561</v>
      </c>
      <c r="E7" s="50">
        <f>(B7/C7-1)*100</f>
        <v>19.5267614892763</v>
      </c>
      <c r="F7" s="8">
        <v>5151786</v>
      </c>
      <c r="G7" s="6">
        <v>10757398</v>
      </c>
      <c r="H7" s="37">
        <f>F7-G7</f>
        <v>-5605612</v>
      </c>
      <c r="I7" s="50">
        <f>(F7/G7-1)*100</f>
        <v>-52.109366967736989</v>
      </c>
      <c r="J7" s="26">
        <f>B7+F7</f>
        <v>60759991</v>
      </c>
      <c r="K7" s="6">
        <f>C7+G7</f>
        <v>57281042</v>
      </c>
      <c r="L7" s="37">
        <f>J7-K7</f>
        <v>3478949</v>
      </c>
      <c r="M7" s="54">
        <f>(J7/K7-1)*100</f>
        <v>6.0734736634155517</v>
      </c>
      <c r="N7" s="27">
        <v>199721752</v>
      </c>
      <c r="O7" s="27">
        <v>188699877</v>
      </c>
      <c r="P7" s="37">
        <f>N7-O7</f>
        <v>11021875</v>
      </c>
      <c r="Q7" s="50">
        <f>(N7/O7-1)*100</f>
        <v>5.8409550526627996</v>
      </c>
      <c r="R7" s="6">
        <v>144113547</v>
      </c>
      <c r="S7" s="9">
        <v>142176233</v>
      </c>
      <c r="T7" s="37">
        <f>R7-S7</f>
        <v>1937314</v>
      </c>
      <c r="U7" s="50">
        <f>(R7/S7-1)*100</f>
        <v>1.3626145236243614</v>
      </c>
    </row>
    <row r="8" spans="1:24" x14ac:dyDescent="0.55000000000000004">
      <c r="A8" s="2" t="s">
        <v>4</v>
      </c>
      <c r="B8" s="6">
        <v>15868473</v>
      </c>
      <c r="C8" s="6">
        <v>14577347</v>
      </c>
      <c r="D8" s="37">
        <f t="shared" ref="D8:D48" si="0">B8-C8</f>
        <v>1291126</v>
      </c>
      <c r="E8" s="50">
        <f t="shared" ref="E8:E52" si="1">(B8/C8-1)*100</f>
        <v>8.8570711803732216</v>
      </c>
      <c r="F8" s="8">
        <v>467109</v>
      </c>
      <c r="G8" s="6">
        <v>930118</v>
      </c>
      <c r="H8" s="37">
        <f t="shared" ref="H8:H43" si="2">F8-G8</f>
        <v>-463009</v>
      </c>
      <c r="I8" s="50">
        <f t="shared" ref="I8:I43" si="3">(F8/G8-1)*100</f>
        <v>-49.779597857476141</v>
      </c>
      <c r="J8" s="26">
        <f t="shared" ref="J8:J48" si="4">B8+F8</f>
        <v>16335582</v>
      </c>
      <c r="K8" s="6">
        <f t="shared" ref="K8:K48" si="5">C8+G8</f>
        <v>15507465</v>
      </c>
      <c r="L8" s="37">
        <f t="shared" ref="L8:L43" si="6">J8-K8</f>
        <v>828117</v>
      </c>
      <c r="M8" s="54">
        <f t="shared" ref="M8:M43" si="7">(J8/K8-1)*100</f>
        <v>5.3401184526290946</v>
      </c>
      <c r="N8" s="27">
        <v>39184880</v>
      </c>
      <c r="O8" s="27">
        <v>37682786</v>
      </c>
      <c r="P8" s="37">
        <f t="shared" ref="P8:P44" si="8">N8-O8</f>
        <v>1502094</v>
      </c>
      <c r="Q8" s="50">
        <f t="shared" ref="Q8:Q44" si="9">(N8/O8-1)*100</f>
        <v>3.9861543145987222</v>
      </c>
      <c r="R8" s="6">
        <v>23316407</v>
      </c>
      <c r="S8" s="9">
        <v>23105439</v>
      </c>
      <c r="T8" s="37">
        <f t="shared" ref="T8:T43" si="10">R8-S8</f>
        <v>210968</v>
      </c>
      <c r="U8" s="50">
        <f t="shared" ref="U8:U43" si="11">(R8/S8-1)*100</f>
        <v>0.91306639964727765</v>
      </c>
    </row>
    <row r="9" spans="1:24" x14ac:dyDescent="0.55000000000000004">
      <c r="A9" s="2" t="s">
        <v>5</v>
      </c>
      <c r="B9" s="6">
        <v>12415201</v>
      </c>
      <c r="C9" s="6">
        <v>10922726</v>
      </c>
      <c r="D9" s="37">
        <f t="shared" si="0"/>
        <v>1492475</v>
      </c>
      <c r="E9" s="50">
        <f t="shared" si="1"/>
        <v>13.663942499335779</v>
      </c>
      <c r="F9" s="8">
        <v>895995</v>
      </c>
      <c r="G9" s="6">
        <v>1953916</v>
      </c>
      <c r="H9" s="37">
        <f t="shared" si="2"/>
        <v>-1057921</v>
      </c>
      <c r="I9" s="50">
        <f t="shared" si="3"/>
        <v>-54.143627464026089</v>
      </c>
      <c r="J9" s="26">
        <f t="shared" si="4"/>
        <v>13311196</v>
      </c>
      <c r="K9" s="6">
        <f t="shared" si="5"/>
        <v>12876642</v>
      </c>
      <c r="L9" s="37">
        <f t="shared" si="6"/>
        <v>434554</v>
      </c>
      <c r="M9" s="54">
        <f t="shared" si="7"/>
        <v>3.3747463041994941</v>
      </c>
      <c r="N9" s="27">
        <v>75179854</v>
      </c>
      <c r="O9" s="27">
        <v>72162338</v>
      </c>
      <c r="P9" s="37">
        <f t="shared" si="8"/>
        <v>3017516</v>
      </c>
      <c r="Q9" s="50">
        <f t="shared" si="9"/>
        <v>4.1815662901609318</v>
      </c>
      <c r="R9" s="6">
        <v>62764653</v>
      </c>
      <c r="S9" s="9">
        <v>61239612</v>
      </c>
      <c r="T9" s="37">
        <f t="shared" si="10"/>
        <v>1525041</v>
      </c>
      <c r="U9" s="50">
        <f t="shared" si="11"/>
        <v>2.4902852095143979</v>
      </c>
    </row>
    <row r="10" spans="1:24" x14ac:dyDescent="0.55000000000000004">
      <c r="A10" s="2" t="s">
        <v>6</v>
      </c>
      <c r="B10" s="6">
        <v>5323378</v>
      </c>
      <c r="C10" s="6">
        <v>4787344</v>
      </c>
      <c r="D10" s="37">
        <f t="shared" si="0"/>
        <v>536034</v>
      </c>
      <c r="E10" s="50">
        <f t="shared" si="1"/>
        <v>11.196897486372404</v>
      </c>
      <c r="F10" s="8">
        <v>146346</v>
      </c>
      <c r="G10" s="6">
        <v>329739</v>
      </c>
      <c r="H10" s="37">
        <f t="shared" si="2"/>
        <v>-183393</v>
      </c>
      <c r="I10" s="50">
        <f t="shared" si="3"/>
        <v>-55.617624848744008</v>
      </c>
      <c r="J10" s="26">
        <f t="shared" si="4"/>
        <v>5469724</v>
      </c>
      <c r="K10" s="6">
        <f t="shared" si="5"/>
        <v>5117083</v>
      </c>
      <c r="L10" s="37">
        <f t="shared" si="6"/>
        <v>352641</v>
      </c>
      <c r="M10" s="54">
        <f t="shared" si="7"/>
        <v>6.8914457709597476</v>
      </c>
      <c r="N10" s="27">
        <v>20081686</v>
      </c>
      <c r="O10" s="27">
        <v>19374506</v>
      </c>
      <c r="P10" s="37">
        <f t="shared" si="8"/>
        <v>707180</v>
      </c>
      <c r="Q10" s="50">
        <f t="shared" si="9"/>
        <v>3.6500543549342623</v>
      </c>
      <c r="R10" s="6">
        <v>14758308</v>
      </c>
      <c r="S10" s="9">
        <v>14587162</v>
      </c>
      <c r="T10" s="37">
        <f t="shared" si="10"/>
        <v>171146</v>
      </c>
      <c r="U10" s="50">
        <f t="shared" si="11"/>
        <v>1.1732645459068713</v>
      </c>
    </row>
    <row r="11" spans="1:24" x14ac:dyDescent="0.55000000000000004">
      <c r="A11" s="2" t="s">
        <v>7</v>
      </c>
      <c r="B11" s="6">
        <v>3774322</v>
      </c>
      <c r="C11" s="6">
        <v>2953241</v>
      </c>
      <c r="D11" s="37">
        <f t="shared" si="0"/>
        <v>821081</v>
      </c>
      <c r="E11" s="50">
        <f t="shared" si="1"/>
        <v>27.802708956024922</v>
      </c>
      <c r="F11" s="8">
        <v>313069</v>
      </c>
      <c r="G11" s="6">
        <v>713412</v>
      </c>
      <c r="H11" s="37">
        <f t="shared" si="2"/>
        <v>-400343</v>
      </c>
      <c r="I11" s="50">
        <f t="shared" si="3"/>
        <v>-56.116661900837109</v>
      </c>
      <c r="J11" s="26">
        <f t="shared" si="4"/>
        <v>4087391</v>
      </c>
      <c r="K11" s="6">
        <f t="shared" si="5"/>
        <v>3666653</v>
      </c>
      <c r="L11" s="37">
        <f t="shared" si="6"/>
        <v>420738</v>
      </c>
      <c r="M11" s="54">
        <f t="shared" si="7"/>
        <v>11.474715496666853</v>
      </c>
      <c r="N11" s="27">
        <v>65230997</v>
      </c>
      <c r="O11" s="27">
        <v>62137685</v>
      </c>
      <c r="P11" s="37">
        <f t="shared" si="8"/>
        <v>3093312</v>
      </c>
      <c r="Q11" s="50">
        <f t="shared" si="9"/>
        <v>4.9781577797756604</v>
      </c>
      <c r="R11" s="6">
        <v>61456675</v>
      </c>
      <c r="S11" s="9">
        <v>59184444</v>
      </c>
      <c r="T11" s="37">
        <f t="shared" si="10"/>
        <v>2272231</v>
      </c>
      <c r="U11" s="50">
        <f t="shared" si="11"/>
        <v>3.8392368778525698</v>
      </c>
    </row>
    <row r="12" spans="1:24" x14ac:dyDescent="0.55000000000000004">
      <c r="A12" s="2" t="s">
        <v>8</v>
      </c>
      <c r="B12" s="6">
        <v>5097364</v>
      </c>
      <c r="C12" s="6">
        <v>4562662</v>
      </c>
      <c r="D12" s="37">
        <f t="shared" si="0"/>
        <v>534702</v>
      </c>
      <c r="E12" s="50">
        <f t="shared" si="1"/>
        <v>11.719079782810994</v>
      </c>
      <c r="F12" s="8">
        <v>87734</v>
      </c>
      <c r="G12" s="6">
        <v>176003</v>
      </c>
      <c r="H12" s="37">
        <f t="shared" si="2"/>
        <v>-88269</v>
      </c>
      <c r="I12" s="50">
        <f t="shared" si="3"/>
        <v>-50.151986045692396</v>
      </c>
      <c r="J12" s="26">
        <f t="shared" si="4"/>
        <v>5185098</v>
      </c>
      <c r="K12" s="6">
        <f t="shared" si="5"/>
        <v>4738665</v>
      </c>
      <c r="L12" s="37">
        <f t="shared" si="6"/>
        <v>446433</v>
      </c>
      <c r="M12" s="54">
        <f t="shared" si="7"/>
        <v>9.4210711244622658</v>
      </c>
      <c r="N12" s="27">
        <v>15564106</v>
      </c>
      <c r="O12" s="27">
        <v>14895129</v>
      </c>
      <c r="P12" s="37">
        <f t="shared" si="8"/>
        <v>668977</v>
      </c>
      <c r="Q12" s="50">
        <f t="shared" si="9"/>
        <v>4.4912467693297486</v>
      </c>
      <c r="R12" s="6">
        <v>10466742</v>
      </c>
      <c r="S12" s="9">
        <v>10332467</v>
      </c>
      <c r="T12" s="37">
        <f t="shared" si="10"/>
        <v>134275</v>
      </c>
      <c r="U12" s="50">
        <f t="shared" si="11"/>
        <v>1.2995444359996444</v>
      </c>
    </row>
    <row r="13" spans="1:24" x14ac:dyDescent="0.55000000000000004">
      <c r="A13" s="2" t="s">
        <v>9</v>
      </c>
      <c r="B13" s="6">
        <v>16456594</v>
      </c>
      <c r="C13" s="6">
        <v>14971255</v>
      </c>
      <c r="D13" s="37">
        <f t="shared" si="0"/>
        <v>1485339</v>
      </c>
      <c r="E13" s="50">
        <f t="shared" si="1"/>
        <v>9.9212724651340132</v>
      </c>
      <c r="F13" s="8">
        <v>860952</v>
      </c>
      <c r="G13" s="6">
        <v>1851832</v>
      </c>
      <c r="H13" s="37">
        <f t="shared" si="2"/>
        <v>-990880</v>
      </c>
      <c r="I13" s="50">
        <f t="shared" si="3"/>
        <v>-53.50809360676346</v>
      </c>
      <c r="J13" s="26">
        <f t="shared" si="4"/>
        <v>17317546</v>
      </c>
      <c r="K13" s="6">
        <f t="shared" si="5"/>
        <v>16823087</v>
      </c>
      <c r="L13" s="37">
        <f t="shared" si="6"/>
        <v>494459</v>
      </c>
      <c r="M13" s="54">
        <f t="shared" si="7"/>
        <v>2.9391692499717736</v>
      </c>
      <c r="N13" s="27">
        <v>62448321</v>
      </c>
      <c r="O13" s="27">
        <v>59877027</v>
      </c>
      <c r="P13" s="37">
        <f t="shared" si="8"/>
        <v>2571294</v>
      </c>
      <c r="Q13" s="50">
        <f t="shared" si="9"/>
        <v>4.2942913648668535</v>
      </c>
      <c r="R13" s="6">
        <v>45991727</v>
      </c>
      <c r="S13" s="9">
        <v>44905772</v>
      </c>
      <c r="T13" s="37">
        <f t="shared" si="10"/>
        <v>1085955</v>
      </c>
      <c r="U13" s="50">
        <f t="shared" si="11"/>
        <v>2.4182971400647624</v>
      </c>
    </row>
    <row r="14" spans="1:24" x14ac:dyDescent="0.55000000000000004">
      <c r="A14" s="2" t="s">
        <v>10</v>
      </c>
      <c r="B14" s="6">
        <v>6529803</v>
      </c>
      <c r="C14" s="6">
        <v>6038611</v>
      </c>
      <c r="D14" s="37">
        <f t="shared" si="0"/>
        <v>491192</v>
      </c>
      <c r="E14" s="50">
        <f t="shared" si="1"/>
        <v>8.1341884747999202</v>
      </c>
      <c r="F14" s="8">
        <v>83820</v>
      </c>
      <c r="G14" s="6">
        <v>172600</v>
      </c>
      <c r="H14" s="37">
        <f t="shared" si="2"/>
        <v>-88780</v>
      </c>
      <c r="I14" s="50">
        <f t="shared" si="3"/>
        <v>-51.436848203939746</v>
      </c>
      <c r="J14" s="26">
        <f t="shared" si="4"/>
        <v>6613623</v>
      </c>
      <c r="K14" s="6">
        <f t="shared" si="5"/>
        <v>6211211</v>
      </c>
      <c r="L14" s="37">
        <f t="shared" si="6"/>
        <v>402412</v>
      </c>
      <c r="M14" s="54">
        <f t="shared" si="7"/>
        <v>6.4788009938802515</v>
      </c>
      <c r="N14" s="27">
        <v>16940846</v>
      </c>
      <c r="O14" s="27">
        <v>16414789</v>
      </c>
      <c r="P14" s="37">
        <f t="shared" si="8"/>
        <v>526057</v>
      </c>
      <c r="Q14" s="50">
        <f t="shared" si="9"/>
        <v>3.2047746699637836</v>
      </c>
      <c r="R14" s="6">
        <v>10411043</v>
      </c>
      <c r="S14" s="9">
        <v>10376178</v>
      </c>
      <c r="T14" s="37">
        <f t="shared" si="10"/>
        <v>34865</v>
      </c>
      <c r="U14" s="50">
        <f t="shared" si="11"/>
        <v>0.33601004146228686</v>
      </c>
    </row>
    <row r="15" spans="1:24" x14ac:dyDescent="0.55000000000000004">
      <c r="A15" s="2" t="s">
        <v>11</v>
      </c>
      <c r="B15" s="6">
        <v>9548529</v>
      </c>
      <c r="C15" s="6">
        <v>8997100</v>
      </c>
      <c r="D15" s="37">
        <f t="shared" si="0"/>
        <v>551429</v>
      </c>
      <c r="E15" s="50">
        <f t="shared" si="1"/>
        <v>6.1289637772171002</v>
      </c>
      <c r="F15" s="8">
        <v>153930</v>
      </c>
      <c r="G15" s="6">
        <v>330693</v>
      </c>
      <c r="H15" s="37">
        <f t="shared" si="2"/>
        <v>-176763</v>
      </c>
      <c r="I15" s="50">
        <f t="shared" si="3"/>
        <v>-53.452295633714655</v>
      </c>
      <c r="J15" s="26">
        <f t="shared" si="4"/>
        <v>9702459</v>
      </c>
      <c r="K15" s="6">
        <f t="shared" si="5"/>
        <v>9327793</v>
      </c>
      <c r="L15" s="37">
        <f t="shared" si="6"/>
        <v>374666</v>
      </c>
      <c r="M15" s="54">
        <f t="shared" si="7"/>
        <v>4.0166628912112534</v>
      </c>
      <c r="N15" s="27">
        <v>29269473</v>
      </c>
      <c r="O15" s="27">
        <v>28098058</v>
      </c>
      <c r="P15" s="37">
        <f t="shared" si="8"/>
        <v>1171415</v>
      </c>
      <c r="Q15" s="50">
        <f t="shared" si="9"/>
        <v>4.1690247774419209</v>
      </c>
      <c r="R15" s="6">
        <v>19720944</v>
      </c>
      <c r="S15" s="9">
        <v>19100958</v>
      </c>
      <c r="T15" s="37">
        <f t="shared" si="10"/>
        <v>619986</v>
      </c>
      <c r="U15" s="50">
        <f t="shared" si="11"/>
        <v>3.2458371983227208</v>
      </c>
    </row>
    <row r="16" spans="1:24" x14ac:dyDescent="0.55000000000000004">
      <c r="A16" s="2" t="s">
        <v>12</v>
      </c>
      <c r="B16" s="6">
        <v>18507490</v>
      </c>
      <c r="C16" s="6">
        <v>15969640</v>
      </c>
      <c r="D16" s="37">
        <f t="shared" si="0"/>
        <v>2537850</v>
      </c>
      <c r="E16" s="50">
        <f t="shared" si="1"/>
        <v>15.89171703307024</v>
      </c>
      <c r="F16" s="8">
        <v>969421</v>
      </c>
      <c r="G16" s="6">
        <v>1871492</v>
      </c>
      <c r="H16" s="37">
        <f t="shared" si="2"/>
        <v>-902071</v>
      </c>
      <c r="I16" s="50">
        <f t="shared" si="3"/>
        <v>-48.200633505246081</v>
      </c>
      <c r="J16" s="26">
        <f t="shared" si="4"/>
        <v>19476911</v>
      </c>
      <c r="K16" s="6">
        <f t="shared" si="5"/>
        <v>17841132</v>
      </c>
      <c r="L16" s="37">
        <f t="shared" si="6"/>
        <v>1635779</v>
      </c>
      <c r="M16" s="54">
        <f t="shared" si="7"/>
        <v>9.1685830248887878</v>
      </c>
      <c r="N16" s="27">
        <v>69685871</v>
      </c>
      <c r="O16" s="27">
        <v>66756762</v>
      </c>
      <c r="P16" s="37">
        <f t="shared" si="8"/>
        <v>2929109</v>
      </c>
      <c r="Q16" s="50">
        <f t="shared" si="9"/>
        <v>4.3877337849310249</v>
      </c>
      <c r="R16" s="6">
        <v>51178381</v>
      </c>
      <c r="S16" s="9">
        <v>50787122</v>
      </c>
      <c r="T16" s="37">
        <f t="shared" si="10"/>
        <v>391259</v>
      </c>
      <c r="U16" s="50">
        <f t="shared" si="11"/>
        <v>0.77039017883313576</v>
      </c>
    </row>
    <row r="17" spans="1:21" x14ac:dyDescent="0.55000000000000004">
      <c r="A17" s="2" t="s">
        <v>13</v>
      </c>
      <c r="B17" s="6">
        <v>1501690</v>
      </c>
      <c r="C17" s="6">
        <v>886914</v>
      </c>
      <c r="D17" s="37">
        <f t="shared" si="0"/>
        <v>614776</v>
      </c>
      <c r="E17" s="50">
        <f t="shared" si="1"/>
        <v>69.316303497295124</v>
      </c>
      <c r="F17" s="8">
        <v>62601</v>
      </c>
      <c r="G17" s="6">
        <v>122547</v>
      </c>
      <c r="H17" s="37">
        <f t="shared" si="2"/>
        <v>-59946</v>
      </c>
      <c r="I17" s="50">
        <f t="shared" si="3"/>
        <v>-48.916742147910597</v>
      </c>
      <c r="J17" s="26">
        <f t="shared" si="4"/>
        <v>1564291</v>
      </c>
      <c r="K17" s="6">
        <f t="shared" si="5"/>
        <v>1009461</v>
      </c>
      <c r="L17" s="37">
        <f t="shared" si="6"/>
        <v>554830</v>
      </c>
      <c r="M17" s="54">
        <f t="shared" si="7"/>
        <v>54.96299510332743</v>
      </c>
      <c r="N17" s="27">
        <v>45959731</v>
      </c>
      <c r="O17" s="27">
        <v>44329004</v>
      </c>
      <c r="P17" s="37">
        <f t="shared" si="8"/>
        <v>1630727</v>
      </c>
      <c r="Q17" s="50">
        <f t="shared" si="9"/>
        <v>3.6786908183183975</v>
      </c>
      <c r="R17" s="6">
        <v>44458041</v>
      </c>
      <c r="S17" s="9">
        <v>43442090</v>
      </c>
      <c r="T17" s="37">
        <f t="shared" si="10"/>
        <v>1015951</v>
      </c>
      <c r="U17" s="50">
        <f t="shared" si="11"/>
        <v>2.3386328788508992</v>
      </c>
    </row>
    <row r="18" spans="1:21" x14ac:dyDescent="0.55000000000000004">
      <c r="A18" s="2" t="s">
        <v>14</v>
      </c>
      <c r="B18" s="6">
        <v>17425915</v>
      </c>
      <c r="C18" s="6">
        <v>15344246</v>
      </c>
      <c r="D18" s="37">
        <f t="shared" si="0"/>
        <v>2081669</v>
      </c>
      <c r="E18" s="50">
        <f t="shared" si="1"/>
        <v>13.566446992572988</v>
      </c>
      <c r="F18" s="8">
        <v>722426</v>
      </c>
      <c r="G18" s="6">
        <v>1465279</v>
      </c>
      <c r="H18" s="37">
        <f t="shared" si="2"/>
        <v>-742853</v>
      </c>
      <c r="I18" s="50">
        <f t="shared" si="3"/>
        <v>-50.697034489677392</v>
      </c>
      <c r="J18" s="26">
        <f t="shared" si="4"/>
        <v>18148341</v>
      </c>
      <c r="K18" s="6">
        <f t="shared" si="5"/>
        <v>16809525</v>
      </c>
      <c r="L18" s="37">
        <f t="shared" si="6"/>
        <v>1338816</v>
      </c>
      <c r="M18" s="54">
        <f t="shared" si="7"/>
        <v>7.9646271979725736</v>
      </c>
      <c r="N18" s="27">
        <v>52638989</v>
      </c>
      <c r="O18" s="27">
        <v>50363188</v>
      </c>
      <c r="P18" s="37">
        <f t="shared" si="8"/>
        <v>2275801</v>
      </c>
      <c r="Q18" s="50">
        <f t="shared" si="9"/>
        <v>4.5187786762029392</v>
      </c>
      <c r="R18" s="6">
        <v>35213074</v>
      </c>
      <c r="S18" s="9">
        <v>35018942</v>
      </c>
      <c r="T18" s="37">
        <f t="shared" si="10"/>
        <v>194132</v>
      </c>
      <c r="U18" s="50">
        <f t="shared" si="11"/>
        <v>0.55436283597602998</v>
      </c>
    </row>
    <row r="19" spans="1:21" x14ac:dyDescent="0.55000000000000004">
      <c r="A19" s="2" t="s">
        <v>15</v>
      </c>
      <c r="B19" s="6">
        <v>3340438</v>
      </c>
      <c r="C19" s="6">
        <v>3404544</v>
      </c>
      <c r="D19" s="37">
        <f t="shared" si="0"/>
        <v>-64106</v>
      </c>
      <c r="E19" s="50">
        <f t="shared" si="1"/>
        <v>-1.882954075494403</v>
      </c>
      <c r="F19" s="8">
        <v>122296</v>
      </c>
      <c r="G19" s="6">
        <v>307290</v>
      </c>
      <c r="H19" s="37">
        <f t="shared" si="2"/>
        <v>-184994</v>
      </c>
      <c r="I19" s="50">
        <f t="shared" si="3"/>
        <v>-60.201763806176579</v>
      </c>
      <c r="J19" s="26">
        <f t="shared" si="4"/>
        <v>3462734</v>
      </c>
      <c r="K19" s="6">
        <f t="shared" si="5"/>
        <v>3711834</v>
      </c>
      <c r="L19" s="37">
        <f t="shared" si="6"/>
        <v>-249100</v>
      </c>
      <c r="M19" s="54">
        <f t="shared" si="7"/>
        <v>-6.7109682167898699</v>
      </c>
      <c r="N19" s="27">
        <v>20029637</v>
      </c>
      <c r="O19" s="27">
        <v>19607380</v>
      </c>
      <c r="P19" s="37">
        <f t="shared" si="8"/>
        <v>422257</v>
      </c>
      <c r="Q19" s="50">
        <f t="shared" si="9"/>
        <v>2.153561567124207</v>
      </c>
      <c r="R19" s="6">
        <v>16689199</v>
      </c>
      <c r="S19" s="9">
        <v>16202836</v>
      </c>
      <c r="T19" s="37">
        <f t="shared" si="10"/>
        <v>486363</v>
      </c>
      <c r="U19" s="50">
        <f t="shared" si="11"/>
        <v>3.0017152552799908</v>
      </c>
    </row>
    <row r="20" spans="1:21" x14ac:dyDescent="0.55000000000000004">
      <c r="A20" s="2" t="s">
        <v>16</v>
      </c>
      <c r="B20" s="6">
        <v>8843972</v>
      </c>
      <c r="C20" s="6">
        <v>8333674</v>
      </c>
      <c r="D20" s="37">
        <f t="shared" si="0"/>
        <v>510298</v>
      </c>
      <c r="E20" s="50">
        <f t="shared" si="1"/>
        <v>6.1233256784462675</v>
      </c>
      <c r="F20" s="8">
        <v>103879</v>
      </c>
      <c r="G20" s="6">
        <v>216093</v>
      </c>
      <c r="H20" s="37">
        <f t="shared" si="2"/>
        <v>-112214</v>
      </c>
      <c r="I20" s="50">
        <f t="shared" si="3"/>
        <v>-51.928567792570789</v>
      </c>
      <c r="J20" s="26">
        <f t="shared" si="4"/>
        <v>8947851</v>
      </c>
      <c r="K20" s="6">
        <f t="shared" si="5"/>
        <v>8549767</v>
      </c>
      <c r="L20" s="37">
        <f t="shared" si="6"/>
        <v>398084</v>
      </c>
      <c r="M20" s="54">
        <f t="shared" si="7"/>
        <v>4.6560801013641573</v>
      </c>
      <c r="N20" s="27">
        <v>21391944</v>
      </c>
      <c r="O20" s="27">
        <v>20902408</v>
      </c>
      <c r="P20" s="37">
        <f t="shared" si="8"/>
        <v>489536</v>
      </c>
      <c r="Q20" s="50">
        <f t="shared" si="9"/>
        <v>2.3420076768188691</v>
      </c>
      <c r="R20" s="6">
        <v>12547972</v>
      </c>
      <c r="S20" s="9">
        <v>12568734</v>
      </c>
      <c r="T20" s="37">
        <f t="shared" si="10"/>
        <v>-20762</v>
      </c>
      <c r="U20" s="50">
        <f t="shared" si="11"/>
        <v>-0.16518767920460364</v>
      </c>
    </row>
    <row r="21" spans="1:21" x14ac:dyDescent="0.55000000000000004">
      <c r="A21" s="2" t="s">
        <v>17</v>
      </c>
      <c r="B21" s="6">
        <v>17387491</v>
      </c>
      <c r="C21" s="6">
        <v>16060885</v>
      </c>
      <c r="D21" s="37">
        <f t="shared" si="0"/>
        <v>1326606</v>
      </c>
      <c r="E21" s="50">
        <f t="shared" si="1"/>
        <v>8.2598561660830008</v>
      </c>
      <c r="F21" s="8">
        <v>521293</v>
      </c>
      <c r="G21" s="6">
        <v>1144231</v>
      </c>
      <c r="H21" s="37">
        <f t="shared" si="2"/>
        <v>-622938</v>
      </c>
      <c r="I21" s="50">
        <f t="shared" si="3"/>
        <v>-54.441629356310052</v>
      </c>
      <c r="J21" s="26">
        <f t="shared" si="4"/>
        <v>17908784</v>
      </c>
      <c r="K21" s="6">
        <f t="shared" si="5"/>
        <v>17205116</v>
      </c>
      <c r="L21" s="37">
        <f t="shared" si="6"/>
        <v>703668</v>
      </c>
      <c r="M21" s="54">
        <f t="shared" si="7"/>
        <v>4.0898765227738165</v>
      </c>
      <c r="N21" s="27">
        <v>43779095</v>
      </c>
      <c r="O21" s="27">
        <v>42328415</v>
      </c>
      <c r="P21" s="37">
        <f t="shared" si="8"/>
        <v>1450680</v>
      </c>
      <c r="Q21" s="50">
        <f t="shared" si="9"/>
        <v>3.4272013256343214</v>
      </c>
      <c r="R21" s="6">
        <v>26391604</v>
      </c>
      <c r="S21" s="9">
        <v>26267530</v>
      </c>
      <c r="T21" s="37">
        <f t="shared" si="10"/>
        <v>124074</v>
      </c>
      <c r="U21" s="50">
        <f t="shared" si="11"/>
        <v>0.47234741903787736</v>
      </c>
    </row>
    <row r="22" spans="1:21" x14ac:dyDescent="0.55000000000000004">
      <c r="A22" s="2" t="s">
        <v>18</v>
      </c>
      <c r="B22" s="6">
        <v>8785104</v>
      </c>
      <c r="C22" s="6">
        <v>8391479</v>
      </c>
      <c r="D22" s="37">
        <f t="shared" si="0"/>
        <v>393625</v>
      </c>
      <c r="E22" s="50">
        <f t="shared" si="1"/>
        <v>4.6907702444348498</v>
      </c>
      <c r="F22" s="8">
        <v>91780</v>
      </c>
      <c r="G22" s="6">
        <v>202096</v>
      </c>
      <c r="H22" s="37">
        <f t="shared" si="2"/>
        <v>-110316</v>
      </c>
      <c r="I22" s="50">
        <f t="shared" si="3"/>
        <v>-54.585939355553805</v>
      </c>
      <c r="J22" s="26">
        <f t="shared" si="4"/>
        <v>8876884</v>
      </c>
      <c r="K22" s="6">
        <f t="shared" si="5"/>
        <v>8593575</v>
      </c>
      <c r="L22" s="37">
        <f t="shared" si="6"/>
        <v>283309</v>
      </c>
      <c r="M22" s="54">
        <f t="shared" si="7"/>
        <v>3.2967536793476526</v>
      </c>
      <c r="N22" s="27">
        <v>19822283</v>
      </c>
      <c r="O22" s="27">
        <v>19384378</v>
      </c>
      <c r="P22" s="37">
        <f t="shared" si="8"/>
        <v>437905</v>
      </c>
      <c r="Q22" s="50">
        <f t="shared" si="9"/>
        <v>2.2590613946962934</v>
      </c>
      <c r="R22" s="6">
        <v>11037179</v>
      </c>
      <c r="S22" s="9">
        <v>10992899</v>
      </c>
      <c r="T22" s="37">
        <f t="shared" si="10"/>
        <v>44280</v>
      </c>
      <c r="U22" s="50">
        <f t="shared" si="11"/>
        <v>0.40280548379458825</v>
      </c>
    </row>
    <row r="23" spans="1:21" x14ac:dyDescent="0.55000000000000004">
      <c r="A23" s="2" t="s">
        <v>19</v>
      </c>
      <c r="B23" s="6">
        <v>9909650</v>
      </c>
      <c r="C23" s="6">
        <v>9770976</v>
      </c>
      <c r="D23" s="37">
        <f t="shared" si="0"/>
        <v>138674</v>
      </c>
      <c r="E23" s="50">
        <f t="shared" si="1"/>
        <v>1.4192440959838626</v>
      </c>
      <c r="F23" s="8">
        <v>103886</v>
      </c>
      <c r="G23" s="6">
        <v>216926</v>
      </c>
      <c r="H23" s="37">
        <f t="shared" si="2"/>
        <v>-113040</v>
      </c>
      <c r="I23" s="50">
        <f t="shared" si="3"/>
        <v>-52.109936107243946</v>
      </c>
      <c r="J23" s="26">
        <f t="shared" si="4"/>
        <v>10013536</v>
      </c>
      <c r="K23" s="6">
        <f t="shared" si="5"/>
        <v>9987902</v>
      </c>
      <c r="L23" s="37">
        <f t="shared" si="6"/>
        <v>25634</v>
      </c>
      <c r="M23" s="54">
        <f t="shared" si="7"/>
        <v>0.25665049576977239</v>
      </c>
      <c r="N23" s="27">
        <v>23584642</v>
      </c>
      <c r="O23" s="27">
        <v>23244100</v>
      </c>
      <c r="P23" s="37">
        <f t="shared" si="8"/>
        <v>340542</v>
      </c>
      <c r="Q23" s="50">
        <f t="shared" si="9"/>
        <v>1.4650685550311682</v>
      </c>
      <c r="R23" s="6">
        <v>13674992</v>
      </c>
      <c r="S23" s="9">
        <v>13473124</v>
      </c>
      <c r="T23" s="37">
        <f t="shared" si="10"/>
        <v>201868</v>
      </c>
      <c r="U23" s="50">
        <f t="shared" si="11"/>
        <v>1.4983013590611938</v>
      </c>
    </row>
    <row r="24" spans="1:21" x14ac:dyDescent="0.55000000000000004">
      <c r="A24" s="2" t="s">
        <v>20</v>
      </c>
      <c r="B24" s="6">
        <v>7294861</v>
      </c>
      <c r="C24" s="6">
        <v>6545943</v>
      </c>
      <c r="D24" s="37">
        <f t="shared" si="0"/>
        <v>748918</v>
      </c>
      <c r="E24" s="50">
        <f t="shared" si="1"/>
        <v>11.440948996958888</v>
      </c>
      <c r="F24" s="8">
        <v>130435</v>
      </c>
      <c r="G24" s="6">
        <v>263285</v>
      </c>
      <c r="H24" s="37">
        <f t="shared" si="2"/>
        <v>-132850</v>
      </c>
      <c r="I24" s="50">
        <f t="shared" si="3"/>
        <v>-50.458628482442982</v>
      </c>
      <c r="J24" s="26">
        <f t="shared" si="4"/>
        <v>7425296</v>
      </c>
      <c r="K24" s="6">
        <f t="shared" si="5"/>
        <v>6809228</v>
      </c>
      <c r="L24" s="37">
        <f t="shared" si="6"/>
        <v>616068</v>
      </c>
      <c r="M24" s="54">
        <f t="shared" si="7"/>
        <v>9.0475454779895834</v>
      </c>
      <c r="N24" s="27">
        <v>22301828</v>
      </c>
      <c r="O24" s="27">
        <v>21488535</v>
      </c>
      <c r="P24" s="37">
        <f t="shared" si="8"/>
        <v>813293</v>
      </c>
      <c r="Q24" s="50">
        <f t="shared" si="9"/>
        <v>3.7847763935512591</v>
      </c>
      <c r="R24" s="6">
        <v>15006967</v>
      </c>
      <c r="S24" s="9">
        <v>14942592</v>
      </c>
      <c r="T24" s="37">
        <f t="shared" si="10"/>
        <v>64375</v>
      </c>
      <c r="U24" s="50">
        <f t="shared" si="11"/>
        <v>0.43081548368582023</v>
      </c>
    </row>
    <row r="25" spans="1:21" x14ac:dyDescent="0.55000000000000004">
      <c r="A25" s="2" t="s">
        <v>21</v>
      </c>
      <c r="B25" s="6">
        <v>10468034</v>
      </c>
      <c r="C25" s="6">
        <v>9572506</v>
      </c>
      <c r="D25" s="37">
        <f t="shared" si="0"/>
        <v>895528</v>
      </c>
      <c r="E25" s="50">
        <f t="shared" si="1"/>
        <v>9.355209597152502</v>
      </c>
      <c r="F25" s="8">
        <v>187307</v>
      </c>
      <c r="G25" s="6">
        <v>385005</v>
      </c>
      <c r="H25" s="37">
        <f t="shared" si="2"/>
        <v>-197698</v>
      </c>
      <c r="I25" s="50">
        <f t="shared" si="3"/>
        <v>-51.349462993987082</v>
      </c>
      <c r="J25" s="26">
        <f t="shared" si="4"/>
        <v>10655341</v>
      </c>
      <c r="K25" s="6">
        <f t="shared" si="5"/>
        <v>9957511</v>
      </c>
      <c r="L25" s="37">
        <f t="shared" si="6"/>
        <v>697830</v>
      </c>
      <c r="M25" s="54">
        <f t="shared" si="7"/>
        <v>7.008076616736858</v>
      </c>
      <c r="N25" s="27">
        <v>32748178</v>
      </c>
      <c r="O25" s="27">
        <v>31485000</v>
      </c>
      <c r="P25" s="37">
        <f t="shared" si="8"/>
        <v>1263178</v>
      </c>
      <c r="Q25" s="50">
        <f t="shared" si="9"/>
        <v>4.0119993647768748</v>
      </c>
      <c r="R25" s="6">
        <v>22280144</v>
      </c>
      <c r="S25" s="9">
        <v>21912494</v>
      </c>
      <c r="T25" s="37">
        <f t="shared" si="10"/>
        <v>367650</v>
      </c>
      <c r="U25" s="50">
        <f t="shared" si="11"/>
        <v>1.6778099288926152</v>
      </c>
    </row>
    <row r="26" spans="1:21" x14ac:dyDescent="0.55000000000000004">
      <c r="A26" s="2" t="s">
        <v>22</v>
      </c>
      <c r="B26" s="6">
        <v>2605152</v>
      </c>
      <c r="C26" s="6">
        <v>2702358</v>
      </c>
      <c r="D26" s="37">
        <f t="shared" si="0"/>
        <v>-97206</v>
      </c>
      <c r="E26" s="50">
        <f t="shared" si="1"/>
        <v>-3.5970807716816156</v>
      </c>
      <c r="F26" s="8">
        <v>90621</v>
      </c>
      <c r="G26" s="6">
        <v>242495</v>
      </c>
      <c r="H26" s="37">
        <f t="shared" si="2"/>
        <v>-151874</v>
      </c>
      <c r="I26" s="50">
        <f t="shared" si="3"/>
        <v>-62.629744943194709</v>
      </c>
      <c r="J26" s="26">
        <f t="shared" si="4"/>
        <v>2695773</v>
      </c>
      <c r="K26" s="6">
        <f t="shared" si="5"/>
        <v>2944853</v>
      </c>
      <c r="L26" s="37">
        <f t="shared" si="6"/>
        <v>-249080</v>
      </c>
      <c r="M26" s="54">
        <f t="shared" si="7"/>
        <v>-8.4581471469034284</v>
      </c>
      <c r="N26" s="27">
        <v>24614358</v>
      </c>
      <c r="O26" s="27">
        <v>23610460</v>
      </c>
      <c r="P26" s="37">
        <f t="shared" si="8"/>
        <v>1003898</v>
      </c>
      <c r="Q26" s="50">
        <f t="shared" si="9"/>
        <v>4.2519205470795463</v>
      </c>
      <c r="R26" s="6">
        <v>22009206</v>
      </c>
      <c r="S26" s="9">
        <v>20908102</v>
      </c>
      <c r="T26" s="37">
        <f t="shared" si="10"/>
        <v>1101104</v>
      </c>
      <c r="U26" s="50">
        <f t="shared" si="11"/>
        <v>5.2663986429758225</v>
      </c>
    </row>
    <row r="27" spans="1:21" x14ac:dyDescent="0.55000000000000004">
      <c r="A27" s="2" t="s">
        <v>23</v>
      </c>
      <c r="B27" s="6">
        <v>6016250</v>
      </c>
      <c r="C27" s="6">
        <v>5696705</v>
      </c>
      <c r="D27" s="37">
        <f t="shared" si="0"/>
        <v>319545</v>
      </c>
      <c r="E27" s="50">
        <f t="shared" si="1"/>
        <v>5.6092951978380379</v>
      </c>
      <c r="F27" s="9">
        <v>65588</v>
      </c>
      <c r="G27" s="6">
        <v>137428</v>
      </c>
      <c r="H27" s="37">
        <f t="shared" si="2"/>
        <v>-71840</v>
      </c>
      <c r="I27" s="50">
        <f t="shared" si="3"/>
        <v>-52.274645632622175</v>
      </c>
      <c r="J27" s="26">
        <f t="shared" si="4"/>
        <v>6081838</v>
      </c>
      <c r="K27" s="6">
        <f t="shared" si="5"/>
        <v>5834133</v>
      </c>
      <c r="L27" s="37">
        <f t="shared" si="6"/>
        <v>247705</v>
      </c>
      <c r="M27" s="54">
        <f t="shared" si="7"/>
        <v>4.2457893914999989</v>
      </c>
      <c r="N27" s="27">
        <v>14116861</v>
      </c>
      <c r="O27" s="27">
        <v>13873376</v>
      </c>
      <c r="P27" s="37">
        <f t="shared" si="8"/>
        <v>243485</v>
      </c>
      <c r="Q27" s="50">
        <f t="shared" si="9"/>
        <v>1.7550522670184865</v>
      </c>
      <c r="R27" s="6">
        <v>8100611</v>
      </c>
      <c r="S27" s="9">
        <v>8176671</v>
      </c>
      <c r="T27" s="37">
        <f t="shared" si="10"/>
        <v>-76060</v>
      </c>
      <c r="U27" s="50">
        <f t="shared" si="11"/>
        <v>-0.93020741570744025</v>
      </c>
    </row>
    <row r="28" spans="1:21" x14ac:dyDescent="0.55000000000000004">
      <c r="A28" s="2" t="s">
        <v>24</v>
      </c>
      <c r="B28" s="6">
        <v>9742746</v>
      </c>
      <c r="C28" s="6">
        <v>9318627</v>
      </c>
      <c r="D28" s="37">
        <f t="shared" si="0"/>
        <v>424119</v>
      </c>
      <c r="E28" s="50">
        <f t="shared" si="1"/>
        <v>4.5513035343082153</v>
      </c>
      <c r="F28" s="9">
        <v>93515</v>
      </c>
      <c r="G28" s="6">
        <v>188738</v>
      </c>
      <c r="H28" s="37">
        <f t="shared" si="2"/>
        <v>-95223</v>
      </c>
      <c r="I28" s="50">
        <f t="shared" si="3"/>
        <v>-50.452479098008872</v>
      </c>
      <c r="J28" s="26">
        <f t="shared" si="4"/>
        <v>9836261</v>
      </c>
      <c r="K28" s="6">
        <f t="shared" si="5"/>
        <v>9507365</v>
      </c>
      <c r="L28" s="37">
        <f t="shared" si="6"/>
        <v>328896</v>
      </c>
      <c r="M28" s="54">
        <f t="shared" si="7"/>
        <v>3.4593812270802715</v>
      </c>
      <c r="N28" s="27">
        <v>21770326</v>
      </c>
      <c r="O28" s="27">
        <v>21347906</v>
      </c>
      <c r="P28" s="37">
        <f t="shared" si="8"/>
        <v>422420</v>
      </c>
      <c r="Q28" s="50">
        <f t="shared" si="9"/>
        <v>1.9787420836497871</v>
      </c>
      <c r="R28" s="6">
        <v>12027580</v>
      </c>
      <c r="S28" s="9">
        <v>12029279</v>
      </c>
      <c r="T28" s="37">
        <f t="shared" si="10"/>
        <v>-1699</v>
      </c>
      <c r="U28" s="50">
        <f t="shared" si="11"/>
        <v>-1.4123872262006287E-2</v>
      </c>
    </row>
    <row r="29" spans="1:21" x14ac:dyDescent="0.55000000000000004">
      <c r="A29" s="2" t="s">
        <v>25</v>
      </c>
      <c r="B29" s="6">
        <v>8117561</v>
      </c>
      <c r="C29" s="6">
        <v>8237754</v>
      </c>
      <c r="D29" s="37">
        <f t="shared" si="0"/>
        <v>-120193</v>
      </c>
      <c r="E29" s="50">
        <f t="shared" si="1"/>
        <v>-1.4590506101541778</v>
      </c>
      <c r="F29" s="9">
        <v>122056</v>
      </c>
      <c r="G29" s="6">
        <v>277830</v>
      </c>
      <c r="H29" s="37">
        <f t="shared" si="2"/>
        <v>-155774</v>
      </c>
      <c r="I29" s="50">
        <f t="shared" si="3"/>
        <v>-56.068099197350897</v>
      </c>
      <c r="J29" s="26">
        <f t="shared" si="4"/>
        <v>8239617</v>
      </c>
      <c r="K29" s="6">
        <f t="shared" si="5"/>
        <v>8515584</v>
      </c>
      <c r="L29" s="37">
        <f t="shared" si="6"/>
        <v>-275967</v>
      </c>
      <c r="M29" s="54">
        <f t="shared" si="7"/>
        <v>-3.2407289975649345</v>
      </c>
      <c r="N29" s="27">
        <v>24724842</v>
      </c>
      <c r="O29" s="27">
        <v>24170948</v>
      </c>
      <c r="P29" s="37">
        <f t="shared" si="8"/>
        <v>553894</v>
      </c>
      <c r="Q29" s="50">
        <f t="shared" si="9"/>
        <v>2.2915692011749034</v>
      </c>
      <c r="R29" s="6">
        <v>16607281</v>
      </c>
      <c r="S29" s="9">
        <v>15933194</v>
      </c>
      <c r="T29" s="37">
        <f t="shared" si="10"/>
        <v>674087</v>
      </c>
      <c r="U29" s="50">
        <f t="shared" si="11"/>
        <v>4.2307085446897874</v>
      </c>
    </row>
    <row r="30" spans="1:21" x14ac:dyDescent="0.55000000000000004">
      <c r="A30" s="2" t="s">
        <v>26</v>
      </c>
      <c r="B30" s="6">
        <v>724640</v>
      </c>
      <c r="C30" s="6">
        <v>1026729</v>
      </c>
      <c r="D30" s="37">
        <f t="shared" si="0"/>
        <v>-302089</v>
      </c>
      <c r="E30" s="50">
        <f t="shared" si="1"/>
        <v>-29.422466882692511</v>
      </c>
      <c r="F30" s="9">
        <v>22260</v>
      </c>
      <c r="G30" s="6">
        <v>106060</v>
      </c>
      <c r="H30" s="37">
        <f t="shared" si="2"/>
        <v>-83800</v>
      </c>
      <c r="I30" s="50">
        <f t="shared" si="3"/>
        <v>-79.011880067886111</v>
      </c>
      <c r="J30" s="26">
        <f t="shared" si="4"/>
        <v>746900</v>
      </c>
      <c r="K30" s="6">
        <f t="shared" si="5"/>
        <v>1132789</v>
      </c>
      <c r="L30" s="37">
        <f t="shared" si="6"/>
        <v>-385889</v>
      </c>
      <c r="M30" s="54">
        <f t="shared" si="7"/>
        <v>-34.065390818590224</v>
      </c>
      <c r="N30" s="27">
        <v>16367270</v>
      </c>
      <c r="O30" s="27">
        <v>16248457</v>
      </c>
      <c r="P30" s="37">
        <f t="shared" si="8"/>
        <v>118813</v>
      </c>
      <c r="Q30" s="50">
        <f t="shared" si="9"/>
        <v>0.7312263558318266</v>
      </c>
      <c r="R30" s="6">
        <v>15642630</v>
      </c>
      <c r="S30" s="9">
        <v>15221728</v>
      </c>
      <c r="T30" s="37">
        <f t="shared" si="10"/>
        <v>420902</v>
      </c>
      <c r="U30" s="50">
        <f t="shared" si="11"/>
        <v>2.7651394112416128</v>
      </c>
    </row>
    <row r="31" spans="1:21" x14ac:dyDescent="0.55000000000000004">
      <c r="A31" s="2" t="s">
        <v>27</v>
      </c>
      <c r="B31" s="6">
        <v>3042819</v>
      </c>
      <c r="C31" s="6">
        <v>2517828</v>
      </c>
      <c r="D31" s="37">
        <f t="shared" si="0"/>
        <v>524991</v>
      </c>
      <c r="E31" s="50">
        <f t="shared" si="1"/>
        <v>20.850947721607671</v>
      </c>
      <c r="F31" s="9">
        <v>72156</v>
      </c>
      <c r="G31" s="6">
        <v>135749</v>
      </c>
      <c r="H31" s="37">
        <f t="shared" si="2"/>
        <v>-63593</v>
      </c>
      <c r="I31" s="50">
        <f t="shared" si="3"/>
        <v>-46.846017281895257</v>
      </c>
      <c r="J31" s="26">
        <f t="shared" si="4"/>
        <v>3114975</v>
      </c>
      <c r="K31" s="6">
        <f t="shared" si="5"/>
        <v>2653577</v>
      </c>
      <c r="L31" s="37">
        <f t="shared" si="6"/>
        <v>461398</v>
      </c>
      <c r="M31" s="54">
        <f t="shared" si="7"/>
        <v>17.387775067390177</v>
      </c>
      <c r="N31" s="27">
        <v>12052731</v>
      </c>
      <c r="O31" s="27">
        <v>11609130</v>
      </c>
      <c r="P31" s="37">
        <f t="shared" si="8"/>
        <v>443601</v>
      </c>
      <c r="Q31" s="50">
        <f t="shared" si="9"/>
        <v>3.8211390517635779</v>
      </c>
      <c r="R31" s="6">
        <v>9009912</v>
      </c>
      <c r="S31" s="9">
        <v>9091302</v>
      </c>
      <c r="T31" s="37">
        <f t="shared" si="10"/>
        <v>-81390</v>
      </c>
      <c r="U31" s="50">
        <f t="shared" si="11"/>
        <v>-0.89525130723849822</v>
      </c>
    </row>
    <row r="32" spans="1:21" x14ac:dyDescent="0.55000000000000004">
      <c r="A32" s="2" t="s">
        <v>28</v>
      </c>
      <c r="B32" s="6">
        <v>5414269</v>
      </c>
      <c r="C32" s="6">
        <v>5111083</v>
      </c>
      <c r="D32" s="37">
        <f t="shared" si="0"/>
        <v>303186</v>
      </c>
      <c r="E32" s="50">
        <f t="shared" si="1"/>
        <v>5.9319326256294325</v>
      </c>
      <c r="F32" s="9">
        <v>61133</v>
      </c>
      <c r="G32" s="6">
        <v>127437</v>
      </c>
      <c r="H32" s="37">
        <f t="shared" si="2"/>
        <v>-66304</v>
      </c>
      <c r="I32" s="50">
        <f t="shared" si="3"/>
        <v>-52.028845625681711</v>
      </c>
      <c r="J32" s="26">
        <f t="shared" si="4"/>
        <v>5475402</v>
      </c>
      <c r="K32" s="6">
        <f t="shared" si="5"/>
        <v>5238520</v>
      </c>
      <c r="L32" s="37">
        <f t="shared" si="6"/>
        <v>236882</v>
      </c>
      <c r="M32" s="54">
        <f t="shared" si="7"/>
        <v>4.5219260401792916</v>
      </c>
      <c r="N32" s="27">
        <v>12981752</v>
      </c>
      <c r="O32" s="27">
        <v>12730420</v>
      </c>
      <c r="P32" s="37">
        <f t="shared" si="8"/>
        <v>251332</v>
      </c>
      <c r="Q32" s="50">
        <f t="shared" si="9"/>
        <v>1.97426322148051</v>
      </c>
      <c r="R32" s="6">
        <v>7567483</v>
      </c>
      <c r="S32" s="9">
        <v>7619337</v>
      </c>
      <c r="T32" s="37">
        <f t="shared" si="10"/>
        <v>-51854</v>
      </c>
      <c r="U32" s="50">
        <f t="shared" si="11"/>
        <v>-0.68055790156019702</v>
      </c>
    </row>
    <row r="33" spans="1:21" x14ac:dyDescent="0.55000000000000004">
      <c r="A33" s="2" t="s">
        <v>29</v>
      </c>
      <c r="B33" s="6">
        <v>27605801</v>
      </c>
      <c r="C33" s="6">
        <v>24696829</v>
      </c>
      <c r="D33" s="37">
        <f t="shared" si="0"/>
        <v>2908972</v>
      </c>
      <c r="E33" s="50">
        <f t="shared" si="1"/>
        <v>11.778726734513167</v>
      </c>
      <c r="F33" s="9">
        <v>1328044</v>
      </c>
      <c r="G33" s="6">
        <v>2664111</v>
      </c>
      <c r="H33" s="37">
        <f t="shared" si="2"/>
        <v>-1336067</v>
      </c>
      <c r="I33" s="50">
        <f t="shared" si="3"/>
        <v>-50.150575557850253</v>
      </c>
      <c r="J33" s="26">
        <f t="shared" si="4"/>
        <v>28933845</v>
      </c>
      <c r="K33" s="6">
        <f t="shared" si="5"/>
        <v>27360940</v>
      </c>
      <c r="L33" s="37">
        <f t="shared" si="6"/>
        <v>1572905</v>
      </c>
      <c r="M33" s="54">
        <f t="shared" si="7"/>
        <v>5.7487242762858326</v>
      </c>
      <c r="N33" s="27">
        <v>97427178</v>
      </c>
      <c r="O33" s="27">
        <v>93423931</v>
      </c>
      <c r="P33" s="37">
        <f t="shared" si="8"/>
        <v>4003247</v>
      </c>
      <c r="Q33" s="50">
        <f t="shared" si="9"/>
        <v>4.2850337779085645</v>
      </c>
      <c r="R33" s="6">
        <v>69821377</v>
      </c>
      <c r="S33" s="9">
        <v>68727102</v>
      </c>
      <c r="T33" s="37">
        <f t="shared" si="10"/>
        <v>1094275</v>
      </c>
      <c r="U33" s="50">
        <f t="shared" si="11"/>
        <v>1.5922030293085809</v>
      </c>
    </row>
    <row r="34" spans="1:21" x14ac:dyDescent="0.55000000000000004">
      <c r="A34" s="2" t="s">
        <v>30</v>
      </c>
      <c r="B34" s="6">
        <v>4217604</v>
      </c>
      <c r="C34" s="6">
        <v>3742667</v>
      </c>
      <c r="D34" s="37">
        <f t="shared" si="0"/>
        <v>474937</v>
      </c>
      <c r="E34" s="50">
        <f t="shared" si="1"/>
        <v>12.689801149821767</v>
      </c>
      <c r="F34" s="9">
        <v>69196</v>
      </c>
      <c r="G34" s="6">
        <v>141804</v>
      </c>
      <c r="H34" s="37">
        <f t="shared" si="2"/>
        <v>-72608</v>
      </c>
      <c r="I34" s="50">
        <f t="shared" si="3"/>
        <v>-51.20306902485121</v>
      </c>
      <c r="J34" s="26">
        <f t="shared" si="4"/>
        <v>4286800</v>
      </c>
      <c r="K34" s="6">
        <f t="shared" si="5"/>
        <v>3884471</v>
      </c>
      <c r="L34" s="37">
        <f t="shared" si="6"/>
        <v>402329</v>
      </c>
      <c r="M34" s="54">
        <f t="shared" si="7"/>
        <v>10.357369124393001</v>
      </c>
      <c r="N34" s="27">
        <v>12227625</v>
      </c>
      <c r="O34" s="27">
        <v>11821402</v>
      </c>
      <c r="P34" s="37">
        <f t="shared" si="8"/>
        <v>406223</v>
      </c>
      <c r="Q34" s="50">
        <f t="shared" si="9"/>
        <v>3.4363352164151095</v>
      </c>
      <c r="R34" s="6">
        <v>8010021</v>
      </c>
      <c r="S34" s="9">
        <v>8078735</v>
      </c>
      <c r="T34" s="37">
        <f t="shared" si="10"/>
        <v>-68714</v>
      </c>
      <c r="U34" s="50">
        <f t="shared" si="11"/>
        <v>-0.85055395430101433</v>
      </c>
    </row>
    <row r="35" spans="1:21" x14ac:dyDescent="0.55000000000000004">
      <c r="A35" s="2" t="s">
        <v>31</v>
      </c>
      <c r="B35" s="6">
        <v>4857016</v>
      </c>
      <c r="C35" s="6">
        <v>4741947</v>
      </c>
      <c r="D35" s="37">
        <f t="shared" si="0"/>
        <v>115069</v>
      </c>
      <c r="E35" s="50">
        <f t="shared" si="1"/>
        <v>2.426619276849773</v>
      </c>
      <c r="F35" s="9">
        <v>50683</v>
      </c>
      <c r="G35" s="6">
        <v>109318</v>
      </c>
      <c r="H35" s="37">
        <f t="shared" si="2"/>
        <v>-58635</v>
      </c>
      <c r="I35" s="50">
        <f t="shared" si="3"/>
        <v>-53.637095446312586</v>
      </c>
      <c r="J35" s="26">
        <f t="shared" si="4"/>
        <v>4907699</v>
      </c>
      <c r="K35" s="6">
        <f t="shared" si="5"/>
        <v>4851265</v>
      </c>
      <c r="L35" s="37">
        <f t="shared" si="6"/>
        <v>56434</v>
      </c>
      <c r="M35" s="54">
        <f t="shared" si="7"/>
        <v>1.1632842155602674</v>
      </c>
      <c r="N35" s="27">
        <v>11250840</v>
      </c>
      <c r="O35" s="27">
        <v>11091592</v>
      </c>
      <c r="P35" s="37">
        <f t="shared" si="8"/>
        <v>159248</v>
      </c>
      <c r="Q35" s="50">
        <f t="shared" si="9"/>
        <v>1.4357542181500982</v>
      </c>
      <c r="R35" s="6">
        <v>6393824</v>
      </c>
      <c r="S35" s="9">
        <v>6349645</v>
      </c>
      <c r="T35" s="37">
        <f t="shared" si="10"/>
        <v>44179</v>
      </c>
      <c r="U35" s="50">
        <f t="shared" si="11"/>
        <v>0.69577118090853318</v>
      </c>
    </row>
    <row r="36" spans="1:21" x14ac:dyDescent="0.55000000000000004">
      <c r="A36" s="2" t="s">
        <v>32</v>
      </c>
      <c r="B36" s="6">
        <v>4779387</v>
      </c>
      <c r="C36" s="6">
        <v>4387118</v>
      </c>
      <c r="D36" s="37">
        <f t="shared" si="0"/>
        <v>392269</v>
      </c>
      <c r="E36" s="50">
        <f t="shared" si="1"/>
        <v>8.9413824747818449</v>
      </c>
      <c r="F36" s="9">
        <v>74735</v>
      </c>
      <c r="G36" s="6">
        <v>146440</v>
      </c>
      <c r="H36" s="37">
        <f t="shared" si="2"/>
        <v>-71705</v>
      </c>
      <c r="I36" s="50">
        <f t="shared" si="3"/>
        <v>-48.965446599289805</v>
      </c>
      <c r="J36" s="26">
        <f t="shared" si="4"/>
        <v>4854122</v>
      </c>
      <c r="K36" s="6">
        <f t="shared" si="5"/>
        <v>4533558</v>
      </c>
      <c r="L36" s="37">
        <f t="shared" si="6"/>
        <v>320564</v>
      </c>
      <c r="M36" s="54">
        <f t="shared" si="7"/>
        <v>7.0709142796893776</v>
      </c>
      <c r="N36" s="27">
        <v>14260164</v>
      </c>
      <c r="O36" s="27">
        <v>13630937</v>
      </c>
      <c r="P36" s="37">
        <f t="shared" si="8"/>
        <v>629227</v>
      </c>
      <c r="Q36" s="50">
        <f t="shared" si="9"/>
        <v>4.6161683529166053</v>
      </c>
      <c r="R36" s="6">
        <v>9480777</v>
      </c>
      <c r="S36" s="9">
        <v>9243819</v>
      </c>
      <c r="T36" s="37">
        <f t="shared" si="10"/>
        <v>236958</v>
      </c>
      <c r="U36" s="50">
        <f t="shared" si="11"/>
        <v>2.5634210276077374</v>
      </c>
    </row>
    <row r="37" spans="1:21" x14ac:dyDescent="0.55000000000000004">
      <c r="A37" s="2" t="s">
        <v>33</v>
      </c>
      <c r="B37" s="6">
        <v>4283426</v>
      </c>
      <c r="C37" s="6">
        <v>3962133</v>
      </c>
      <c r="D37" s="37">
        <f t="shared" si="0"/>
        <v>321293</v>
      </c>
      <c r="E37" s="50">
        <f t="shared" si="1"/>
        <v>8.1090917442700583</v>
      </c>
      <c r="F37" s="9">
        <v>60894</v>
      </c>
      <c r="G37" s="6">
        <v>126013</v>
      </c>
      <c r="H37" s="37">
        <f t="shared" si="2"/>
        <v>-65119</v>
      </c>
      <c r="I37" s="50">
        <f t="shared" si="3"/>
        <v>-51.676414338203202</v>
      </c>
      <c r="J37" s="26">
        <f t="shared" si="4"/>
        <v>4344320</v>
      </c>
      <c r="K37" s="6">
        <f t="shared" si="5"/>
        <v>4088146</v>
      </c>
      <c r="L37" s="37">
        <f t="shared" si="6"/>
        <v>256174</v>
      </c>
      <c r="M37" s="54">
        <f t="shared" si="7"/>
        <v>6.2662634847189924</v>
      </c>
      <c r="N37" s="27">
        <v>11454036</v>
      </c>
      <c r="O37" s="27">
        <v>11054857</v>
      </c>
      <c r="P37" s="37">
        <f t="shared" si="8"/>
        <v>399179</v>
      </c>
      <c r="Q37" s="50">
        <f t="shared" si="9"/>
        <v>3.6108924792062069</v>
      </c>
      <c r="R37" s="6">
        <v>7170610</v>
      </c>
      <c r="S37" s="9">
        <v>7092724</v>
      </c>
      <c r="T37" s="37">
        <f t="shared" si="10"/>
        <v>77886</v>
      </c>
      <c r="U37" s="50">
        <f t="shared" si="11"/>
        <v>1.0981112475263455</v>
      </c>
    </row>
    <row r="38" spans="1:21" x14ac:dyDescent="0.55000000000000004">
      <c r="A38" s="2" t="s">
        <v>34</v>
      </c>
      <c r="B38" s="6">
        <v>5108926</v>
      </c>
      <c r="C38" s="6">
        <v>4872993</v>
      </c>
      <c r="D38" s="37">
        <f t="shared" si="0"/>
        <v>235933</v>
      </c>
      <c r="E38" s="50">
        <f t="shared" si="1"/>
        <v>4.8416445498690397</v>
      </c>
      <c r="F38" s="9">
        <v>40350</v>
      </c>
      <c r="G38" s="6">
        <v>84502</v>
      </c>
      <c r="H38" s="37">
        <f t="shared" si="2"/>
        <v>-44152</v>
      </c>
      <c r="I38" s="50">
        <f t="shared" si="3"/>
        <v>-52.249650895836787</v>
      </c>
      <c r="J38" s="26">
        <f t="shared" si="4"/>
        <v>5149276</v>
      </c>
      <c r="K38" s="6">
        <f t="shared" si="5"/>
        <v>4957495</v>
      </c>
      <c r="L38" s="37">
        <f t="shared" si="6"/>
        <v>191781</v>
      </c>
      <c r="M38" s="54">
        <f t="shared" si="7"/>
        <v>3.8685061709593294</v>
      </c>
      <c r="N38" s="27">
        <v>10353137</v>
      </c>
      <c r="O38" s="27">
        <v>10082631</v>
      </c>
      <c r="P38" s="37">
        <f t="shared" si="8"/>
        <v>270506</v>
      </c>
      <c r="Q38" s="50">
        <f t="shared" si="9"/>
        <v>2.6828910033502185</v>
      </c>
      <c r="R38" s="6">
        <v>5244211</v>
      </c>
      <c r="S38" s="9">
        <v>5209638</v>
      </c>
      <c r="T38" s="37">
        <f t="shared" si="10"/>
        <v>34573</v>
      </c>
      <c r="U38" s="50">
        <f t="shared" si="11"/>
        <v>0.66363536199636197</v>
      </c>
    </row>
    <row r="39" spans="1:21" x14ac:dyDescent="0.55000000000000004">
      <c r="A39" s="2" t="s">
        <v>35</v>
      </c>
      <c r="B39" s="6">
        <v>2003229</v>
      </c>
      <c r="C39" s="6">
        <v>2155640</v>
      </c>
      <c r="D39" s="37">
        <f t="shared" si="0"/>
        <v>-152411</v>
      </c>
      <c r="E39" s="50">
        <f t="shared" si="1"/>
        <v>-7.0703364198103529</v>
      </c>
      <c r="F39" s="9">
        <v>33299</v>
      </c>
      <c r="G39" s="6">
        <v>94143</v>
      </c>
      <c r="H39" s="37">
        <f t="shared" si="2"/>
        <v>-60844</v>
      </c>
      <c r="I39" s="50">
        <f t="shared" si="3"/>
        <v>-64.629340471410515</v>
      </c>
      <c r="J39" s="26">
        <f t="shared" si="4"/>
        <v>2036528</v>
      </c>
      <c r="K39" s="6">
        <f t="shared" si="5"/>
        <v>2249783</v>
      </c>
      <c r="L39" s="37">
        <f t="shared" si="6"/>
        <v>-213255</v>
      </c>
      <c r="M39" s="54">
        <f t="shared" si="7"/>
        <v>-9.478914188612853</v>
      </c>
      <c r="N39" s="27">
        <v>6744560</v>
      </c>
      <c r="O39" s="27">
        <v>6321838</v>
      </c>
      <c r="P39" s="37">
        <f t="shared" si="8"/>
        <v>422722</v>
      </c>
      <c r="Q39" s="50">
        <f t="shared" si="9"/>
        <v>6.6866945973623526</v>
      </c>
      <c r="R39" s="6">
        <v>4741331</v>
      </c>
      <c r="S39" s="9">
        <v>4166198</v>
      </c>
      <c r="T39" s="37">
        <f t="shared" si="10"/>
        <v>575133</v>
      </c>
      <c r="U39" s="50">
        <f t="shared" si="11"/>
        <v>13.804744757690335</v>
      </c>
    </row>
    <row r="40" spans="1:21" x14ac:dyDescent="0.55000000000000004">
      <c r="A40" s="2" t="s">
        <v>36</v>
      </c>
      <c r="B40" s="6">
        <v>2874528</v>
      </c>
      <c r="C40" s="6">
        <v>2834604</v>
      </c>
      <c r="D40" s="37">
        <f t="shared" si="0"/>
        <v>39924</v>
      </c>
      <c r="E40" s="50">
        <f t="shared" si="1"/>
        <v>1.4084507042253502</v>
      </c>
      <c r="F40" s="9">
        <v>14778</v>
      </c>
      <c r="G40" s="6">
        <v>32691</v>
      </c>
      <c r="H40" s="37">
        <f t="shared" si="2"/>
        <v>-17913</v>
      </c>
      <c r="I40" s="50">
        <f t="shared" si="3"/>
        <v>-54.794897678260071</v>
      </c>
      <c r="J40" s="26">
        <f t="shared" si="4"/>
        <v>2889306</v>
      </c>
      <c r="K40" s="6">
        <f t="shared" si="5"/>
        <v>2867295</v>
      </c>
      <c r="L40" s="37">
        <f t="shared" si="6"/>
        <v>22011</v>
      </c>
      <c r="M40" s="54">
        <f t="shared" si="7"/>
        <v>0.76765732162193956</v>
      </c>
      <c r="N40" s="27">
        <v>4656203</v>
      </c>
      <c r="O40" s="27">
        <v>4616592</v>
      </c>
      <c r="P40" s="37">
        <f t="shared" si="8"/>
        <v>39611</v>
      </c>
      <c r="Q40" s="50">
        <f t="shared" si="9"/>
        <v>0.8580138769031409</v>
      </c>
      <c r="R40" s="6">
        <v>1781675</v>
      </c>
      <c r="S40" s="9">
        <v>1781988</v>
      </c>
      <c r="T40" s="37">
        <f t="shared" si="10"/>
        <v>-313</v>
      </c>
      <c r="U40" s="50">
        <f t="shared" si="11"/>
        <v>-1.7564652511692369E-2</v>
      </c>
    </row>
    <row r="41" spans="1:21" x14ac:dyDescent="0.55000000000000004">
      <c r="A41" s="2" t="s">
        <v>37</v>
      </c>
      <c r="B41" s="6">
        <v>2399882</v>
      </c>
      <c r="C41" s="6">
        <v>2345494</v>
      </c>
      <c r="D41" s="37">
        <f t="shared" si="0"/>
        <v>54388</v>
      </c>
      <c r="E41" s="50">
        <f t="shared" si="1"/>
        <v>2.318829210392348</v>
      </c>
      <c r="F41" s="9">
        <v>9858</v>
      </c>
      <c r="G41" s="6">
        <v>21596</v>
      </c>
      <c r="H41" s="37">
        <f t="shared" si="2"/>
        <v>-11738</v>
      </c>
      <c r="I41" s="50">
        <f t="shared" si="3"/>
        <v>-54.352657899611032</v>
      </c>
      <c r="J41" s="26">
        <f t="shared" si="4"/>
        <v>2409740</v>
      </c>
      <c r="K41" s="6">
        <f t="shared" si="5"/>
        <v>2367090</v>
      </c>
      <c r="L41" s="37">
        <f t="shared" si="6"/>
        <v>42650</v>
      </c>
      <c r="M41" s="54">
        <f t="shared" si="7"/>
        <v>1.8017903839735672</v>
      </c>
      <c r="N41" s="27">
        <v>3525900</v>
      </c>
      <c r="O41" s="27">
        <v>3475648</v>
      </c>
      <c r="P41" s="37">
        <f t="shared" si="8"/>
        <v>50252</v>
      </c>
      <c r="Q41" s="50">
        <f t="shared" si="9"/>
        <v>1.4458311083285658</v>
      </c>
      <c r="R41" s="6">
        <v>1126018</v>
      </c>
      <c r="S41" s="9">
        <v>1130154</v>
      </c>
      <c r="T41" s="37">
        <f t="shared" si="10"/>
        <v>-4136</v>
      </c>
      <c r="U41" s="50">
        <f t="shared" si="11"/>
        <v>-0.36596782385409643</v>
      </c>
    </row>
    <row r="42" spans="1:21" x14ac:dyDescent="0.55000000000000004">
      <c r="A42" s="2" t="s">
        <v>38</v>
      </c>
      <c r="B42" s="6">
        <v>1998724</v>
      </c>
      <c r="C42" s="6">
        <v>1877477</v>
      </c>
      <c r="D42" s="37">
        <f t="shared" si="0"/>
        <v>121247</v>
      </c>
      <c r="E42" s="50">
        <f t="shared" si="1"/>
        <v>6.4579752508286292</v>
      </c>
      <c r="F42" s="9">
        <v>18290</v>
      </c>
      <c r="G42" s="6">
        <v>37942</v>
      </c>
      <c r="H42" s="37">
        <f t="shared" si="2"/>
        <v>-19652</v>
      </c>
      <c r="I42" s="50">
        <f t="shared" si="3"/>
        <v>-51.794844763059402</v>
      </c>
      <c r="J42" s="26">
        <f t="shared" si="4"/>
        <v>2017014</v>
      </c>
      <c r="K42" s="6">
        <f t="shared" si="5"/>
        <v>1915419</v>
      </c>
      <c r="L42" s="37">
        <f t="shared" si="6"/>
        <v>101595</v>
      </c>
      <c r="M42" s="54">
        <f t="shared" si="7"/>
        <v>5.3040614090180682</v>
      </c>
      <c r="N42" s="27">
        <v>4161109</v>
      </c>
      <c r="O42" s="27">
        <v>4017589</v>
      </c>
      <c r="P42" s="37">
        <f t="shared" si="8"/>
        <v>143520</v>
      </c>
      <c r="Q42" s="50">
        <f t="shared" si="9"/>
        <v>3.5722917401456389</v>
      </c>
      <c r="R42" s="6">
        <v>2162385</v>
      </c>
      <c r="S42" s="9">
        <v>2140112</v>
      </c>
      <c r="T42" s="37">
        <f t="shared" si="10"/>
        <v>22273</v>
      </c>
      <c r="U42" s="50">
        <f t="shared" si="11"/>
        <v>1.0407399238918424</v>
      </c>
    </row>
    <row r="43" spans="1:21" x14ac:dyDescent="0.55000000000000004">
      <c r="A43" s="2" t="s">
        <v>39</v>
      </c>
      <c r="B43" s="6">
        <v>3922995</v>
      </c>
      <c r="C43" s="6">
        <v>3562241</v>
      </c>
      <c r="D43" s="37">
        <f t="shared" si="0"/>
        <v>360754</v>
      </c>
      <c r="E43" s="50">
        <f t="shared" si="1"/>
        <v>10.127164332789395</v>
      </c>
      <c r="F43" s="9">
        <v>37456</v>
      </c>
      <c r="G43" s="6">
        <v>75447</v>
      </c>
      <c r="H43" s="37">
        <f t="shared" si="2"/>
        <v>-37991</v>
      </c>
      <c r="I43" s="50">
        <f t="shared" si="3"/>
        <v>-50.354553527641919</v>
      </c>
      <c r="J43" s="26">
        <f t="shared" si="4"/>
        <v>3960451</v>
      </c>
      <c r="K43" s="6">
        <f t="shared" si="5"/>
        <v>3637688</v>
      </c>
      <c r="L43" s="37">
        <f t="shared" si="6"/>
        <v>322763</v>
      </c>
      <c r="M43" s="54">
        <f t="shared" si="7"/>
        <v>8.8727510440697479</v>
      </c>
      <c r="N43" s="27">
        <v>8460992</v>
      </c>
      <c r="O43" s="27">
        <v>8004464</v>
      </c>
      <c r="P43" s="37">
        <f t="shared" si="8"/>
        <v>456528</v>
      </c>
      <c r="Q43" s="50">
        <f t="shared" si="9"/>
        <v>5.703417493038887</v>
      </c>
      <c r="R43" s="6">
        <v>4537997</v>
      </c>
      <c r="S43" s="9">
        <v>4442223</v>
      </c>
      <c r="T43" s="37">
        <f t="shared" si="10"/>
        <v>95774</v>
      </c>
      <c r="U43" s="50">
        <f t="shared" si="11"/>
        <v>2.1559926190108047</v>
      </c>
    </row>
    <row r="44" spans="1:21" x14ac:dyDescent="0.55000000000000004">
      <c r="A44" s="2" t="s">
        <v>40</v>
      </c>
      <c r="B44" s="22" t="s">
        <v>53</v>
      </c>
      <c r="C44" s="22" t="s">
        <v>53</v>
      </c>
      <c r="D44" s="22" t="s">
        <v>60</v>
      </c>
      <c r="E44" s="51" t="s">
        <v>60</v>
      </c>
      <c r="F44" s="38" t="s">
        <v>53</v>
      </c>
      <c r="G44" s="38" t="s">
        <v>53</v>
      </c>
      <c r="H44" s="22" t="s">
        <v>60</v>
      </c>
      <c r="I44" s="51" t="s">
        <v>60</v>
      </c>
      <c r="J44" s="39" t="s">
        <v>53</v>
      </c>
      <c r="K44" s="38" t="s">
        <v>53</v>
      </c>
      <c r="L44" s="22" t="s">
        <v>60</v>
      </c>
      <c r="M44" s="55" t="s">
        <v>60</v>
      </c>
      <c r="N44" s="27">
        <v>2537021</v>
      </c>
      <c r="O44" s="27">
        <v>2517433</v>
      </c>
      <c r="P44" s="37">
        <f t="shared" si="8"/>
        <v>19588</v>
      </c>
      <c r="Q44" s="51">
        <f t="shared" si="9"/>
        <v>0.77809419356940079</v>
      </c>
      <c r="R44" s="6">
        <v>3391220</v>
      </c>
      <c r="S44" s="9">
        <v>3145469</v>
      </c>
      <c r="T44" s="37">
        <f t="shared" ref="T44" si="12">R44-S44</f>
        <v>245751</v>
      </c>
      <c r="U44" s="51">
        <f t="shared" ref="U44" si="13">(R44/S44-1)*100</f>
        <v>7.8128571605696973</v>
      </c>
    </row>
    <row r="45" spans="1:21" x14ac:dyDescent="0.55000000000000004">
      <c r="A45" s="2" t="s">
        <v>41</v>
      </c>
      <c r="B45" s="6">
        <v>2339551</v>
      </c>
      <c r="C45" s="6">
        <v>2214478</v>
      </c>
      <c r="D45" s="37">
        <f t="shared" si="0"/>
        <v>125073</v>
      </c>
      <c r="E45" s="50">
        <f t="shared" si="1"/>
        <v>5.6479676022972436</v>
      </c>
      <c r="F45" s="9">
        <v>15911</v>
      </c>
      <c r="G45" s="6">
        <v>32769</v>
      </c>
      <c r="H45" s="37">
        <f t="shared" ref="H45:H48" si="14">F45-G45</f>
        <v>-16858</v>
      </c>
      <c r="I45" s="50">
        <f t="shared" ref="I45:I52" si="15">(F45/G45-1)*100</f>
        <v>-51.444963227440567</v>
      </c>
      <c r="J45" s="26">
        <f t="shared" si="4"/>
        <v>2355462</v>
      </c>
      <c r="K45" s="6">
        <f t="shared" si="5"/>
        <v>2247247</v>
      </c>
      <c r="L45" s="37">
        <f t="shared" ref="L45:L48" si="16">J45-K45</f>
        <v>108215</v>
      </c>
      <c r="M45" s="54">
        <f t="shared" ref="M45:M52" si="17">(J45/K45-1)*100</f>
        <v>4.8154475231249716</v>
      </c>
      <c r="N45" s="27">
        <v>4104502</v>
      </c>
      <c r="O45" s="27">
        <v>4037341</v>
      </c>
      <c r="P45" s="37">
        <f t="shared" ref="P45:P48" si="18">N45-O45</f>
        <v>67161</v>
      </c>
      <c r="Q45" s="50">
        <f t="shared" ref="Q45:Q52" si="19">(N45/O45-1)*100</f>
        <v>1.6634958503628949</v>
      </c>
      <c r="R45" s="6">
        <v>1764951</v>
      </c>
      <c r="S45" s="9">
        <v>1822863</v>
      </c>
      <c r="T45" s="37">
        <f t="shared" ref="T45:T48" si="20">R45-S45</f>
        <v>-57912</v>
      </c>
      <c r="U45" s="50">
        <f t="shared" ref="U45:U52" si="21">(R45/S45-1)*100</f>
        <v>-3.1769803874454605</v>
      </c>
    </row>
    <row r="46" spans="1:21" x14ac:dyDescent="0.55000000000000004">
      <c r="A46" s="2" t="s">
        <v>42</v>
      </c>
      <c r="B46" s="6">
        <v>1797204</v>
      </c>
      <c r="C46" s="6">
        <v>1678202</v>
      </c>
      <c r="D46" s="37">
        <f t="shared" si="0"/>
        <v>119002</v>
      </c>
      <c r="E46" s="50">
        <f t="shared" si="1"/>
        <v>7.0910414836831359</v>
      </c>
      <c r="F46" s="9">
        <v>11625</v>
      </c>
      <c r="G46" s="6">
        <v>24904</v>
      </c>
      <c r="H46" s="37">
        <f t="shared" si="14"/>
        <v>-13279</v>
      </c>
      <c r="I46" s="50">
        <f t="shared" si="15"/>
        <v>-53.320751686476072</v>
      </c>
      <c r="J46" s="26">
        <f t="shared" si="4"/>
        <v>1808829</v>
      </c>
      <c r="K46" s="6">
        <f t="shared" si="5"/>
        <v>1703106</v>
      </c>
      <c r="L46" s="37">
        <f t="shared" si="16"/>
        <v>105723</v>
      </c>
      <c r="M46" s="54">
        <f t="shared" si="17"/>
        <v>6.2076582432332383</v>
      </c>
      <c r="N46" s="27">
        <v>3205829</v>
      </c>
      <c r="O46" s="27">
        <v>3087311</v>
      </c>
      <c r="P46" s="37">
        <f t="shared" si="18"/>
        <v>118518</v>
      </c>
      <c r="Q46" s="50">
        <f t="shared" si="19"/>
        <v>3.8388746711944366</v>
      </c>
      <c r="R46" s="6">
        <v>1408625</v>
      </c>
      <c r="S46" s="9">
        <v>1409109</v>
      </c>
      <c r="T46" s="37">
        <f t="shared" si="20"/>
        <v>-484</v>
      </c>
      <c r="U46" s="50">
        <f t="shared" si="21"/>
        <v>-3.4347946113466588E-2</v>
      </c>
    </row>
    <row r="47" spans="1:21" x14ac:dyDescent="0.55000000000000004">
      <c r="A47" s="2" t="s">
        <v>43</v>
      </c>
      <c r="B47" s="6">
        <v>2332183</v>
      </c>
      <c r="C47" s="6">
        <v>2297829</v>
      </c>
      <c r="D47" s="37">
        <f t="shared" si="0"/>
        <v>34354</v>
      </c>
      <c r="E47" s="50">
        <f t="shared" si="1"/>
        <v>1.4950633837417904</v>
      </c>
      <c r="F47" s="9">
        <v>12547</v>
      </c>
      <c r="G47" s="6">
        <v>28219</v>
      </c>
      <c r="H47" s="37">
        <f t="shared" si="14"/>
        <v>-15672</v>
      </c>
      <c r="I47" s="50">
        <f t="shared" si="15"/>
        <v>-55.537049505652213</v>
      </c>
      <c r="J47" s="26">
        <f t="shared" si="4"/>
        <v>2344730</v>
      </c>
      <c r="K47" s="6">
        <f t="shared" si="5"/>
        <v>2326048</v>
      </c>
      <c r="L47" s="37">
        <f t="shared" si="16"/>
        <v>18682</v>
      </c>
      <c r="M47" s="54">
        <f t="shared" si="17"/>
        <v>0.8031648530038904</v>
      </c>
      <c r="N47" s="27">
        <v>3974222</v>
      </c>
      <c r="O47" s="27">
        <v>3922227</v>
      </c>
      <c r="P47" s="37">
        <f t="shared" si="18"/>
        <v>51995</v>
      </c>
      <c r="Q47" s="50">
        <f t="shared" si="19"/>
        <v>1.3256499432592772</v>
      </c>
      <c r="R47" s="6">
        <v>1642039</v>
      </c>
      <c r="S47" s="9">
        <v>1624398</v>
      </c>
      <c r="T47" s="37">
        <f t="shared" si="20"/>
        <v>17641</v>
      </c>
      <c r="U47" s="50">
        <f t="shared" si="21"/>
        <v>1.0860023220910175</v>
      </c>
    </row>
    <row r="48" spans="1:21" x14ac:dyDescent="0.55000000000000004">
      <c r="A48" s="3" t="s">
        <v>44</v>
      </c>
      <c r="B48" s="28">
        <v>1702159</v>
      </c>
      <c r="C48" s="28">
        <v>1671596</v>
      </c>
      <c r="D48" s="37">
        <f t="shared" si="0"/>
        <v>30563</v>
      </c>
      <c r="E48" s="52">
        <f t="shared" si="1"/>
        <v>1.8283724057726936</v>
      </c>
      <c r="F48" s="35">
        <v>5117</v>
      </c>
      <c r="G48" s="28">
        <v>10637</v>
      </c>
      <c r="H48" s="40">
        <f t="shared" si="14"/>
        <v>-5520</v>
      </c>
      <c r="I48" s="52">
        <f t="shared" si="15"/>
        <v>-51.894331108395228</v>
      </c>
      <c r="J48" s="26">
        <f t="shared" si="4"/>
        <v>1707276</v>
      </c>
      <c r="K48" s="6">
        <f t="shared" si="5"/>
        <v>1682233</v>
      </c>
      <c r="L48" s="37">
        <f t="shared" si="16"/>
        <v>25043</v>
      </c>
      <c r="M48" s="56">
        <f t="shared" si="17"/>
        <v>1.488676063303962</v>
      </c>
      <c r="N48" s="36">
        <v>2229237</v>
      </c>
      <c r="O48" s="36">
        <v>2205699</v>
      </c>
      <c r="P48" s="37">
        <f t="shared" si="18"/>
        <v>23538</v>
      </c>
      <c r="Q48" s="52">
        <f t="shared" si="19"/>
        <v>1.0671447010675461</v>
      </c>
      <c r="R48" s="28">
        <v>527078</v>
      </c>
      <c r="S48" s="35">
        <v>534103</v>
      </c>
      <c r="T48" s="37">
        <f t="shared" si="20"/>
        <v>-7025</v>
      </c>
      <c r="U48" s="52">
        <f t="shared" si="21"/>
        <v>-1.3152893730235538</v>
      </c>
    </row>
    <row r="49" spans="1:21" x14ac:dyDescent="0.55000000000000004">
      <c r="A49" s="4" t="s">
        <v>47</v>
      </c>
      <c r="B49" s="31">
        <f>SUM(B8:B38)</f>
        <v>264993906</v>
      </c>
      <c r="C49" s="31">
        <f>SUM(C8:C38)</f>
        <v>243105864</v>
      </c>
      <c r="D49" s="31">
        <f>SUM(D8:D38)</f>
        <v>21888042</v>
      </c>
      <c r="E49" s="5">
        <f t="shared" si="1"/>
        <v>9.0035022766871577</v>
      </c>
      <c r="F49" s="31">
        <f>SUM(F8:F38)</f>
        <v>8175510</v>
      </c>
      <c r="G49" s="31">
        <f>SUM(G8:G38)</f>
        <v>17140482</v>
      </c>
      <c r="H49" s="32">
        <f>SUM(H8:H38)</f>
        <v>-8964972</v>
      </c>
      <c r="I49" s="11">
        <f t="shared" si="15"/>
        <v>-52.302916569090655</v>
      </c>
      <c r="J49" s="46">
        <f>SUM(J8:J38)</f>
        <v>273169416</v>
      </c>
      <c r="K49" s="31">
        <f>SUM(K8:K38)</f>
        <v>260246346</v>
      </c>
      <c r="L49" s="32">
        <f>SUM(L8:L38)</f>
        <v>12923070</v>
      </c>
      <c r="M49" s="14">
        <f t="shared" si="17"/>
        <v>4.9657066078460987</v>
      </c>
      <c r="N49" s="44">
        <f>SUM(N8:N38)</f>
        <v>959443481</v>
      </c>
      <c r="O49" s="31">
        <f>SUM(O8:O38)</f>
        <v>925227535</v>
      </c>
      <c r="P49" s="32">
        <f>SUM(P8:P38)</f>
        <v>34215946</v>
      </c>
      <c r="Q49" s="5">
        <f t="shared" si="19"/>
        <v>3.6981115137261877</v>
      </c>
      <c r="R49" s="31">
        <f>SUM(R8:R38)</f>
        <v>694449575</v>
      </c>
      <c r="S49" s="31">
        <f>SUM(S8:S38)</f>
        <v>682121671</v>
      </c>
      <c r="T49" s="32">
        <f>SUM(T8:T38)</f>
        <v>12327904</v>
      </c>
      <c r="U49" s="5">
        <f t="shared" si="21"/>
        <v>1.8072881311521849</v>
      </c>
    </row>
    <row r="50" spans="1:21" x14ac:dyDescent="0.55000000000000004">
      <c r="A50" s="33" t="s">
        <v>45</v>
      </c>
      <c r="B50" s="31">
        <f>SUM(B39:B43,B45:B48)</f>
        <v>21370455</v>
      </c>
      <c r="C50" s="31">
        <f>SUM(C39:C43,C45:C48)</f>
        <v>20637561</v>
      </c>
      <c r="D50" s="31">
        <f>SUM(D39:D43,D45:D48)</f>
        <v>732894</v>
      </c>
      <c r="E50" s="5">
        <f t="shared" si="1"/>
        <v>3.5512626710104023</v>
      </c>
      <c r="F50" s="31">
        <f>SUM(F39:F43,F45:F48)</f>
        <v>158881</v>
      </c>
      <c r="G50" s="31">
        <f>SUM(G39:G43,G45:G48)</f>
        <v>358348</v>
      </c>
      <c r="H50" s="32">
        <f>SUM(H39:H43,H45:H48)</f>
        <v>-199467</v>
      </c>
      <c r="I50" s="11">
        <f t="shared" si="15"/>
        <v>-55.662931005614659</v>
      </c>
      <c r="J50" s="46">
        <f>SUM(J39:J43,J45:J48)</f>
        <v>21529336</v>
      </c>
      <c r="K50" s="31">
        <f>SUM(K39:K43,K45:K48)</f>
        <v>20995909</v>
      </c>
      <c r="L50" s="32">
        <f>SUM(L39:L43,L45:L48)</f>
        <v>533427</v>
      </c>
      <c r="M50" s="14">
        <f t="shared" si="17"/>
        <v>2.5406235090845497</v>
      </c>
      <c r="N50" s="44">
        <f>SUM(N39:N48)</f>
        <v>43599575</v>
      </c>
      <c r="O50" s="65">
        <f>SUM(O39:O48)</f>
        <v>42206142</v>
      </c>
      <c r="P50" s="65">
        <f>SUM(P39:P48)</f>
        <v>1393433</v>
      </c>
      <c r="Q50" s="11">
        <f t="shared" si="19"/>
        <v>3.3014934177115762</v>
      </c>
      <c r="R50" s="65">
        <f>SUM(R39:R48)</f>
        <v>23083319</v>
      </c>
      <c r="S50" s="65">
        <f>SUM(S39:S48)</f>
        <v>22196617</v>
      </c>
      <c r="T50" s="65">
        <f>SUM(T39:T48)</f>
        <v>886702</v>
      </c>
      <c r="U50" s="5">
        <f t="shared" si="21"/>
        <v>3.9947619044830018</v>
      </c>
    </row>
    <row r="51" spans="1:21" x14ac:dyDescent="0.55000000000000004">
      <c r="A51" s="4" t="s">
        <v>48</v>
      </c>
      <c r="B51" s="31">
        <f>B49+B50</f>
        <v>286364361</v>
      </c>
      <c r="C51" s="31">
        <f>C49+C50</f>
        <v>263743425</v>
      </c>
      <c r="D51" s="31">
        <f>D49+D50</f>
        <v>22620936</v>
      </c>
      <c r="E51" s="5">
        <f t="shared" si="1"/>
        <v>8.5768720111221839</v>
      </c>
      <c r="F51" s="31">
        <f>F49+F50</f>
        <v>8334391</v>
      </c>
      <c r="G51" s="31">
        <f>G49+G50</f>
        <v>17498830</v>
      </c>
      <c r="H51" s="32">
        <f>H49+H50</f>
        <v>-9164439</v>
      </c>
      <c r="I51" s="11">
        <f t="shared" si="15"/>
        <v>-52.37172428099479</v>
      </c>
      <c r="J51" s="46">
        <f>J49+J50</f>
        <v>294698752</v>
      </c>
      <c r="K51" s="31">
        <f>K49+K50</f>
        <v>281242255</v>
      </c>
      <c r="L51" s="32">
        <f>L49+L50</f>
        <v>13456497</v>
      </c>
      <c r="M51" s="14">
        <f t="shared" si="17"/>
        <v>4.78466402568134</v>
      </c>
      <c r="N51" s="44">
        <f>N49+N50</f>
        <v>1003043056</v>
      </c>
      <c r="O51" s="31">
        <f>O49+O50</f>
        <v>967433677</v>
      </c>
      <c r="P51" s="32">
        <f>P49+P50</f>
        <v>35609379</v>
      </c>
      <c r="Q51" s="5">
        <f t="shared" si="19"/>
        <v>3.6808082917295426</v>
      </c>
      <c r="R51" s="31">
        <f>R49+R50</f>
        <v>717532894</v>
      </c>
      <c r="S51" s="31">
        <f>S49+S50</f>
        <v>704318288</v>
      </c>
      <c r="T51" s="32">
        <f>T49+T50</f>
        <v>13214606</v>
      </c>
      <c r="U51" s="5">
        <f t="shared" si="21"/>
        <v>1.8762264483468849</v>
      </c>
    </row>
    <row r="52" spans="1:21" ht="18.5" thickBot="1" x14ac:dyDescent="0.6">
      <c r="A52" s="33" t="s">
        <v>46</v>
      </c>
      <c r="B52" s="31">
        <f>B51+B6+B7</f>
        <v>387202295</v>
      </c>
      <c r="C52" s="31">
        <f>C51+C6+C7</f>
        <v>354584285</v>
      </c>
      <c r="D52" s="31">
        <f>D51+D6+D7</f>
        <v>32618010</v>
      </c>
      <c r="E52" s="5">
        <f t="shared" si="1"/>
        <v>9.1989440535978684</v>
      </c>
      <c r="F52" s="31">
        <f>F51+F6+F7</f>
        <v>19150965</v>
      </c>
      <c r="G52" s="31">
        <f>G51+G6+G7</f>
        <v>45205093</v>
      </c>
      <c r="H52" s="32">
        <f>H51+H6+H7</f>
        <v>-26054128</v>
      </c>
      <c r="I52" s="11">
        <f t="shared" si="15"/>
        <v>-57.635381924775601</v>
      </c>
      <c r="J52" s="47">
        <f>J51+J6+J7</f>
        <v>406353260</v>
      </c>
      <c r="K52" s="48">
        <f>K51+K6+K7</f>
        <v>399789378</v>
      </c>
      <c r="L52" s="42">
        <f>L51+L6+L7</f>
        <v>6563882</v>
      </c>
      <c r="M52" s="34">
        <f t="shared" si="17"/>
        <v>1.6418350164370876</v>
      </c>
      <c r="N52" s="44">
        <f>N51+N6+N7</f>
        <v>1923926753</v>
      </c>
      <c r="O52" s="31">
        <f>O51+O6+O7</f>
        <v>1851455530</v>
      </c>
      <c r="P52" s="32">
        <f>P51+P6+P7</f>
        <v>72471223</v>
      </c>
      <c r="Q52" s="5">
        <f t="shared" si="19"/>
        <v>3.9142837527402108</v>
      </c>
      <c r="R52" s="31">
        <f>R51+R6+R7</f>
        <v>1537578657</v>
      </c>
      <c r="S52" s="31">
        <f>S51+S6+S7</f>
        <v>1497499281</v>
      </c>
      <c r="T52" s="32">
        <f>T51+T6+T7</f>
        <v>40079376</v>
      </c>
      <c r="U52" s="5">
        <f t="shared" si="21"/>
        <v>2.6764203835367262</v>
      </c>
    </row>
    <row r="53" spans="1:21" x14ac:dyDescent="0.55000000000000004">
      <c r="A53" s="1" t="s">
        <v>56</v>
      </c>
    </row>
    <row r="54" spans="1:21" x14ac:dyDescent="0.55000000000000004">
      <c r="A54" s="1" t="s">
        <v>58</v>
      </c>
      <c r="N54" s="20"/>
    </row>
  </sheetData>
  <mergeCells count="6">
    <mergeCell ref="R4:U4"/>
    <mergeCell ref="A4:A5"/>
    <mergeCell ref="B4:E4"/>
    <mergeCell ref="F4:I4"/>
    <mergeCell ref="J4:M4"/>
    <mergeCell ref="N4:Q4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千円単位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2024-12-25T04:39:32Z</dcterms:modified>
</cp:coreProperties>
</file>