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2064sv0fs002\net_data\06_【選挙】\03 経常業務全般\10-2 50分の1告示\告示（定時）\R7年度\070602\01起案\"/>
    </mc:Choice>
  </mc:AlternateContent>
  <xr:revisionPtr revIDLastSave="0" documentId="13_ncr:1_{E1D041FA-E99A-4FAD-8392-1A892D1F8FC2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選挙人名簿登録者数" sheetId="46" r:id="rId1"/>
  </sheets>
  <definedNames>
    <definedName name="_Fill" localSheetId="0" hidden="1">#REF!</definedName>
    <definedName name="_Fill" hidden="1">#REF!</definedName>
    <definedName name="_xlnm.Print_Area" localSheetId="0">選挙人名簿登録者数!$A$1:$O$49</definedName>
    <definedName name="_xlnm.Print_Area">#REF!</definedName>
    <definedName name="表1" localSheetId="0">#REF!</definedName>
    <definedName name="表1">#REF!</definedName>
    <definedName name="表３">#REF!</definedName>
    <definedName name="様式7号" localSheetId="0">#REF!</definedName>
    <definedName name="様式7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0" i="46" l="1"/>
  <c r="K40" i="46"/>
  <c r="J40" i="46"/>
  <c r="L35" i="46"/>
  <c r="K35" i="46"/>
  <c r="J35" i="46"/>
  <c r="J44" i="46" l="1"/>
  <c r="K44" i="46"/>
  <c r="K45" i="46"/>
  <c r="D39" i="46"/>
  <c r="D33" i="46"/>
  <c r="D34" i="46"/>
  <c r="D35" i="46"/>
  <c r="D36" i="46"/>
  <c r="D37" i="46"/>
  <c r="D38" i="46"/>
  <c r="D32" i="46"/>
  <c r="D7" i="46"/>
  <c r="D8" i="46"/>
  <c r="D9" i="46"/>
  <c r="D10" i="46"/>
  <c r="D11" i="46"/>
  <c r="D12" i="46"/>
  <c r="D13" i="46"/>
  <c r="D14" i="46"/>
  <c r="D15" i="46"/>
  <c r="D16" i="46"/>
  <c r="D17" i="46"/>
  <c r="D18" i="46"/>
  <c r="D19" i="46"/>
  <c r="D20" i="46"/>
  <c r="D21" i="46"/>
  <c r="D22" i="46"/>
  <c r="D23" i="46"/>
  <c r="D24" i="46"/>
  <c r="D25" i="46"/>
  <c r="D26" i="46"/>
  <c r="D27" i="46"/>
  <c r="D28" i="46"/>
  <c r="D29" i="46"/>
  <c r="D30" i="46"/>
  <c r="D41" i="46" l="1"/>
  <c r="D42" i="46"/>
  <c r="D43" i="46"/>
  <c r="D44" i="46"/>
  <c r="D45" i="46"/>
  <c r="D46" i="46"/>
  <c r="D47" i="46"/>
  <c r="L41" i="46"/>
  <c r="L42" i="46"/>
  <c r="L43" i="46"/>
  <c r="L36" i="46"/>
  <c r="L37" i="46"/>
  <c r="L38" i="46"/>
  <c r="L39" i="46"/>
  <c r="L32" i="46"/>
  <c r="L33" i="46"/>
  <c r="L34" i="46"/>
  <c r="L6" i="46"/>
  <c r="L7" i="46"/>
  <c r="L8" i="46"/>
  <c r="L9" i="46"/>
  <c r="L10" i="46"/>
  <c r="L11" i="46"/>
  <c r="L12" i="46"/>
  <c r="L13" i="46"/>
  <c r="L14" i="46"/>
  <c r="L15" i="46"/>
  <c r="L16" i="46"/>
  <c r="L17" i="46"/>
  <c r="L18" i="46"/>
  <c r="L19" i="46"/>
  <c r="L20" i="46"/>
  <c r="L21" i="46"/>
  <c r="L22" i="46"/>
  <c r="L23" i="46"/>
  <c r="L24" i="46"/>
  <c r="L25" i="46"/>
  <c r="L26" i="46"/>
  <c r="L27" i="46"/>
  <c r="L28" i="46"/>
  <c r="L29" i="46"/>
  <c r="F29" i="46" l="1"/>
  <c r="G29" i="46" s="1"/>
  <c r="L44" i="46" l="1"/>
  <c r="K30" i="46" l="1"/>
  <c r="J30" i="46"/>
  <c r="N11" i="46" l="1"/>
  <c r="O11" i="46" s="1"/>
  <c r="N32" i="46" l="1"/>
  <c r="O32" i="46" s="1"/>
  <c r="O31" i="46" l="1"/>
  <c r="O46" i="46"/>
  <c r="G31" i="46"/>
  <c r="G40" i="46"/>
  <c r="K47" i="46" l="1"/>
  <c r="N34" i="46" l="1"/>
  <c r="O34" i="46" s="1"/>
  <c r="N36" i="46"/>
  <c r="O36" i="46" s="1"/>
  <c r="N38" i="46"/>
  <c r="O38" i="46" s="1"/>
  <c r="N39" i="46"/>
  <c r="O39" i="46" s="1"/>
  <c r="N41" i="46"/>
  <c r="O41" i="46" s="1"/>
  <c r="N42" i="46"/>
  <c r="O42" i="46" s="1"/>
  <c r="N43" i="46"/>
  <c r="O43" i="46" s="1"/>
  <c r="N44" i="46"/>
  <c r="O44" i="46" s="1"/>
  <c r="N29" i="46"/>
  <c r="O29" i="46" s="1"/>
  <c r="N28" i="46"/>
  <c r="O28" i="46" s="1"/>
  <c r="N27" i="46"/>
  <c r="O27" i="46" s="1"/>
  <c r="N26" i="46"/>
  <c r="O26" i="46" s="1"/>
  <c r="N25" i="46"/>
  <c r="O25" i="46" s="1"/>
  <c r="N24" i="46"/>
  <c r="O24" i="46" s="1"/>
  <c r="N23" i="46"/>
  <c r="O23" i="46" s="1"/>
  <c r="N22" i="46"/>
  <c r="O22" i="46" s="1"/>
  <c r="N21" i="46"/>
  <c r="O21" i="46" s="1"/>
  <c r="N20" i="46"/>
  <c r="O20" i="46" s="1"/>
  <c r="N19" i="46"/>
  <c r="O19" i="46" s="1"/>
  <c r="N18" i="46"/>
  <c r="O18" i="46" s="1"/>
  <c r="N17" i="46"/>
  <c r="O17" i="46" s="1"/>
  <c r="N16" i="46"/>
  <c r="O16" i="46" s="1"/>
  <c r="N15" i="46"/>
  <c r="O15" i="46" s="1"/>
  <c r="N14" i="46"/>
  <c r="O14" i="46" s="1"/>
  <c r="N13" i="46"/>
  <c r="O13" i="46" s="1"/>
  <c r="N12" i="46"/>
  <c r="O12" i="46" s="1"/>
  <c r="N10" i="46"/>
  <c r="O10" i="46" s="1"/>
  <c r="N9" i="46"/>
  <c r="O9" i="46" s="1"/>
  <c r="N8" i="46"/>
  <c r="O8" i="46" s="1"/>
  <c r="N7" i="46"/>
  <c r="O7" i="46" s="1"/>
  <c r="F41" i="46"/>
  <c r="G41" i="46" s="1"/>
  <c r="F42" i="46"/>
  <c r="G42" i="46" s="1"/>
  <c r="F43" i="46"/>
  <c r="G43" i="46" s="1"/>
  <c r="F44" i="46"/>
  <c r="G44" i="46" s="1"/>
  <c r="F45" i="46"/>
  <c r="G45" i="46" s="1"/>
  <c r="F46" i="46"/>
  <c r="G46" i="46" s="1"/>
  <c r="F47" i="46"/>
  <c r="G47" i="46" s="1"/>
  <c r="N6" i="46" l="1"/>
  <c r="O6" i="46" s="1"/>
  <c r="L30" i="46"/>
  <c r="N30" i="46" s="1"/>
  <c r="O30" i="46" s="1"/>
  <c r="N37" i="46"/>
  <c r="O37" i="46" s="1"/>
  <c r="N40" i="46"/>
  <c r="O40" i="46" s="1"/>
  <c r="N33" i="46"/>
  <c r="O33" i="46" s="1"/>
  <c r="F38" i="46"/>
  <c r="G38" i="46" s="1"/>
  <c r="F37" i="46"/>
  <c r="G37" i="46" s="1"/>
  <c r="F36" i="46"/>
  <c r="G36" i="46" s="1"/>
  <c r="F35" i="46"/>
  <c r="G35" i="46" s="1"/>
  <c r="F34" i="46"/>
  <c r="G34" i="46" s="1"/>
  <c r="F33" i="46"/>
  <c r="G33" i="46" s="1"/>
  <c r="F28" i="46"/>
  <c r="G28" i="46" s="1"/>
  <c r="F27" i="46"/>
  <c r="G27" i="46" s="1"/>
  <c r="F26" i="46"/>
  <c r="G26" i="46" s="1"/>
  <c r="F25" i="46"/>
  <c r="G25" i="46" s="1"/>
  <c r="F24" i="46"/>
  <c r="G24" i="46" s="1"/>
  <c r="F23" i="46"/>
  <c r="G23" i="46" s="1"/>
  <c r="F22" i="46"/>
  <c r="G22" i="46" s="1"/>
  <c r="F21" i="46"/>
  <c r="G21" i="46" s="1"/>
  <c r="F20" i="46"/>
  <c r="G20" i="46" s="1"/>
  <c r="F19" i="46"/>
  <c r="G19" i="46" s="1"/>
  <c r="F18" i="46"/>
  <c r="G18" i="46" s="1"/>
  <c r="F17" i="46"/>
  <c r="G17" i="46" s="1"/>
  <c r="F16" i="46"/>
  <c r="G16" i="46" s="1"/>
  <c r="F15" i="46"/>
  <c r="G15" i="46" s="1"/>
  <c r="F14" i="46"/>
  <c r="G14" i="46" s="1"/>
  <c r="F13" i="46"/>
  <c r="G13" i="46" s="1"/>
  <c r="F12" i="46"/>
  <c r="G12" i="46" s="1"/>
  <c r="F11" i="46"/>
  <c r="G11" i="46" s="1"/>
  <c r="F10" i="46"/>
  <c r="G10" i="46" s="1"/>
  <c r="F9" i="46"/>
  <c r="G9" i="46" s="1"/>
  <c r="F8" i="46"/>
  <c r="G8" i="46" s="1"/>
  <c r="F7" i="46"/>
  <c r="G7" i="46" s="1"/>
  <c r="F32" i="46" l="1"/>
  <c r="G32" i="46" s="1"/>
  <c r="F39" i="46"/>
  <c r="G39" i="46" s="1"/>
  <c r="F6" i="46"/>
  <c r="G6" i="46" s="1"/>
  <c r="F30" i="46"/>
  <c r="G30" i="46" s="1"/>
  <c r="M5" i="46"/>
  <c r="N35" i="46"/>
  <c r="O35" i="46" s="1"/>
  <c r="J45" i="46"/>
  <c r="J47" i="46" s="1"/>
  <c r="L47" i="46" s="1"/>
  <c r="N47" i="46" s="1"/>
  <c r="O47" i="46" s="1"/>
  <c r="L45" i="46" l="1"/>
  <c r="N45" i="46" s="1"/>
  <c r="O45" i="46" s="1"/>
</calcChain>
</file>

<file path=xl/sharedStrings.xml><?xml version="1.0" encoding="utf-8"?>
<sst xmlns="http://schemas.openxmlformats.org/spreadsheetml/2006/main" count="108" uniqueCount="97">
  <si>
    <t xml:space="preserve"> 大阪府選挙管理委員会</t>
  </si>
  <si>
    <t xml:space="preserve"> 増  減</t>
  </si>
  <si>
    <t>増 減 比</t>
  </si>
  <si>
    <t xml:space="preserve"> 市 区 町 村 名</t>
  </si>
  <si>
    <t xml:space="preserve">      選 挙 人 名 簿 登 録 者 数  （人）</t>
  </si>
  <si>
    <t>(人)</t>
  </si>
  <si>
    <t>（％）</t>
  </si>
  <si>
    <t>男</t>
  </si>
  <si>
    <t>女</t>
  </si>
  <si>
    <t>計 (a)</t>
  </si>
  <si>
    <t xml:space="preserve"> (c=a-b)</t>
  </si>
  <si>
    <t xml:space="preserve"> (d=c/b)</t>
  </si>
  <si>
    <t xml:space="preserve">     　都島区  </t>
  </si>
  <si>
    <t>河内長野市</t>
  </si>
  <si>
    <t xml:space="preserve">       福島区  </t>
  </si>
  <si>
    <t xml:space="preserve">     　此花区  </t>
  </si>
  <si>
    <t>大東市</t>
  </si>
  <si>
    <t xml:space="preserve">     　中央区  </t>
  </si>
  <si>
    <t xml:space="preserve">   　　西区    </t>
  </si>
  <si>
    <t>箕面市</t>
  </si>
  <si>
    <t xml:space="preserve">   　　港区    </t>
  </si>
  <si>
    <t>柏原市</t>
  </si>
  <si>
    <t xml:space="preserve">     　大正区  </t>
  </si>
  <si>
    <t>東大阪市</t>
  </si>
  <si>
    <t xml:space="preserve">     　天王寺区</t>
  </si>
  <si>
    <t>門真市</t>
  </si>
  <si>
    <t xml:space="preserve">     　浪速区  </t>
  </si>
  <si>
    <t>八尾市</t>
  </si>
  <si>
    <t xml:space="preserve">     　西淀川区</t>
  </si>
  <si>
    <t xml:space="preserve">     　淀川区  </t>
  </si>
  <si>
    <t>藤井寺市</t>
  </si>
  <si>
    <t xml:space="preserve">     　東淀川区</t>
  </si>
  <si>
    <t xml:space="preserve">     　東成区  </t>
  </si>
  <si>
    <t>泉南市</t>
  </si>
  <si>
    <t xml:space="preserve">     　生野区  </t>
  </si>
  <si>
    <t xml:space="preserve">     　旭区    </t>
  </si>
  <si>
    <t xml:space="preserve">    　 城東区  </t>
  </si>
  <si>
    <t>大阪狭山市</t>
  </si>
  <si>
    <t xml:space="preserve">     　鶴見区  </t>
  </si>
  <si>
    <t xml:space="preserve">     　阿倍野区</t>
  </si>
  <si>
    <t xml:space="preserve">     　住之江区</t>
  </si>
  <si>
    <t xml:space="preserve">     　住吉区  </t>
  </si>
  <si>
    <t xml:space="preserve">       東住吉区 </t>
  </si>
  <si>
    <t xml:space="preserve">豊能郡 豊能町  </t>
  </si>
  <si>
    <t xml:space="preserve">   　　平野区  </t>
  </si>
  <si>
    <t xml:space="preserve">   　　西成区  </t>
  </si>
  <si>
    <t xml:space="preserve">豊能郡   計  </t>
  </si>
  <si>
    <t>大 阪 市 計</t>
  </si>
  <si>
    <t xml:space="preserve">泉北郡 忠岡町  </t>
  </si>
  <si>
    <t>大阪府計</t>
  </si>
  <si>
    <t xml:space="preserve">泉南郡 熊取町  </t>
  </si>
  <si>
    <t>豊中市</t>
  </si>
  <si>
    <t xml:space="preserve">泉南郡   計  </t>
  </si>
  <si>
    <t>吹田市</t>
  </si>
  <si>
    <t xml:space="preserve">  　 千早赤阪村</t>
  </si>
  <si>
    <t>高槻市</t>
  </si>
  <si>
    <t>貝塚市</t>
  </si>
  <si>
    <t xml:space="preserve">南河内郡 計 </t>
  </si>
  <si>
    <t>町村計</t>
  </si>
  <si>
    <t>茨木市</t>
  </si>
  <si>
    <t>四條畷市</t>
    <rPh sb="0" eb="3">
      <t>シジョウナワテ</t>
    </rPh>
    <rPh sb="3" eb="4">
      <t>シ</t>
    </rPh>
    <phoneticPr fontId="1"/>
  </si>
  <si>
    <t>堺 市 計</t>
    <rPh sb="0" eb="1">
      <t>サカイ</t>
    </rPh>
    <rPh sb="2" eb="3">
      <t>シ</t>
    </rPh>
    <phoneticPr fontId="1"/>
  </si>
  <si>
    <t>市計(除大阪市及び堺市)</t>
    <rPh sb="4" eb="6">
      <t>オオサカ</t>
    </rPh>
    <rPh sb="6" eb="7">
      <t>シ</t>
    </rPh>
    <rPh sb="7" eb="8">
      <t>オヨ</t>
    </rPh>
    <rPh sb="9" eb="11">
      <t>サカイシ</t>
    </rPh>
    <phoneticPr fontId="1"/>
  </si>
  <si>
    <t xml:space="preserve"> </t>
    <phoneticPr fontId="1"/>
  </si>
  <si>
    <t>大阪市 北区</t>
    <phoneticPr fontId="1"/>
  </si>
  <si>
    <t>泉佐野市</t>
    <phoneticPr fontId="1"/>
  </si>
  <si>
    <t>松原市</t>
    <phoneticPr fontId="1"/>
  </si>
  <si>
    <t>堺市　堺区</t>
    <rPh sb="3" eb="4">
      <t>サカイ</t>
    </rPh>
    <rPh sb="4" eb="5">
      <t>ク</t>
    </rPh>
    <phoneticPr fontId="1"/>
  </si>
  <si>
    <t>　　　中区</t>
    <rPh sb="3" eb="5">
      <t>ナカク</t>
    </rPh>
    <phoneticPr fontId="1"/>
  </si>
  <si>
    <t>　　　東区</t>
    <rPh sb="3" eb="5">
      <t>ヒガシク</t>
    </rPh>
    <phoneticPr fontId="1"/>
  </si>
  <si>
    <t>　　　西区</t>
    <rPh sb="3" eb="5">
      <t>ニシク</t>
    </rPh>
    <phoneticPr fontId="1"/>
  </si>
  <si>
    <t>　　　南区</t>
    <rPh sb="3" eb="4">
      <t>ミナミ</t>
    </rPh>
    <rPh sb="4" eb="5">
      <t>ク</t>
    </rPh>
    <phoneticPr fontId="1"/>
  </si>
  <si>
    <t>　　　北区</t>
    <rPh sb="3" eb="5">
      <t>キタク</t>
    </rPh>
    <phoneticPr fontId="1"/>
  </si>
  <si>
    <t>　　　美原区</t>
    <rPh sb="3" eb="5">
      <t>ミハラ</t>
    </rPh>
    <rPh sb="5" eb="6">
      <t>ク</t>
    </rPh>
    <phoneticPr fontId="1"/>
  </si>
  <si>
    <t>岸和田市</t>
    <phoneticPr fontId="1"/>
  </si>
  <si>
    <t>＊本表には、在外選挙人名簿登録者数は含まれていません。</t>
    <phoneticPr fontId="1"/>
  </si>
  <si>
    <t>守口市</t>
    <phoneticPr fontId="1"/>
  </si>
  <si>
    <t>枚方市</t>
    <phoneticPr fontId="1"/>
  </si>
  <si>
    <t>寝屋川市</t>
    <phoneticPr fontId="1"/>
  </si>
  <si>
    <t>南河内郡 太子町</t>
    <phoneticPr fontId="1"/>
  </si>
  <si>
    <t>富田林市※</t>
    <phoneticPr fontId="1"/>
  </si>
  <si>
    <t>交野市※</t>
    <phoneticPr fontId="1"/>
  </si>
  <si>
    <t>高石市</t>
    <phoneticPr fontId="1"/>
  </si>
  <si>
    <t>羽曳野市</t>
    <phoneticPr fontId="1"/>
  </si>
  <si>
    <t>三島郡 島本町</t>
    <phoneticPr fontId="1"/>
  </si>
  <si>
    <t>摂津市</t>
    <phoneticPr fontId="1"/>
  </si>
  <si>
    <t>泉大津市</t>
    <phoneticPr fontId="1"/>
  </si>
  <si>
    <t>池田市</t>
    <phoneticPr fontId="1"/>
  </si>
  <si>
    <t xml:space="preserve">       田尻町</t>
    <phoneticPr fontId="1"/>
  </si>
  <si>
    <t xml:space="preserve">     　岬町※</t>
    <rPh sb="7" eb="8">
      <t>マチ</t>
    </rPh>
    <phoneticPr fontId="1"/>
  </si>
  <si>
    <t>阪南市※</t>
    <phoneticPr fontId="1"/>
  </si>
  <si>
    <t>和泉市</t>
    <phoneticPr fontId="1"/>
  </si>
  <si>
    <t xml:space="preserve">         河南町</t>
    <phoneticPr fontId="1"/>
  </si>
  <si>
    <t>※印を付した市区町村は６月１日を登録日とし、それ以外の市区町村は６月２日を登録日としています。</t>
    <phoneticPr fontId="1"/>
  </si>
  <si>
    <t>選挙人名簿登録者数（令和７年６月１日現在）</t>
    <rPh sb="10" eb="12">
      <t>レイワ</t>
    </rPh>
    <rPh sb="13" eb="14">
      <t>ネン</t>
    </rPh>
    <phoneticPr fontId="1"/>
  </si>
  <si>
    <t>令和６年６月
１日現在(b)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1"/>
  </si>
  <si>
    <t xml:space="preserve">       能勢町</t>
    <rPh sb="9" eb="10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</si>
</sst>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9"/>
      <color indexed="8"/>
      <name val="FMゴシック体"/>
      <family val="3"/>
      <charset val="128"/>
    </font>
    <font>
      <b/>
      <sz val="9"/>
      <color indexed="8"/>
      <name val="FMゴシック体"/>
      <family val="3"/>
      <charset val="128"/>
    </font>
    <font>
      <sz val="9"/>
      <color indexed="12"/>
      <name val="FMゴシック体"/>
      <family val="3"/>
      <charset val="128"/>
    </font>
    <font>
      <b/>
      <sz val="9"/>
      <color indexed="12"/>
      <name val="FMゴシック体"/>
      <family val="3"/>
      <charset val="128"/>
    </font>
    <font>
      <sz val="9"/>
      <name val="FMゴシック体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b/>
      <sz val="12"/>
      <name val="ＭＳ Ｐゴシック"/>
      <family val="3"/>
      <charset val="128"/>
      <scheme val="major"/>
    </font>
    <font>
      <b/>
      <sz val="9"/>
      <name val="FMゴシック体"/>
      <family val="3"/>
      <charset val="128"/>
    </font>
    <font>
      <sz val="9"/>
      <color theme="1"/>
      <name val="FMゴシック体"/>
      <family val="3"/>
      <charset val="128"/>
    </font>
    <font>
      <sz val="9"/>
      <color rgb="FFFF0000"/>
      <name val="FMゴシック体"/>
      <family val="3"/>
      <charset val="128"/>
    </font>
    <font>
      <b/>
      <sz val="12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7" fillId="0" borderId="0">
      <alignment vertical="center"/>
    </xf>
    <xf numFmtId="0" fontId="8" fillId="0" borderId="0"/>
    <xf numFmtId="38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</cellStyleXfs>
  <cellXfs count="72">
    <xf numFmtId="0" fontId="0" fillId="0" borderId="0" xfId="0"/>
    <xf numFmtId="0" fontId="2" fillId="0" borderId="2" xfId="0" applyFont="1" applyBorder="1" applyProtection="1"/>
    <xf numFmtId="0" fontId="2" fillId="0" borderId="3" xfId="0" applyFont="1" applyBorder="1" applyProtection="1"/>
    <xf numFmtId="0" fontId="2" fillId="0" borderId="4" xfId="0" applyFont="1" applyBorder="1" applyProtection="1"/>
    <xf numFmtId="0" fontId="2" fillId="0" borderId="5" xfId="0" applyFont="1" applyBorder="1" applyProtection="1"/>
    <xf numFmtId="0" fontId="2" fillId="0" borderId="0" xfId="0" applyFont="1" applyProtection="1"/>
    <xf numFmtId="37" fontId="2" fillId="0" borderId="6" xfId="0" applyNumberFormat="1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top"/>
    </xf>
    <xf numFmtId="0" fontId="2" fillId="0" borderId="8" xfId="0" applyFont="1" applyBorder="1" applyAlignment="1" applyProtection="1">
      <alignment vertical="top"/>
    </xf>
    <xf numFmtId="0" fontId="3" fillId="0" borderId="8" xfId="0" applyFont="1" applyBorder="1" applyAlignment="1" applyProtection="1">
      <alignment vertical="top"/>
    </xf>
    <xf numFmtId="0" fontId="2" fillId="0" borderId="8" xfId="0" applyFont="1" applyBorder="1" applyProtection="1"/>
    <xf numFmtId="37" fontId="2" fillId="0" borderId="0" xfId="0" applyNumberFormat="1" applyFont="1" applyProtection="1"/>
    <xf numFmtId="0" fontId="3" fillId="0" borderId="9" xfId="0" applyFont="1" applyBorder="1" applyAlignment="1" applyProtection="1">
      <alignment vertical="top"/>
    </xf>
    <xf numFmtId="37" fontId="2" fillId="0" borderId="10" xfId="0" applyNumberFormat="1" applyFont="1" applyBorder="1" applyProtection="1"/>
    <xf numFmtId="37" fontId="2" fillId="0" borderId="1" xfId="0" applyNumberFormat="1" applyFont="1" applyBorder="1" applyAlignment="1" applyProtection="1">
      <alignment horizontal="center" vertical="center"/>
    </xf>
    <xf numFmtId="37" fontId="2" fillId="0" borderId="11" xfId="0" applyNumberFormat="1" applyFont="1" applyBorder="1" applyAlignment="1" applyProtection="1">
      <alignment horizontal="center" vertical="center"/>
    </xf>
    <xf numFmtId="0" fontId="3" fillId="0" borderId="0" xfId="0" applyFont="1" applyProtection="1"/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protection locked="0"/>
    </xf>
    <xf numFmtId="37" fontId="2" fillId="0" borderId="11" xfId="0" applyNumberFormat="1" applyFont="1" applyBorder="1" applyAlignment="1" applyProtection="1">
      <alignment horizontal="center" vertical="center" wrapText="1" shrinkToFit="1"/>
    </xf>
    <xf numFmtId="37" fontId="6" fillId="0" borderId="1" xfId="0" applyNumberFormat="1" applyFont="1" applyBorder="1" applyAlignment="1" applyProtection="1">
      <alignment vertical="center"/>
      <protection locked="0"/>
    </xf>
    <xf numFmtId="37" fontId="6" fillId="0" borderId="11" xfId="0" applyNumberFormat="1" applyFont="1" applyBorder="1" applyAlignment="1" applyProtection="1">
      <alignment vertical="center"/>
      <protection locked="0"/>
    </xf>
    <xf numFmtId="37" fontId="6" fillId="0" borderId="10" xfId="0" applyNumberFormat="1" applyFont="1" applyBorder="1" applyAlignment="1" applyProtection="1">
      <alignment vertical="center"/>
      <protection locked="0"/>
    </xf>
    <xf numFmtId="37" fontId="6" fillId="0" borderId="9" xfId="0" applyNumberFormat="1" applyFont="1" applyBorder="1" applyAlignment="1" applyProtection="1">
      <alignment vertical="center"/>
      <protection locked="0"/>
    </xf>
    <xf numFmtId="0" fontId="6" fillId="0" borderId="1" xfId="0" applyFont="1" applyBorder="1" applyProtection="1">
      <protection locked="0"/>
    </xf>
    <xf numFmtId="37" fontId="6" fillId="0" borderId="1" xfId="0" applyNumberFormat="1" applyFont="1" applyBorder="1" applyAlignment="1" applyProtection="1">
      <alignment vertical="center"/>
    </xf>
    <xf numFmtId="37" fontId="6" fillId="0" borderId="11" xfId="0" applyNumberFormat="1" applyFont="1" applyBorder="1" applyAlignment="1" applyProtection="1">
      <alignment vertical="center"/>
    </xf>
    <xf numFmtId="37" fontId="6" fillId="0" borderId="10" xfId="0" applyNumberFormat="1" applyFont="1" applyBorder="1" applyAlignment="1" applyProtection="1">
      <alignment vertical="center"/>
    </xf>
    <xf numFmtId="38" fontId="6" fillId="0" borderId="1" xfId="3" applyFont="1" applyBorder="1" applyAlignment="1" applyProtection="1">
      <alignment vertical="center"/>
      <protection locked="0"/>
    </xf>
    <xf numFmtId="38" fontId="6" fillId="0" borderId="1" xfId="3" applyFont="1" applyBorder="1" applyAlignment="1">
      <alignment vertical="center"/>
    </xf>
    <xf numFmtId="37" fontId="6" fillId="0" borderId="0" xfId="0" applyNumberFormat="1" applyFont="1" applyBorder="1" applyAlignment="1" applyProtection="1">
      <alignment vertical="center"/>
    </xf>
    <xf numFmtId="39" fontId="6" fillId="0" borderId="0" xfId="0" applyNumberFormat="1" applyFont="1" applyBorder="1" applyAlignment="1" applyProtection="1">
      <alignment vertical="center"/>
    </xf>
    <xf numFmtId="0" fontId="10" fillId="0" borderId="0" xfId="3" applyNumberFormat="1" applyFont="1" applyBorder="1" applyAlignment="1"/>
    <xf numFmtId="0" fontId="5" fillId="0" borderId="0" xfId="0" applyNumberFormat="1" applyFont="1" applyAlignment="1" applyProtection="1">
      <protection locked="0"/>
    </xf>
    <xf numFmtId="0" fontId="3" fillId="0" borderId="0" xfId="0" applyNumberFormat="1" applyFont="1" applyBorder="1" applyAlignment="1" applyProtection="1"/>
    <xf numFmtId="0" fontId="10" fillId="0" borderId="0" xfId="0" applyNumberFormat="1" applyFont="1" applyBorder="1" applyAlignment="1" applyProtection="1"/>
    <xf numFmtId="0" fontId="11" fillId="0" borderId="0" xfId="0" applyFont="1" applyProtection="1"/>
    <xf numFmtId="0" fontId="11" fillId="0" borderId="0" xfId="0" applyFont="1"/>
    <xf numFmtId="37" fontId="2" fillId="0" borderId="0" xfId="0" applyNumberFormat="1" applyFont="1" applyBorder="1" applyAlignment="1" applyProtection="1">
      <alignment vertical="center"/>
    </xf>
    <xf numFmtId="38" fontId="6" fillId="0" borderId="0" xfId="3" applyFont="1" applyBorder="1" applyAlignment="1">
      <alignment vertical="center"/>
    </xf>
    <xf numFmtId="0" fontId="2" fillId="0" borderId="0" xfId="0" applyFont="1" applyBorder="1" applyAlignment="1" applyProtection="1">
      <alignment vertical="center"/>
    </xf>
    <xf numFmtId="37" fontId="13" fillId="0" borderId="0" xfId="0" applyNumberFormat="1" applyFont="1" applyBorder="1" applyAlignment="1" applyProtection="1">
      <alignment vertical="center"/>
    </xf>
    <xf numFmtId="0" fontId="10" fillId="0" borderId="0" xfId="0" applyFont="1" applyProtection="1"/>
    <xf numFmtId="0" fontId="6" fillId="0" borderId="2" xfId="0" applyFont="1" applyBorder="1" applyProtection="1"/>
    <xf numFmtId="0" fontId="6" fillId="0" borderId="5" xfId="0" applyFont="1" applyBorder="1" applyProtection="1"/>
    <xf numFmtId="0" fontId="6" fillId="0" borderId="6" xfId="0" applyFont="1" applyBorder="1" applyAlignment="1" applyProtection="1">
      <alignment horizontal="center" vertical="center"/>
    </xf>
    <xf numFmtId="37" fontId="6" fillId="0" borderId="6" xfId="0" applyNumberFormat="1" applyFont="1" applyBorder="1" applyAlignment="1" applyProtection="1">
      <alignment horizontal="center" vertical="center"/>
    </xf>
    <xf numFmtId="37" fontId="6" fillId="0" borderId="10" xfId="0" applyNumberFormat="1" applyFont="1" applyBorder="1" applyProtection="1"/>
    <xf numFmtId="37" fontId="6" fillId="0" borderId="9" xfId="0" applyNumberFormat="1" applyFont="1" applyBorder="1" applyProtection="1"/>
    <xf numFmtId="2" fontId="6" fillId="0" borderId="1" xfId="4" applyNumberFormat="1" applyFont="1" applyBorder="1" applyAlignment="1" applyProtection="1">
      <alignment vertical="center"/>
    </xf>
    <xf numFmtId="2" fontId="6" fillId="0" borderId="0" xfId="4" applyNumberFormat="1" applyFont="1" applyBorder="1" applyAlignment="1" applyProtection="1">
      <alignment vertical="center"/>
    </xf>
    <xf numFmtId="0" fontId="10" fillId="0" borderId="0" xfId="0" applyNumberFormat="1" applyFont="1" applyBorder="1" applyAlignment="1"/>
    <xf numFmtId="0" fontId="6" fillId="0" borderId="0" xfId="0" applyFont="1" applyProtection="1">
      <protection locked="0"/>
    </xf>
    <xf numFmtId="0" fontId="6" fillId="0" borderId="0" xfId="0" applyFont="1" applyProtection="1"/>
    <xf numFmtId="0" fontId="12" fillId="0" borderId="0" xfId="0" applyFont="1"/>
    <xf numFmtId="37" fontId="6" fillId="0" borderId="0" xfId="0" applyNumberFormat="1" applyFont="1" applyProtection="1"/>
    <xf numFmtId="37" fontId="6" fillId="0" borderId="1" xfId="0" applyNumberFormat="1" applyFont="1" applyFill="1" applyBorder="1" applyAlignment="1" applyProtection="1">
      <alignment vertical="center"/>
    </xf>
    <xf numFmtId="37" fontId="6" fillId="0" borderId="10" xfId="0" applyNumberFormat="1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centerContinuous" vertical="center" shrinkToFit="1"/>
    </xf>
    <xf numFmtId="37" fontId="6" fillId="0" borderId="1" xfId="0" applyNumberFormat="1" applyFont="1" applyBorder="1" applyProtection="1"/>
    <xf numFmtId="0" fontId="6" fillId="0" borderId="1" xfId="0" applyFont="1" applyBorder="1" applyAlignment="1" applyProtection="1">
      <alignment vertical="center"/>
    </xf>
    <xf numFmtId="0" fontId="6" fillId="0" borderId="1" xfId="0" applyFont="1" applyFill="1" applyBorder="1" applyAlignment="1" applyProtection="1">
      <alignment vertical="center"/>
    </xf>
    <xf numFmtId="0" fontId="6" fillId="0" borderId="10" xfId="0" applyFont="1" applyBorder="1" applyAlignment="1" applyProtection="1">
      <alignment vertical="center"/>
    </xf>
    <xf numFmtId="37" fontId="2" fillId="0" borderId="1" xfId="0" applyNumberFormat="1" applyFont="1" applyBorder="1" applyAlignment="1">
      <alignment vertical="center"/>
    </xf>
    <xf numFmtId="37" fontId="2" fillId="0" borderId="11" xfId="0" applyNumberFormat="1" applyFont="1" applyBorder="1" applyAlignment="1">
      <alignment vertical="center"/>
    </xf>
    <xf numFmtId="37" fontId="6" fillId="0" borderId="1" xfId="0" applyNumberFormat="1" applyFont="1" applyBorder="1" applyAlignment="1">
      <alignment vertical="center"/>
    </xf>
    <xf numFmtId="37" fontId="6" fillId="0" borderId="10" xfId="0" applyNumberFormat="1" applyFont="1" applyBorder="1" applyAlignment="1">
      <alignment vertical="center"/>
    </xf>
    <xf numFmtId="0" fontId="2" fillId="0" borderId="8" xfId="0" applyFont="1" applyBorder="1" applyAlignment="1" applyProtection="1">
      <alignment horizontal="right" vertical="center"/>
    </xf>
  </cellXfs>
  <cellStyles count="6">
    <cellStyle name="パーセント" xfId="4" builtinId="5"/>
    <cellStyle name="桁区切り" xfId="3" builtinId="6"/>
    <cellStyle name="桁区切り 2" xfId="5" xr:uid="{21371553-DCE2-4FE7-B402-EBFC02FE3CA2}"/>
    <cellStyle name="標準" xfId="0" builtinId="0"/>
    <cellStyle name="標準 2" xfId="1" xr:uid="{00000000-0005-0000-0000-000003000000}"/>
    <cellStyle name="標準 20" xfId="2" xr:uid="{00000000-0005-0000-0000-000004000000}"/>
  </cellStyles>
  <dxfs count="1"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38"/>
  <sheetViews>
    <sheetView tabSelected="1" view="pageBreakPreview" zoomScaleNormal="100" zoomScaleSheetLayoutView="100" workbookViewId="0">
      <selection activeCell="I35" sqref="I35"/>
    </sheetView>
  </sheetViews>
  <sheetFormatPr defaultColWidth="10.6640625" defaultRowHeight="20.100000000000001" customHeight="1"/>
  <cols>
    <col min="1" max="1" width="11.08203125" style="19" customWidth="1"/>
    <col min="2" max="4" width="6.6640625" style="19" customWidth="1"/>
    <col min="5" max="5" width="8.75" style="19" customWidth="1"/>
    <col min="6" max="6" width="7" style="19" customWidth="1"/>
    <col min="7" max="7" width="5.6640625" style="19" customWidth="1"/>
    <col min="8" max="8" width="1.6640625" style="19" customWidth="1"/>
    <col min="9" max="9" width="12.08203125" style="19" customWidth="1"/>
    <col min="10" max="12" width="6.6640625" style="19" customWidth="1"/>
    <col min="13" max="13" width="9" style="19" customWidth="1"/>
    <col min="14" max="14" width="7.5" style="19" customWidth="1"/>
    <col min="15" max="15" width="5.6640625" style="19" customWidth="1"/>
    <col min="16" max="16" width="0.9140625" style="19" customWidth="1"/>
    <col min="17" max="16384" width="10.6640625" style="19"/>
  </cols>
  <sheetData>
    <row r="1" spans="1:16" ht="26.25" customHeight="1">
      <c r="A1" s="18" t="s">
        <v>94</v>
      </c>
      <c r="B1" s="16"/>
      <c r="C1" s="16"/>
      <c r="D1" s="16"/>
      <c r="E1" s="5"/>
      <c r="F1" s="46"/>
      <c r="G1" s="46"/>
      <c r="H1" s="16"/>
      <c r="I1" s="5"/>
      <c r="J1" s="5"/>
      <c r="K1" s="5"/>
      <c r="L1" s="5"/>
      <c r="M1" s="5"/>
      <c r="N1" s="57"/>
      <c r="O1" s="57"/>
      <c r="P1" s="5"/>
    </row>
    <row r="2" spans="1:16" ht="26.25" customHeight="1">
      <c r="A2" s="16"/>
      <c r="B2" s="16"/>
      <c r="C2" s="16"/>
      <c r="D2" s="16"/>
      <c r="E2" s="5"/>
      <c r="F2" s="46"/>
      <c r="G2" s="46"/>
      <c r="H2" s="16"/>
      <c r="I2" s="5"/>
      <c r="J2" s="5"/>
      <c r="K2" s="5"/>
      <c r="L2" s="5"/>
      <c r="M2" s="71" t="s">
        <v>0</v>
      </c>
      <c r="N2" s="71"/>
      <c r="O2" s="71"/>
      <c r="P2" s="5"/>
    </row>
    <row r="3" spans="1:16" ht="26.25" customHeight="1">
      <c r="A3" s="1"/>
      <c r="B3" s="2"/>
      <c r="C3" s="3"/>
      <c r="D3" s="3"/>
      <c r="E3" s="3"/>
      <c r="F3" s="47" t="s">
        <v>1</v>
      </c>
      <c r="G3" s="48" t="s">
        <v>2</v>
      </c>
      <c r="H3" s="5"/>
      <c r="I3" s="1"/>
      <c r="J3" s="2"/>
      <c r="K3" s="3"/>
      <c r="L3" s="3"/>
      <c r="M3" s="4"/>
      <c r="N3" s="47" t="s">
        <v>1</v>
      </c>
      <c r="O3" s="48" t="s">
        <v>2</v>
      </c>
      <c r="P3" s="5"/>
    </row>
    <row r="4" spans="1:16" ht="26.25" customHeight="1">
      <c r="A4" s="6" t="s">
        <v>3</v>
      </c>
      <c r="B4" s="7" t="s">
        <v>4</v>
      </c>
      <c r="C4" s="8"/>
      <c r="D4" s="9"/>
      <c r="E4" s="10"/>
      <c r="F4" s="49" t="s">
        <v>5</v>
      </c>
      <c r="G4" s="50" t="s">
        <v>6</v>
      </c>
      <c r="H4" s="11"/>
      <c r="I4" s="6" t="s">
        <v>3</v>
      </c>
      <c r="J4" s="7" t="s">
        <v>4</v>
      </c>
      <c r="K4" s="8"/>
      <c r="L4" s="9"/>
      <c r="M4" s="12"/>
      <c r="N4" s="49" t="s">
        <v>5</v>
      </c>
      <c r="O4" s="50" t="s">
        <v>6</v>
      </c>
      <c r="P4" s="5"/>
    </row>
    <row r="5" spans="1:16" ht="26.25" customHeight="1">
      <c r="A5" s="13"/>
      <c r="B5" s="14" t="s">
        <v>7</v>
      </c>
      <c r="C5" s="15" t="s">
        <v>8</v>
      </c>
      <c r="D5" s="15" t="s">
        <v>9</v>
      </c>
      <c r="E5" s="23" t="s">
        <v>95</v>
      </c>
      <c r="F5" s="51" t="s">
        <v>10</v>
      </c>
      <c r="G5" s="52" t="s">
        <v>11</v>
      </c>
      <c r="H5" s="11"/>
      <c r="I5" s="13"/>
      <c r="J5" s="14" t="s">
        <v>7</v>
      </c>
      <c r="K5" s="15" t="s">
        <v>8</v>
      </c>
      <c r="L5" s="15" t="s">
        <v>9</v>
      </c>
      <c r="M5" s="23" t="str">
        <f>E5</f>
        <v>令和６年６月
１日現在(b)</v>
      </c>
      <c r="N5" s="51" t="s">
        <v>10</v>
      </c>
      <c r="O5" s="52" t="s">
        <v>11</v>
      </c>
      <c r="P5" s="5"/>
    </row>
    <row r="6" spans="1:16" ht="26.25" customHeight="1">
      <c r="A6" s="29" t="s">
        <v>64</v>
      </c>
      <c r="B6" s="24">
        <v>56768</v>
      </c>
      <c r="C6" s="25">
        <v>60945</v>
      </c>
      <c r="D6" s="67">
        <v>117713</v>
      </c>
      <c r="E6" s="67">
        <v>116520</v>
      </c>
      <c r="F6" s="29">
        <f>D6-E6</f>
        <v>1193</v>
      </c>
      <c r="G6" s="53">
        <f>IF(E6=0,"",F6/E6*100)</f>
        <v>1.0238585650532097</v>
      </c>
      <c r="H6" s="59"/>
      <c r="I6" s="60" t="s">
        <v>76</v>
      </c>
      <c r="J6" s="24">
        <v>56972</v>
      </c>
      <c r="K6" s="25">
        <v>61904</v>
      </c>
      <c r="L6" s="67">
        <f t="shared" ref="L6:L29" si="0">SUM(J6:K6)</f>
        <v>118876</v>
      </c>
      <c r="M6" s="67">
        <v>119514</v>
      </c>
      <c r="N6" s="29">
        <f>L6-M6</f>
        <v>-638</v>
      </c>
      <c r="O6" s="53">
        <f>IF(M6=0,"",N6/M6*100)</f>
        <v>-0.53382867279147206</v>
      </c>
      <c r="P6" s="5"/>
    </row>
    <row r="7" spans="1:16" ht="26.25" customHeight="1">
      <c r="A7" s="29" t="s">
        <v>12</v>
      </c>
      <c r="B7" s="24">
        <v>41969</v>
      </c>
      <c r="C7" s="25">
        <v>46922</v>
      </c>
      <c r="D7" s="67">
        <f t="shared" ref="D7:D29" si="1">SUM(B7:C7)</f>
        <v>88891</v>
      </c>
      <c r="E7" s="67">
        <v>88594</v>
      </c>
      <c r="F7" s="29">
        <f t="shared" ref="F7:F47" si="2">D7-E7</f>
        <v>297</v>
      </c>
      <c r="G7" s="53">
        <f t="shared" ref="G7:G47" si="3">IF(E7=0,"",F7/E7*100)</f>
        <v>0.33523714924261233</v>
      </c>
      <c r="H7" s="59"/>
      <c r="I7" s="60" t="s">
        <v>77</v>
      </c>
      <c r="J7" s="24">
        <v>155514</v>
      </c>
      <c r="K7" s="25">
        <v>174100</v>
      </c>
      <c r="L7" s="67">
        <f t="shared" si="0"/>
        <v>329614</v>
      </c>
      <c r="M7" s="67">
        <v>331078</v>
      </c>
      <c r="N7" s="29">
        <f t="shared" ref="N7:N17" si="4">L7-M7</f>
        <v>-1464</v>
      </c>
      <c r="O7" s="53">
        <f t="shared" ref="O7:O17" si="5">IF(M7=0,"",N7/M7*100)</f>
        <v>-0.4421918701937308</v>
      </c>
      <c r="P7" s="5"/>
    </row>
    <row r="8" spans="1:16" ht="26.25" customHeight="1">
      <c r="A8" s="29" t="s">
        <v>14</v>
      </c>
      <c r="B8" s="24">
        <v>32142</v>
      </c>
      <c r="C8" s="25">
        <v>36365</v>
      </c>
      <c r="D8" s="67">
        <f t="shared" si="1"/>
        <v>68507</v>
      </c>
      <c r="E8" s="67">
        <v>67786</v>
      </c>
      <c r="F8" s="29">
        <f t="shared" si="2"/>
        <v>721</v>
      </c>
      <c r="G8" s="53">
        <f t="shared" si="3"/>
        <v>1.0636414598884725</v>
      </c>
      <c r="H8" s="59"/>
      <c r="I8" s="60" t="s">
        <v>59</v>
      </c>
      <c r="J8" s="24">
        <v>111879</v>
      </c>
      <c r="K8" s="25">
        <v>123657</v>
      </c>
      <c r="L8" s="67">
        <f t="shared" si="0"/>
        <v>235536</v>
      </c>
      <c r="M8" s="67">
        <v>235305</v>
      </c>
      <c r="N8" s="29">
        <f t="shared" si="4"/>
        <v>231</v>
      </c>
      <c r="O8" s="53">
        <f t="shared" si="5"/>
        <v>9.8170459616242753E-2</v>
      </c>
      <c r="P8" s="5"/>
    </row>
    <row r="9" spans="1:16" ht="26.25" customHeight="1">
      <c r="A9" s="29" t="s">
        <v>15</v>
      </c>
      <c r="B9" s="24">
        <v>25554</v>
      </c>
      <c r="C9" s="25">
        <v>27265</v>
      </c>
      <c r="D9" s="67">
        <f t="shared" si="1"/>
        <v>52819</v>
      </c>
      <c r="E9" s="67">
        <v>53595</v>
      </c>
      <c r="F9" s="29">
        <f t="shared" si="2"/>
        <v>-776</v>
      </c>
      <c r="G9" s="53">
        <f t="shared" si="3"/>
        <v>-1.4478962589793825</v>
      </c>
      <c r="H9" s="59"/>
      <c r="I9" s="60" t="s">
        <v>27</v>
      </c>
      <c r="J9" s="24">
        <v>100173</v>
      </c>
      <c r="K9" s="25">
        <v>113337</v>
      </c>
      <c r="L9" s="67">
        <f t="shared" si="0"/>
        <v>213510</v>
      </c>
      <c r="M9" s="67">
        <v>215138</v>
      </c>
      <c r="N9" s="29">
        <f t="shared" si="4"/>
        <v>-1628</v>
      </c>
      <c r="O9" s="53">
        <f t="shared" si="5"/>
        <v>-0.7567235913692606</v>
      </c>
      <c r="P9" s="5"/>
    </row>
    <row r="10" spans="1:16" ht="26.25" customHeight="1">
      <c r="A10" s="29" t="s">
        <v>17</v>
      </c>
      <c r="B10" s="24">
        <v>43732</v>
      </c>
      <c r="C10" s="25">
        <v>50355</v>
      </c>
      <c r="D10" s="67">
        <f t="shared" si="1"/>
        <v>94087</v>
      </c>
      <c r="E10" s="67">
        <v>92987</v>
      </c>
      <c r="F10" s="29">
        <f t="shared" si="2"/>
        <v>1100</v>
      </c>
      <c r="G10" s="53">
        <f t="shared" si="3"/>
        <v>1.1829610590727737</v>
      </c>
      <c r="H10" s="59"/>
      <c r="I10" s="60" t="s">
        <v>65</v>
      </c>
      <c r="J10" s="24">
        <v>39129</v>
      </c>
      <c r="K10" s="25">
        <v>43408</v>
      </c>
      <c r="L10" s="67">
        <f t="shared" si="0"/>
        <v>82537</v>
      </c>
      <c r="M10" s="67">
        <v>82844</v>
      </c>
      <c r="N10" s="29">
        <f t="shared" si="4"/>
        <v>-307</v>
      </c>
      <c r="O10" s="53">
        <f t="shared" si="5"/>
        <v>-0.3705760224035537</v>
      </c>
      <c r="P10" s="5"/>
    </row>
    <row r="11" spans="1:16" ht="26.25" customHeight="1">
      <c r="A11" s="29" t="s">
        <v>18</v>
      </c>
      <c r="B11" s="25">
        <v>41536</v>
      </c>
      <c r="C11" s="25">
        <v>48434</v>
      </c>
      <c r="D11" s="67">
        <f t="shared" si="1"/>
        <v>89970</v>
      </c>
      <c r="E11" s="67">
        <v>88525</v>
      </c>
      <c r="F11" s="29">
        <f t="shared" si="2"/>
        <v>1445</v>
      </c>
      <c r="G11" s="53">
        <f t="shared" si="3"/>
        <v>1.6323072578367692</v>
      </c>
      <c r="H11" s="59"/>
      <c r="I11" s="61" t="s">
        <v>80</v>
      </c>
      <c r="J11" s="24">
        <v>41315</v>
      </c>
      <c r="K11" s="25">
        <v>48020</v>
      </c>
      <c r="L11" s="67">
        <f t="shared" si="0"/>
        <v>89335</v>
      </c>
      <c r="M11" s="67">
        <v>90432</v>
      </c>
      <c r="N11" s="29">
        <f t="shared" si="4"/>
        <v>-1097</v>
      </c>
      <c r="O11" s="53">
        <f t="shared" si="5"/>
        <v>-1.2130661712668083</v>
      </c>
      <c r="P11" s="5"/>
    </row>
    <row r="12" spans="1:16" ht="26.25" customHeight="1">
      <c r="A12" s="29" t="s">
        <v>20</v>
      </c>
      <c r="B12" s="24">
        <v>32057</v>
      </c>
      <c r="C12" s="25">
        <v>34238</v>
      </c>
      <c r="D12" s="67">
        <f t="shared" si="1"/>
        <v>66295</v>
      </c>
      <c r="E12" s="67">
        <v>66076</v>
      </c>
      <c r="F12" s="29">
        <f t="shared" si="2"/>
        <v>219</v>
      </c>
      <c r="G12" s="53">
        <f t="shared" si="3"/>
        <v>0.33143652763484471</v>
      </c>
      <c r="H12" s="59"/>
      <c r="I12" s="60" t="s">
        <v>78</v>
      </c>
      <c r="J12" s="24">
        <v>90640</v>
      </c>
      <c r="K12" s="25">
        <v>100016</v>
      </c>
      <c r="L12" s="67">
        <f t="shared" si="0"/>
        <v>190656</v>
      </c>
      <c r="M12" s="67">
        <v>191794</v>
      </c>
      <c r="N12" s="29">
        <f t="shared" si="4"/>
        <v>-1138</v>
      </c>
      <c r="O12" s="53">
        <f t="shared" si="5"/>
        <v>-0.5933449430117731</v>
      </c>
      <c r="P12" s="5"/>
    </row>
    <row r="13" spans="1:16" ht="26.25" customHeight="1">
      <c r="A13" s="29" t="s">
        <v>22</v>
      </c>
      <c r="B13" s="24">
        <v>25360</v>
      </c>
      <c r="C13" s="25">
        <v>26788</v>
      </c>
      <c r="D13" s="67">
        <f t="shared" si="1"/>
        <v>52148</v>
      </c>
      <c r="E13" s="67">
        <v>52245</v>
      </c>
      <c r="F13" s="29">
        <f t="shared" si="2"/>
        <v>-97</v>
      </c>
      <c r="G13" s="53">
        <f t="shared" si="3"/>
        <v>-0.18566369987558617</v>
      </c>
      <c r="H13" s="59"/>
      <c r="I13" s="60" t="s">
        <v>13</v>
      </c>
      <c r="J13" s="24">
        <v>39325</v>
      </c>
      <c r="K13" s="25">
        <v>45608</v>
      </c>
      <c r="L13" s="67">
        <f t="shared" si="0"/>
        <v>84933</v>
      </c>
      <c r="M13" s="67">
        <v>86120</v>
      </c>
      <c r="N13" s="29">
        <f t="shared" si="4"/>
        <v>-1187</v>
      </c>
      <c r="O13" s="53">
        <f t="shared" si="5"/>
        <v>-1.378309335810497</v>
      </c>
      <c r="P13" s="5"/>
    </row>
    <row r="14" spans="1:16" ht="26.25" customHeight="1">
      <c r="A14" s="29" t="s">
        <v>24</v>
      </c>
      <c r="B14" s="24">
        <v>29334</v>
      </c>
      <c r="C14" s="25">
        <v>35812</v>
      </c>
      <c r="D14" s="67">
        <f t="shared" si="1"/>
        <v>65146</v>
      </c>
      <c r="E14" s="67">
        <v>64412</v>
      </c>
      <c r="F14" s="29">
        <f t="shared" si="2"/>
        <v>734</v>
      </c>
      <c r="G14" s="53">
        <f t="shared" si="3"/>
        <v>1.1395392162951001</v>
      </c>
      <c r="H14" s="59"/>
      <c r="I14" s="60" t="s">
        <v>66</v>
      </c>
      <c r="J14" s="24">
        <v>46472</v>
      </c>
      <c r="K14" s="25">
        <v>51944</v>
      </c>
      <c r="L14" s="67">
        <f t="shared" si="0"/>
        <v>98416</v>
      </c>
      <c r="M14" s="67">
        <v>99135</v>
      </c>
      <c r="N14" s="29">
        <f t="shared" si="4"/>
        <v>-719</v>
      </c>
      <c r="O14" s="53">
        <f t="shared" si="5"/>
        <v>-0.72527361678519187</v>
      </c>
      <c r="P14" s="5"/>
    </row>
    <row r="15" spans="1:16" ht="26.25" customHeight="1">
      <c r="A15" s="29" t="s">
        <v>26</v>
      </c>
      <c r="B15" s="24">
        <v>31068</v>
      </c>
      <c r="C15" s="25">
        <v>29796</v>
      </c>
      <c r="D15" s="67">
        <f t="shared" si="1"/>
        <v>60864</v>
      </c>
      <c r="E15" s="67">
        <v>60271</v>
      </c>
      <c r="F15" s="29">
        <f t="shared" si="2"/>
        <v>593</v>
      </c>
      <c r="G15" s="53">
        <f t="shared" si="3"/>
        <v>0.98388943272884144</v>
      </c>
      <c r="H15" s="59"/>
      <c r="I15" s="60" t="s">
        <v>16</v>
      </c>
      <c r="J15" s="24">
        <v>46500</v>
      </c>
      <c r="K15" s="25">
        <v>50216</v>
      </c>
      <c r="L15" s="67">
        <f t="shared" si="0"/>
        <v>96716</v>
      </c>
      <c r="M15" s="67">
        <v>97357</v>
      </c>
      <c r="N15" s="29">
        <f t="shared" si="4"/>
        <v>-641</v>
      </c>
      <c r="O15" s="53">
        <f t="shared" si="5"/>
        <v>-0.65840155304703307</v>
      </c>
      <c r="P15" s="5"/>
    </row>
    <row r="16" spans="1:16" ht="26.25" customHeight="1">
      <c r="A16" s="29" t="s">
        <v>28</v>
      </c>
      <c r="B16" s="24">
        <v>39018</v>
      </c>
      <c r="C16" s="25">
        <v>41225</v>
      </c>
      <c r="D16" s="67">
        <f t="shared" si="1"/>
        <v>80243</v>
      </c>
      <c r="E16" s="67">
        <v>80186</v>
      </c>
      <c r="F16" s="29">
        <f t="shared" si="2"/>
        <v>57</v>
      </c>
      <c r="G16" s="53">
        <f t="shared" si="3"/>
        <v>7.108472800738283E-2</v>
      </c>
      <c r="H16" s="59"/>
      <c r="I16" s="60" t="s">
        <v>91</v>
      </c>
      <c r="J16" s="24">
        <v>71588</v>
      </c>
      <c r="K16" s="25">
        <v>78911</v>
      </c>
      <c r="L16" s="67">
        <f t="shared" si="0"/>
        <v>150499</v>
      </c>
      <c r="M16" s="67">
        <v>150832</v>
      </c>
      <c r="N16" s="29">
        <f t="shared" si="4"/>
        <v>-333</v>
      </c>
      <c r="O16" s="53">
        <f t="shared" si="5"/>
        <v>-0.22077543226901453</v>
      </c>
      <c r="P16" s="5"/>
    </row>
    <row r="17" spans="1:17" ht="26.25" customHeight="1">
      <c r="A17" s="29" t="s">
        <v>29</v>
      </c>
      <c r="B17" s="24">
        <v>76320</v>
      </c>
      <c r="C17" s="25">
        <v>78013</v>
      </c>
      <c r="D17" s="67">
        <f t="shared" si="1"/>
        <v>154333</v>
      </c>
      <c r="E17" s="67">
        <v>153122</v>
      </c>
      <c r="F17" s="29">
        <f t="shared" si="2"/>
        <v>1211</v>
      </c>
      <c r="G17" s="53">
        <f t="shared" si="3"/>
        <v>0.79087263750473491</v>
      </c>
      <c r="H17" s="59"/>
      <c r="I17" s="60" t="s">
        <v>19</v>
      </c>
      <c r="J17" s="24">
        <v>52893</v>
      </c>
      <c r="K17" s="25">
        <v>59695</v>
      </c>
      <c r="L17" s="67">
        <f t="shared" si="0"/>
        <v>112588</v>
      </c>
      <c r="M17" s="67">
        <v>111926</v>
      </c>
      <c r="N17" s="29">
        <f t="shared" si="4"/>
        <v>662</v>
      </c>
      <c r="O17" s="53">
        <f t="shared" si="5"/>
        <v>0.59146221610707073</v>
      </c>
      <c r="P17" s="5"/>
    </row>
    <row r="18" spans="1:17" ht="26.25" customHeight="1">
      <c r="A18" s="31" t="s">
        <v>31</v>
      </c>
      <c r="B18" s="26">
        <v>70967</v>
      </c>
      <c r="C18" s="27">
        <v>73274</v>
      </c>
      <c r="D18" s="67">
        <f t="shared" si="1"/>
        <v>144241</v>
      </c>
      <c r="E18" s="67">
        <v>144197</v>
      </c>
      <c r="F18" s="29">
        <f t="shared" si="2"/>
        <v>44</v>
      </c>
      <c r="G18" s="53">
        <f t="shared" si="3"/>
        <v>3.0513810966941057E-2</v>
      </c>
      <c r="H18" s="59"/>
      <c r="I18" s="60" t="s">
        <v>21</v>
      </c>
      <c r="J18" s="26">
        <v>26337</v>
      </c>
      <c r="K18" s="27">
        <v>29506</v>
      </c>
      <c r="L18" s="67">
        <f t="shared" si="0"/>
        <v>55843</v>
      </c>
      <c r="M18" s="67">
        <v>56241</v>
      </c>
      <c r="N18" s="29">
        <f t="shared" ref="N18:N45" si="6">L18-M18</f>
        <v>-398</v>
      </c>
      <c r="O18" s="53">
        <f t="shared" ref="O18:O47" si="7">IF(M18=0,"",N18/M18*100)</f>
        <v>-0.70766878256076526</v>
      </c>
      <c r="P18" s="5"/>
    </row>
    <row r="19" spans="1:17" ht="26.25" customHeight="1">
      <c r="A19" s="29" t="s">
        <v>32</v>
      </c>
      <c r="B19" s="24">
        <v>31998</v>
      </c>
      <c r="C19" s="25">
        <v>36984</v>
      </c>
      <c r="D19" s="67">
        <f t="shared" si="1"/>
        <v>68982</v>
      </c>
      <c r="E19" s="67">
        <v>68133</v>
      </c>
      <c r="F19" s="29">
        <f t="shared" si="2"/>
        <v>849</v>
      </c>
      <c r="G19" s="53">
        <f t="shared" si="3"/>
        <v>1.2460922020166438</v>
      </c>
      <c r="H19" s="59"/>
      <c r="I19" s="60" t="s">
        <v>83</v>
      </c>
      <c r="J19" s="25">
        <v>42705</v>
      </c>
      <c r="K19" s="25">
        <v>48375</v>
      </c>
      <c r="L19" s="67">
        <f t="shared" si="0"/>
        <v>91080</v>
      </c>
      <c r="M19" s="67">
        <v>91923</v>
      </c>
      <c r="N19" s="29">
        <f t="shared" si="6"/>
        <v>-843</v>
      </c>
      <c r="O19" s="53">
        <f t="shared" si="7"/>
        <v>-0.91707189713129467</v>
      </c>
      <c r="P19" s="5"/>
    </row>
    <row r="20" spans="1:17" ht="26.25" customHeight="1">
      <c r="A20" s="29" t="s">
        <v>34</v>
      </c>
      <c r="B20" s="24">
        <v>40975</v>
      </c>
      <c r="C20" s="25">
        <v>44518</v>
      </c>
      <c r="D20" s="67">
        <f t="shared" si="1"/>
        <v>85493</v>
      </c>
      <c r="E20" s="67">
        <v>85808</v>
      </c>
      <c r="F20" s="29">
        <f t="shared" si="2"/>
        <v>-315</v>
      </c>
      <c r="G20" s="53">
        <f t="shared" si="3"/>
        <v>-0.36709863882155513</v>
      </c>
      <c r="H20" s="59"/>
      <c r="I20" s="60" t="s">
        <v>25</v>
      </c>
      <c r="J20" s="24">
        <v>48233</v>
      </c>
      <c r="K20" s="25">
        <v>50784</v>
      </c>
      <c r="L20" s="67">
        <f t="shared" si="0"/>
        <v>99017</v>
      </c>
      <c r="M20" s="67">
        <v>100098</v>
      </c>
      <c r="N20" s="29">
        <f t="shared" si="6"/>
        <v>-1081</v>
      </c>
      <c r="O20" s="53">
        <f t="shared" si="7"/>
        <v>-1.0799416571759675</v>
      </c>
      <c r="P20" s="5"/>
      <c r="Q20" s="58"/>
    </row>
    <row r="21" spans="1:17" ht="26.25" customHeight="1">
      <c r="A21" s="29" t="s">
        <v>35</v>
      </c>
      <c r="B21" s="24">
        <v>36229</v>
      </c>
      <c r="C21" s="25">
        <v>40322</v>
      </c>
      <c r="D21" s="67">
        <f t="shared" si="1"/>
        <v>76551</v>
      </c>
      <c r="E21" s="67">
        <v>76401</v>
      </c>
      <c r="F21" s="29">
        <f t="shared" si="2"/>
        <v>150</v>
      </c>
      <c r="G21" s="53">
        <f t="shared" si="3"/>
        <v>0.19633250873679664</v>
      </c>
      <c r="H21" s="59"/>
      <c r="I21" s="60" t="s">
        <v>85</v>
      </c>
      <c r="J21" s="24">
        <v>35085</v>
      </c>
      <c r="K21" s="25">
        <v>36562</v>
      </c>
      <c r="L21" s="67">
        <f t="shared" si="0"/>
        <v>71647</v>
      </c>
      <c r="M21" s="67">
        <v>71843</v>
      </c>
      <c r="N21" s="29">
        <f t="shared" si="6"/>
        <v>-196</v>
      </c>
      <c r="O21" s="53">
        <f t="shared" si="7"/>
        <v>-0.27281711509820022</v>
      </c>
      <c r="P21" s="5"/>
    </row>
    <row r="22" spans="1:17" ht="26.25" customHeight="1">
      <c r="A22" s="29" t="s">
        <v>36</v>
      </c>
      <c r="B22" s="24">
        <v>66055</v>
      </c>
      <c r="C22" s="25">
        <v>74806</v>
      </c>
      <c r="D22" s="67">
        <f t="shared" si="1"/>
        <v>140861</v>
      </c>
      <c r="E22" s="67">
        <v>140478</v>
      </c>
      <c r="F22" s="29">
        <f t="shared" si="2"/>
        <v>383</v>
      </c>
      <c r="G22" s="53">
        <f t="shared" si="3"/>
        <v>0.27264055581656915</v>
      </c>
      <c r="H22" s="59"/>
      <c r="I22" s="60" t="s">
        <v>82</v>
      </c>
      <c r="J22" s="24">
        <v>22036</v>
      </c>
      <c r="K22" s="25">
        <v>24915</v>
      </c>
      <c r="L22" s="67">
        <f t="shared" si="0"/>
        <v>46951</v>
      </c>
      <c r="M22" s="67">
        <v>47295</v>
      </c>
      <c r="N22" s="29">
        <f t="shared" si="6"/>
        <v>-344</v>
      </c>
      <c r="O22" s="53">
        <f t="shared" si="7"/>
        <v>-0.72734961412411459</v>
      </c>
      <c r="P22" s="5"/>
    </row>
    <row r="23" spans="1:17" ht="26.25" customHeight="1">
      <c r="A23" s="29" t="s">
        <v>38</v>
      </c>
      <c r="B23" s="24">
        <v>42510</v>
      </c>
      <c r="C23" s="25">
        <v>48419</v>
      </c>
      <c r="D23" s="67">
        <f t="shared" si="1"/>
        <v>90929</v>
      </c>
      <c r="E23" s="67">
        <v>91084</v>
      </c>
      <c r="F23" s="29">
        <f t="shared" si="2"/>
        <v>-155</v>
      </c>
      <c r="G23" s="53">
        <f t="shared" si="3"/>
        <v>-0.17017258794080189</v>
      </c>
      <c r="H23" s="59"/>
      <c r="I23" s="60" t="s">
        <v>30</v>
      </c>
      <c r="J23" s="24">
        <v>24446</v>
      </c>
      <c r="K23" s="25">
        <v>27915</v>
      </c>
      <c r="L23" s="67">
        <f t="shared" si="0"/>
        <v>52361</v>
      </c>
      <c r="M23" s="67">
        <v>52730</v>
      </c>
      <c r="N23" s="29">
        <f t="shared" si="6"/>
        <v>-369</v>
      </c>
      <c r="O23" s="53">
        <f t="shared" si="7"/>
        <v>-0.69979139010051206</v>
      </c>
      <c r="P23" s="5"/>
    </row>
    <row r="24" spans="1:17" ht="26.25" customHeight="1">
      <c r="A24" s="29" t="s">
        <v>39</v>
      </c>
      <c r="B24" s="24">
        <v>41030</v>
      </c>
      <c r="C24" s="25">
        <v>49783</v>
      </c>
      <c r="D24" s="67">
        <f t="shared" si="1"/>
        <v>90813</v>
      </c>
      <c r="E24" s="67">
        <v>90643</v>
      </c>
      <c r="F24" s="29">
        <f t="shared" si="2"/>
        <v>170</v>
      </c>
      <c r="G24" s="53">
        <f t="shared" si="3"/>
        <v>0.18754895579360789</v>
      </c>
      <c r="H24" s="59"/>
      <c r="I24" s="61" t="s">
        <v>23</v>
      </c>
      <c r="J24" s="29">
        <v>190107</v>
      </c>
      <c r="K24" s="30">
        <v>205591</v>
      </c>
      <c r="L24" s="67">
        <f t="shared" si="0"/>
        <v>395698</v>
      </c>
      <c r="M24" s="67">
        <v>397002</v>
      </c>
      <c r="N24" s="29">
        <f t="shared" si="6"/>
        <v>-1304</v>
      </c>
      <c r="O24" s="53">
        <f t="shared" si="7"/>
        <v>-0.32846182135102592</v>
      </c>
      <c r="P24" s="5"/>
    </row>
    <row r="25" spans="1:17" ht="26.25" customHeight="1">
      <c r="A25" s="29" t="s">
        <v>40</v>
      </c>
      <c r="B25" s="24">
        <v>46368</v>
      </c>
      <c r="C25" s="25">
        <v>50821</v>
      </c>
      <c r="D25" s="67">
        <f t="shared" si="1"/>
        <v>97189</v>
      </c>
      <c r="E25" s="67">
        <v>97817</v>
      </c>
      <c r="F25" s="29">
        <f t="shared" si="2"/>
        <v>-628</v>
      </c>
      <c r="G25" s="53">
        <f t="shared" si="3"/>
        <v>-0.64201519163335619</v>
      </c>
      <c r="H25" s="59"/>
      <c r="I25" s="60" t="s">
        <v>33</v>
      </c>
      <c r="J25" s="29">
        <v>23143</v>
      </c>
      <c r="K25" s="30">
        <v>25477</v>
      </c>
      <c r="L25" s="67">
        <f t="shared" si="0"/>
        <v>48620</v>
      </c>
      <c r="M25" s="67">
        <v>49252</v>
      </c>
      <c r="N25" s="29">
        <f t="shared" si="6"/>
        <v>-632</v>
      </c>
      <c r="O25" s="53">
        <f t="shared" si="7"/>
        <v>-1.2831966214569965</v>
      </c>
      <c r="P25" s="5"/>
    </row>
    <row r="26" spans="1:17" ht="26.25" customHeight="1">
      <c r="A26" s="29" t="s">
        <v>41</v>
      </c>
      <c r="B26" s="24">
        <v>58543</v>
      </c>
      <c r="C26" s="25">
        <v>68146</v>
      </c>
      <c r="D26" s="67">
        <f t="shared" si="1"/>
        <v>126689</v>
      </c>
      <c r="E26" s="67">
        <v>126687</v>
      </c>
      <c r="F26" s="29">
        <f t="shared" si="2"/>
        <v>2</v>
      </c>
      <c r="G26" s="53">
        <f t="shared" si="3"/>
        <v>1.5786939464980624E-3</v>
      </c>
      <c r="H26" s="59"/>
      <c r="I26" s="60" t="s">
        <v>60</v>
      </c>
      <c r="J26" s="24">
        <v>21829</v>
      </c>
      <c r="K26" s="25">
        <v>23483</v>
      </c>
      <c r="L26" s="67">
        <f t="shared" si="0"/>
        <v>45312</v>
      </c>
      <c r="M26" s="67">
        <v>45734</v>
      </c>
      <c r="N26" s="29">
        <f t="shared" si="6"/>
        <v>-422</v>
      </c>
      <c r="O26" s="53">
        <f t="shared" si="7"/>
        <v>-0.92272707394935938</v>
      </c>
      <c r="P26" s="11"/>
    </row>
    <row r="27" spans="1:17" ht="26.25" customHeight="1">
      <c r="A27" s="29" t="s">
        <v>42</v>
      </c>
      <c r="B27" s="24">
        <v>51710</v>
      </c>
      <c r="C27" s="25">
        <v>58250</v>
      </c>
      <c r="D27" s="67">
        <f t="shared" si="1"/>
        <v>109960</v>
      </c>
      <c r="E27" s="67">
        <v>109953</v>
      </c>
      <c r="F27" s="29">
        <f t="shared" si="2"/>
        <v>7</v>
      </c>
      <c r="G27" s="53">
        <f t="shared" si="3"/>
        <v>6.3663565341555029E-3</v>
      </c>
      <c r="H27" s="59"/>
      <c r="I27" s="60" t="s">
        <v>81</v>
      </c>
      <c r="J27" s="24">
        <v>30618</v>
      </c>
      <c r="K27" s="25">
        <v>33986</v>
      </c>
      <c r="L27" s="67">
        <f t="shared" si="0"/>
        <v>64604</v>
      </c>
      <c r="M27" s="67">
        <v>64760</v>
      </c>
      <c r="N27" s="29">
        <f t="shared" ref="N27:N28" si="8">L27-M27</f>
        <v>-156</v>
      </c>
      <c r="O27" s="53">
        <f t="shared" ref="O27:O28" si="9">IF(M27=0,"",N27/M27*100)</f>
        <v>-0.24088943792464484</v>
      </c>
      <c r="P27" s="5"/>
    </row>
    <row r="28" spans="1:17" ht="26.25" customHeight="1">
      <c r="A28" s="29" t="s">
        <v>44</v>
      </c>
      <c r="B28" s="24">
        <v>72158</v>
      </c>
      <c r="C28" s="25">
        <v>82440</v>
      </c>
      <c r="D28" s="67">
        <f t="shared" si="1"/>
        <v>154598</v>
      </c>
      <c r="E28" s="67">
        <v>155461</v>
      </c>
      <c r="F28" s="29">
        <f t="shared" si="2"/>
        <v>-863</v>
      </c>
      <c r="G28" s="53">
        <f t="shared" si="3"/>
        <v>-0.55512314985752054</v>
      </c>
      <c r="H28" s="59"/>
      <c r="I28" s="60" t="s">
        <v>37</v>
      </c>
      <c r="J28" s="24">
        <v>21966</v>
      </c>
      <c r="K28" s="25">
        <v>25667</v>
      </c>
      <c r="L28" s="67">
        <f t="shared" si="0"/>
        <v>47633</v>
      </c>
      <c r="M28" s="67">
        <v>47851</v>
      </c>
      <c r="N28" s="29">
        <f t="shared" si="8"/>
        <v>-218</v>
      </c>
      <c r="O28" s="53">
        <f t="shared" si="9"/>
        <v>-0.45558086560364464</v>
      </c>
      <c r="P28" s="5"/>
    </row>
    <row r="29" spans="1:17" ht="26.25" customHeight="1">
      <c r="A29" s="29" t="s">
        <v>45</v>
      </c>
      <c r="B29" s="24">
        <v>48142</v>
      </c>
      <c r="C29" s="25">
        <v>33594</v>
      </c>
      <c r="D29" s="67">
        <f t="shared" si="1"/>
        <v>81736</v>
      </c>
      <c r="E29" s="67">
        <v>83535</v>
      </c>
      <c r="F29" s="29">
        <f>D29-E29</f>
        <v>-1799</v>
      </c>
      <c r="G29" s="53">
        <f>IF(E29=0,"",F29/E29*100)</f>
        <v>-2.1535883162746154</v>
      </c>
      <c r="H29" s="59"/>
      <c r="I29" s="60" t="s">
        <v>90</v>
      </c>
      <c r="J29" s="29">
        <v>20317</v>
      </c>
      <c r="K29" s="30">
        <v>22935</v>
      </c>
      <c r="L29" s="67">
        <f t="shared" si="0"/>
        <v>43252</v>
      </c>
      <c r="M29" s="67">
        <v>43783</v>
      </c>
      <c r="N29" s="29">
        <f t="shared" si="6"/>
        <v>-531</v>
      </c>
      <c r="O29" s="53">
        <f t="shared" si="7"/>
        <v>-1.2127994883859032</v>
      </c>
      <c r="P29" s="11"/>
    </row>
    <row r="30" spans="1:17" ht="26.25" customHeight="1">
      <c r="A30" s="29" t="s">
        <v>47</v>
      </c>
      <c r="B30" s="30">
        <v>1081543</v>
      </c>
      <c r="C30" s="30">
        <v>1177515</v>
      </c>
      <c r="D30" s="29">
        <f>SUM(D6:D29)</f>
        <v>2259058</v>
      </c>
      <c r="E30" s="68">
        <v>2254516</v>
      </c>
      <c r="F30" s="29">
        <f t="shared" si="2"/>
        <v>4542</v>
      </c>
      <c r="G30" s="53">
        <f t="shared" si="3"/>
        <v>0.20146230942694573</v>
      </c>
      <c r="H30" s="59"/>
      <c r="I30" s="62" t="s">
        <v>62</v>
      </c>
      <c r="J30" s="24">
        <f>SUM(B41:B47)+SUM(J6:J29)</f>
        <v>1973995</v>
      </c>
      <c r="K30" s="24">
        <f>SUM(C41:C47)+SUM(K6:K29)</f>
        <v>2203099</v>
      </c>
      <c r="L30" s="24">
        <f>SUM(D41:D47)+SUM(L6:L29)</f>
        <v>4177094</v>
      </c>
      <c r="M30" s="24">
        <v>4194811</v>
      </c>
      <c r="N30" s="29">
        <f>L30-M30</f>
        <v>-17717</v>
      </c>
      <c r="O30" s="53">
        <f>IF(M30=0,"",N30/M30*100)</f>
        <v>-0.42235514305650479</v>
      </c>
      <c r="P30" s="11"/>
    </row>
    <row r="31" spans="1:17" ht="26.25" customHeight="1">
      <c r="A31" s="63"/>
      <c r="B31" s="64"/>
      <c r="C31" s="29"/>
      <c r="D31" s="29"/>
      <c r="E31" s="67"/>
      <c r="F31" s="29"/>
      <c r="G31" s="53" t="str">
        <f t="shared" si="3"/>
        <v/>
      </c>
      <c r="H31" s="59"/>
      <c r="I31" s="65"/>
      <c r="J31" s="24"/>
      <c r="K31" s="25"/>
      <c r="L31" s="29"/>
      <c r="M31" s="67"/>
      <c r="N31" s="29"/>
      <c r="O31" s="53" t="str">
        <f t="shared" si="7"/>
        <v/>
      </c>
      <c r="P31" s="5"/>
    </row>
    <row r="32" spans="1:17" ht="26.25" customHeight="1">
      <c r="A32" s="29" t="s">
        <v>67</v>
      </c>
      <c r="B32" s="24">
        <v>59449</v>
      </c>
      <c r="C32" s="25">
        <v>62759</v>
      </c>
      <c r="D32" s="67">
        <f>SUM(B32:C32)</f>
        <v>122208</v>
      </c>
      <c r="E32" s="67">
        <v>122436</v>
      </c>
      <c r="F32" s="29">
        <f t="shared" si="2"/>
        <v>-228</v>
      </c>
      <c r="G32" s="53">
        <f t="shared" si="3"/>
        <v>-0.18621973929236499</v>
      </c>
      <c r="H32" s="59"/>
      <c r="I32" s="65" t="s">
        <v>84</v>
      </c>
      <c r="J32" s="24">
        <v>12270</v>
      </c>
      <c r="K32" s="25">
        <v>14149</v>
      </c>
      <c r="L32" s="67">
        <f t="shared" ref="L32:L34" si="10">SUM(J32:K32)</f>
        <v>26419</v>
      </c>
      <c r="M32" s="67">
        <v>25981</v>
      </c>
      <c r="N32" s="29">
        <f t="shared" ref="N32" si="11">L32-M32</f>
        <v>438</v>
      </c>
      <c r="O32" s="53">
        <f t="shared" ref="O32" si="12">IF(M32=0,"",N32/M32*100)</f>
        <v>1.6858473499865287</v>
      </c>
      <c r="P32" s="5"/>
    </row>
    <row r="33" spans="1:17" ht="26.25" customHeight="1">
      <c r="A33" s="29" t="s">
        <v>68</v>
      </c>
      <c r="B33" s="24">
        <v>46706</v>
      </c>
      <c r="C33" s="25">
        <v>51141</v>
      </c>
      <c r="D33" s="67">
        <f t="shared" ref="D33:D38" si="13">SUM(B33:C33)</f>
        <v>97847</v>
      </c>
      <c r="E33" s="67">
        <v>98692</v>
      </c>
      <c r="F33" s="29">
        <f t="shared" si="2"/>
        <v>-845</v>
      </c>
      <c r="G33" s="53">
        <f t="shared" si="3"/>
        <v>-0.85619908401896805</v>
      </c>
      <c r="H33" s="59"/>
      <c r="I33" s="65" t="s">
        <v>43</v>
      </c>
      <c r="J33" s="24">
        <v>7654</v>
      </c>
      <c r="K33" s="25">
        <v>8525</v>
      </c>
      <c r="L33" s="67">
        <f t="shared" si="10"/>
        <v>16179</v>
      </c>
      <c r="M33" s="67">
        <v>16539</v>
      </c>
      <c r="N33" s="29">
        <f t="shared" si="6"/>
        <v>-360</v>
      </c>
      <c r="O33" s="53">
        <f t="shared" si="7"/>
        <v>-2.1766733176129147</v>
      </c>
      <c r="P33" s="5"/>
    </row>
    <row r="34" spans="1:17" ht="26.25" customHeight="1">
      <c r="A34" s="29" t="s">
        <v>69</v>
      </c>
      <c r="B34" s="24">
        <v>33589</v>
      </c>
      <c r="C34" s="25">
        <v>38003</v>
      </c>
      <c r="D34" s="67">
        <f t="shared" si="13"/>
        <v>71592</v>
      </c>
      <c r="E34" s="67">
        <v>71643</v>
      </c>
      <c r="F34" s="29">
        <f t="shared" si="2"/>
        <v>-51</v>
      </c>
      <c r="G34" s="53">
        <f t="shared" si="3"/>
        <v>-7.1186298731208908E-2</v>
      </c>
      <c r="H34" s="59"/>
      <c r="I34" s="65" t="s">
        <v>96</v>
      </c>
      <c r="J34" s="29">
        <v>3871</v>
      </c>
      <c r="K34" s="30">
        <v>4154</v>
      </c>
      <c r="L34" s="67">
        <f t="shared" si="10"/>
        <v>8025</v>
      </c>
      <c r="M34" s="67">
        <v>8217</v>
      </c>
      <c r="N34" s="29">
        <f t="shared" si="6"/>
        <v>-192</v>
      </c>
      <c r="O34" s="53">
        <f t="shared" si="7"/>
        <v>-2.3366192040890836</v>
      </c>
      <c r="P34" s="11"/>
    </row>
    <row r="35" spans="1:17" ht="26.25" customHeight="1">
      <c r="A35" s="29" t="s">
        <v>70</v>
      </c>
      <c r="B35" s="24">
        <v>53210</v>
      </c>
      <c r="C35" s="25">
        <v>58844</v>
      </c>
      <c r="D35" s="67">
        <f t="shared" si="13"/>
        <v>112054</v>
      </c>
      <c r="E35" s="67">
        <v>112471</v>
      </c>
      <c r="F35" s="29">
        <f t="shared" si="2"/>
        <v>-417</v>
      </c>
      <c r="G35" s="53">
        <f t="shared" si="3"/>
        <v>-0.37076224093321836</v>
      </c>
      <c r="H35" s="59"/>
      <c r="I35" s="65" t="s">
        <v>46</v>
      </c>
      <c r="J35" s="67">
        <f>SUM(J33:J34)</f>
        <v>11525</v>
      </c>
      <c r="K35" s="67">
        <f>SUM(K33:K34)</f>
        <v>12679</v>
      </c>
      <c r="L35" s="67">
        <f>SUM(L33:L34)</f>
        <v>24204</v>
      </c>
      <c r="M35" s="24">
        <v>24756</v>
      </c>
      <c r="N35" s="29">
        <f>L35-M35</f>
        <v>-552</v>
      </c>
      <c r="O35" s="53">
        <f t="shared" si="7"/>
        <v>-2.2297624818225885</v>
      </c>
      <c r="P35" s="5"/>
    </row>
    <row r="36" spans="1:17" ht="26.25" customHeight="1">
      <c r="A36" s="29" t="s">
        <v>71</v>
      </c>
      <c r="B36" s="24">
        <v>50587</v>
      </c>
      <c r="C36" s="25">
        <v>61146</v>
      </c>
      <c r="D36" s="67">
        <f t="shared" si="13"/>
        <v>111733</v>
      </c>
      <c r="E36" s="67">
        <v>113307</v>
      </c>
      <c r="F36" s="29">
        <f t="shared" si="2"/>
        <v>-1574</v>
      </c>
      <c r="G36" s="53">
        <f t="shared" si="3"/>
        <v>-1.3891463016406753</v>
      </c>
      <c r="H36" s="59"/>
      <c r="I36" s="65" t="s">
        <v>48</v>
      </c>
      <c r="J36" s="24">
        <v>6460</v>
      </c>
      <c r="K36" s="25">
        <v>7060</v>
      </c>
      <c r="L36" s="67">
        <f>SUM(J36:K36)</f>
        <v>13520</v>
      </c>
      <c r="M36" s="67">
        <v>13678</v>
      </c>
      <c r="N36" s="29">
        <f t="shared" si="6"/>
        <v>-158</v>
      </c>
      <c r="O36" s="53">
        <f t="shared" si="7"/>
        <v>-1.1551396402982892</v>
      </c>
      <c r="P36" s="5"/>
    </row>
    <row r="37" spans="1:17" ht="26.25" customHeight="1">
      <c r="A37" s="29" t="s">
        <v>72</v>
      </c>
      <c r="B37" s="24">
        <v>60737</v>
      </c>
      <c r="C37" s="25">
        <v>69941</v>
      </c>
      <c r="D37" s="67">
        <f t="shared" si="13"/>
        <v>130678</v>
      </c>
      <c r="E37" s="67">
        <v>130787</v>
      </c>
      <c r="F37" s="29">
        <f t="shared" si="2"/>
        <v>-109</v>
      </c>
      <c r="G37" s="53">
        <f t="shared" si="3"/>
        <v>-8.3341616521519724E-2</v>
      </c>
      <c r="H37" s="59"/>
      <c r="I37" s="60" t="s">
        <v>50</v>
      </c>
      <c r="J37" s="24">
        <v>16848</v>
      </c>
      <c r="K37" s="25">
        <v>18698</v>
      </c>
      <c r="L37" s="67">
        <f t="shared" ref="L37:L47" si="14">SUM(J37:K37)</f>
        <v>35546</v>
      </c>
      <c r="M37" s="67">
        <v>35664</v>
      </c>
      <c r="N37" s="29">
        <f t="shared" si="6"/>
        <v>-118</v>
      </c>
      <c r="O37" s="53">
        <f t="shared" si="7"/>
        <v>-0.33086585912965455</v>
      </c>
      <c r="P37" s="5"/>
    </row>
    <row r="38" spans="1:17" ht="26.25" customHeight="1">
      <c r="A38" s="29" t="s">
        <v>73</v>
      </c>
      <c r="B38" s="24">
        <v>14642</v>
      </c>
      <c r="C38" s="25">
        <v>16137</v>
      </c>
      <c r="D38" s="67">
        <f t="shared" si="13"/>
        <v>30779</v>
      </c>
      <c r="E38" s="67">
        <v>31012</v>
      </c>
      <c r="F38" s="29">
        <f t="shared" si="2"/>
        <v>-233</v>
      </c>
      <c r="G38" s="53">
        <f t="shared" si="3"/>
        <v>-0.75132206887656394</v>
      </c>
      <c r="H38" s="59"/>
      <c r="I38" s="60" t="s">
        <v>88</v>
      </c>
      <c r="J38" s="24">
        <v>3254</v>
      </c>
      <c r="K38" s="25">
        <v>3420</v>
      </c>
      <c r="L38" s="67">
        <f t="shared" si="14"/>
        <v>6674</v>
      </c>
      <c r="M38" s="67">
        <v>6705</v>
      </c>
      <c r="N38" s="29">
        <f t="shared" ref="N38" si="15">L38-M38</f>
        <v>-31</v>
      </c>
      <c r="O38" s="53">
        <f t="shared" ref="O38" si="16">IF(M38=0,"",N38/M38*100)</f>
        <v>-0.46234153616703955</v>
      </c>
      <c r="P38" s="40"/>
      <c r="Q38" s="41"/>
    </row>
    <row r="39" spans="1:17" ht="26.25" customHeight="1">
      <c r="A39" s="29" t="s">
        <v>61</v>
      </c>
      <c r="B39" s="24">
        <v>318920</v>
      </c>
      <c r="C39" s="24">
        <v>357971</v>
      </c>
      <c r="D39" s="29">
        <f>SUM(D32:D38)</f>
        <v>676891</v>
      </c>
      <c r="E39" s="24">
        <v>680348</v>
      </c>
      <c r="F39" s="29">
        <f t="shared" si="2"/>
        <v>-3457</v>
      </c>
      <c r="G39" s="53">
        <f t="shared" si="3"/>
        <v>-0.50812231387466411</v>
      </c>
      <c r="H39" s="59"/>
      <c r="I39" s="60" t="s">
        <v>89</v>
      </c>
      <c r="J39" s="29">
        <v>5797</v>
      </c>
      <c r="K39" s="30">
        <v>6744</v>
      </c>
      <c r="L39" s="67">
        <f t="shared" si="14"/>
        <v>12541</v>
      </c>
      <c r="M39" s="67">
        <v>12787</v>
      </c>
      <c r="N39" s="29">
        <f t="shared" si="6"/>
        <v>-246</v>
      </c>
      <c r="O39" s="53">
        <f t="shared" si="7"/>
        <v>-1.9238288887151012</v>
      </c>
      <c r="P39" s="11"/>
    </row>
    <row r="40" spans="1:17" ht="26.25" customHeight="1">
      <c r="A40" s="29"/>
      <c r="B40" s="24"/>
      <c r="C40" s="25"/>
      <c r="D40" s="29"/>
      <c r="E40" s="67"/>
      <c r="F40" s="29"/>
      <c r="G40" s="53" t="str">
        <f t="shared" si="3"/>
        <v/>
      </c>
      <c r="H40" s="59"/>
      <c r="I40" s="64" t="s">
        <v>52</v>
      </c>
      <c r="J40" s="67">
        <f>SUM(J37:J39)</f>
        <v>25899</v>
      </c>
      <c r="K40" s="67">
        <f>SUM(K37:K39)</f>
        <v>28862</v>
      </c>
      <c r="L40" s="67">
        <f>SUM(L37:L39)</f>
        <v>54761</v>
      </c>
      <c r="M40" s="69">
        <v>55156</v>
      </c>
      <c r="N40" s="29">
        <f>L40-M40</f>
        <v>-395</v>
      </c>
      <c r="O40" s="53">
        <f t="shared" si="7"/>
        <v>-0.71615055479005008</v>
      </c>
      <c r="P40" s="11"/>
    </row>
    <row r="41" spans="1:17" ht="26.25" customHeight="1">
      <c r="A41" s="29" t="s">
        <v>74</v>
      </c>
      <c r="B41" s="24">
        <v>72992</v>
      </c>
      <c r="C41" s="25">
        <v>82183</v>
      </c>
      <c r="D41" s="67">
        <f t="shared" ref="D41:D47" si="17">SUM(B41:C41)</f>
        <v>155175</v>
      </c>
      <c r="E41" s="67">
        <v>156477</v>
      </c>
      <c r="F41" s="29">
        <f t="shared" si="2"/>
        <v>-1302</v>
      </c>
      <c r="G41" s="53">
        <f t="shared" si="3"/>
        <v>-0.83207116700856998</v>
      </c>
      <c r="H41" s="59"/>
      <c r="I41" s="64" t="s">
        <v>79</v>
      </c>
      <c r="J41" s="29">
        <v>5183</v>
      </c>
      <c r="K41" s="30">
        <v>5550</v>
      </c>
      <c r="L41" s="67">
        <f t="shared" si="14"/>
        <v>10733</v>
      </c>
      <c r="M41" s="67">
        <v>10869</v>
      </c>
      <c r="N41" s="29">
        <f t="shared" si="6"/>
        <v>-136</v>
      </c>
      <c r="O41" s="53">
        <f t="shared" si="7"/>
        <v>-1.2512650657834208</v>
      </c>
      <c r="P41" s="5"/>
    </row>
    <row r="42" spans="1:17" ht="26.25" customHeight="1">
      <c r="A42" s="29" t="s">
        <v>51</v>
      </c>
      <c r="B42" s="24">
        <v>155602</v>
      </c>
      <c r="C42" s="25">
        <v>178863</v>
      </c>
      <c r="D42" s="67">
        <f t="shared" si="17"/>
        <v>334465</v>
      </c>
      <c r="E42" s="67">
        <v>335639</v>
      </c>
      <c r="F42" s="29">
        <f t="shared" si="2"/>
        <v>-1174</v>
      </c>
      <c r="G42" s="53">
        <f t="shared" si="3"/>
        <v>-0.34978056781244132</v>
      </c>
      <c r="H42" s="59"/>
      <c r="I42" s="29" t="s">
        <v>92</v>
      </c>
      <c r="J42" s="29">
        <v>6008</v>
      </c>
      <c r="K42" s="30">
        <v>6475</v>
      </c>
      <c r="L42" s="67">
        <f t="shared" si="14"/>
        <v>12483</v>
      </c>
      <c r="M42" s="67">
        <v>12656</v>
      </c>
      <c r="N42" s="29">
        <f t="shared" si="6"/>
        <v>-173</v>
      </c>
      <c r="O42" s="53">
        <f t="shared" si="7"/>
        <v>-1.3669405815423514</v>
      </c>
      <c r="P42" s="5"/>
    </row>
    <row r="43" spans="1:17" ht="26.25" customHeight="1">
      <c r="A43" s="60" t="s">
        <v>87</v>
      </c>
      <c r="B43" s="24">
        <v>40125</v>
      </c>
      <c r="C43" s="25">
        <v>45401</v>
      </c>
      <c r="D43" s="67">
        <f t="shared" si="17"/>
        <v>85526</v>
      </c>
      <c r="E43" s="67">
        <v>85667</v>
      </c>
      <c r="F43" s="29">
        <f t="shared" si="2"/>
        <v>-141</v>
      </c>
      <c r="G43" s="53">
        <f t="shared" si="3"/>
        <v>-0.16459079925759043</v>
      </c>
      <c r="H43" s="59"/>
      <c r="I43" s="29" t="s">
        <v>54</v>
      </c>
      <c r="J43" s="29">
        <v>1949</v>
      </c>
      <c r="K43" s="30">
        <v>2215</v>
      </c>
      <c r="L43" s="67">
        <f t="shared" si="14"/>
        <v>4164</v>
      </c>
      <c r="M43" s="67">
        <v>4258</v>
      </c>
      <c r="N43" s="29">
        <f t="shared" si="6"/>
        <v>-94</v>
      </c>
      <c r="O43" s="53">
        <f t="shared" si="7"/>
        <v>-2.207609206200094</v>
      </c>
      <c r="P43" s="5"/>
    </row>
    <row r="44" spans="1:17" ht="26.25" customHeight="1">
      <c r="A44" s="29" t="s">
        <v>53</v>
      </c>
      <c r="B44" s="24">
        <v>148550</v>
      </c>
      <c r="C44" s="25">
        <v>168237</v>
      </c>
      <c r="D44" s="67">
        <f t="shared" si="17"/>
        <v>316787</v>
      </c>
      <c r="E44" s="67">
        <v>314933</v>
      </c>
      <c r="F44" s="29">
        <f t="shared" si="2"/>
        <v>1854</v>
      </c>
      <c r="G44" s="53">
        <f t="shared" si="3"/>
        <v>0.5886966434130434</v>
      </c>
      <c r="H44" s="59"/>
      <c r="I44" s="64" t="s">
        <v>57</v>
      </c>
      <c r="J44" s="29">
        <f>SUM(J41,J42,J43)</f>
        <v>13140</v>
      </c>
      <c r="K44" s="29">
        <f>SUM(K41,K42,K43)</f>
        <v>14240</v>
      </c>
      <c r="L44" s="29">
        <f t="shared" si="14"/>
        <v>27380</v>
      </c>
      <c r="M44" s="69">
        <v>27783</v>
      </c>
      <c r="N44" s="29">
        <f t="shared" si="6"/>
        <v>-403</v>
      </c>
      <c r="O44" s="53">
        <f t="shared" si="7"/>
        <v>-1.4505273008674369</v>
      </c>
      <c r="P44" s="5"/>
    </row>
    <row r="45" spans="1:17" ht="26.25" customHeight="1">
      <c r="A45" s="60" t="s">
        <v>86</v>
      </c>
      <c r="B45" s="26">
        <v>28598</v>
      </c>
      <c r="C45" s="27">
        <v>32186</v>
      </c>
      <c r="D45" s="67">
        <f t="shared" si="17"/>
        <v>60784</v>
      </c>
      <c r="E45" s="67">
        <v>61197</v>
      </c>
      <c r="F45" s="29">
        <f t="shared" si="2"/>
        <v>-413</v>
      </c>
      <c r="G45" s="53">
        <f t="shared" si="3"/>
        <v>-0.67486968315440299</v>
      </c>
      <c r="H45" s="59"/>
      <c r="I45" s="64" t="s">
        <v>58</v>
      </c>
      <c r="J45" s="31">
        <f>SUM(J32,J35,J36,J40,J44)</f>
        <v>69294</v>
      </c>
      <c r="K45" s="31">
        <f t="shared" ref="K45" si="18">SUM(K32,K35,K36,K40,K44)</f>
        <v>76990</v>
      </c>
      <c r="L45" s="29">
        <f t="shared" si="14"/>
        <v>146284</v>
      </c>
      <c r="M45" s="70">
        <v>147354</v>
      </c>
      <c r="N45" s="29">
        <f t="shared" si="6"/>
        <v>-1070</v>
      </c>
      <c r="O45" s="53">
        <f t="shared" si="7"/>
        <v>-0.72614248680049398</v>
      </c>
      <c r="P45" s="5"/>
    </row>
    <row r="46" spans="1:17" ht="26.25" customHeight="1">
      <c r="A46" s="29" t="s">
        <v>55</v>
      </c>
      <c r="B46" s="32">
        <v>136650</v>
      </c>
      <c r="C46" s="32">
        <v>154511</v>
      </c>
      <c r="D46" s="67">
        <f t="shared" si="17"/>
        <v>291161</v>
      </c>
      <c r="E46" s="67">
        <v>292116</v>
      </c>
      <c r="F46" s="29">
        <f t="shared" si="2"/>
        <v>-955</v>
      </c>
      <c r="G46" s="53">
        <f t="shared" si="3"/>
        <v>-0.32692492023716607</v>
      </c>
      <c r="H46" s="56"/>
      <c r="I46" s="64"/>
      <c r="J46" s="28"/>
      <c r="K46" s="28"/>
      <c r="L46" s="29"/>
      <c r="M46" s="67"/>
      <c r="N46" s="29"/>
      <c r="O46" s="53" t="str">
        <f t="shared" si="7"/>
        <v/>
      </c>
      <c r="P46" s="5"/>
    </row>
    <row r="47" spans="1:17" ht="26.25" customHeight="1">
      <c r="A47" s="29" t="s">
        <v>56</v>
      </c>
      <c r="B47" s="33">
        <v>32256</v>
      </c>
      <c r="C47" s="33">
        <v>35706</v>
      </c>
      <c r="D47" s="67">
        <f t="shared" si="17"/>
        <v>67962</v>
      </c>
      <c r="E47" s="67">
        <v>68795</v>
      </c>
      <c r="F47" s="29">
        <f t="shared" si="2"/>
        <v>-833</v>
      </c>
      <c r="G47" s="53">
        <f t="shared" si="3"/>
        <v>-1.2108438113234972</v>
      </c>
      <c r="H47" s="56"/>
      <c r="I47" s="66" t="s">
        <v>49</v>
      </c>
      <c r="J47" s="31">
        <f>SUM(B30,B39,J30,J45)</f>
        <v>3443752</v>
      </c>
      <c r="K47" s="31">
        <f>SUM(C30,C39,K30,K45)</f>
        <v>3815575</v>
      </c>
      <c r="L47" s="29">
        <f t="shared" si="14"/>
        <v>7259327</v>
      </c>
      <c r="M47" s="70">
        <v>7277029</v>
      </c>
      <c r="N47" s="29">
        <f>L47-M47</f>
        <v>-17702</v>
      </c>
      <c r="O47" s="53">
        <f t="shared" si="7"/>
        <v>-0.24325861556962325</v>
      </c>
      <c r="P47" s="5"/>
    </row>
    <row r="48" spans="1:17" ht="26.25" customHeight="1">
      <c r="A48" s="45" t="s">
        <v>93</v>
      </c>
      <c r="B48" s="43"/>
      <c r="C48" s="43"/>
      <c r="D48" s="42"/>
      <c r="E48" s="43"/>
      <c r="F48" s="34"/>
      <c r="G48" s="54"/>
      <c r="H48" s="17"/>
      <c r="I48" s="44"/>
      <c r="J48" s="34"/>
      <c r="K48" s="34"/>
      <c r="L48" s="42"/>
      <c r="M48" s="34"/>
      <c r="N48" s="34"/>
      <c r="O48" s="54"/>
      <c r="P48" s="5"/>
    </row>
    <row r="49" spans="1:31" ht="20.100000000000001" customHeight="1">
      <c r="A49" s="22" t="s">
        <v>75</v>
      </c>
      <c r="B49" s="36"/>
      <c r="C49" s="36"/>
      <c r="D49" s="36"/>
      <c r="E49" s="36"/>
      <c r="F49" s="55"/>
      <c r="G49" s="55"/>
      <c r="H49" s="37"/>
      <c r="I49" s="38"/>
      <c r="J49" s="39"/>
      <c r="K49" s="39"/>
      <c r="L49" s="34"/>
      <c r="M49" s="34"/>
      <c r="N49" s="34"/>
      <c r="O49" s="35"/>
      <c r="P49" s="5"/>
    </row>
    <row r="50" spans="1:31" ht="20.100000000000001" customHeight="1">
      <c r="A50" s="22"/>
      <c r="H50" s="17"/>
      <c r="I50" s="17"/>
      <c r="J50" s="17"/>
      <c r="K50" s="17"/>
      <c r="L50" s="17"/>
      <c r="M50" s="17"/>
      <c r="N50" s="56"/>
      <c r="O50" s="56"/>
      <c r="P50" s="21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5"/>
    </row>
    <row r="51" spans="1:31" ht="20.100000000000001" customHeight="1">
      <c r="P51" s="20" t="s">
        <v>63</v>
      </c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5"/>
    </row>
    <row r="52" spans="1:31" ht="20.100000000000001" customHeight="1">
      <c r="P52" s="5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5"/>
    </row>
    <row r="53" spans="1:31" ht="20.100000000000001" customHeight="1">
      <c r="P53" s="5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5"/>
    </row>
    <row r="54" spans="1:31" ht="20.100000000000001" customHeight="1">
      <c r="P54" s="5"/>
    </row>
    <row r="55" spans="1:31" ht="20.100000000000001" customHeight="1">
      <c r="A55" s="5"/>
      <c r="B55" s="17"/>
      <c r="C55" s="17"/>
      <c r="D55" s="17"/>
      <c r="E55" s="17"/>
      <c r="F55" s="56"/>
      <c r="G55" s="56"/>
      <c r="H55" s="17"/>
      <c r="I55" s="17"/>
      <c r="J55" s="17"/>
      <c r="K55" s="17"/>
      <c r="L55" s="17"/>
      <c r="M55" s="17"/>
      <c r="N55" s="56"/>
      <c r="O55" s="56"/>
      <c r="P55" s="5"/>
    </row>
    <row r="56" spans="1:31" ht="20.100000000000001" customHeight="1">
      <c r="A56" s="5"/>
      <c r="B56" s="5"/>
      <c r="C56" s="5"/>
      <c r="D56" s="5"/>
      <c r="E56" s="5"/>
      <c r="F56" s="57"/>
      <c r="G56" s="57"/>
      <c r="H56" s="5"/>
      <c r="I56" s="5"/>
      <c r="J56" s="5"/>
      <c r="K56" s="5"/>
      <c r="L56" s="5"/>
      <c r="M56" s="5"/>
      <c r="N56" s="57"/>
      <c r="O56" s="57"/>
      <c r="P56" s="5"/>
    </row>
    <row r="57" spans="1:31" ht="15" customHeight="1">
      <c r="A57" s="5"/>
      <c r="B57" s="17"/>
      <c r="C57" s="17"/>
      <c r="D57" s="17"/>
      <c r="E57" s="17"/>
      <c r="F57" s="56"/>
      <c r="G57" s="56"/>
      <c r="H57" s="5"/>
      <c r="I57" s="5"/>
      <c r="J57" s="5"/>
      <c r="K57" s="5"/>
      <c r="L57" s="5"/>
      <c r="M57" s="5"/>
      <c r="N57" s="57"/>
      <c r="O57" s="57"/>
      <c r="P57" s="5"/>
    </row>
    <row r="58" spans="1:31" ht="15" customHeight="1">
      <c r="A58" s="5"/>
      <c r="B58" s="17"/>
      <c r="C58" s="17"/>
      <c r="D58" s="17"/>
      <c r="E58" s="17"/>
      <c r="F58" s="56"/>
      <c r="G58" s="56"/>
      <c r="H58" s="5"/>
      <c r="I58" s="5"/>
      <c r="J58" s="5"/>
      <c r="K58" s="5"/>
      <c r="L58" s="5"/>
      <c r="M58" s="5"/>
      <c r="N58" s="57"/>
      <c r="O58" s="57"/>
      <c r="P58" s="5"/>
    </row>
    <row r="59" spans="1:31" ht="15" customHeight="1">
      <c r="A59" s="5"/>
      <c r="B59" s="5"/>
      <c r="C59" s="5"/>
      <c r="D59" s="5"/>
      <c r="E59" s="5"/>
      <c r="F59" s="57"/>
      <c r="G59" s="57"/>
      <c r="H59" s="5"/>
      <c r="I59" s="5"/>
      <c r="J59" s="5"/>
      <c r="K59" s="5"/>
      <c r="L59" s="5"/>
      <c r="M59" s="5"/>
      <c r="N59" s="57"/>
      <c r="O59" s="57"/>
      <c r="P59" s="5"/>
    </row>
    <row r="60" spans="1:31" ht="15" customHeight="1">
      <c r="A60" s="5"/>
      <c r="B60" s="5"/>
      <c r="C60" s="5"/>
      <c r="D60" s="5"/>
      <c r="E60" s="5"/>
      <c r="F60" s="57"/>
      <c r="G60" s="57"/>
      <c r="H60" s="5"/>
      <c r="I60" s="5"/>
      <c r="J60" s="5"/>
      <c r="K60" s="5"/>
      <c r="L60" s="5"/>
      <c r="M60" s="5"/>
      <c r="N60" s="57"/>
      <c r="O60" s="57"/>
      <c r="P60" s="5"/>
    </row>
    <row r="61" spans="1:31" ht="15" customHeight="1">
      <c r="A61" s="5"/>
      <c r="B61" s="5"/>
      <c r="C61" s="5"/>
      <c r="D61" s="5"/>
      <c r="E61" s="5"/>
      <c r="F61" s="57"/>
      <c r="G61" s="57"/>
      <c r="H61" s="5"/>
      <c r="I61" s="5"/>
      <c r="J61" s="5"/>
      <c r="K61" s="5"/>
      <c r="L61" s="5"/>
      <c r="M61" s="5"/>
      <c r="N61" s="57"/>
      <c r="O61" s="57"/>
      <c r="P61" s="5"/>
    </row>
    <row r="62" spans="1:31" ht="15" customHeight="1">
      <c r="A62" s="5"/>
      <c r="B62" s="5"/>
      <c r="C62" s="5"/>
      <c r="D62" s="5"/>
      <c r="E62" s="5"/>
      <c r="F62" s="57"/>
      <c r="G62" s="57"/>
      <c r="H62" s="5"/>
      <c r="I62" s="5"/>
      <c r="J62" s="5"/>
      <c r="K62" s="5"/>
      <c r="L62" s="5"/>
      <c r="M62" s="5"/>
      <c r="N62" s="57"/>
      <c r="O62" s="57"/>
      <c r="P62" s="5"/>
    </row>
    <row r="63" spans="1:31" ht="15" customHeight="1">
      <c r="A63" s="5"/>
      <c r="B63" s="5"/>
      <c r="C63" s="5"/>
      <c r="D63" s="5"/>
      <c r="E63" s="5"/>
      <c r="F63" s="57"/>
      <c r="G63" s="57"/>
      <c r="H63" s="5"/>
      <c r="I63" s="5"/>
      <c r="J63" s="5"/>
      <c r="K63" s="5"/>
      <c r="L63" s="5"/>
      <c r="M63" s="5"/>
      <c r="N63" s="57"/>
      <c r="O63" s="57"/>
      <c r="P63" s="5"/>
    </row>
    <row r="64" spans="1:31" ht="15" customHeight="1">
      <c r="A64" s="5"/>
      <c r="B64" s="5"/>
      <c r="C64" s="5"/>
      <c r="D64" s="5"/>
      <c r="E64" s="5"/>
      <c r="F64" s="57"/>
      <c r="G64" s="57"/>
      <c r="H64" s="5"/>
      <c r="I64" s="5"/>
      <c r="J64" s="5"/>
      <c r="K64" s="5"/>
      <c r="L64" s="5"/>
      <c r="M64" s="5"/>
      <c r="N64" s="57"/>
      <c r="O64" s="57"/>
      <c r="P64" s="5"/>
    </row>
    <row r="65" spans="1:16" ht="15" customHeight="1">
      <c r="A65" s="5"/>
      <c r="B65" s="5"/>
      <c r="C65" s="5"/>
      <c r="D65" s="5"/>
      <c r="E65" s="5"/>
      <c r="F65" s="57"/>
      <c r="G65" s="57"/>
      <c r="H65" s="5"/>
      <c r="I65" s="5"/>
      <c r="J65" s="5"/>
      <c r="K65" s="5"/>
      <c r="L65" s="5"/>
      <c r="M65" s="5"/>
      <c r="N65" s="57"/>
      <c r="O65" s="57"/>
      <c r="P65" s="5"/>
    </row>
    <row r="66" spans="1:16" ht="15" customHeight="1">
      <c r="A66" s="5"/>
      <c r="B66" s="5"/>
      <c r="C66" s="5"/>
      <c r="D66" s="5"/>
      <c r="E66" s="5"/>
      <c r="F66" s="57"/>
      <c r="G66" s="57"/>
      <c r="H66" s="5"/>
      <c r="I66" s="5"/>
      <c r="J66" s="5"/>
      <c r="K66" s="5"/>
      <c r="L66" s="5"/>
      <c r="M66" s="5"/>
      <c r="N66" s="57"/>
      <c r="O66" s="57"/>
      <c r="P66" s="5"/>
    </row>
    <row r="67" spans="1:16" ht="15" customHeight="1">
      <c r="A67" s="5"/>
      <c r="B67" s="5"/>
      <c r="C67" s="5"/>
      <c r="D67" s="5"/>
      <c r="E67" s="5"/>
      <c r="F67" s="57"/>
      <c r="G67" s="57"/>
      <c r="H67" s="5"/>
      <c r="I67" s="5"/>
      <c r="J67" s="5"/>
      <c r="K67" s="5"/>
      <c r="L67" s="5"/>
      <c r="M67" s="5"/>
      <c r="N67" s="57"/>
      <c r="O67" s="57"/>
      <c r="P67" s="5"/>
    </row>
    <row r="68" spans="1:16" ht="15" customHeight="1">
      <c r="A68" s="5"/>
      <c r="B68" s="5"/>
      <c r="C68" s="5"/>
      <c r="D68" s="5"/>
      <c r="E68" s="5"/>
      <c r="F68" s="57"/>
      <c r="G68" s="57"/>
      <c r="H68" s="5"/>
      <c r="I68" s="5"/>
      <c r="J68" s="5"/>
      <c r="K68" s="5"/>
      <c r="L68" s="5"/>
      <c r="M68" s="5"/>
      <c r="N68" s="57"/>
      <c r="O68" s="57"/>
      <c r="P68" s="5"/>
    </row>
    <row r="69" spans="1:16" ht="15" customHeight="1">
      <c r="A69" s="5"/>
      <c r="B69" s="5"/>
      <c r="C69" s="5"/>
      <c r="D69" s="5"/>
      <c r="E69" s="5"/>
      <c r="F69" s="57"/>
      <c r="G69" s="57"/>
      <c r="H69" s="5"/>
      <c r="I69" s="5"/>
      <c r="J69" s="5"/>
      <c r="K69" s="5"/>
      <c r="L69" s="5"/>
      <c r="M69" s="5"/>
      <c r="N69" s="57"/>
      <c r="O69" s="57"/>
      <c r="P69" s="5"/>
    </row>
    <row r="70" spans="1:16" ht="15" customHeight="1">
      <c r="A70" s="5"/>
      <c r="B70" s="5"/>
      <c r="C70" s="5"/>
      <c r="D70" s="5"/>
      <c r="E70" s="5"/>
      <c r="F70" s="57"/>
      <c r="G70" s="57"/>
      <c r="H70" s="5"/>
      <c r="I70" s="5"/>
      <c r="J70" s="5"/>
      <c r="K70" s="5"/>
      <c r="L70" s="5"/>
      <c r="M70" s="5"/>
      <c r="N70" s="57"/>
      <c r="O70" s="57"/>
      <c r="P70" s="5"/>
    </row>
    <row r="71" spans="1:16" ht="15" customHeight="1">
      <c r="A71" s="5"/>
      <c r="B71" s="5"/>
      <c r="C71" s="5"/>
      <c r="D71" s="5"/>
      <c r="E71" s="5"/>
      <c r="F71" s="57"/>
      <c r="G71" s="57"/>
      <c r="H71" s="5"/>
      <c r="I71" s="5"/>
      <c r="J71" s="5"/>
      <c r="K71" s="5"/>
      <c r="L71" s="5"/>
      <c r="M71" s="5"/>
      <c r="N71" s="57"/>
      <c r="O71" s="57"/>
      <c r="P71" s="5"/>
    </row>
    <row r="72" spans="1:16" ht="15" customHeight="1">
      <c r="A72" s="5"/>
      <c r="B72" s="5"/>
      <c r="C72" s="5"/>
      <c r="D72" s="5"/>
      <c r="E72" s="5"/>
      <c r="F72" s="57"/>
      <c r="G72" s="57"/>
      <c r="H72" s="5"/>
      <c r="I72" s="5"/>
      <c r="J72" s="5"/>
      <c r="K72" s="5"/>
      <c r="L72" s="5"/>
      <c r="M72" s="5"/>
      <c r="N72" s="57"/>
      <c r="O72" s="57"/>
      <c r="P72" s="5"/>
    </row>
    <row r="73" spans="1:16" ht="15" customHeight="1">
      <c r="A73" s="5"/>
      <c r="B73" s="5"/>
      <c r="C73" s="5"/>
      <c r="D73" s="5"/>
      <c r="E73" s="5"/>
      <c r="F73" s="57"/>
      <c r="G73" s="57"/>
      <c r="H73" s="5"/>
      <c r="I73" s="5"/>
      <c r="J73" s="5"/>
      <c r="K73" s="5"/>
      <c r="L73" s="5"/>
      <c r="M73" s="5"/>
      <c r="N73" s="57"/>
      <c r="O73" s="57"/>
      <c r="P73" s="5"/>
    </row>
    <row r="74" spans="1:16" ht="15" customHeight="1">
      <c r="A74" s="5"/>
      <c r="B74" s="5"/>
      <c r="C74" s="5"/>
      <c r="D74" s="5"/>
      <c r="E74" s="5"/>
      <c r="F74" s="57"/>
      <c r="G74" s="57"/>
      <c r="H74" s="5"/>
      <c r="I74" s="5"/>
      <c r="J74" s="5"/>
      <c r="K74" s="5"/>
      <c r="L74" s="5"/>
      <c r="M74" s="5"/>
      <c r="N74" s="57"/>
      <c r="O74" s="57"/>
      <c r="P74" s="5"/>
    </row>
    <row r="75" spans="1:16" ht="15" customHeight="1">
      <c r="A75" s="5"/>
      <c r="B75" s="5"/>
      <c r="C75" s="5"/>
      <c r="D75" s="5"/>
      <c r="E75" s="5"/>
      <c r="F75" s="57"/>
      <c r="G75" s="57"/>
      <c r="H75" s="5"/>
      <c r="I75" s="5"/>
      <c r="J75" s="5"/>
      <c r="K75" s="5"/>
      <c r="L75" s="5"/>
      <c r="M75" s="5"/>
      <c r="N75" s="57"/>
      <c r="O75" s="57"/>
      <c r="P75" s="5"/>
    </row>
    <row r="76" spans="1:16" ht="15" customHeight="1">
      <c r="A76" s="5"/>
      <c r="B76" s="5"/>
      <c r="C76" s="5"/>
      <c r="D76" s="5"/>
      <c r="E76" s="5"/>
      <c r="F76" s="57"/>
      <c r="G76" s="57"/>
      <c r="H76" s="5"/>
      <c r="I76" s="5"/>
      <c r="J76" s="5"/>
      <c r="K76" s="5"/>
      <c r="L76" s="5"/>
      <c r="M76" s="5"/>
      <c r="N76" s="57"/>
      <c r="O76" s="57"/>
      <c r="P76" s="5"/>
    </row>
    <row r="77" spans="1:16" ht="15" customHeight="1">
      <c r="A77" s="5"/>
      <c r="B77" s="5"/>
      <c r="C77" s="5"/>
      <c r="D77" s="5"/>
      <c r="E77" s="5"/>
      <c r="F77" s="57"/>
      <c r="G77" s="57"/>
      <c r="H77" s="5"/>
      <c r="I77" s="5"/>
      <c r="J77" s="5"/>
      <c r="K77" s="5"/>
      <c r="L77" s="5"/>
      <c r="M77" s="5"/>
      <c r="N77" s="57"/>
      <c r="O77" s="57"/>
      <c r="P77" s="5"/>
    </row>
    <row r="78" spans="1:16" ht="15" customHeight="1">
      <c r="A78" s="5"/>
      <c r="B78" s="5"/>
      <c r="C78" s="5"/>
      <c r="D78" s="5"/>
      <c r="E78" s="5"/>
      <c r="F78" s="57"/>
      <c r="G78" s="57"/>
      <c r="H78" s="5"/>
      <c r="I78" s="5"/>
      <c r="J78" s="5"/>
      <c r="K78" s="5"/>
      <c r="L78" s="5"/>
      <c r="M78" s="5"/>
      <c r="N78" s="57"/>
      <c r="O78" s="57"/>
      <c r="P78" s="5"/>
    </row>
    <row r="79" spans="1:16" ht="15" customHeight="1">
      <c r="A79" s="5"/>
      <c r="B79" s="5"/>
      <c r="C79" s="5"/>
      <c r="D79" s="5"/>
      <c r="E79" s="5"/>
      <c r="F79" s="57"/>
      <c r="G79" s="57"/>
      <c r="H79" s="5"/>
      <c r="I79" s="5"/>
      <c r="J79" s="5"/>
      <c r="K79" s="5"/>
      <c r="L79" s="5"/>
      <c r="M79" s="5"/>
      <c r="N79" s="57"/>
      <c r="O79" s="57"/>
      <c r="P79" s="5"/>
    </row>
    <row r="80" spans="1:16" ht="15" customHeight="1">
      <c r="A80" s="5"/>
      <c r="B80" s="5"/>
      <c r="C80" s="5"/>
      <c r="D80" s="5"/>
      <c r="E80" s="5"/>
      <c r="F80" s="57"/>
      <c r="G80" s="57"/>
      <c r="H80" s="5"/>
      <c r="I80" s="5"/>
      <c r="J80" s="5"/>
      <c r="K80" s="5"/>
      <c r="L80" s="5"/>
      <c r="M80" s="5"/>
      <c r="N80" s="57"/>
      <c r="O80" s="57"/>
      <c r="P80" s="5"/>
    </row>
    <row r="81" spans="1:16" ht="15" customHeight="1">
      <c r="A81" s="5"/>
      <c r="B81" s="5"/>
      <c r="C81" s="5"/>
      <c r="D81" s="5"/>
      <c r="E81" s="5"/>
      <c r="F81" s="57"/>
      <c r="G81" s="57"/>
      <c r="H81" s="5"/>
      <c r="I81" s="5"/>
      <c r="J81" s="5"/>
      <c r="K81" s="5"/>
      <c r="L81" s="5"/>
      <c r="M81" s="5"/>
      <c r="N81" s="57"/>
      <c r="O81" s="57"/>
      <c r="P81" s="5"/>
    </row>
    <row r="82" spans="1:16" ht="15" customHeight="1">
      <c r="A82" s="5"/>
      <c r="B82" s="5"/>
      <c r="C82" s="5"/>
      <c r="D82" s="5"/>
      <c r="E82" s="5"/>
      <c r="F82" s="57"/>
      <c r="G82" s="57"/>
      <c r="H82" s="5"/>
      <c r="I82" s="5"/>
      <c r="J82" s="5"/>
      <c r="K82" s="5"/>
      <c r="L82" s="5"/>
      <c r="M82" s="5"/>
      <c r="N82" s="57"/>
      <c r="O82" s="57"/>
      <c r="P82" s="5"/>
    </row>
    <row r="83" spans="1:16" ht="15" customHeight="1">
      <c r="A83" s="5"/>
      <c r="B83" s="5"/>
      <c r="C83" s="5"/>
      <c r="D83" s="5"/>
      <c r="E83" s="5"/>
      <c r="F83" s="57"/>
      <c r="G83" s="57"/>
      <c r="H83" s="5"/>
      <c r="I83" s="5"/>
      <c r="J83" s="5"/>
      <c r="K83" s="5"/>
      <c r="L83" s="5"/>
      <c r="M83" s="5"/>
      <c r="N83" s="57"/>
      <c r="O83" s="57"/>
      <c r="P83" s="5"/>
    </row>
    <row r="84" spans="1:16" ht="15" customHeight="1">
      <c r="A84" s="5"/>
      <c r="B84" s="5"/>
      <c r="C84" s="5"/>
      <c r="D84" s="5"/>
      <c r="E84" s="5"/>
      <c r="F84" s="57"/>
      <c r="G84" s="57"/>
      <c r="H84" s="5"/>
      <c r="I84" s="5"/>
      <c r="J84" s="5"/>
      <c r="K84" s="5"/>
      <c r="L84" s="5"/>
      <c r="M84" s="5"/>
      <c r="N84" s="57"/>
      <c r="O84" s="57"/>
      <c r="P84" s="5"/>
    </row>
    <row r="85" spans="1:16" ht="15" customHeight="1">
      <c r="A85" s="5"/>
      <c r="B85" s="5"/>
      <c r="C85" s="5"/>
      <c r="D85" s="5"/>
      <c r="E85" s="5"/>
      <c r="F85" s="57"/>
      <c r="G85" s="57"/>
      <c r="H85" s="5"/>
      <c r="I85" s="5"/>
      <c r="J85" s="5"/>
      <c r="K85" s="5"/>
      <c r="L85" s="5"/>
      <c r="M85" s="5"/>
      <c r="N85" s="57"/>
      <c r="O85" s="57"/>
      <c r="P85" s="5"/>
    </row>
    <row r="86" spans="1:16" ht="15" customHeight="1">
      <c r="A86" s="5"/>
      <c r="B86" s="5"/>
      <c r="C86" s="5"/>
      <c r="D86" s="5"/>
      <c r="E86" s="5"/>
      <c r="F86" s="57"/>
      <c r="G86" s="57"/>
      <c r="H86" s="5"/>
      <c r="I86" s="5"/>
      <c r="J86" s="5"/>
      <c r="K86" s="5"/>
      <c r="L86" s="5"/>
      <c r="M86" s="5"/>
      <c r="N86" s="57"/>
      <c r="O86" s="57"/>
      <c r="P86" s="5"/>
    </row>
    <row r="87" spans="1:16" ht="15" customHeight="1">
      <c r="A87" s="5"/>
      <c r="B87" s="5"/>
      <c r="C87" s="5"/>
      <c r="D87" s="5"/>
      <c r="E87" s="5"/>
      <c r="F87" s="57"/>
      <c r="G87" s="57"/>
      <c r="H87" s="5"/>
      <c r="I87" s="5"/>
      <c r="J87" s="5"/>
      <c r="K87" s="5"/>
      <c r="L87" s="5"/>
      <c r="M87" s="5"/>
      <c r="N87" s="57"/>
      <c r="O87" s="57"/>
      <c r="P87" s="5"/>
    </row>
    <row r="88" spans="1:16" ht="15" customHeight="1">
      <c r="A88" s="5"/>
      <c r="B88" s="5"/>
      <c r="C88" s="5"/>
      <c r="D88" s="5"/>
      <c r="E88" s="5"/>
      <c r="F88" s="57"/>
      <c r="G88" s="57"/>
      <c r="H88" s="5"/>
      <c r="I88" s="5"/>
      <c r="J88" s="5"/>
      <c r="K88" s="5"/>
      <c r="L88" s="5"/>
      <c r="M88" s="5"/>
      <c r="N88" s="57"/>
      <c r="O88" s="57"/>
      <c r="P88" s="5"/>
    </row>
    <row r="89" spans="1:16" ht="15" customHeight="1">
      <c r="A89" s="5"/>
      <c r="B89" s="5"/>
      <c r="C89" s="5"/>
      <c r="D89" s="5"/>
      <c r="E89" s="5"/>
      <c r="F89" s="57"/>
      <c r="G89" s="57"/>
      <c r="H89" s="5"/>
      <c r="I89" s="5"/>
      <c r="J89" s="5"/>
      <c r="K89" s="5"/>
      <c r="L89" s="5"/>
      <c r="M89" s="5"/>
      <c r="N89" s="57"/>
      <c r="O89" s="57"/>
      <c r="P89" s="5"/>
    </row>
    <row r="90" spans="1:16" ht="20.100000000000001" customHeight="1">
      <c r="A90" s="5"/>
      <c r="B90" s="5"/>
      <c r="C90" s="5"/>
      <c r="D90" s="5"/>
      <c r="E90" s="5"/>
      <c r="F90" s="57"/>
      <c r="G90" s="57"/>
      <c r="H90" s="5"/>
      <c r="I90" s="5"/>
      <c r="J90" s="5"/>
      <c r="K90" s="5"/>
      <c r="L90" s="5"/>
      <c r="M90" s="5"/>
      <c r="N90" s="57"/>
      <c r="O90" s="57"/>
      <c r="P90" s="5"/>
    </row>
    <row r="91" spans="1:16" ht="20.100000000000001" customHeight="1">
      <c r="A91" s="5"/>
      <c r="B91" s="5"/>
      <c r="C91" s="5"/>
      <c r="D91" s="5"/>
      <c r="E91" s="5"/>
      <c r="F91" s="57"/>
      <c r="G91" s="57"/>
      <c r="H91" s="5"/>
      <c r="I91" s="5"/>
      <c r="J91" s="5"/>
      <c r="K91" s="5"/>
      <c r="L91" s="5"/>
      <c r="M91" s="5"/>
      <c r="N91" s="57"/>
      <c r="O91" s="57"/>
      <c r="P91" s="5"/>
    </row>
    <row r="92" spans="1:16" ht="20.100000000000001" customHeight="1">
      <c r="A92" s="5"/>
      <c r="B92" s="5"/>
      <c r="C92" s="5"/>
      <c r="D92" s="5"/>
      <c r="E92" s="5"/>
      <c r="F92" s="57"/>
      <c r="G92" s="57"/>
      <c r="H92" s="5"/>
      <c r="I92" s="5"/>
      <c r="J92" s="5"/>
      <c r="K92" s="5"/>
      <c r="L92" s="5"/>
      <c r="M92" s="5"/>
      <c r="N92" s="57"/>
      <c r="O92" s="57"/>
      <c r="P92" s="5"/>
    </row>
    <row r="93" spans="1:16" ht="20.100000000000001" customHeight="1">
      <c r="A93" s="5"/>
      <c r="B93" s="5"/>
      <c r="C93" s="5"/>
      <c r="D93" s="5"/>
      <c r="E93" s="5"/>
      <c r="F93" s="57"/>
      <c r="G93" s="57"/>
      <c r="H93" s="5"/>
      <c r="I93" s="5"/>
      <c r="J93" s="5"/>
      <c r="K93" s="5"/>
      <c r="L93" s="5"/>
      <c r="M93" s="5"/>
      <c r="N93" s="57"/>
      <c r="O93" s="57"/>
      <c r="P93" s="5"/>
    </row>
    <row r="94" spans="1:16" ht="20.100000000000001" customHeight="1">
      <c r="A94" s="5"/>
      <c r="B94" s="5"/>
      <c r="C94" s="5"/>
      <c r="D94" s="5"/>
      <c r="E94" s="5"/>
      <c r="F94" s="57"/>
      <c r="G94" s="57"/>
      <c r="H94" s="5"/>
      <c r="I94" s="5"/>
      <c r="J94" s="5"/>
      <c r="K94" s="5"/>
      <c r="L94" s="5"/>
      <c r="M94" s="5"/>
      <c r="N94" s="57"/>
      <c r="O94" s="57"/>
      <c r="P94" s="5"/>
    </row>
    <row r="95" spans="1:16" ht="20.100000000000001" customHeight="1">
      <c r="A95" s="5"/>
      <c r="B95" s="5"/>
      <c r="C95" s="5"/>
      <c r="D95" s="5"/>
      <c r="E95" s="5"/>
      <c r="F95" s="57"/>
      <c r="G95" s="57"/>
      <c r="H95" s="5"/>
      <c r="I95" s="5"/>
      <c r="J95" s="5"/>
      <c r="K95" s="5"/>
      <c r="L95" s="5"/>
      <c r="M95" s="5"/>
      <c r="N95" s="57"/>
      <c r="O95" s="57"/>
      <c r="P95" s="5"/>
    </row>
    <row r="96" spans="1:16" ht="20.100000000000001" customHeight="1">
      <c r="A96" s="5"/>
      <c r="B96" s="5"/>
      <c r="C96" s="5"/>
      <c r="D96" s="5"/>
      <c r="E96" s="5"/>
      <c r="F96" s="57"/>
      <c r="G96" s="57"/>
      <c r="H96" s="5"/>
      <c r="I96" s="5"/>
      <c r="J96" s="5"/>
      <c r="K96" s="5"/>
      <c r="L96" s="5"/>
      <c r="M96" s="5"/>
      <c r="N96" s="57"/>
      <c r="O96" s="57"/>
      <c r="P96" s="5"/>
    </row>
    <row r="97" spans="1:16" ht="20.100000000000001" customHeight="1">
      <c r="A97" s="5"/>
      <c r="B97" s="5"/>
      <c r="C97" s="5"/>
      <c r="D97" s="5"/>
      <c r="E97" s="5"/>
      <c r="F97" s="57"/>
      <c r="G97" s="57"/>
      <c r="H97" s="5"/>
      <c r="I97" s="5"/>
      <c r="J97" s="5"/>
      <c r="K97" s="5"/>
      <c r="L97" s="5"/>
      <c r="M97" s="5"/>
      <c r="N97" s="57"/>
      <c r="O97" s="57"/>
      <c r="P97" s="5"/>
    </row>
    <row r="98" spans="1:16" ht="20.100000000000001" customHeight="1">
      <c r="A98" s="5"/>
      <c r="B98" s="5"/>
      <c r="C98" s="5"/>
      <c r="D98" s="5"/>
      <c r="E98" s="5"/>
      <c r="F98" s="57"/>
      <c r="G98" s="57"/>
      <c r="H98" s="5"/>
      <c r="I98" s="5"/>
      <c r="J98" s="5"/>
      <c r="K98" s="5"/>
      <c r="L98" s="5"/>
      <c r="M98" s="5"/>
      <c r="N98" s="57"/>
      <c r="O98" s="57"/>
      <c r="P98" s="5"/>
    </row>
    <row r="99" spans="1:16" ht="20.100000000000001" customHeight="1">
      <c r="A99" s="5"/>
      <c r="B99" s="5"/>
      <c r="C99" s="5"/>
      <c r="D99" s="5"/>
      <c r="E99" s="5"/>
      <c r="F99" s="57"/>
      <c r="G99" s="57"/>
      <c r="H99" s="5"/>
      <c r="I99" s="5"/>
      <c r="J99" s="5"/>
      <c r="K99" s="5"/>
      <c r="L99" s="5"/>
      <c r="M99" s="5"/>
      <c r="N99" s="57"/>
      <c r="O99" s="57"/>
      <c r="P99" s="5"/>
    </row>
    <row r="100" spans="1:16" ht="20.100000000000001" customHeight="1">
      <c r="A100" s="5"/>
      <c r="B100" s="5"/>
      <c r="C100" s="5"/>
      <c r="D100" s="5"/>
      <c r="E100" s="5"/>
      <c r="F100" s="57"/>
      <c r="G100" s="57"/>
      <c r="H100" s="5"/>
      <c r="I100" s="5"/>
      <c r="J100" s="5"/>
      <c r="K100" s="5"/>
      <c r="L100" s="5"/>
      <c r="M100" s="5"/>
      <c r="N100" s="57"/>
      <c r="O100" s="57"/>
      <c r="P100" s="5"/>
    </row>
    <row r="101" spans="1:16" ht="20.100000000000001" customHeight="1">
      <c r="A101" s="5"/>
      <c r="B101" s="5"/>
      <c r="C101" s="5"/>
      <c r="D101" s="5"/>
      <c r="E101" s="5"/>
      <c r="F101" s="57"/>
      <c r="G101" s="57"/>
      <c r="H101" s="5"/>
      <c r="I101" s="5"/>
      <c r="J101" s="5"/>
      <c r="K101" s="5"/>
      <c r="L101" s="5"/>
      <c r="M101" s="5"/>
      <c r="N101" s="57"/>
      <c r="O101" s="57"/>
      <c r="P101" s="5"/>
    </row>
    <row r="102" spans="1:16" ht="20.100000000000001" customHeight="1">
      <c r="A102" s="5"/>
      <c r="B102" s="5"/>
      <c r="C102" s="5"/>
      <c r="D102" s="5"/>
      <c r="E102" s="5"/>
      <c r="F102" s="57"/>
      <c r="G102" s="57"/>
      <c r="H102" s="5"/>
      <c r="I102" s="5"/>
      <c r="J102" s="5"/>
      <c r="K102" s="5"/>
      <c r="L102" s="5"/>
      <c r="M102" s="5"/>
      <c r="N102" s="57"/>
      <c r="O102" s="57"/>
      <c r="P102" s="5"/>
    </row>
    <row r="103" spans="1:16" ht="20.100000000000001" customHeight="1">
      <c r="A103" s="5"/>
      <c r="B103" s="5"/>
      <c r="C103" s="5"/>
      <c r="D103" s="5"/>
      <c r="E103" s="5"/>
      <c r="F103" s="57"/>
      <c r="G103" s="57"/>
      <c r="H103" s="5"/>
      <c r="I103" s="5"/>
      <c r="J103" s="5"/>
      <c r="K103" s="5"/>
      <c r="L103" s="5"/>
      <c r="M103" s="5"/>
      <c r="N103" s="57"/>
      <c r="O103" s="57"/>
      <c r="P103" s="5"/>
    </row>
    <row r="104" spans="1:16" ht="20.100000000000001" customHeight="1">
      <c r="A104" s="5"/>
      <c r="B104" s="5"/>
      <c r="C104" s="5"/>
      <c r="D104" s="5"/>
      <c r="E104" s="5"/>
      <c r="F104" s="57"/>
      <c r="G104" s="57"/>
      <c r="H104" s="5"/>
      <c r="I104" s="5"/>
      <c r="J104" s="5"/>
      <c r="K104" s="5"/>
      <c r="L104" s="5"/>
      <c r="M104" s="5"/>
      <c r="N104" s="57"/>
      <c r="O104" s="57"/>
      <c r="P104" s="5"/>
    </row>
    <row r="105" spans="1:16" ht="15.9" customHeight="1">
      <c r="A105" s="5"/>
      <c r="B105" s="5"/>
      <c r="C105" s="5"/>
      <c r="D105" s="5"/>
      <c r="E105" s="5"/>
      <c r="F105" s="57"/>
      <c r="G105" s="57"/>
      <c r="H105" s="5"/>
      <c r="I105" s="5"/>
      <c r="J105" s="5"/>
      <c r="K105" s="5"/>
      <c r="L105" s="5"/>
      <c r="M105" s="5"/>
      <c r="N105" s="57"/>
      <c r="O105" s="57"/>
      <c r="P105" s="5"/>
    </row>
    <row r="106" spans="1:16" ht="15.9" customHeight="1">
      <c r="A106" s="5"/>
      <c r="B106" s="5"/>
      <c r="C106" s="5"/>
      <c r="D106" s="5"/>
      <c r="E106" s="5"/>
      <c r="F106" s="57"/>
      <c r="G106" s="57"/>
      <c r="H106" s="5"/>
      <c r="I106" s="5"/>
      <c r="J106" s="5"/>
      <c r="K106" s="5"/>
      <c r="L106" s="5"/>
      <c r="M106" s="5"/>
      <c r="N106" s="57"/>
      <c r="O106" s="57"/>
      <c r="P106" s="5"/>
    </row>
    <row r="107" spans="1:16" ht="15.9" customHeight="1">
      <c r="A107" s="5"/>
      <c r="B107" s="5"/>
      <c r="C107" s="5"/>
      <c r="D107" s="5"/>
      <c r="E107" s="5"/>
      <c r="F107" s="57"/>
      <c r="G107" s="57"/>
      <c r="H107" s="5"/>
      <c r="I107" s="5"/>
      <c r="J107" s="5"/>
      <c r="K107" s="5"/>
      <c r="L107" s="5"/>
      <c r="M107" s="5"/>
      <c r="N107" s="57"/>
      <c r="O107" s="57"/>
      <c r="P107" s="5"/>
    </row>
    <row r="108" spans="1:16" ht="15.9" customHeight="1">
      <c r="A108" s="5"/>
      <c r="B108" s="5"/>
      <c r="C108" s="5"/>
      <c r="D108" s="5"/>
      <c r="E108" s="5"/>
      <c r="F108" s="57"/>
      <c r="G108" s="57"/>
      <c r="H108" s="5"/>
      <c r="I108" s="5"/>
      <c r="J108" s="5"/>
      <c r="K108" s="5"/>
      <c r="L108" s="5"/>
      <c r="M108" s="5"/>
      <c r="N108" s="57"/>
      <c r="O108" s="57"/>
      <c r="P108" s="5"/>
    </row>
    <row r="109" spans="1:16" ht="15.9" customHeight="1">
      <c r="A109" s="5"/>
      <c r="B109" s="5"/>
      <c r="C109" s="5"/>
      <c r="D109" s="5"/>
      <c r="E109" s="5"/>
      <c r="F109" s="57"/>
      <c r="G109" s="57"/>
      <c r="H109" s="5"/>
      <c r="I109" s="5"/>
      <c r="J109" s="5"/>
      <c r="K109" s="5"/>
      <c r="L109" s="5"/>
      <c r="M109" s="5"/>
      <c r="N109" s="57"/>
      <c r="O109" s="57"/>
      <c r="P109" s="5"/>
    </row>
    <row r="110" spans="1:16" ht="15.9" customHeight="1">
      <c r="A110" s="5"/>
      <c r="B110" s="5"/>
      <c r="C110" s="5"/>
      <c r="D110" s="5"/>
      <c r="E110" s="5"/>
      <c r="F110" s="57"/>
      <c r="G110" s="57"/>
      <c r="H110" s="5"/>
      <c r="I110" s="5"/>
      <c r="J110" s="5"/>
      <c r="K110" s="5"/>
      <c r="L110" s="5"/>
      <c r="M110" s="5"/>
      <c r="N110" s="57"/>
      <c r="O110" s="57"/>
      <c r="P110" s="5"/>
    </row>
    <row r="111" spans="1:16" ht="15.9" customHeight="1">
      <c r="A111" s="5"/>
      <c r="B111" s="5"/>
      <c r="C111" s="5"/>
      <c r="D111" s="5"/>
      <c r="E111" s="5"/>
      <c r="F111" s="57"/>
      <c r="G111" s="57"/>
      <c r="H111" s="5"/>
      <c r="I111" s="5"/>
      <c r="J111" s="5"/>
      <c r="K111" s="5"/>
      <c r="L111" s="5"/>
      <c r="M111" s="5"/>
      <c r="N111" s="57"/>
      <c r="O111" s="57"/>
      <c r="P111" s="5"/>
    </row>
    <row r="112" spans="1:16" ht="15.9" customHeight="1">
      <c r="A112" s="5"/>
      <c r="B112" s="5"/>
      <c r="C112" s="5"/>
      <c r="D112" s="5"/>
      <c r="E112" s="5"/>
      <c r="F112" s="57"/>
      <c r="G112" s="57"/>
      <c r="H112" s="5"/>
      <c r="I112" s="5"/>
      <c r="J112" s="5"/>
      <c r="K112" s="5"/>
      <c r="L112" s="5"/>
      <c r="M112" s="5"/>
      <c r="N112" s="57"/>
      <c r="O112" s="57"/>
      <c r="P112" s="5"/>
    </row>
    <row r="113" spans="1:16" ht="15.9" customHeight="1">
      <c r="A113" s="5"/>
      <c r="B113" s="5"/>
      <c r="C113" s="5"/>
      <c r="D113" s="5"/>
      <c r="E113" s="5"/>
      <c r="F113" s="57"/>
      <c r="G113" s="57"/>
      <c r="H113" s="5"/>
      <c r="I113" s="5"/>
      <c r="J113" s="5"/>
      <c r="K113" s="5"/>
      <c r="L113" s="5"/>
      <c r="M113" s="5"/>
      <c r="N113" s="57"/>
      <c r="O113" s="57"/>
      <c r="P113" s="5"/>
    </row>
    <row r="114" spans="1:16" ht="15.9" customHeight="1">
      <c r="A114" s="5"/>
      <c r="B114" s="5"/>
      <c r="C114" s="5"/>
      <c r="D114" s="5"/>
      <c r="E114" s="5"/>
      <c r="F114" s="57"/>
      <c r="G114" s="57"/>
      <c r="H114" s="5"/>
      <c r="I114" s="5"/>
      <c r="J114" s="5"/>
      <c r="K114" s="5"/>
      <c r="L114" s="5"/>
      <c r="M114" s="5"/>
      <c r="N114" s="57"/>
      <c r="O114" s="57"/>
      <c r="P114" s="5"/>
    </row>
    <row r="115" spans="1:16" ht="15.9" customHeight="1">
      <c r="A115" s="5"/>
      <c r="B115" s="5"/>
      <c r="C115" s="5"/>
      <c r="D115" s="5"/>
      <c r="E115" s="5"/>
      <c r="F115" s="57"/>
      <c r="G115" s="57"/>
      <c r="H115" s="5"/>
      <c r="I115" s="5"/>
      <c r="J115" s="5"/>
      <c r="K115" s="5"/>
      <c r="L115" s="5"/>
      <c r="M115" s="5"/>
      <c r="N115" s="57"/>
      <c r="O115" s="57"/>
      <c r="P115" s="5"/>
    </row>
    <row r="116" spans="1:16" ht="15.9" customHeight="1">
      <c r="A116" s="5"/>
      <c r="B116" s="5"/>
      <c r="C116" s="5"/>
      <c r="D116" s="5"/>
      <c r="E116" s="5"/>
      <c r="F116" s="57"/>
      <c r="G116" s="57"/>
      <c r="H116" s="5"/>
      <c r="I116" s="5"/>
      <c r="J116" s="5"/>
      <c r="K116" s="5"/>
      <c r="L116" s="5"/>
      <c r="M116" s="5"/>
      <c r="N116" s="57"/>
      <c r="O116" s="57"/>
      <c r="P116" s="5"/>
    </row>
    <row r="117" spans="1:16" ht="15.9" customHeight="1">
      <c r="A117" s="5"/>
      <c r="B117" s="5"/>
      <c r="C117" s="5"/>
      <c r="D117" s="5"/>
      <c r="E117" s="5"/>
      <c r="F117" s="57"/>
      <c r="G117" s="57"/>
      <c r="H117" s="5"/>
      <c r="I117" s="5"/>
      <c r="J117" s="5"/>
      <c r="K117" s="5"/>
      <c r="L117" s="5"/>
      <c r="M117" s="5"/>
      <c r="N117" s="57"/>
      <c r="O117" s="57"/>
      <c r="P117" s="5"/>
    </row>
    <row r="118" spans="1:16" ht="15.9" customHeight="1">
      <c r="A118" s="5"/>
      <c r="B118" s="5"/>
      <c r="C118" s="5"/>
      <c r="D118" s="5"/>
      <c r="E118" s="5"/>
      <c r="F118" s="57"/>
      <c r="G118" s="57"/>
      <c r="H118" s="5"/>
      <c r="I118" s="5"/>
      <c r="J118" s="5"/>
      <c r="K118" s="5"/>
      <c r="L118" s="5"/>
      <c r="M118" s="5"/>
      <c r="N118" s="57"/>
      <c r="O118" s="57"/>
      <c r="P118" s="5"/>
    </row>
    <row r="119" spans="1:16" ht="15.9" customHeight="1">
      <c r="A119" s="5"/>
      <c r="B119" s="5"/>
      <c r="C119" s="5"/>
      <c r="D119" s="5"/>
      <c r="E119" s="5"/>
      <c r="F119" s="57"/>
      <c r="G119" s="57"/>
      <c r="H119" s="5"/>
      <c r="I119" s="5"/>
      <c r="J119" s="5"/>
      <c r="K119" s="5"/>
      <c r="L119" s="5"/>
      <c r="M119" s="5"/>
      <c r="N119" s="57"/>
      <c r="O119" s="57"/>
      <c r="P119" s="5"/>
    </row>
    <row r="120" spans="1:16" ht="15.9" customHeight="1">
      <c r="A120" s="5"/>
      <c r="B120" s="5"/>
      <c r="C120" s="5"/>
      <c r="D120" s="5"/>
      <c r="E120" s="5"/>
      <c r="F120" s="57"/>
      <c r="G120" s="57"/>
      <c r="H120" s="5"/>
      <c r="I120" s="5"/>
      <c r="J120" s="5"/>
      <c r="K120" s="5"/>
      <c r="L120" s="5"/>
      <c r="M120" s="5"/>
      <c r="N120" s="57"/>
      <c r="O120" s="57"/>
      <c r="P120" s="5"/>
    </row>
    <row r="121" spans="1:16" ht="15.9" customHeight="1">
      <c r="A121" s="5"/>
      <c r="B121" s="5"/>
      <c r="C121" s="5"/>
      <c r="D121" s="5"/>
      <c r="E121" s="5"/>
      <c r="F121" s="57"/>
      <c r="G121" s="57"/>
      <c r="H121" s="5"/>
      <c r="I121" s="5"/>
      <c r="J121" s="5"/>
      <c r="K121" s="5"/>
      <c r="L121" s="5"/>
      <c r="M121" s="5"/>
      <c r="N121" s="57"/>
      <c r="O121" s="57"/>
      <c r="P121" s="5"/>
    </row>
    <row r="122" spans="1:16" ht="15.9" customHeight="1">
      <c r="A122" s="5"/>
      <c r="B122" s="5"/>
      <c r="C122" s="5"/>
      <c r="D122" s="5"/>
      <c r="E122" s="5"/>
      <c r="F122" s="57"/>
      <c r="G122" s="57"/>
      <c r="H122" s="5"/>
      <c r="I122" s="5"/>
      <c r="J122" s="5"/>
      <c r="K122" s="5"/>
      <c r="L122" s="5"/>
      <c r="M122" s="5"/>
      <c r="N122" s="57"/>
      <c r="O122" s="57"/>
      <c r="P122" s="5"/>
    </row>
    <row r="123" spans="1:16" ht="15.9" customHeight="1">
      <c r="A123" s="5"/>
      <c r="B123" s="5"/>
      <c r="C123" s="5"/>
      <c r="D123" s="5"/>
      <c r="E123" s="5"/>
      <c r="F123" s="57"/>
      <c r="G123" s="57"/>
      <c r="H123" s="5"/>
      <c r="I123" s="5"/>
      <c r="J123" s="5"/>
      <c r="K123" s="5"/>
      <c r="L123" s="5"/>
      <c r="M123" s="5"/>
      <c r="N123" s="57"/>
      <c r="O123" s="57"/>
      <c r="P123" s="5"/>
    </row>
    <row r="124" spans="1:16" ht="15.9" customHeight="1">
      <c r="A124" s="5"/>
      <c r="B124" s="5"/>
      <c r="C124" s="5"/>
      <c r="D124" s="5"/>
      <c r="E124" s="5"/>
      <c r="F124" s="57"/>
      <c r="G124" s="57"/>
      <c r="H124" s="5"/>
      <c r="I124" s="5"/>
      <c r="J124" s="5"/>
      <c r="K124" s="5"/>
      <c r="L124" s="5"/>
      <c r="M124" s="5"/>
      <c r="N124" s="57"/>
      <c r="O124" s="57"/>
      <c r="P124" s="5"/>
    </row>
    <row r="125" spans="1:16" ht="15.9" customHeight="1">
      <c r="A125" s="5"/>
      <c r="B125" s="5"/>
      <c r="C125" s="5"/>
      <c r="D125" s="5"/>
      <c r="E125" s="5"/>
      <c r="F125" s="57"/>
      <c r="G125" s="57"/>
      <c r="H125" s="5"/>
      <c r="I125" s="5"/>
      <c r="J125" s="5"/>
      <c r="K125" s="5"/>
      <c r="L125" s="5"/>
      <c r="M125" s="5"/>
      <c r="N125" s="57"/>
      <c r="O125" s="57"/>
      <c r="P125" s="5"/>
    </row>
    <row r="126" spans="1:16" ht="15.9" customHeight="1">
      <c r="A126" s="5"/>
      <c r="B126" s="5"/>
      <c r="C126" s="5"/>
      <c r="D126" s="5"/>
      <c r="E126" s="5"/>
      <c r="F126" s="57"/>
      <c r="G126" s="57"/>
      <c r="H126" s="5"/>
      <c r="I126" s="5"/>
      <c r="J126" s="5"/>
      <c r="K126" s="5"/>
      <c r="L126" s="5"/>
      <c r="M126" s="5"/>
      <c r="N126" s="57"/>
      <c r="O126" s="57"/>
      <c r="P126" s="5"/>
    </row>
    <row r="127" spans="1:16" ht="15.9" customHeight="1">
      <c r="A127" s="5"/>
      <c r="B127" s="5"/>
      <c r="C127" s="5"/>
      <c r="D127" s="5"/>
      <c r="E127" s="5"/>
      <c r="F127" s="57"/>
      <c r="G127" s="57"/>
      <c r="H127" s="5"/>
      <c r="I127" s="5"/>
      <c r="J127" s="5"/>
      <c r="K127" s="5"/>
      <c r="L127" s="5"/>
      <c r="M127" s="5"/>
      <c r="N127" s="57"/>
      <c r="O127" s="57"/>
      <c r="P127" s="5"/>
    </row>
    <row r="128" spans="1:16" ht="15.9" customHeight="1">
      <c r="A128" s="5"/>
      <c r="B128" s="5"/>
      <c r="C128" s="5"/>
      <c r="D128" s="5"/>
      <c r="E128" s="5"/>
      <c r="F128" s="57"/>
      <c r="G128" s="57"/>
      <c r="H128" s="5"/>
      <c r="I128" s="5"/>
      <c r="J128" s="5"/>
      <c r="K128" s="5"/>
      <c r="L128" s="5"/>
      <c r="M128" s="5"/>
      <c r="N128" s="57"/>
      <c r="O128" s="57"/>
      <c r="P128" s="5"/>
    </row>
    <row r="129" spans="1:16" ht="15.9" customHeight="1">
      <c r="A129" s="5"/>
      <c r="B129" s="5"/>
      <c r="C129" s="5"/>
      <c r="D129" s="5"/>
      <c r="E129" s="5"/>
      <c r="F129" s="57"/>
      <c r="G129" s="57"/>
      <c r="H129" s="5"/>
      <c r="I129" s="5"/>
      <c r="J129" s="5"/>
      <c r="K129" s="5"/>
      <c r="L129" s="5"/>
      <c r="M129" s="5"/>
      <c r="N129" s="57"/>
      <c r="O129" s="57"/>
      <c r="P129" s="5"/>
    </row>
    <row r="130" spans="1:16" ht="15.9" customHeight="1">
      <c r="A130" s="5"/>
      <c r="B130" s="5"/>
      <c r="C130" s="5"/>
      <c r="D130" s="5"/>
      <c r="E130" s="5"/>
      <c r="F130" s="57"/>
      <c r="G130" s="57"/>
      <c r="H130" s="5"/>
      <c r="I130" s="5"/>
      <c r="J130" s="5"/>
      <c r="K130" s="5"/>
      <c r="L130" s="5"/>
      <c r="M130" s="5"/>
      <c r="N130" s="57"/>
      <c r="O130" s="57"/>
      <c r="P130" s="5"/>
    </row>
    <row r="131" spans="1:16" ht="15.9" customHeight="1">
      <c r="A131" s="5"/>
      <c r="B131" s="5"/>
      <c r="C131" s="5"/>
      <c r="D131" s="5"/>
      <c r="E131" s="5"/>
      <c r="F131" s="57"/>
      <c r="G131" s="57"/>
      <c r="H131" s="5"/>
      <c r="I131" s="5"/>
      <c r="J131" s="5"/>
      <c r="K131" s="5"/>
      <c r="L131" s="5"/>
      <c r="M131" s="5"/>
      <c r="N131" s="57"/>
      <c r="O131" s="57"/>
      <c r="P131" s="5"/>
    </row>
    <row r="132" spans="1:16" ht="15.9" customHeight="1">
      <c r="A132" s="5"/>
      <c r="B132" s="5"/>
      <c r="C132" s="5"/>
      <c r="D132" s="5"/>
      <c r="E132" s="5"/>
      <c r="F132" s="57"/>
      <c r="G132" s="57"/>
      <c r="H132" s="5"/>
      <c r="I132" s="5"/>
      <c r="J132" s="5"/>
      <c r="K132" s="5"/>
      <c r="L132" s="5"/>
      <c r="M132" s="5"/>
      <c r="N132" s="57"/>
      <c r="O132" s="57"/>
      <c r="P132" s="5"/>
    </row>
    <row r="133" spans="1:16" ht="15.9" customHeight="1">
      <c r="B133" s="5"/>
      <c r="C133" s="5"/>
      <c r="D133" s="5"/>
      <c r="E133" s="5"/>
      <c r="F133" s="57"/>
      <c r="G133" s="57"/>
      <c r="H133" s="5"/>
      <c r="I133" s="5"/>
      <c r="J133" s="5"/>
      <c r="K133" s="5"/>
      <c r="L133" s="5"/>
      <c r="M133" s="5"/>
      <c r="N133" s="57"/>
      <c r="O133" s="57"/>
      <c r="P133" s="5"/>
    </row>
    <row r="134" spans="1:16" ht="15.9" customHeight="1">
      <c r="B134" s="5"/>
      <c r="C134" s="5"/>
      <c r="D134" s="5"/>
      <c r="E134" s="5"/>
      <c r="F134" s="57"/>
      <c r="G134" s="57"/>
      <c r="H134" s="5"/>
      <c r="I134" s="5"/>
      <c r="J134" s="5"/>
      <c r="K134" s="5"/>
      <c r="L134" s="5"/>
      <c r="M134" s="5"/>
      <c r="N134" s="57"/>
      <c r="O134" s="57"/>
      <c r="P134" s="5"/>
    </row>
    <row r="135" spans="1:16" ht="15.9" customHeight="1">
      <c r="B135" s="5"/>
      <c r="C135" s="5"/>
      <c r="D135" s="5"/>
      <c r="E135" s="5"/>
      <c r="F135" s="57"/>
      <c r="G135" s="57"/>
      <c r="H135" s="5"/>
      <c r="I135" s="5"/>
      <c r="J135" s="5"/>
      <c r="K135" s="5"/>
      <c r="L135" s="5"/>
      <c r="M135" s="5"/>
      <c r="N135" s="57"/>
      <c r="O135" s="57"/>
      <c r="P135" s="5"/>
    </row>
    <row r="136" spans="1:16" ht="20.100000000000001" customHeight="1">
      <c r="B136" s="5"/>
      <c r="C136" s="5"/>
      <c r="D136" s="5"/>
      <c r="E136" s="5"/>
      <c r="F136" s="57"/>
      <c r="G136" s="57"/>
      <c r="H136" s="5"/>
      <c r="I136" s="5"/>
      <c r="J136" s="5"/>
      <c r="K136" s="5"/>
      <c r="L136" s="5"/>
      <c r="M136" s="5"/>
      <c r="N136" s="57"/>
      <c r="O136" s="57"/>
      <c r="P136" s="5"/>
    </row>
    <row r="137" spans="1:16" ht="20.100000000000001" customHeight="1">
      <c r="B137" s="5"/>
      <c r="C137" s="5"/>
      <c r="D137" s="5"/>
      <c r="E137" s="5"/>
      <c r="F137" s="57"/>
      <c r="G137" s="57"/>
      <c r="H137" s="5"/>
      <c r="I137" s="5"/>
      <c r="J137" s="5"/>
      <c r="K137" s="5"/>
      <c r="L137" s="5"/>
      <c r="M137" s="5"/>
      <c r="N137" s="57"/>
      <c r="O137" s="57"/>
      <c r="P137" s="5"/>
    </row>
    <row r="138" spans="1:16" ht="20.100000000000001" customHeight="1">
      <c r="B138" s="5"/>
      <c r="C138" s="5"/>
      <c r="D138" s="5"/>
      <c r="E138" s="5"/>
      <c r="F138" s="57"/>
      <c r="G138" s="57"/>
      <c r="H138" s="5"/>
      <c r="I138" s="5"/>
      <c r="J138" s="5"/>
      <c r="K138" s="5"/>
      <c r="L138" s="5"/>
      <c r="M138" s="5"/>
      <c r="N138" s="57"/>
      <c r="O138" s="57"/>
    </row>
  </sheetData>
  <mergeCells count="1">
    <mergeCell ref="M2:O2"/>
  </mergeCells>
  <phoneticPr fontId="1"/>
  <conditionalFormatting sqref="F1:G1048576 N1:O1048576">
    <cfRule type="cellIs" dxfId="0" priority="1" operator="lessThan">
      <formula>0</formula>
    </cfRule>
  </conditionalFormatting>
  <printOptions horizontalCentered="1"/>
  <pageMargins left="0.6692913385826772" right="0.51181102362204722" top="0.79" bottom="0" header="0.51181102362204722" footer="0.36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選挙人名簿登録者数</vt:lpstr>
      <vt:lpstr>選挙人名簿登録者数!Print_Area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實島　彩</dc:creator>
  <cp:lastModifiedBy>川﨑　遥南</cp:lastModifiedBy>
  <cp:lastPrinted>2025-03-06T07:31:07Z</cp:lastPrinted>
  <dcterms:created xsi:type="dcterms:W3CDTF">2001-06-06T11:36:59Z</dcterms:created>
  <dcterms:modified xsi:type="dcterms:W3CDTF">2025-06-11T03:03:35Z</dcterms:modified>
</cp:coreProperties>
</file>