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10-1 選挙人名簿・在外選挙人名簿\03選挙人名簿データ（H26より市町村報告は在外も含む）\R6年度（★6月より報道提供資料を取りやめHPに過年度分含め掲載）\03_12月定時\02_ホームページ公表\"/>
    </mc:Choice>
  </mc:AlternateContent>
  <xr:revisionPtr revIDLastSave="0" documentId="13_ncr:1_{02A5F9A4-4B6A-456D-A6B7-EF607EF561B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選挙人名簿登録者数" sheetId="46" r:id="rId1"/>
  </sheets>
  <definedNames>
    <definedName name="_Fill" localSheetId="0" hidden="1">#REF!</definedName>
    <definedName name="_Fill" hidden="1">#REF!</definedName>
    <definedName name="_xlnm.Print_Area" localSheetId="0">選挙人名簿登録者数!$A$1:$O$49</definedName>
    <definedName name="_xlnm.Print_Area">#REF!</definedName>
    <definedName name="表1" localSheetId="0">#REF!</definedName>
    <definedName name="表1">#REF!</definedName>
    <definedName name="表３">#REF!</definedName>
    <definedName name="様式7号" localSheetId="0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6" l="1"/>
  <c r="D41" i="46"/>
  <c r="D42" i="46"/>
  <c r="D43" i="46"/>
  <c r="D44" i="46"/>
  <c r="D45" i="46"/>
  <c r="D46" i="46"/>
  <c r="D47" i="46"/>
  <c r="L43" i="46" l="1"/>
  <c r="L42" i="46"/>
  <c r="L41" i="46"/>
  <c r="L36" i="46"/>
  <c r="L39" i="46"/>
  <c r="L38" i="46"/>
  <c r="L37" i="46"/>
  <c r="L34" i="46"/>
  <c r="L33" i="46"/>
  <c r="L32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D38" i="46"/>
  <c r="D37" i="46"/>
  <c r="D36" i="46"/>
  <c r="D35" i="46"/>
  <c r="D34" i="46"/>
  <c r="D33" i="46"/>
  <c r="D32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E30" i="46" l="1"/>
  <c r="M44" i="46"/>
  <c r="M40" i="46"/>
  <c r="M35" i="46"/>
  <c r="M45" i="46" s="1"/>
  <c r="M30" i="46"/>
  <c r="E39" i="46"/>
  <c r="M47" i="46" l="1"/>
  <c r="F29" i="46"/>
  <c r="G29" i="46" s="1"/>
  <c r="K44" i="46" l="1"/>
  <c r="J44" i="46"/>
  <c r="L44" i="46" s="1"/>
  <c r="J40" i="46"/>
  <c r="K30" i="46" l="1"/>
  <c r="J30" i="46"/>
  <c r="N11" i="46" l="1"/>
  <c r="O11" i="46" s="1"/>
  <c r="N32" i="46" l="1"/>
  <c r="O32" i="46" s="1"/>
  <c r="B30" i="46"/>
  <c r="C30" i="46"/>
  <c r="D30" i="46" l="1"/>
  <c r="J35" i="46"/>
  <c r="K40" i="46"/>
  <c r="L40" i="46" s="1"/>
  <c r="K35" i="46"/>
  <c r="J45" i="46" l="1"/>
  <c r="L35" i="46"/>
  <c r="K45" i="46"/>
  <c r="O31" i="46"/>
  <c r="O46" i="46"/>
  <c r="C39" i="46"/>
  <c r="B39" i="46"/>
  <c r="D39" i="46" s="1"/>
  <c r="G31" i="46"/>
  <c r="G40" i="46"/>
  <c r="L45" i="46" l="1"/>
  <c r="J47" i="46"/>
  <c r="K47" i="46"/>
  <c r="L47" i="46" l="1"/>
  <c r="N47" i="46" s="1"/>
  <c r="O47" i="46" s="1"/>
  <c r="N34" i="46"/>
  <c r="O34" i="46" s="1"/>
  <c r="N36" i="46"/>
  <c r="O36" i="46" s="1"/>
  <c r="N38" i="46"/>
  <c r="O38" i="46" s="1"/>
  <c r="N39" i="46"/>
  <c r="O39" i="46" s="1"/>
  <c r="N41" i="46"/>
  <c r="O41" i="46" s="1"/>
  <c r="N42" i="46"/>
  <c r="O42" i="46" s="1"/>
  <c r="N43" i="46"/>
  <c r="O43" i="46" s="1"/>
  <c r="N44" i="46"/>
  <c r="O44" i="46" s="1"/>
  <c r="N45" i="46"/>
  <c r="O45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N12" i="46"/>
  <c r="O12" i="46" s="1"/>
  <c r="N10" i="46"/>
  <c r="O10" i="46" s="1"/>
  <c r="N9" i="46"/>
  <c r="O9" i="46" s="1"/>
  <c r="N8" i="46"/>
  <c r="O8" i="46" s="1"/>
  <c r="N7" i="46"/>
  <c r="O7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N6" i="46" l="1"/>
  <c r="O6" i="46" s="1"/>
  <c r="L30" i="46"/>
  <c r="N30" i="46" s="1"/>
  <c r="O30" i="46" s="1"/>
  <c r="N37" i="46"/>
  <c r="O37" i="46" s="1"/>
  <c r="N40" i="46"/>
  <c r="O40" i="46" s="1"/>
  <c r="N33" i="46"/>
  <c r="O33" i="46" s="1"/>
  <c r="N35" i="46"/>
  <c r="O35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32" i="46" l="1"/>
  <c r="G32" i="46" s="1"/>
  <c r="F39" i="46"/>
  <c r="G39" i="46" s="1"/>
  <c r="F6" i="46"/>
  <c r="G6" i="46" s="1"/>
  <c r="F30" i="46"/>
  <c r="G30" i="46" s="1"/>
  <c r="M5" i="46"/>
</calcChain>
</file>

<file path=xl/sharedStrings.xml><?xml version="1.0" encoding="utf-8"?>
<sst xmlns="http://schemas.openxmlformats.org/spreadsheetml/2006/main" count="108" uniqueCount="97">
  <si>
    <t xml:space="preserve"> 大阪府選挙管理委員会</t>
  </si>
  <si>
    <t xml:space="preserve"> 増  減</t>
  </si>
  <si>
    <t>増 減 比</t>
  </si>
  <si>
    <t xml:space="preserve"> 市 区 町 村 名</t>
  </si>
  <si>
    <t xml:space="preserve">      選 挙 人 名 簿 登 録 者 数  （人）</t>
  </si>
  <si>
    <t>(人)</t>
  </si>
  <si>
    <t>（％）</t>
  </si>
  <si>
    <t>男</t>
  </si>
  <si>
    <t>女</t>
  </si>
  <si>
    <t>計 (a)</t>
  </si>
  <si>
    <t xml:space="preserve"> (c=a-b)</t>
  </si>
  <si>
    <t xml:space="preserve"> (d=c/b)</t>
  </si>
  <si>
    <t xml:space="preserve">     　都島区  </t>
  </si>
  <si>
    <t>河内長野市</t>
  </si>
  <si>
    <t xml:space="preserve">       福島区  </t>
  </si>
  <si>
    <t xml:space="preserve">     　此花区  </t>
  </si>
  <si>
    <t>大東市</t>
  </si>
  <si>
    <t xml:space="preserve">     　中央区  </t>
  </si>
  <si>
    <t xml:space="preserve">   　　西区    </t>
  </si>
  <si>
    <t>箕面市</t>
  </si>
  <si>
    <t xml:space="preserve">   　　港区    </t>
  </si>
  <si>
    <t>柏原市</t>
  </si>
  <si>
    <t xml:space="preserve">     　大正区  </t>
  </si>
  <si>
    <t>東大阪市</t>
  </si>
  <si>
    <t xml:space="preserve">     　天王寺区</t>
  </si>
  <si>
    <t>門真市</t>
  </si>
  <si>
    <t xml:space="preserve">     　浪速区  </t>
  </si>
  <si>
    <t>八尾市</t>
  </si>
  <si>
    <t xml:space="preserve">     　西淀川区</t>
  </si>
  <si>
    <t xml:space="preserve">     　淀川区  </t>
  </si>
  <si>
    <t>藤井寺市</t>
  </si>
  <si>
    <t xml:space="preserve">     　東淀川区</t>
  </si>
  <si>
    <t xml:space="preserve">     　東成区  </t>
  </si>
  <si>
    <t>泉南市</t>
  </si>
  <si>
    <t xml:space="preserve">     　生野区  </t>
  </si>
  <si>
    <t xml:space="preserve">     　旭区    </t>
  </si>
  <si>
    <t xml:space="preserve">    　 城東区  </t>
  </si>
  <si>
    <t>大阪狭山市</t>
  </si>
  <si>
    <t xml:space="preserve">     　鶴見区  </t>
  </si>
  <si>
    <t xml:space="preserve">     　阿倍野区</t>
  </si>
  <si>
    <t xml:space="preserve">     　住之江区</t>
  </si>
  <si>
    <t xml:space="preserve">     　住吉区  </t>
  </si>
  <si>
    <t xml:space="preserve">       東住吉区 </t>
  </si>
  <si>
    <t xml:space="preserve">豊能郡 豊能町  </t>
  </si>
  <si>
    <t xml:space="preserve">   　　平野区  </t>
  </si>
  <si>
    <t xml:space="preserve">   　　西成区  </t>
  </si>
  <si>
    <t xml:space="preserve">豊能郡   計  </t>
  </si>
  <si>
    <t>大 阪 市 計</t>
  </si>
  <si>
    <t xml:space="preserve">泉北郡 忠岡町  </t>
  </si>
  <si>
    <t>大阪府計</t>
  </si>
  <si>
    <t xml:space="preserve">泉南郡 熊取町  </t>
  </si>
  <si>
    <t>豊中市</t>
  </si>
  <si>
    <t xml:space="preserve">泉南郡   計  </t>
  </si>
  <si>
    <t>吹田市</t>
  </si>
  <si>
    <t xml:space="preserve">  　 千早赤阪村</t>
  </si>
  <si>
    <t>高槻市</t>
  </si>
  <si>
    <t>貝塚市</t>
  </si>
  <si>
    <t xml:space="preserve">南河内郡 計 </t>
  </si>
  <si>
    <t>町村計</t>
  </si>
  <si>
    <t>茨木市</t>
  </si>
  <si>
    <t>四條畷市</t>
    <rPh sb="0" eb="3">
      <t>シジョウナワテ</t>
    </rPh>
    <rPh sb="3" eb="4">
      <t>シ</t>
    </rPh>
    <phoneticPr fontId="1"/>
  </si>
  <si>
    <t>堺 市 計</t>
    <rPh sb="0" eb="1">
      <t>サカイ</t>
    </rPh>
    <rPh sb="2" eb="3">
      <t>シ</t>
    </rPh>
    <phoneticPr fontId="1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</si>
  <si>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1"/>
  </si>
  <si>
    <t xml:space="preserve"> </t>
    <phoneticPr fontId="1"/>
  </si>
  <si>
    <t>大阪市 北区</t>
    <phoneticPr fontId="1"/>
  </si>
  <si>
    <t>泉佐野市</t>
    <phoneticPr fontId="1"/>
  </si>
  <si>
    <t>松原市</t>
    <phoneticPr fontId="1"/>
  </si>
  <si>
    <t>堺市　堺区</t>
    <rPh sb="3" eb="4">
      <t>サカイ</t>
    </rPh>
    <rPh sb="4" eb="5">
      <t>ク</t>
    </rPh>
    <phoneticPr fontId="1"/>
  </si>
  <si>
    <t>　　　中区</t>
    <rPh sb="3" eb="5">
      <t>ナカク</t>
    </rPh>
    <phoneticPr fontId="1"/>
  </si>
  <si>
    <t>　　　東区</t>
    <rPh sb="3" eb="5">
      <t>ヒガシク</t>
    </rPh>
    <phoneticPr fontId="1"/>
  </si>
  <si>
    <t>　　　西区</t>
    <rPh sb="3" eb="5">
      <t>ニシク</t>
    </rPh>
    <phoneticPr fontId="1"/>
  </si>
  <si>
    <t>　　　南区</t>
    <rPh sb="3" eb="4">
      <t>ミナミ</t>
    </rPh>
    <rPh sb="4" eb="5">
      <t>ク</t>
    </rPh>
    <phoneticPr fontId="1"/>
  </si>
  <si>
    <t>　　　北区</t>
    <rPh sb="3" eb="5">
      <t>キタク</t>
    </rPh>
    <phoneticPr fontId="1"/>
  </si>
  <si>
    <t>　　　美原区</t>
    <rPh sb="3" eb="5">
      <t>ミハラ</t>
    </rPh>
    <rPh sb="5" eb="6">
      <t>ク</t>
    </rPh>
    <phoneticPr fontId="1"/>
  </si>
  <si>
    <t>岸和田市</t>
    <phoneticPr fontId="1"/>
  </si>
  <si>
    <t>＊本表には、在外選挙人名簿登録者数は含まれていません。</t>
    <phoneticPr fontId="1"/>
  </si>
  <si>
    <t>守口市</t>
    <phoneticPr fontId="1"/>
  </si>
  <si>
    <t>枚方市</t>
    <phoneticPr fontId="1"/>
  </si>
  <si>
    <t>寝屋川市</t>
    <phoneticPr fontId="1"/>
  </si>
  <si>
    <t>南河内郡 太子町</t>
    <phoneticPr fontId="1"/>
  </si>
  <si>
    <t>富田林市※</t>
    <phoneticPr fontId="1"/>
  </si>
  <si>
    <t>交野市※</t>
    <phoneticPr fontId="1"/>
  </si>
  <si>
    <t xml:space="preserve">       能勢町※</t>
    <phoneticPr fontId="1"/>
  </si>
  <si>
    <t>高石市</t>
    <phoneticPr fontId="1"/>
  </si>
  <si>
    <t>羽曳野市</t>
    <phoneticPr fontId="1"/>
  </si>
  <si>
    <t>三島郡 島本町</t>
    <phoneticPr fontId="1"/>
  </si>
  <si>
    <t>摂津市</t>
    <phoneticPr fontId="1"/>
  </si>
  <si>
    <t>泉大津市</t>
    <phoneticPr fontId="1"/>
  </si>
  <si>
    <t>池田市</t>
    <phoneticPr fontId="1"/>
  </si>
  <si>
    <t xml:space="preserve">       田尻町</t>
    <phoneticPr fontId="1"/>
  </si>
  <si>
    <t xml:space="preserve">     　岬町※</t>
    <rPh sb="7" eb="8">
      <t>マチ</t>
    </rPh>
    <phoneticPr fontId="1"/>
  </si>
  <si>
    <t xml:space="preserve">         河南町※</t>
    <phoneticPr fontId="1"/>
  </si>
  <si>
    <t>選挙人名簿登録者数（令和６年12月１日現在）</t>
    <rPh sb="10" eb="12">
      <t>レイワ</t>
    </rPh>
    <rPh sb="13" eb="14">
      <t>ネン</t>
    </rPh>
    <phoneticPr fontId="1"/>
  </si>
  <si>
    <t>令和５年12月
１日現在(b)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</si>
  <si>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阪南市※</t>
    <phoneticPr fontId="1"/>
  </si>
  <si>
    <t>和泉市</t>
    <phoneticPr fontId="1"/>
  </si>
  <si>
    <t>※印を付した市区町村は12月１日を登録日とし、それ以外の市区町村は12月２日を登録日としています。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</si>
</sst>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FMゴシック体"/>
      <family val="3"/>
      <charset val="128"/>
    </font>
    <font>
      <b/>
      <sz val="9"/>
      <color indexed="8"/>
      <name val="FMゴシック体"/>
      <family val="3"/>
      <charset val="128"/>
    </font>
    <font>
      <sz val="9"/>
      <color indexed="12"/>
      <name val="FMゴシック体"/>
      <family val="3"/>
      <charset val="128"/>
    </font>
    <font>
      <b/>
      <sz val="9"/>
      <color indexed="12"/>
      <name val="FMゴシック体"/>
      <family val="3"/>
      <charset val="128"/>
    </font>
    <font>
      <sz val="9"/>
      <name val="FMゴシック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9"/>
      <name val="FMゴシック体"/>
      <family val="3"/>
      <charset val="128"/>
    </font>
    <font>
      <sz val="9"/>
      <color theme="1"/>
      <name val="FMゴシック体"/>
      <family val="3"/>
      <charset val="128"/>
    </font>
    <font>
      <sz val="9"/>
      <color rgb="FFFF0000"/>
      <name val="FMゴシック体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37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37" fontId="2" fillId="0" borderId="0" xfId="0" applyNumberFormat="1" applyFont="1" applyProtection="1"/>
    <xf numFmtId="0" fontId="3" fillId="0" borderId="9" xfId="0" applyFont="1" applyBorder="1" applyAlignment="1" applyProtection="1">
      <alignment vertical="top"/>
    </xf>
    <xf numFmtId="37" fontId="2" fillId="0" borderId="10" xfId="0" applyNumberFormat="1" applyFont="1" applyBorder="1" applyProtection="1"/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37" fontId="2" fillId="0" borderId="11" xfId="0" applyNumberFormat="1" applyFont="1" applyBorder="1" applyAlignment="1" applyProtection="1">
      <alignment horizontal="center" vertical="center" wrapText="1" shrinkToFit="1"/>
    </xf>
    <xf numFmtId="37" fontId="6" fillId="0" borderId="1" xfId="0" applyNumberFormat="1" applyFont="1" applyBorder="1" applyAlignment="1" applyProtection="1">
      <alignment vertical="center"/>
      <protection locked="0"/>
    </xf>
    <xf numFmtId="37" fontId="6" fillId="0" borderId="11" xfId="0" applyNumberFormat="1" applyFont="1" applyBorder="1" applyAlignment="1" applyProtection="1">
      <alignment vertical="center"/>
      <protection locked="0"/>
    </xf>
    <xf numFmtId="37" fontId="6" fillId="0" borderId="10" xfId="0" applyNumberFormat="1" applyFont="1" applyBorder="1" applyAlignment="1" applyProtection="1">
      <alignment vertical="center"/>
      <protection locked="0"/>
    </xf>
    <xf numFmtId="37" fontId="6" fillId="0" borderId="9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37" fontId="6" fillId="0" borderId="1" xfId="0" applyNumberFormat="1" applyFont="1" applyBorder="1" applyAlignment="1" applyProtection="1">
      <alignment vertical="center"/>
    </xf>
    <xf numFmtId="37" fontId="6" fillId="0" borderId="11" xfId="0" applyNumberFormat="1" applyFont="1" applyBorder="1" applyAlignment="1" applyProtection="1">
      <alignment vertical="center"/>
    </xf>
    <xf numFmtId="37" fontId="6" fillId="0" borderId="10" xfId="0" applyNumberFormat="1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  <protection locked="0"/>
    </xf>
    <xf numFmtId="38" fontId="6" fillId="0" borderId="1" xfId="3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9" fontId="6" fillId="0" borderId="0" xfId="0" applyNumberFormat="1" applyFont="1" applyBorder="1" applyAlignment="1" applyProtection="1">
      <alignment vertical="center"/>
    </xf>
    <xf numFmtId="0" fontId="10" fillId="0" borderId="0" xfId="3" applyNumberFormat="1" applyFont="1" applyBorder="1" applyAlignment="1"/>
    <xf numFmtId="0" fontId="5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11" fillId="0" borderId="0" xfId="0" applyFont="1" applyProtection="1"/>
    <xf numFmtId="0" fontId="11" fillId="0" borderId="0" xfId="0" applyFont="1"/>
    <xf numFmtId="37" fontId="2" fillId="0" borderId="0" xfId="0" applyNumberFormat="1" applyFont="1" applyBorder="1" applyAlignment="1" applyProtection="1">
      <alignment vertical="center"/>
    </xf>
    <xf numFmtId="38" fontId="6" fillId="0" borderId="0" xfId="3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6" fillId="0" borderId="2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Alignment="1" applyProtection="1">
      <alignment horizontal="center" vertical="center"/>
    </xf>
    <xf numFmtId="37" fontId="6" fillId="0" borderId="6" xfId="0" applyNumberFormat="1" applyFont="1" applyBorder="1" applyAlignment="1" applyProtection="1">
      <alignment horizontal="center" vertical="center"/>
    </xf>
    <xf numFmtId="37" fontId="6" fillId="0" borderId="10" xfId="0" applyNumberFormat="1" applyFont="1" applyBorder="1" applyProtection="1"/>
    <xf numFmtId="37" fontId="6" fillId="0" borderId="9" xfId="0" applyNumberFormat="1" applyFont="1" applyBorder="1" applyProtection="1"/>
    <xf numFmtId="2" fontId="6" fillId="0" borderId="1" xfId="4" applyNumberFormat="1" applyFont="1" applyBorder="1" applyAlignment="1" applyProtection="1">
      <alignment vertical="center"/>
    </xf>
    <xf numFmtId="2" fontId="6" fillId="0" borderId="0" xfId="4" applyNumberFormat="1" applyFont="1" applyBorder="1" applyAlignment="1" applyProtection="1">
      <alignment vertical="center"/>
    </xf>
    <xf numFmtId="0" fontId="10" fillId="0" borderId="0" xfId="0" applyNumberFormat="1" applyFont="1" applyBorder="1" applyAlignment="1"/>
    <xf numFmtId="0" fontId="6" fillId="0" borderId="0" xfId="0" applyFont="1" applyProtection="1">
      <protection locked="0"/>
    </xf>
    <xf numFmtId="0" fontId="6" fillId="0" borderId="0" xfId="0" applyFont="1" applyProtection="1"/>
    <xf numFmtId="0" fontId="12" fillId="0" borderId="0" xfId="0" applyFont="1"/>
    <xf numFmtId="37" fontId="6" fillId="0" borderId="0" xfId="0" applyNumberFormat="1" applyFont="1" applyProtection="1"/>
    <xf numFmtId="37" fontId="6" fillId="0" borderId="1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Continuous" vertical="center" shrinkToFit="1"/>
    </xf>
    <xf numFmtId="37" fontId="6" fillId="0" borderId="1" xfId="0" applyNumberFormat="1" applyFont="1" applyBorder="1" applyProtection="1"/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37" fontId="2" fillId="0" borderId="1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right" vertical="center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3000000}"/>
    <cellStyle name="標準 20" xfId="2" xr:uid="{00000000-0005-0000-0000-00000400000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38"/>
  <sheetViews>
    <sheetView tabSelected="1" view="pageBreakPreview" zoomScaleNormal="100" zoomScaleSheetLayoutView="100" workbookViewId="0">
      <selection activeCell="I51" sqref="I51"/>
    </sheetView>
  </sheetViews>
  <sheetFormatPr defaultColWidth="10.6640625" defaultRowHeight="20.100000000000001" customHeight="1"/>
  <cols>
    <col min="1" max="1" width="11.08203125" style="19" customWidth="1"/>
    <col min="2" max="4" width="6.6640625" style="19" customWidth="1"/>
    <col min="5" max="5" width="8.75" style="19" customWidth="1"/>
    <col min="6" max="6" width="7" style="19" customWidth="1"/>
    <col min="7" max="7" width="5.6640625" style="19" customWidth="1"/>
    <col min="8" max="8" width="1.6640625" style="19" customWidth="1"/>
    <col min="9" max="9" width="12.08203125" style="19" customWidth="1"/>
    <col min="10" max="12" width="6.6640625" style="19" customWidth="1"/>
    <col min="13" max="13" width="9" style="19" customWidth="1"/>
    <col min="14" max="14" width="7.5" style="19" customWidth="1"/>
    <col min="15" max="15" width="5.6640625" style="19" customWidth="1"/>
    <col min="16" max="16" width="0.9140625" style="19" customWidth="1"/>
    <col min="17" max="16384" width="10.6640625" style="19"/>
  </cols>
  <sheetData>
    <row r="1" spans="1:16" ht="26.25" customHeight="1">
      <c r="A1" s="18" t="s">
        <v>92</v>
      </c>
      <c r="B1" s="16"/>
      <c r="C1" s="16"/>
      <c r="D1" s="16"/>
      <c r="E1" s="5"/>
      <c r="F1" s="46"/>
      <c r="G1" s="46"/>
      <c r="H1" s="16"/>
      <c r="I1" s="5"/>
      <c r="J1" s="5"/>
      <c r="K1" s="5"/>
      <c r="L1" s="5"/>
      <c r="M1" s="5"/>
      <c r="N1" s="57"/>
      <c r="O1" s="57"/>
      <c r="P1" s="5"/>
    </row>
    <row r="2" spans="1:16" ht="26.25" customHeight="1">
      <c r="A2" s="16"/>
      <c r="B2" s="16"/>
      <c r="C2" s="16"/>
      <c r="D2" s="16"/>
      <c r="E2" s="5"/>
      <c r="F2" s="46"/>
      <c r="G2" s="46"/>
      <c r="H2" s="16"/>
      <c r="I2" s="5"/>
      <c r="J2" s="5"/>
      <c r="K2" s="5"/>
      <c r="L2" s="5"/>
      <c r="M2" s="71" t="s">
        <v>0</v>
      </c>
      <c r="N2" s="71"/>
      <c r="O2" s="71"/>
      <c r="P2" s="5"/>
    </row>
    <row r="3" spans="1:16" ht="26.25" customHeight="1">
      <c r="A3" s="1"/>
      <c r="B3" s="2"/>
      <c r="C3" s="3"/>
      <c r="D3" s="3"/>
      <c r="E3" s="3"/>
      <c r="F3" s="47" t="s">
        <v>1</v>
      </c>
      <c r="G3" s="48" t="s">
        <v>2</v>
      </c>
      <c r="H3" s="5"/>
      <c r="I3" s="1"/>
      <c r="J3" s="2"/>
      <c r="K3" s="3"/>
      <c r="L3" s="3"/>
      <c r="M3" s="4"/>
      <c r="N3" s="47" t="s">
        <v>1</v>
      </c>
      <c r="O3" s="48" t="s">
        <v>2</v>
      </c>
      <c r="P3" s="5"/>
    </row>
    <row r="4" spans="1:16" ht="26.25" customHeight="1">
      <c r="A4" s="6" t="s">
        <v>3</v>
      </c>
      <c r="B4" s="7" t="s">
        <v>4</v>
      </c>
      <c r="C4" s="8"/>
      <c r="D4" s="9"/>
      <c r="E4" s="10"/>
      <c r="F4" s="49" t="s">
        <v>5</v>
      </c>
      <c r="G4" s="50" t="s">
        <v>6</v>
      </c>
      <c r="H4" s="11"/>
      <c r="I4" s="6" t="s">
        <v>3</v>
      </c>
      <c r="J4" s="7" t="s">
        <v>4</v>
      </c>
      <c r="K4" s="8"/>
      <c r="L4" s="9"/>
      <c r="M4" s="12"/>
      <c r="N4" s="49" t="s">
        <v>5</v>
      </c>
      <c r="O4" s="50" t="s">
        <v>6</v>
      </c>
      <c r="P4" s="5"/>
    </row>
    <row r="5" spans="1:16" ht="26.25" customHeight="1">
      <c r="A5" s="13"/>
      <c r="B5" s="14" t="s">
        <v>7</v>
      </c>
      <c r="C5" s="15" t="s">
        <v>8</v>
      </c>
      <c r="D5" s="15" t="s">
        <v>9</v>
      </c>
      <c r="E5" s="23" t="s">
        <v>93</v>
      </c>
      <c r="F5" s="51" t="s">
        <v>10</v>
      </c>
      <c r="G5" s="52" t="s">
        <v>11</v>
      </c>
      <c r="H5" s="11"/>
      <c r="I5" s="13"/>
      <c r="J5" s="14" t="s">
        <v>7</v>
      </c>
      <c r="K5" s="15" t="s">
        <v>8</v>
      </c>
      <c r="L5" s="15" t="s">
        <v>9</v>
      </c>
      <c r="M5" s="23" t="str">
        <f>E5</f>
        <v>令和５年12月
１日現在(b)</v>
      </c>
      <c r="N5" s="51" t="s">
        <v>10</v>
      </c>
      <c r="O5" s="52" t="s">
        <v>11</v>
      </c>
      <c r="P5" s="5"/>
    </row>
    <row r="6" spans="1:16" ht="26.25" customHeight="1">
      <c r="A6" s="29" t="s">
        <v>64</v>
      </c>
      <c r="B6" s="24">
        <v>56632</v>
      </c>
      <c r="C6" s="25">
        <v>60980</v>
      </c>
      <c r="D6" s="67">
        <f t="shared" ref="D6:D29" si="0">SUM(B6:C6)</f>
        <v>117612</v>
      </c>
      <c r="E6" s="67">
        <v>116446</v>
      </c>
      <c r="F6" s="29">
        <f>D6-E6</f>
        <v>1166</v>
      </c>
      <c r="G6" s="53">
        <f>IF(E6=0,"",F6/E6*100)</f>
        <v>1.0013225014169658</v>
      </c>
      <c r="H6" s="59"/>
      <c r="I6" s="60" t="s">
        <v>76</v>
      </c>
      <c r="J6" s="24">
        <v>57226</v>
      </c>
      <c r="K6" s="25">
        <v>62063</v>
      </c>
      <c r="L6" s="67">
        <f t="shared" ref="L6:L29" si="1">SUM(J6:K6)</f>
        <v>119289</v>
      </c>
      <c r="M6" s="67">
        <v>119882</v>
      </c>
      <c r="N6" s="29">
        <f>L6-M6</f>
        <v>-593</v>
      </c>
      <c r="O6" s="53">
        <f>IF(M6=0,"",N6/M6*100)</f>
        <v>-0.49465307552426552</v>
      </c>
      <c r="P6" s="5"/>
    </row>
    <row r="7" spans="1:16" ht="26.25" customHeight="1">
      <c r="A7" s="29" t="s">
        <v>12</v>
      </c>
      <c r="B7" s="24">
        <v>41992</v>
      </c>
      <c r="C7" s="25">
        <v>46929</v>
      </c>
      <c r="D7" s="67">
        <f t="shared" si="0"/>
        <v>88921</v>
      </c>
      <c r="E7" s="67">
        <v>88562</v>
      </c>
      <c r="F7" s="29">
        <f t="shared" ref="F7:F47" si="2">D7-E7</f>
        <v>359</v>
      </c>
      <c r="G7" s="53">
        <f t="shared" ref="G7:G47" si="3">IF(E7=0,"",F7/E7*100)</f>
        <v>0.40536573248119961</v>
      </c>
      <c r="H7" s="59"/>
      <c r="I7" s="60" t="s">
        <v>77</v>
      </c>
      <c r="J7" s="24">
        <v>155783</v>
      </c>
      <c r="K7" s="25">
        <v>174393</v>
      </c>
      <c r="L7" s="67">
        <f t="shared" si="1"/>
        <v>330176</v>
      </c>
      <c r="M7" s="67">
        <v>331807</v>
      </c>
      <c r="N7" s="29">
        <f t="shared" ref="N7:N17" si="4">L7-M7</f>
        <v>-1631</v>
      </c>
      <c r="O7" s="53">
        <f t="shared" ref="O7:O17" si="5">IF(M7=0,"",N7/M7*100)</f>
        <v>-0.49155081116432142</v>
      </c>
      <c r="P7" s="5"/>
    </row>
    <row r="8" spans="1:16" ht="26.25" customHeight="1">
      <c r="A8" s="29" t="s">
        <v>14</v>
      </c>
      <c r="B8" s="24">
        <v>32078</v>
      </c>
      <c r="C8" s="25">
        <v>36356</v>
      </c>
      <c r="D8" s="67">
        <f t="shared" si="0"/>
        <v>68434</v>
      </c>
      <c r="E8" s="67">
        <v>67494</v>
      </c>
      <c r="F8" s="29">
        <f t="shared" si="2"/>
        <v>940</v>
      </c>
      <c r="G8" s="53">
        <f t="shared" si="3"/>
        <v>1.3927163896050021</v>
      </c>
      <c r="H8" s="59"/>
      <c r="I8" s="60" t="s">
        <v>59</v>
      </c>
      <c r="J8" s="24">
        <v>111914</v>
      </c>
      <c r="K8" s="25">
        <v>123653</v>
      </c>
      <c r="L8" s="67">
        <f t="shared" si="1"/>
        <v>235567</v>
      </c>
      <c r="M8" s="67">
        <v>235258</v>
      </c>
      <c r="N8" s="29">
        <f t="shared" si="4"/>
        <v>309</v>
      </c>
      <c r="O8" s="53">
        <f t="shared" si="5"/>
        <v>0.13134516148228753</v>
      </c>
      <c r="P8" s="5"/>
    </row>
    <row r="9" spans="1:16" ht="26.25" customHeight="1">
      <c r="A9" s="29" t="s">
        <v>15</v>
      </c>
      <c r="B9" s="24">
        <v>25834</v>
      </c>
      <c r="C9" s="25">
        <v>27492</v>
      </c>
      <c r="D9" s="67">
        <f t="shared" si="0"/>
        <v>53326</v>
      </c>
      <c r="E9" s="67">
        <v>53847</v>
      </c>
      <c r="F9" s="29">
        <f t="shared" si="2"/>
        <v>-521</v>
      </c>
      <c r="G9" s="53">
        <f t="shared" si="3"/>
        <v>-0.96755622411647813</v>
      </c>
      <c r="H9" s="59"/>
      <c r="I9" s="60" t="s">
        <v>27</v>
      </c>
      <c r="J9" s="24">
        <v>100685</v>
      </c>
      <c r="K9" s="25">
        <v>113698</v>
      </c>
      <c r="L9" s="67">
        <f t="shared" si="1"/>
        <v>214383</v>
      </c>
      <c r="M9" s="67">
        <v>215860</v>
      </c>
      <c r="N9" s="29">
        <f t="shared" si="4"/>
        <v>-1477</v>
      </c>
      <c r="O9" s="53">
        <f t="shared" si="5"/>
        <v>-0.68423978504586302</v>
      </c>
      <c r="P9" s="5"/>
    </row>
    <row r="10" spans="1:16" ht="26.25" customHeight="1">
      <c r="A10" s="29" t="s">
        <v>17</v>
      </c>
      <c r="B10" s="24">
        <v>43700</v>
      </c>
      <c r="C10" s="25">
        <v>50504</v>
      </c>
      <c r="D10" s="67">
        <f t="shared" si="0"/>
        <v>94204</v>
      </c>
      <c r="E10" s="67">
        <v>92687</v>
      </c>
      <c r="F10" s="29">
        <f t="shared" si="2"/>
        <v>1517</v>
      </c>
      <c r="G10" s="53">
        <f t="shared" si="3"/>
        <v>1.6366912296222773</v>
      </c>
      <c r="H10" s="59"/>
      <c r="I10" s="60" t="s">
        <v>65</v>
      </c>
      <c r="J10" s="24">
        <v>39177</v>
      </c>
      <c r="K10" s="25">
        <v>43527</v>
      </c>
      <c r="L10" s="67">
        <f t="shared" si="1"/>
        <v>82704</v>
      </c>
      <c r="M10" s="67">
        <v>82943</v>
      </c>
      <c r="N10" s="29">
        <f t="shared" si="4"/>
        <v>-239</v>
      </c>
      <c r="O10" s="53">
        <f t="shared" si="5"/>
        <v>-0.28814969316277445</v>
      </c>
      <c r="P10" s="5"/>
    </row>
    <row r="11" spans="1:16" ht="26.25" customHeight="1">
      <c r="A11" s="29" t="s">
        <v>18</v>
      </c>
      <c r="B11" s="25">
        <v>41353</v>
      </c>
      <c r="C11" s="25">
        <v>48217</v>
      </c>
      <c r="D11" s="67">
        <f t="shared" si="0"/>
        <v>89570</v>
      </c>
      <c r="E11" s="67">
        <v>88397</v>
      </c>
      <c r="F11" s="29">
        <f t="shared" si="2"/>
        <v>1173</v>
      </c>
      <c r="G11" s="53">
        <f t="shared" si="3"/>
        <v>1.326968109777481</v>
      </c>
      <c r="H11" s="59"/>
      <c r="I11" s="61" t="s">
        <v>80</v>
      </c>
      <c r="J11" s="24">
        <v>41608</v>
      </c>
      <c r="K11" s="25">
        <v>48223</v>
      </c>
      <c r="L11" s="67">
        <f t="shared" si="1"/>
        <v>89831</v>
      </c>
      <c r="M11" s="67">
        <v>90882</v>
      </c>
      <c r="N11" s="29">
        <f t="shared" si="4"/>
        <v>-1051</v>
      </c>
      <c r="O11" s="53">
        <f t="shared" si="5"/>
        <v>-1.1564446204969081</v>
      </c>
      <c r="P11" s="5"/>
    </row>
    <row r="12" spans="1:16" ht="26.25" customHeight="1">
      <c r="A12" s="29" t="s">
        <v>20</v>
      </c>
      <c r="B12" s="24">
        <v>32192</v>
      </c>
      <c r="C12" s="25">
        <v>34318</v>
      </c>
      <c r="D12" s="67">
        <f t="shared" si="0"/>
        <v>66510</v>
      </c>
      <c r="E12" s="67">
        <v>66335</v>
      </c>
      <c r="F12" s="29">
        <f t="shared" si="2"/>
        <v>175</v>
      </c>
      <c r="G12" s="53">
        <f t="shared" si="3"/>
        <v>0.26381246702344163</v>
      </c>
      <c r="H12" s="59"/>
      <c r="I12" s="60" t="s">
        <v>78</v>
      </c>
      <c r="J12" s="24">
        <v>90883</v>
      </c>
      <c r="K12" s="25">
        <v>100293</v>
      </c>
      <c r="L12" s="67">
        <f t="shared" si="1"/>
        <v>191176</v>
      </c>
      <c r="M12" s="67">
        <v>192348</v>
      </c>
      <c r="N12" s="29">
        <f t="shared" si="4"/>
        <v>-1172</v>
      </c>
      <c r="O12" s="53">
        <f t="shared" si="5"/>
        <v>-0.60931228814440486</v>
      </c>
      <c r="P12" s="5"/>
    </row>
    <row r="13" spans="1:16" ht="26.25" customHeight="1">
      <c r="A13" s="29" t="s">
        <v>22</v>
      </c>
      <c r="B13" s="24">
        <v>25504</v>
      </c>
      <c r="C13" s="25">
        <v>26899</v>
      </c>
      <c r="D13" s="67">
        <f t="shared" si="0"/>
        <v>52403</v>
      </c>
      <c r="E13" s="67">
        <v>52443</v>
      </c>
      <c r="F13" s="29">
        <f t="shared" si="2"/>
        <v>-40</v>
      </c>
      <c r="G13" s="53">
        <f t="shared" si="3"/>
        <v>-7.6273287187994587E-2</v>
      </c>
      <c r="H13" s="59"/>
      <c r="I13" s="60" t="s">
        <v>13</v>
      </c>
      <c r="J13" s="24">
        <v>39565</v>
      </c>
      <c r="K13" s="25">
        <v>45931</v>
      </c>
      <c r="L13" s="67">
        <f t="shared" si="1"/>
        <v>85496</v>
      </c>
      <c r="M13" s="67">
        <v>86547</v>
      </c>
      <c r="N13" s="29">
        <f t="shared" si="4"/>
        <v>-1051</v>
      </c>
      <c r="O13" s="53">
        <f t="shared" si="5"/>
        <v>-1.2143690711405364</v>
      </c>
      <c r="P13" s="5"/>
    </row>
    <row r="14" spans="1:16" ht="26.25" customHeight="1">
      <c r="A14" s="29" t="s">
        <v>24</v>
      </c>
      <c r="B14" s="24">
        <v>29224</v>
      </c>
      <c r="C14" s="25">
        <v>35747</v>
      </c>
      <c r="D14" s="67">
        <f t="shared" si="0"/>
        <v>64971</v>
      </c>
      <c r="E14" s="67">
        <v>64062</v>
      </c>
      <c r="F14" s="29">
        <f t="shared" si="2"/>
        <v>909</v>
      </c>
      <c r="G14" s="53">
        <f t="shared" si="3"/>
        <v>1.4189379039055916</v>
      </c>
      <c r="H14" s="59"/>
      <c r="I14" s="60" t="s">
        <v>66</v>
      </c>
      <c r="J14" s="24">
        <v>46702</v>
      </c>
      <c r="K14" s="25">
        <v>52122</v>
      </c>
      <c r="L14" s="67">
        <f t="shared" si="1"/>
        <v>98824</v>
      </c>
      <c r="M14" s="67">
        <v>99374</v>
      </c>
      <c r="N14" s="29">
        <f t="shared" si="4"/>
        <v>-550</v>
      </c>
      <c r="O14" s="53">
        <f t="shared" si="5"/>
        <v>-0.55346468895284484</v>
      </c>
      <c r="P14" s="5"/>
    </row>
    <row r="15" spans="1:16" ht="26.25" customHeight="1">
      <c r="A15" s="29" t="s">
        <v>26</v>
      </c>
      <c r="B15" s="24">
        <v>31149</v>
      </c>
      <c r="C15" s="25">
        <v>29911</v>
      </c>
      <c r="D15" s="67">
        <f t="shared" si="0"/>
        <v>61060</v>
      </c>
      <c r="E15" s="67">
        <v>59899</v>
      </c>
      <c r="F15" s="29">
        <f t="shared" si="2"/>
        <v>1161</v>
      </c>
      <c r="G15" s="53">
        <f t="shared" si="3"/>
        <v>1.9382627422828429</v>
      </c>
      <c r="H15" s="59"/>
      <c r="I15" s="60" t="s">
        <v>16</v>
      </c>
      <c r="J15" s="24">
        <v>46726</v>
      </c>
      <c r="K15" s="25">
        <v>50465</v>
      </c>
      <c r="L15" s="67">
        <f t="shared" si="1"/>
        <v>97191</v>
      </c>
      <c r="M15" s="67">
        <v>97788</v>
      </c>
      <c r="N15" s="29">
        <f t="shared" si="4"/>
        <v>-597</v>
      </c>
      <c r="O15" s="53">
        <f t="shared" si="5"/>
        <v>-0.61050435636274392</v>
      </c>
      <c r="P15" s="5"/>
    </row>
    <row r="16" spans="1:16" ht="26.25" customHeight="1">
      <c r="A16" s="29" t="s">
        <v>28</v>
      </c>
      <c r="B16" s="24">
        <v>39166</v>
      </c>
      <c r="C16" s="25">
        <v>41357</v>
      </c>
      <c r="D16" s="67">
        <f t="shared" si="0"/>
        <v>80523</v>
      </c>
      <c r="E16" s="67">
        <v>80312</v>
      </c>
      <c r="F16" s="29">
        <f t="shared" si="2"/>
        <v>211</v>
      </c>
      <c r="G16" s="53">
        <f t="shared" si="3"/>
        <v>0.26272537105289373</v>
      </c>
      <c r="H16" s="59"/>
      <c r="I16" s="60" t="s">
        <v>95</v>
      </c>
      <c r="J16" s="24">
        <v>71732</v>
      </c>
      <c r="K16" s="25">
        <v>78959</v>
      </c>
      <c r="L16" s="67">
        <f t="shared" si="1"/>
        <v>150691</v>
      </c>
      <c r="M16" s="67">
        <v>150879</v>
      </c>
      <c r="N16" s="29">
        <f t="shared" si="4"/>
        <v>-188</v>
      </c>
      <c r="O16" s="53">
        <f t="shared" si="5"/>
        <v>-0.12460315882263272</v>
      </c>
      <c r="P16" s="5"/>
    </row>
    <row r="17" spans="1:17" ht="26.25" customHeight="1">
      <c r="A17" s="29" t="s">
        <v>29</v>
      </c>
      <c r="B17" s="24">
        <v>76359</v>
      </c>
      <c r="C17" s="25">
        <v>78030</v>
      </c>
      <c r="D17" s="67">
        <f t="shared" si="0"/>
        <v>154389</v>
      </c>
      <c r="E17" s="67">
        <v>153344</v>
      </c>
      <c r="F17" s="29">
        <f t="shared" si="2"/>
        <v>1045</v>
      </c>
      <c r="G17" s="53">
        <f t="shared" si="3"/>
        <v>0.68147433222036724</v>
      </c>
      <c r="H17" s="59"/>
      <c r="I17" s="60" t="s">
        <v>19</v>
      </c>
      <c r="J17" s="24">
        <v>52643</v>
      </c>
      <c r="K17" s="25">
        <v>59405</v>
      </c>
      <c r="L17" s="67">
        <f t="shared" si="1"/>
        <v>112048</v>
      </c>
      <c r="M17" s="67">
        <v>111606</v>
      </c>
      <c r="N17" s="29">
        <f t="shared" si="4"/>
        <v>442</v>
      </c>
      <c r="O17" s="53">
        <f t="shared" si="5"/>
        <v>0.39603605540920739</v>
      </c>
      <c r="P17" s="5"/>
    </row>
    <row r="18" spans="1:17" ht="26.25" customHeight="1">
      <c r="A18" s="31" t="s">
        <v>31</v>
      </c>
      <c r="B18" s="26">
        <v>71077</v>
      </c>
      <c r="C18" s="27">
        <v>73468</v>
      </c>
      <c r="D18" s="67">
        <f t="shared" si="0"/>
        <v>144545</v>
      </c>
      <c r="E18" s="67">
        <v>144764</v>
      </c>
      <c r="F18" s="29">
        <f t="shared" si="2"/>
        <v>-219</v>
      </c>
      <c r="G18" s="53">
        <f t="shared" si="3"/>
        <v>-0.15128070514768865</v>
      </c>
      <c r="H18" s="59"/>
      <c r="I18" s="60" t="s">
        <v>21</v>
      </c>
      <c r="J18" s="26">
        <v>26468</v>
      </c>
      <c r="K18" s="27">
        <v>29591</v>
      </c>
      <c r="L18" s="67">
        <f t="shared" si="1"/>
        <v>56059</v>
      </c>
      <c r="M18" s="67">
        <v>56363</v>
      </c>
      <c r="N18" s="29">
        <f t="shared" ref="N18:N45" si="6">L18-M18</f>
        <v>-304</v>
      </c>
      <c r="O18" s="53">
        <f t="shared" ref="O18:O47" si="7">IF(M18=0,"",N18/M18*100)</f>
        <v>-0.53936092826854498</v>
      </c>
      <c r="P18" s="5"/>
    </row>
    <row r="19" spans="1:17" ht="26.25" customHeight="1">
      <c r="A19" s="29" t="s">
        <v>32</v>
      </c>
      <c r="B19" s="24">
        <v>31937</v>
      </c>
      <c r="C19" s="25">
        <v>36813</v>
      </c>
      <c r="D19" s="67">
        <f t="shared" si="0"/>
        <v>68750</v>
      </c>
      <c r="E19" s="67">
        <v>68038</v>
      </c>
      <c r="F19" s="29">
        <f t="shared" si="2"/>
        <v>712</v>
      </c>
      <c r="G19" s="53">
        <f t="shared" si="3"/>
        <v>1.0464740292189658</v>
      </c>
      <c r="H19" s="59"/>
      <c r="I19" s="60" t="s">
        <v>84</v>
      </c>
      <c r="J19" s="25">
        <v>42845</v>
      </c>
      <c r="K19" s="25">
        <v>48540</v>
      </c>
      <c r="L19" s="67">
        <f t="shared" si="1"/>
        <v>91385</v>
      </c>
      <c r="M19" s="67">
        <v>92268</v>
      </c>
      <c r="N19" s="29">
        <f t="shared" si="6"/>
        <v>-883</v>
      </c>
      <c r="O19" s="53">
        <f t="shared" si="7"/>
        <v>-0.95699484111501276</v>
      </c>
      <c r="P19" s="5"/>
    </row>
    <row r="20" spans="1:17" ht="26.25" customHeight="1">
      <c r="A20" s="29" t="s">
        <v>34</v>
      </c>
      <c r="B20" s="24">
        <v>40999</v>
      </c>
      <c r="C20" s="25">
        <v>44634</v>
      </c>
      <c r="D20" s="67">
        <f t="shared" si="0"/>
        <v>85633</v>
      </c>
      <c r="E20" s="67">
        <v>86118</v>
      </c>
      <c r="F20" s="29">
        <f t="shared" si="2"/>
        <v>-485</v>
      </c>
      <c r="G20" s="53">
        <f t="shared" si="3"/>
        <v>-0.56318075199145357</v>
      </c>
      <c r="H20" s="59"/>
      <c r="I20" s="60" t="s">
        <v>25</v>
      </c>
      <c r="J20" s="24">
        <v>48556</v>
      </c>
      <c r="K20" s="25">
        <v>51109</v>
      </c>
      <c r="L20" s="67">
        <f t="shared" si="1"/>
        <v>99665</v>
      </c>
      <c r="M20" s="67">
        <v>100413</v>
      </c>
      <c r="N20" s="29">
        <f t="shared" si="6"/>
        <v>-748</v>
      </c>
      <c r="O20" s="53">
        <f t="shared" si="7"/>
        <v>-0.74492346608506865</v>
      </c>
      <c r="P20" s="5"/>
      <c r="Q20" s="58"/>
    </row>
    <row r="21" spans="1:17" ht="26.25" customHeight="1">
      <c r="A21" s="29" t="s">
        <v>35</v>
      </c>
      <c r="B21" s="24">
        <v>36230</v>
      </c>
      <c r="C21" s="25">
        <v>40365</v>
      </c>
      <c r="D21" s="67">
        <f t="shared" si="0"/>
        <v>76595</v>
      </c>
      <c r="E21" s="67">
        <v>76143</v>
      </c>
      <c r="F21" s="29">
        <f t="shared" si="2"/>
        <v>452</v>
      </c>
      <c r="G21" s="53">
        <f t="shared" si="3"/>
        <v>0.59361989939981352</v>
      </c>
      <c r="H21" s="59"/>
      <c r="I21" s="60" t="s">
        <v>86</v>
      </c>
      <c r="J21" s="24">
        <v>35207</v>
      </c>
      <c r="K21" s="25">
        <v>36684</v>
      </c>
      <c r="L21" s="67">
        <f t="shared" si="1"/>
        <v>71891</v>
      </c>
      <c r="M21" s="67">
        <v>72024</v>
      </c>
      <c r="N21" s="29">
        <f t="shared" si="6"/>
        <v>-133</v>
      </c>
      <c r="O21" s="53">
        <f t="shared" si="7"/>
        <v>-0.18466066866600023</v>
      </c>
      <c r="P21" s="5"/>
    </row>
    <row r="22" spans="1:17" ht="26.25" customHeight="1">
      <c r="A22" s="29" t="s">
        <v>36</v>
      </c>
      <c r="B22" s="24">
        <v>66029</v>
      </c>
      <c r="C22" s="25">
        <v>74786</v>
      </c>
      <c r="D22" s="67">
        <f t="shared" si="0"/>
        <v>140815</v>
      </c>
      <c r="E22" s="67">
        <v>140596</v>
      </c>
      <c r="F22" s="29">
        <f t="shared" si="2"/>
        <v>219</v>
      </c>
      <c r="G22" s="53">
        <f t="shared" si="3"/>
        <v>0.15576545563173916</v>
      </c>
      <c r="H22" s="59"/>
      <c r="I22" s="60" t="s">
        <v>83</v>
      </c>
      <c r="J22" s="24">
        <v>22168</v>
      </c>
      <c r="K22" s="25">
        <v>24975</v>
      </c>
      <c r="L22" s="67">
        <f t="shared" si="1"/>
        <v>47143</v>
      </c>
      <c r="M22" s="67">
        <v>47510</v>
      </c>
      <c r="N22" s="29">
        <f t="shared" si="6"/>
        <v>-367</v>
      </c>
      <c r="O22" s="53">
        <f t="shared" si="7"/>
        <v>-0.77246895390444115</v>
      </c>
      <c r="P22" s="5"/>
    </row>
    <row r="23" spans="1:17" ht="26.25" customHeight="1">
      <c r="A23" s="29" t="s">
        <v>38</v>
      </c>
      <c r="B23" s="24">
        <v>42591</v>
      </c>
      <c r="C23" s="25">
        <v>48456</v>
      </c>
      <c r="D23" s="67">
        <f t="shared" si="0"/>
        <v>91047</v>
      </c>
      <c r="E23" s="67">
        <v>91216</v>
      </c>
      <c r="F23" s="29">
        <f t="shared" si="2"/>
        <v>-169</v>
      </c>
      <c r="G23" s="53">
        <f t="shared" si="3"/>
        <v>-0.18527451324329064</v>
      </c>
      <c r="H23" s="59"/>
      <c r="I23" s="60" t="s">
        <v>30</v>
      </c>
      <c r="J23" s="24">
        <v>24583</v>
      </c>
      <c r="K23" s="25">
        <v>28003</v>
      </c>
      <c r="L23" s="67">
        <f t="shared" si="1"/>
        <v>52586</v>
      </c>
      <c r="M23" s="67">
        <v>53088</v>
      </c>
      <c r="N23" s="29">
        <f t="shared" si="6"/>
        <v>-502</v>
      </c>
      <c r="O23" s="53">
        <f t="shared" si="7"/>
        <v>-0.94559975889089809</v>
      </c>
      <c r="P23" s="5"/>
    </row>
    <row r="24" spans="1:17" ht="26.25" customHeight="1">
      <c r="A24" s="29" t="s">
        <v>39</v>
      </c>
      <c r="B24" s="24">
        <v>41073</v>
      </c>
      <c r="C24" s="25">
        <v>49813</v>
      </c>
      <c r="D24" s="67">
        <f t="shared" si="0"/>
        <v>90886</v>
      </c>
      <c r="E24" s="67">
        <v>90721</v>
      </c>
      <c r="F24" s="29">
        <f t="shared" si="2"/>
        <v>165</v>
      </c>
      <c r="G24" s="53">
        <f t="shared" si="3"/>
        <v>0.18187630206898073</v>
      </c>
      <c r="H24" s="59"/>
      <c r="I24" s="61" t="s">
        <v>23</v>
      </c>
      <c r="J24" s="29">
        <v>190688</v>
      </c>
      <c r="K24" s="30">
        <v>206031</v>
      </c>
      <c r="L24" s="67">
        <f t="shared" si="1"/>
        <v>396719</v>
      </c>
      <c r="M24" s="67">
        <v>398027</v>
      </c>
      <c r="N24" s="29">
        <f t="shared" si="6"/>
        <v>-1308</v>
      </c>
      <c r="O24" s="53">
        <f t="shared" si="7"/>
        <v>-0.32862092270122378</v>
      </c>
      <c r="P24" s="5"/>
    </row>
    <row r="25" spans="1:17" ht="26.25" customHeight="1">
      <c r="A25" s="29" t="s">
        <v>40</v>
      </c>
      <c r="B25" s="24">
        <v>46632</v>
      </c>
      <c r="C25" s="25">
        <v>50959</v>
      </c>
      <c r="D25" s="67">
        <f t="shared" si="0"/>
        <v>97591</v>
      </c>
      <c r="E25" s="67">
        <v>98407</v>
      </c>
      <c r="F25" s="29">
        <f t="shared" si="2"/>
        <v>-816</v>
      </c>
      <c r="G25" s="53">
        <f t="shared" si="3"/>
        <v>-0.82920930421616357</v>
      </c>
      <c r="H25" s="59"/>
      <c r="I25" s="60" t="s">
        <v>33</v>
      </c>
      <c r="J25" s="29">
        <v>23328</v>
      </c>
      <c r="K25" s="30">
        <v>25651</v>
      </c>
      <c r="L25" s="67">
        <f t="shared" si="1"/>
        <v>48979</v>
      </c>
      <c r="M25" s="67">
        <v>49462</v>
      </c>
      <c r="N25" s="29">
        <f t="shared" si="6"/>
        <v>-483</v>
      </c>
      <c r="O25" s="53">
        <f t="shared" si="7"/>
        <v>-0.97650721766204363</v>
      </c>
      <c r="P25" s="5"/>
    </row>
    <row r="26" spans="1:17" ht="26.25" customHeight="1">
      <c r="A26" s="29" t="s">
        <v>41</v>
      </c>
      <c r="B26" s="24">
        <v>58594</v>
      </c>
      <c r="C26" s="25">
        <v>68193</v>
      </c>
      <c r="D26" s="67">
        <f t="shared" si="0"/>
        <v>126787</v>
      </c>
      <c r="E26" s="67">
        <v>126802</v>
      </c>
      <c r="F26" s="29">
        <f t="shared" si="2"/>
        <v>-15</v>
      </c>
      <c r="G26" s="53">
        <f t="shared" si="3"/>
        <v>-1.18294664122017E-2</v>
      </c>
      <c r="H26" s="59"/>
      <c r="I26" s="60" t="s">
        <v>60</v>
      </c>
      <c r="J26" s="24">
        <v>21881</v>
      </c>
      <c r="K26" s="25">
        <v>23554</v>
      </c>
      <c r="L26" s="67">
        <f t="shared" si="1"/>
        <v>45435</v>
      </c>
      <c r="M26" s="67">
        <v>45830</v>
      </c>
      <c r="N26" s="29">
        <f t="shared" si="6"/>
        <v>-395</v>
      </c>
      <c r="O26" s="53">
        <f t="shared" si="7"/>
        <v>-0.86188086406284103</v>
      </c>
      <c r="P26" s="11"/>
    </row>
    <row r="27" spans="1:17" ht="26.25" customHeight="1">
      <c r="A27" s="29" t="s">
        <v>42</v>
      </c>
      <c r="B27" s="24">
        <v>51723</v>
      </c>
      <c r="C27" s="25">
        <v>58357</v>
      </c>
      <c r="D27" s="67">
        <f t="shared" si="0"/>
        <v>110080</v>
      </c>
      <c r="E27" s="67">
        <v>110020</v>
      </c>
      <c r="F27" s="29">
        <f t="shared" si="2"/>
        <v>60</v>
      </c>
      <c r="G27" s="53">
        <f t="shared" si="3"/>
        <v>5.4535538992910387E-2</v>
      </c>
      <c r="H27" s="59"/>
      <c r="I27" s="60" t="s">
        <v>81</v>
      </c>
      <c r="J27" s="24">
        <v>30717</v>
      </c>
      <c r="K27" s="25">
        <v>34066</v>
      </c>
      <c r="L27" s="67">
        <f t="shared" si="1"/>
        <v>64783</v>
      </c>
      <c r="M27" s="67">
        <v>64830</v>
      </c>
      <c r="N27" s="29">
        <f t="shared" ref="N27:N28" si="8">L27-M27</f>
        <v>-47</v>
      </c>
      <c r="O27" s="53">
        <f t="shared" ref="O27:O28" si="9">IF(M27=0,"",N27/M27*100)</f>
        <v>-7.2497300632423267E-2</v>
      </c>
      <c r="P27" s="5"/>
    </row>
    <row r="28" spans="1:17" ht="26.25" customHeight="1">
      <c r="A28" s="29" t="s">
        <v>44</v>
      </c>
      <c r="B28" s="24">
        <v>72341</v>
      </c>
      <c r="C28" s="25">
        <v>82736</v>
      </c>
      <c r="D28" s="67">
        <f t="shared" si="0"/>
        <v>155077</v>
      </c>
      <c r="E28" s="67">
        <v>156311</v>
      </c>
      <c r="F28" s="29">
        <f t="shared" si="2"/>
        <v>-1234</v>
      </c>
      <c r="G28" s="53">
        <f t="shared" si="3"/>
        <v>-0.78945179801805376</v>
      </c>
      <c r="H28" s="59"/>
      <c r="I28" s="60" t="s">
        <v>37</v>
      </c>
      <c r="J28" s="24">
        <v>21996</v>
      </c>
      <c r="K28" s="25">
        <v>25722</v>
      </c>
      <c r="L28" s="67">
        <f t="shared" si="1"/>
        <v>47718</v>
      </c>
      <c r="M28" s="67">
        <v>47993</v>
      </c>
      <c r="N28" s="29">
        <f t="shared" si="8"/>
        <v>-275</v>
      </c>
      <c r="O28" s="53">
        <f t="shared" si="9"/>
        <v>-0.57300022920009175</v>
      </c>
      <c r="P28" s="5"/>
    </row>
    <row r="29" spans="1:17" ht="26.25" customHeight="1">
      <c r="A29" s="29" t="s">
        <v>45</v>
      </c>
      <c r="B29" s="24">
        <v>48871</v>
      </c>
      <c r="C29" s="25">
        <v>33876</v>
      </c>
      <c r="D29" s="67">
        <f t="shared" si="0"/>
        <v>82747</v>
      </c>
      <c r="E29" s="67">
        <v>84210</v>
      </c>
      <c r="F29" s="29">
        <f>D29-E29</f>
        <v>-1463</v>
      </c>
      <c r="G29" s="53">
        <f>IF(E29=0,"",F29/E29*100)</f>
        <v>-1.7373233582709893</v>
      </c>
      <c r="H29" s="59"/>
      <c r="I29" s="60" t="s">
        <v>94</v>
      </c>
      <c r="J29" s="29">
        <v>20436</v>
      </c>
      <c r="K29" s="30">
        <v>23058</v>
      </c>
      <c r="L29" s="67">
        <f t="shared" si="1"/>
        <v>43494</v>
      </c>
      <c r="M29" s="67">
        <v>44041</v>
      </c>
      <c r="N29" s="29">
        <f t="shared" si="6"/>
        <v>-547</v>
      </c>
      <c r="O29" s="53">
        <f t="shared" si="7"/>
        <v>-1.2420244771917077</v>
      </c>
      <c r="P29" s="11"/>
    </row>
    <row r="30" spans="1:17" ht="26.25" customHeight="1">
      <c r="A30" s="29" t="s">
        <v>47</v>
      </c>
      <c r="B30" s="30">
        <f>SUM(B6:B29)</f>
        <v>1083280</v>
      </c>
      <c r="C30" s="30">
        <f t="shared" ref="C30" si="10">SUM(C6:C29)</f>
        <v>1179196</v>
      </c>
      <c r="D30" s="29">
        <f t="shared" ref="D30:D39" si="11">SUM(B30:C30)</f>
        <v>2262476</v>
      </c>
      <c r="E30" s="68">
        <f>SUM(E6:E29)</f>
        <v>2257174</v>
      </c>
      <c r="F30" s="29">
        <f t="shared" si="2"/>
        <v>5302</v>
      </c>
      <c r="G30" s="53">
        <f t="shared" si="3"/>
        <v>0.23489549321408099</v>
      </c>
      <c r="H30" s="59"/>
      <c r="I30" s="62" t="s">
        <v>62</v>
      </c>
      <c r="J30" s="24">
        <f>SUM(B41:B47)+SUM(J6:J29)</f>
        <v>1979443</v>
      </c>
      <c r="K30" s="24">
        <f>SUM(C41:C47)+SUM(K6:K29)</f>
        <v>2207503</v>
      </c>
      <c r="L30" s="24">
        <f>SUM(D41:D47)+SUM(L6:L29)</f>
        <v>4186946</v>
      </c>
      <c r="M30" s="24">
        <f>SUM(E41:E47,M6:M29)</f>
        <v>4204523</v>
      </c>
      <c r="N30" s="29">
        <f>L30-M30</f>
        <v>-17577</v>
      </c>
      <c r="O30" s="53">
        <f>IF(M30=0,"",N30/M30*100)</f>
        <v>-0.41804980017947341</v>
      </c>
      <c r="P30" s="11"/>
    </row>
    <row r="31" spans="1:17" ht="26.25" customHeight="1">
      <c r="A31" s="63"/>
      <c r="B31" s="64"/>
      <c r="C31" s="29"/>
      <c r="D31" s="29"/>
      <c r="E31" s="67"/>
      <c r="F31" s="29"/>
      <c r="G31" s="53" t="str">
        <f t="shared" si="3"/>
        <v/>
      </c>
      <c r="H31" s="59"/>
      <c r="I31" s="65"/>
      <c r="J31" s="24"/>
      <c r="K31" s="25"/>
      <c r="L31" s="29"/>
      <c r="M31" s="67"/>
      <c r="N31" s="29"/>
      <c r="O31" s="53" t="str">
        <f t="shared" si="7"/>
        <v/>
      </c>
      <c r="P31" s="5"/>
    </row>
    <row r="32" spans="1:17" ht="26.25" customHeight="1">
      <c r="A32" s="29" t="s">
        <v>67</v>
      </c>
      <c r="B32" s="24">
        <v>59811</v>
      </c>
      <c r="C32" s="25">
        <v>62737</v>
      </c>
      <c r="D32" s="67">
        <f t="shared" ref="D32:D38" si="12">SUM(B32:C32)</f>
        <v>122548</v>
      </c>
      <c r="E32" s="67">
        <v>122778</v>
      </c>
      <c r="F32" s="29">
        <f t="shared" si="2"/>
        <v>-230</v>
      </c>
      <c r="G32" s="53">
        <f t="shared" si="3"/>
        <v>-0.18732997768329832</v>
      </c>
      <c r="H32" s="59"/>
      <c r="I32" s="65" t="s">
        <v>85</v>
      </c>
      <c r="J32" s="24">
        <v>12090</v>
      </c>
      <c r="K32" s="25">
        <v>13918</v>
      </c>
      <c r="L32" s="67">
        <f t="shared" ref="L32:L34" si="13">SUM(J32:K32)</f>
        <v>26008</v>
      </c>
      <c r="M32" s="67">
        <v>25979</v>
      </c>
      <c r="N32" s="29">
        <f t="shared" ref="N32" si="14">L32-M32</f>
        <v>29</v>
      </c>
      <c r="O32" s="53">
        <f t="shared" ref="O32" si="15">IF(M32=0,"",N32/M32*100)</f>
        <v>0.11162862311867278</v>
      </c>
      <c r="P32" s="5"/>
    </row>
    <row r="33" spans="1:17" ht="26.25" customHeight="1">
      <c r="A33" s="29" t="s">
        <v>68</v>
      </c>
      <c r="B33" s="24">
        <v>46965</v>
      </c>
      <c r="C33" s="25">
        <v>51409</v>
      </c>
      <c r="D33" s="67">
        <f t="shared" si="12"/>
        <v>98374</v>
      </c>
      <c r="E33" s="67">
        <v>99184</v>
      </c>
      <c r="F33" s="29">
        <f t="shared" si="2"/>
        <v>-810</v>
      </c>
      <c r="G33" s="53">
        <f t="shared" si="3"/>
        <v>-0.81666397806097768</v>
      </c>
      <c r="H33" s="59"/>
      <c r="I33" s="65" t="s">
        <v>43</v>
      </c>
      <c r="J33" s="24">
        <v>7711</v>
      </c>
      <c r="K33" s="25">
        <v>8635</v>
      </c>
      <c r="L33" s="67">
        <f t="shared" si="13"/>
        <v>16346</v>
      </c>
      <c r="M33" s="67">
        <v>16637</v>
      </c>
      <c r="N33" s="29">
        <f t="shared" si="6"/>
        <v>-291</v>
      </c>
      <c r="O33" s="53">
        <f t="shared" si="7"/>
        <v>-1.7491134218909661</v>
      </c>
      <c r="P33" s="5"/>
    </row>
    <row r="34" spans="1:17" ht="26.25" customHeight="1">
      <c r="A34" s="29" t="s">
        <v>69</v>
      </c>
      <c r="B34" s="24">
        <v>33620</v>
      </c>
      <c r="C34" s="25">
        <v>38067</v>
      </c>
      <c r="D34" s="67">
        <f t="shared" si="12"/>
        <v>71687</v>
      </c>
      <c r="E34" s="67">
        <v>71780</v>
      </c>
      <c r="F34" s="29">
        <f t="shared" si="2"/>
        <v>-93</v>
      </c>
      <c r="G34" s="53">
        <f t="shared" si="3"/>
        <v>-0.12956255224296462</v>
      </c>
      <c r="H34" s="59"/>
      <c r="I34" s="65" t="s">
        <v>82</v>
      </c>
      <c r="J34" s="29">
        <v>3924</v>
      </c>
      <c r="K34" s="30">
        <v>4205</v>
      </c>
      <c r="L34" s="67">
        <f t="shared" si="13"/>
        <v>8129</v>
      </c>
      <c r="M34" s="67">
        <v>8285</v>
      </c>
      <c r="N34" s="29">
        <f t="shared" si="6"/>
        <v>-156</v>
      </c>
      <c r="O34" s="53">
        <f t="shared" si="7"/>
        <v>-1.8829209414604708</v>
      </c>
      <c r="P34" s="11"/>
    </row>
    <row r="35" spans="1:17" ht="26.25" customHeight="1">
      <c r="A35" s="29" t="s">
        <v>70</v>
      </c>
      <c r="B35" s="24">
        <v>53325</v>
      </c>
      <c r="C35" s="25">
        <v>58905</v>
      </c>
      <c r="D35" s="67">
        <f t="shared" si="12"/>
        <v>112230</v>
      </c>
      <c r="E35" s="67">
        <v>112723</v>
      </c>
      <c r="F35" s="29">
        <f t="shared" si="2"/>
        <v>-493</v>
      </c>
      <c r="G35" s="53">
        <f t="shared" si="3"/>
        <v>-0.43735528685361458</v>
      </c>
      <c r="H35" s="59"/>
      <c r="I35" s="65" t="s">
        <v>46</v>
      </c>
      <c r="J35" s="24">
        <f>SUM(J33:J34)</f>
        <v>11635</v>
      </c>
      <c r="K35" s="24">
        <f>SUM(K33:K34)</f>
        <v>12840</v>
      </c>
      <c r="L35" s="29">
        <f t="shared" ref="L35:L47" si="16">SUM(J35:K35)</f>
        <v>24475</v>
      </c>
      <c r="M35" s="24">
        <f t="shared" ref="M35" si="17">SUM(M33:M34)</f>
        <v>24922</v>
      </c>
      <c r="N35" s="29">
        <f>L35-M35</f>
        <v>-447</v>
      </c>
      <c r="O35" s="53">
        <f t="shared" si="7"/>
        <v>-1.7935960195810932</v>
      </c>
      <c r="P35" s="5"/>
    </row>
    <row r="36" spans="1:17" ht="26.25" customHeight="1">
      <c r="A36" s="29" t="s">
        <v>71</v>
      </c>
      <c r="B36" s="24">
        <v>50968</v>
      </c>
      <c r="C36" s="25">
        <v>61507</v>
      </c>
      <c r="D36" s="67">
        <f t="shared" si="12"/>
        <v>112475</v>
      </c>
      <c r="E36" s="67">
        <v>114156</v>
      </c>
      <c r="F36" s="29">
        <f t="shared" si="2"/>
        <v>-1681</v>
      </c>
      <c r="G36" s="53">
        <f t="shared" si="3"/>
        <v>-1.4725463400960088</v>
      </c>
      <c r="H36" s="59"/>
      <c r="I36" s="65" t="s">
        <v>48</v>
      </c>
      <c r="J36" s="24">
        <v>6508</v>
      </c>
      <c r="K36" s="25">
        <v>7116</v>
      </c>
      <c r="L36" s="67">
        <f>SUM(J36:K36)</f>
        <v>13624</v>
      </c>
      <c r="M36" s="67">
        <v>13724</v>
      </c>
      <c r="N36" s="29">
        <f t="shared" si="6"/>
        <v>-100</v>
      </c>
      <c r="O36" s="53">
        <f t="shared" si="7"/>
        <v>-0.72865053920139899</v>
      </c>
      <c r="P36" s="5"/>
    </row>
    <row r="37" spans="1:17" ht="26.25" customHeight="1">
      <c r="A37" s="29" t="s">
        <v>72</v>
      </c>
      <c r="B37" s="24">
        <v>60816</v>
      </c>
      <c r="C37" s="25">
        <v>70004</v>
      </c>
      <c r="D37" s="67">
        <f t="shared" si="12"/>
        <v>130820</v>
      </c>
      <c r="E37" s="67">
        <v>131169</v>
      </c>
      <c r="F37" s="29">
        <f t="shared" si="2"/>
        <v>-349</v>
      </c>
      <c r="G37" s="53">
        <f t="shared" si="3"/>
        <v>-0.26606896446568928</v>
      </c>
      <c r="H37" s="59"/>
      <c r="I37" s="60" t="s">
        <v>50</v>
      </c>
      <c r="J37" s="24">
        <v>16892</v>
      </c>
      <c r="K37" s="25">
        <v>18731</v>
      </c>
      <c r="L37" s="67">
        <f t="shared" si="16"/>
        <v>35623</v>
      </c>
      <c r="M37" s="67">
        <v>35713</v>
      </c>
      <c r="N37" s="29">
        <f t="shared" si="6"/>
        <v>-90</v>
      </c>
      <c r="O37" s="53">
        <f t="shared" si="7"/>
        <v>-0.2520090723266038</v>
      </c>
      <c r="P37" s="5"/>
    </row>
    <row r="38" spans="1:17" ht="26.25" customHeight="1">
      <c r="A38" s="29" t="s">
        <v>73</v>
      </c>
      <c r="B38" s="24">
        <v>14630</v>
      </c>
      <c r="C38" s="25">
        <v>16206</v>
      </c>
      <c r="D38" s="67">
        <f t="shared" si="12"/>
        <v>30836</v>
      </c>
      <c r="E38" s="67">
        <v>31054</v>
      </c>
      <c r="F38" s="29">
        <f t="shared" si="2"/>
        <v>-218</v>
      </c>
      <c r="G38" s="53">
        <f t="shared" si="3"/>
        <v>-0.70200296258131001</v>
      </c>
      <c r="H38" s="59"/>
      <c r="I38" s="60" t="s">
        <v>89</v>
      </c>
      <c r="J38" s="24">
        <v>3524</v>
      </c>
      <c r="K38" s="25">
        <v>3497</v>
      </c>
      <c r="L38" s="67">
        <f t="shared" si="16"/>
        <v>7021</v>
      </c>
      <c r="M38" s="67">
        <v>7048</v>
      </c>
      <c r="N38" s="29">
        <f t="shared" ref="N38" si="18">L38-M38</f>
        <v>-27</v>
      </c>
      <c r="O38" s="53">
        <f t="shared" ref="O38" si="19">IF(M38=0,"",N38/M38*100)</f>
        <v>-0.38308740068104424</v>
      </c>
      <c r="P38" s="40"/>
      <c r="Q38" s="41"/>
    </row>
    <row r="39" spans="1:17" ht="26.25" customHeight="1">
      <c r="A39" s="29" t="s">
        <v>61</v>
      </c>
      <c r="B39" s="24">
        <f>SUM(B32:B38)</f>
        <v>320135</v>
      </c>
      <c r="C39" s="24">
        <f t="shared" ref="C39" si="20">SUM(C32:C38)</f>
        <v>358835</v>
      </c>
      <c r="D39" s="29">
        <f t="shared" si="11"/>
        <v>678970</v>
      </c>
      <c r="E39" s="24">
        <f t="shared" ref="E39" si="21">SUM(E32:E38)</f>
        <v>682844</v>
      </c>
      <c r="F39" s="29">
        <f t="shared" si="2"/>
        <v>-3874</v>
      </c>
      <c r="G39" s="53">
        <f t="shared" si="3"/>
        <v>-0.56733309511396457</v>
      </c>
      <c r="H39" s="59"/>
      <c r="I39" s="60" t="s">
        <v>90</v>
      </c>
      <c r="J39" s="29">
        <v>5847</v>
      </c>
      <c r="K39" s="30">
        <v>6787</v>
      </c>
      <c r="L39" s="67">
        <f t="shared" si="16"/>
        <v>12634</v>
      </c>
      <c r="M39" s="67">
        <v>12906</v>
      </c>
      <c r="N39" s="29">
        <f t="shared" si="6"/>
        <v>-272</v>
      </c>
      <c r="O39" s="53">
        <f t="shared" si="7"/>
        <v>-2.1075468774213544</v>
      </c>
      <c r="P39" s="11"/>
    </row>
    <row r="40" spans="1:17" ht="26.25" customHeight="1">
      <c r="A40" s="29"/>
      <c r="B40" s="24"/>
      <c r="C40" s="25"/>
      <c r="D40" s="29"/>
      <c r="E40" s="67"/>
      <c r="F40" s="29"/>
      <c r="G40" s="53" t="str">
        <f t="shared" si="3"/>
        <v/>
      </c>
      <c r="H40" s="59"/>
      <c r="I40" s="64" t="s">
        <v>52</v>
      </c>
      <c r="J40" s="29">
        <f>SUM(J37:J39)</f>
        <v>26263</v>
      </c>
      <c r="K40" s="29">
        <f t="shared" ref="K40" si="22">SUM(K37:K39)</f>
        <v>29015</v>
      </c>
      <c r="L40" s="29">
        <f t="shared" si="16"/>
        <v>55278</v>
      </c>
      <c r="M40" s="69">
        <f t="shared" ref="M40" si="23">SUM(M37:M39)</f>
        <v>55667</v>
      </c>
      <c r="N40" s="29">
        <f>L40-M40</f>
        <v>-389</v>
      </c>
      <c r="O40" s="53">
        <f t="shared" si="7"/>
        <v>-0.69879821078915694</v>
      </c>
      <c r="P40" s="11"/>
    </row>
    <row r="41" spans="1:17" ht="26.25" customHeight="1">
      <c r="A41" s="29" t="s">
        <v>74</v>
      </c>
      <c r="B41" s="24">
        <v>73326</v>
      </c>
      <c r="C41" s="25">
        <v>82401</v>
      </c>
      <c r="D41" s="67">
        <f t="shared" ref="D41:D47" si="24">SUM(B41:C41)</f>
        <v>155727</v>
      </c>
      <c r="E41" s="67">
        <v>157249</v>
      </c>
      <c r="F41" s="29">
        <f t="shared" si="2"/>
        <v>-1522</v>
      </c>
      <c r="G41" s="53">
        <f t="shared" si="3"/>
        <v>-0.96789168770548617</v>
      </c>
      <c r="H41" s="59"/>
      <c r="I41" s="64" t="s">
        <v>79</v>
      </c>
      <c r="J41" s="29">
        <v>5213</v>
      </c>
      <c r="K41" s="30">
        <v>5576</v>
      </c>
      <c r="L41" s="67">
        <f t="shared" si="16"/>
        <v>10789</v>
      </c>
      <c r="M41" s="67">
        <v>10939</v>
      </c>
      <c r="N41" s="29">
        <f t="shared" si="6"/>
        <v>-150</v>
      </c>
      <c r="O41" s="53">
        <f t="shared" si="7"/>
        <v>-1.371240515586434</v>
      </c>
      <c r="P41" s="5"/>
    </row>
    <row r="42" spans="1:17" ht="26.25" customHeight="1">
      <c r="A42" s="29" t="s">
        <v>51</v>
      </c>
      <c r="B42" s="24">
        <v>156004</v>
      </c>
      <c r="C42" s="25">
        <v>179035</v>
      </c>
      <c r="D42" s="67">
        <f t="shared" si="24"/>
        <v>335039</v>
      </c>
      <c r="E42" s="67">
        <v>336045</v>
      </c>
      <c r="F42" s="29">
        <f t="shared" si="2"/>
        <v>-1006</v>
      </c>
      <c r="G42" s="53">
        <f t="shared" si="3"/>
        <v>-0.29936466842238391</v>
      </c>
      <c r="H42" s="59"/>
      <c r="I42" s="29" t="s">
        <v>91</v>
      </c>
      <c r="J42" s="29">
        <v>6011</v>
      </c>
      <c r="K42" s="30">
        <v>6504</v>
      </c>
      <c r="L42" s="67">
        <f t="shared" si="16"/>
        <v>12515</v>
      </c>
      <c r="M42" s="67">
        <v>12721</v>
      </c>
      <c r="N42" s="29">
        <f t="shared" si="6"/>
        <v>-206</v>
      </c>
      <c r="O42" s="53">
        <f t="shared" si="7"/>
        <v>-1.6193695464193067</v>
      </c>
      <c r="P42" s="5"/>
    </row>
    <row r="43" spans="1:17" ht="26.25" customHeight="1">
      <c r="A43" s="60" t="s">
        <v>88</v>
      </c>
      <c r="B43" s="24">
        <v>40196</v>
      </c>
      <c r="C43" s="25">
        <v>45377</v>
      </c>
      <c r="D43" s="67">
        <f t="shared" si="24"/>
        <v>85573</v>
      </c>
      <c r="E43" s="67">
        <v>85742</v>
      </c>
      <c r="F43" s="29">
        <f t="shared" si="2"/>
        <v>-169</v>
      </c>
      <c r="G43" s="53">
        <f t="shared" si="3"/>
        <v>-0.19710293671712811</v>
      </c>
      <c r="H43" s="59"/>
      <c r="I43" s="29" t="s">
        <v>54</v>
      </c>
      <c r="J43" s="29">
        <v>1989</v>
      </c>
      <c r="K43" s="30">
        <v>2242</v>
      </c>
      <c r="L43" s="67">
        <f t="shared" si="16"/>
        <v>4231</v>
      </c>
      <c r="M43" s="67">
        <v>4320</v>
      </c>
      <c r="N43" s="29">
        <f t="shared" si="6"/>
        <v>-89</v>
      </c>
      <c r="O43" s="53">
        <f t="shared" si="7"/>
        <v>-2.0601851851851851</v>
      </c>
      <c r="P43" s="5"/>
    </row>
    <row r="44" spans="1:17" ht="26.25" customHeight="1">
      <c r="A44" s="29" t="s">
        <v>53</v>
      </c>
      <c r="B44" s="24">
        <v>148169</v>
      </c>
      <c r="C44" s="25">
        <v>167883</v>
      </c>
      <c r="D44" s="67">
        <f t="shared" si="24"/>
        <v>316052</v>
      </c>
      <c r="E44" s="67">
        <v>315080</v>
      </c>
      <c r="F44" s="29">
        <f t="shared" si="2"/>
        <v>972</v>
      </c>
      <c r="G44" s="53">
        <f t="shared" si="3"/>
        <v>0.30849308112225465</v>
      </c>
      <c r="H44" s="59"/>
      <c r="I44" s="64" t="s">
        <v>57</v>
      </c>
      <c r="J44" s="29">
        <f>SUM(J41,J42,J43)</f>
        <v>13213</v>
      </c>
      <c r="K44" s="29">
        <f>SUM(K41,K42,K43)</f>
        <v>14322</v>
      </c>
      <c r="L44" s="29">
        <f t="shared" si="16"/>
        <v>27535</v>
      </c>
      <c r="M44" s="69">
        <f t="shared" ref="M44" si="25">SUM(M41:M43)</f>
        <v>27980</v>
      </c>
      <c r="N44" s="29">
        <f t="shared" si="6"/>
        <v>-445</v>
      </c>
      <c r="O44" s="53">
        <f t="shared" si="7"/>
        <v>-1.5904217298070049</v>
      </c>
      <c r="P44" s="5"/>
    </row>
    <row r="45" spans="1:17" ht="26.25" customHeight="1">
      <c r="A45" s="60" t="s">
        <v>87</v>
      </c>
      <c r="B45" s="26">
        <v>28688</v>
      </c>
      <c r="C45" s="27">
        <v>32335</v>
      </c>
      <c r="D45" s="67">
        <f t="shared" si="24"/>
        <v>61023</v>
      </c>
      <c r="E45" s="67">
        <v>61439</v>
      </c>
      <c r="F45" s="29">
        <f t="shared" si="2"/>
        <v>-416</v>
      </c>
      <c r="G45" s="53">
        <f t="shared" si="3"/>
        <v>-0.6770943537492472</v>
      </c>
      <c r="H45" s="59"/>
      <c r="I45" s="64" t="s">
        <v>58</v>
      </c>
      <c r="J45" s="31">
        <f>SUM(J32,J35,J36,J40,J44)</f>
        <v>69709</v>
      </c>
      <c r="K45" s="31">
        <f t="shared" ref="K45" si="26">SUM(K32,K35,K36,K40,K44)</f>
        <v>77211</v>
      </c>
      <c r="L45" s="29">
        <f t="shared" si="16"/>
        <v>146920</v>
      </c>
      <c r="M45" s="70">
        <f t="shared" ref="M45" si="27">SUM(M32,M35,M36,M40,M44)</f>
        <v>148272</v>
      </c>
      <c r="N45" s="29">
        <f t="shared" si="6"/>
        <v>-1352</v>
      </c>
      <c r="O45" s="53">
        <f t="shared" si="7"/>
        <v>-0.91183770367972372</v>
      </c>
      <c r="P45" s="5"/>
    </row>
    <row r="46" spans="1:17" ht="26.25" customHeight="1">
      <c r="A46" s="29" t="s">
        <v>55</v>
      </c>
      <c r="B46" s="32">
        <v>137059</v>
      </c>
      <c r="C46" s="32">
        <v>154874</v>
      </c>
      <c r="D46" s="67">
        <f t="shared" si="24"/>
        <v>291933</v>
      </c>
      <c r="E46" s="67">
        <v>292957</v>
      </c>
      <c r="F46" s="29">
        <f t="shared" si="2"/>
        <v>-1024</v>
      </c>
      <c r="G46" s="53">
        <f t="shared" si="3"/>
        <v>-0.34953935219161852</v>
      </c>
      <c r="H46" s="56"/>
      <c r="I46" s="64"/>
      <c r="J46" s="28"/>
      <c r="K46" s="28"/>
      <c r="L46" s="29"/>
      <c r="M46" s="67"/>
      <c r="N46" s="29"/>
      <c r="O46" s="53" t="str">
        <f t="shared" si="7"/>
        <v/>
      </c>
      <c r="P46" s="5"/>
    </row>
    <row r="47" spans="1:17" ht="26.25" customHeight="1">
      <c r="A47" s="29" t="s">
        <v>56</v>
      </c>
      <c r="B47" s="33">
        <v>32484</v>
      </c>
      <c r="C47" s="33">
        <v>35882</v>
      </c>
      <c r="D47" s="67">
        <f t="shared" si="24"/>
        <v>68366</v>
      </c>
      <c r="E47" s="67">
        <v>68988</v>
      </c>
      <c r="F47" s="29">
        <f t="shared" si="2"/>
        <v>-622</v>
      </c>
      <c r="G47" s="53">
        <f t="shared" si="3"/>
        <v>-0.9016060764190873</v>
      </c>
      <c r="H47" s="56"/>
      <c r="I47" s="66" t="s">
        <v>49</v>
      </c>
      <c r="J47" s="31">
        <f>SUM(B30,B39,J30,J45)</f>
        <v>3452567</v>
      </c>
      <c r="K47" s="31">
        <f>SUM(C30,C39,K30,K45)</f>
        <v>3822745</v>
      </c>
      <c r="L47" s="29">
        <f t="shared" si="16"/>
        <v>7275312</v>
      </c>
      <c r="M47" s="70">
        <f t="shared" ref="M47" si="28">SUM(E30,E39,M30,M45)</f>
        <v>7292813</v>
      </c>
      <c r="N47" s="29">
        <f>L47-M47</f>
        <v>-17501</v>
      </c>
      <c r="O47" s="53">
        <f t="shared" si="7"/>
        <v>-0.23997598731792519</v>
      </c>
      <c r="P47" s="5"/>
    </row>
    <row r="48" spans="1:17" ht="26.25" customHeight="1">
      <c r="A48" s="45" t="s">
        <v>96</v>
      </c>
      <c r="B48" s="43"/>
      <c r="C48" s="43"/>
      <c r="D48" s="42"/>
      <c r="E48" s="43"/>
      <c r="F48" s="34"/>
      <c r="G48" s="54"/>
      <c r="H48" s="17"/>
      <c r="I48" s="44"/>
      <c r="J48" s="34"/>
      <c r="K48" s="34"/>
      <c r="L48" s="42"/>
      <c r="M48" s="34"/>
      <c r="N48" s="34"/>
      <c r="O48" s="54"/>
      <c r="P48" s="5"/>
    </row>
    <row r="49" spans="1:31" ht="20.100000000000001" customHeight="1">
      <c r="A49" s="22" t="s">
        <v>75</v>
      </c>
      <c r="B49" s="36"/>
      <c r="C49" s="36"/>
      <c r="D49" s="36"/>
      <c r="E49" s="36"/>
      <c r="F49" s="55"/>
      <c r="G49" s="55"/>
      <c r="H49" s="37"/>
      <c r="I49" s="38"/>
      <c r="J49" s="39"/>
      <c r="K49" s="39"/>
      <c r="L49" s="34"/>
      <c r="M49" s="34"/>
      <c r="N49" s="34"/>
      <c r="O49" s="35"/>
      <c r="P49" s="5"/>
    </row>
    <row r="50" spans="1:31" ht="20.100000000000001" customHeight="1">
      <c r="A50" s="22"/>
      <c r="H50" s="17"/>
      <c r="I50" s="17"/>
      <c r="J50" s="17"/>
      <c r="K50" s="17"/>
      <c r="L50" s="17"/>
      <c r="M50" s="17"/>
      <c r="N50" s="56"/>
      <c r="O50" s="56"/>
      <c r="P50" s="21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5"/>
    </row>
    <row r="51" spans="1:31" ht="20.100000000000001" customHeight="1">
      <c r="P51" s="20" t="s">
        <v>63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5"/>
    </row>
    <row r="52" spans="1:31" ht="20.100000000000001" customHeight="1">
      <c r="P52" s="5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5"/>
    </row>
    <row r="53" spans="1:31" ht="20.100000000000001" customHeight="1">
      <c r="P53" s="5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</row>
    <row r="54" spans="1:31" ht="20.100000000000001" customHeight="1">
      <c r="P54" s="5"/>
    </row>
    <row r="55" spans="1:31" ht="20.100000000000001" customHeight="1">
      <c r="A55" s="5"/>
      <c r="B55" s="17"/>
      <c r="C55" s="17"/>
      <c r="D55" s="17"/>
      <c r="E55" s="17"/>
      <c r="F55" s="56"/>
      <c r="G55" s="56"/>
      <c r="H55" s="17"/>
      <c r="I55" s="17"/>
      <c r="J55" s="17"/>
      <c r="K55" s="17"/>
      <c r="L55" s="17"/>
      <c r="M55" s="17"/>
      <c r="N55" s="56"/>
      <c r="O55" s="56"/>
      <c r="P55" s="5"/>
    </row>
    <row r="56" spans="1:31" ht="20.100000000000001" customHeight="1">
      <c r="A56" s="5"/>
      <c r="B56" s="5"/>
      <c r="C56" s="5"/>
      <c r="D56" s="5"/>
      <c r="E56" s="5"/>
      <c r="F56" s="57"/>
      <c r="G56" s="57"/>
      <c r="H56" s="5"/>
      <c r="I56" s="5"/>
      <c r="J56" s="5"/>
      <c r="K56" s="5"/>
      <c r="L56" s="5"/>
      <c r="M56" s="5"/>
      <c r="N56" s="57"/>
      <c r="O56" s="57"/>
      <c r="P56" s="5"/>
    </row>
    <row r="57" spans="1:31" ht="15" customHeight="1">
      <c r="A57" s="5"/>
      <c r="B57" s="17"/>
      <c r="C57" s="17"/>
      <c r="D57" s="17"/>
      <c r="E57" s="17"/>
      <c r="F57" s="56"/>
      <c r="G57" s="56"/>
      <c r="H57" s="5"/>
      <c r="I57" s="5"/>
      <c r="J57" s="5"/>
      <c r="K57" s="5"/>
      <c r="L57" s="5"/>
      <c r="M57" s="5"/>
      <c r="N57" s="57"/>
      <c r="O57" s="57"/>
      <c r="P57" s="5"/>
    </row>
    <row r="58" spans="1:31" ht="15" customHeight="1">
      <c r="A58" s="5"/>
      <c r="B58" s="17"/>
      <c r="C58" s="17"/>
      <c r="D58" s="17"/>
      <c r="E58" s="17"/>
      <c r="F58" s="56"/>
      <c r="G58" s="56"/>
      <c r="H58" s="5"/>
      <c r="I58" s="5"/>
      <c r="J58" s="5"/>
      <c r="K58" s="5"/>
      <c r="L58" s="5"/>
      <c r="M58" s="5"/>
      <c r="N58" s="57"/>
      <c r="O58" s="57"/>
      <c r="P58" s="5"/>
    </row>
    <row r="59" spans="1:31" ht="15" customHeight="1">
      <c r="A59" s="5"/>
      <c r="B59" s="5"/>
      <c r="C59" s="5"/>
      <c r="D59" s="5"/>
      <c r="E59" s="5"/>
      <c r="F59" s="57"/>
      <c r="G59" s="57"/>
      <c r="H59" s="5"/>
      <c r="I59" s="5"/>
      <c r="J59" s="5"/>
      <c r="K59" s="5"/>
      <c r="L59" s="5"/>
      <c r="M59" s="5"/>
      <c r="N59" s="57"/>
      <c r="O59" s="57"/>
      <c r="P59" s="5"/>
    </row>
    <row r="60" spans="1:31" ht="15" customHeight="1">
      <c r="A60" s="5"/>
      <c r="B60" s="5"/>
      <c r="C60" s="5"/>
      <c r="D60" s="5"/>
      <c r="E60" s="5"/>
      <c r="F60" s="57"/>
      <c r="G60" s="57"/>
      <c r="H60" s="5"/>
      <c r="I60" s="5"/>
      <c r="J60" s="5"/>
      <c r="K60" s="5"/>
      <c r="L60" s="5"/>
      <c r="M60" s="5"/>
      <c r="N60" s="57"/>
      <c r="O60" s="57"/>
      <c r="P60" s="5"/>
    </row>
    <row r="61" spans="1:31" ht="15" customHeight="1">
      <c r="A61" s="5"/>
      <c r="B61" s="5"/>
      <c r="C61" s="5"/>
      <c r="D61" s="5"/>
      <c r="E61" s="5"/>
      <c r="F61" s="57"/>
      <c r="G61" s="57"/>
      <c r="H61" s="5"/>
      <c r="I61" s="5"/>
      <c r="J61" s="5"/>
      <c r="K61" s="5"/>
      <c r="L61" s="5"/>
      <c r="M61" s="5"/>
      <c r="N61" s="57"/>
      <c r="O61" s="57"/>
      <c r="P61" s="5"/>
    </row>
    <row r="62" spans="1:31" ht="15" customHeight="1">
      <c r="A62" s="5"/>
      <c r="B62" s="5"/>
      <c r="C62" s="5"/>
      <c r="D62" s="5"/>
      <c r="E62" s="5"/>
      <c r="F62" s="57"/>
      <c r="G62" s="57"/>
      <c r="H62" s="5"/>
      <c r="I62" s="5"/>
      <c r="J62" s="5"/>
      <c r="K62" s="5"/>
      <c r="L62" s="5"/>
      <c r="M62" s="5"/>
      <c r="N62" s="57"/>
      <c r="O62" s="57"/>
      <c r="P62" s="5"/>
    </row>
    <row r="63" spans="1:31" ht="15" customHeight="1">
      <c r="A63" s="5"/>
      <c r="B63" s="5"/>
      <c r="C63" s="5"/>
      <c r="D63" s="5"/>
      <c r="E63" s="5"/>
      <c r="F63" s="57"/>
      <c r="G63" s="57"/>
      <c r="H63" s="5"/>
      <c r="I63" s="5"/>
      <c r="J63" s="5"/>
      <c r="K63" s="5"/>
      <c r="L63" s="5"/>
      <c r="M63" s="5"/>
      <c r="N63" s="57"/>
      <c r="O63" s="57"/>
      <c r="P63" s="5"/>
    </row>
    <row r="64" spans="1:31" ht="15" customHeight="1">
      <c r="A64" s="5"/>
      <c r="B64" s="5"/>
      <c r="C64" s="5"/>
      <c r="D64" s="5"/>
      <c r="E64" s="5"/>
      <c r="F64" s="57"/>
      <c r="G64" s="57"/>
      <c r="H64" s="5"/>
      <c r="I64" s="5"/>
      <c r="J64" s="5"/>
      <c r="K64" s="5"/>
      <c r="L64" s="5"/>
      <c r="M64" s="5"/>
      <c r="N64" s="57"/>
      <c r="O64" s="57"/>
      <c r="P64" s="5"/>
    </row>
    <row r="65" spans="1:16" ht="15" customHeight="1">
      <c r="A65" s="5"/>
      <c r="B65" s="5"/>
      <c r="C65" s="5"/>
      <c r="D65" s="5"/>
      <c r="E65" s="5"/>
      <c r="F65" s="57"/>
      <c r="G65" s="57"/>
      <c r="H65" s="5"/>
      <c r="I65" s="5"/>
      <c r="J65" s="5"/>
      <c r="K65" s="5"/>
      <c r="L65" s="5"/>
      <c r="M65" s="5"/>
      <c r="N65" s="57"/>
      <c r="O65" s="57"/>
      <c r="P65" s="5"/>
    </row>
    <row r="66" spans="1:16" ht="15" customHeight="1">
      <c r="A66" s="5"/>
      <c r="B66" s="5"/>
      <c r="C66" s="5"/>
      <c r="D66" s="5"/>
      <c r="E66" s="5"/>
      <c r="F66" s="57"/>
      <c r="G66" s="57"/>
      <c r="H66" s="5"/>
      <c r="I66" s="5"/>
      <c r="J66" s="5"/>
      <c r="K66" s="5"/>
      <c r="L66" s="5"/>
      <c r="M66" s="5"/>
      <c r="N66" s="57"/>
      <c r="O66" s="57"/>
      <c r="P66" s="5"/>
    </row>
    <row r="67" spans="1:16" ht="15" customHeight="1">
      <c r="A67" s="5"/>
      <c r="B67" s="5"/>
      <c r="C67" s="5"/>
      <c r="D67" s="5"/>
      <c r="E67" s="5"/>
      <c r="F67" s="57"/>
      <c r="G67" s="57"/>
      <c r="H67" s="5"/>
      <c r="I67" s="5"/>
      <c r="J67" s="5"/>
      <c r="K67" s="5"/>
      <c r="L67" s="5"/>
      <c r="M67" s="5"/>
      <c r="N67" s="57"/>
      <c r="O67" s="57"/>
      <c r="P67" s="5"/>
    </row>
    <row r="68" spans="1:16" ht="15" customHeight="1">
      <c r="A68" s="5"/>
      <c r="B68" s="5"/>
      <c r="C68" s="5"/>
      <c r="D68" s="5"/>
      <c r="E68" s="5"/>
      <c r="F68" s="57"/>
      <c r="G68" s="57"/>
      <c r="H68" s="5"/>
      <c r="I68" s="5"/>
      <c r="J68" s="5"/>
      <c r="K68" s="5"/>
      <c r="L68" s="5"/>
      <c r="M68" s="5"/>
      <c r="N68" s="57"/>
      <c r="O68" s="57"/>
      <c r="P68" s="5"/>
    </row>
    <row r="69" spans="1:16" ht="15" customHeight="1">
      <c r="A69" s="5"/>
      <c r="B69" s="5"/>
      <c r="C69" s="5"/>
      <c r="D69" s="5"/>
      <c r="E69" s="5"/>
      <c r="F69" s="57"/>
      <c r="G69" s="57"/>
      <c r="H69" s="5"/>
      <c r="I69" s="5"/>
      <c r="J69" s="5"/>
      <c r="K69" s="5"/>
      <c r="L69" s="5"/>
      <c r="M69" s="5"/>
      <c r="N69" s="57"/>
      <c r="O69" s="57"/>
      <c r="P69" s="5"/>
    </row>
    <row r="70" spans="1:16" ht="15" customHeight="1">
      <c r="A70" s="5"/>
      <c r="B70" s="5"/>
      <c r="C70" s="5"/>
      <c r="D70" s="5"/>
      <c r="E70" s="5"/>
      <c r="F70" s="57"/>
      <c r="G70" s="57"/>
      <c r="H70" s="5"/>
      <c r="I70" s="5"/>
      <c r="J70" s="5"/>
      <c r="K70" s="5"/>
      <c r="L70" s="5"/>
      <c r="M70" s="5"/>
      <c r="N70" s="57"/>
      <c r="O70" s="57"/>
      <c r="P70" s="5"/>
    </row>
    <row r="71" spans="1:16" ht="15" customHeight="1">
      <c r="A71" s="5"/>
      <c r="B71" s="5"/>
      <c r="C71" s="5"/>
      <c r="D71" s="5"/>
      <c r="E71" s="5"/>
      <c r="F71" s="57"/>
      <c r="G71" s="57"/>
      <c r="H71" s="5"/>
      <c r="I71" s="5"/>
      <c r="J71" s="5"/>
      <c r="K71" s="5"/>
      <c r="L71" s="5"/>
      <c r="M71" s="5"/>
      <c r="N71" s="57"/>
      <c r="O71" s="57"/>
      <c r="P71" s="5"/>
    </row>
    <row r="72" spans="1:16" ht="15" customHeight="1">
      <c r="A72" s="5"/>
      <c r="B72" s="5"/>
      <c r="C72" s="5"/>
      <c r="D72" s="5"/>
      <c r="E72" s="5"/>
      <c r="F72" s="57"/>
      <c r="G72" s="57"/>
      <c r="H72" s="5"/>
      <c r="I72" s="5"/>
      <c r="J72" s="5"/>
      <c r="K72" s="5"/>
      <c r="L72" s="5"/>
      <c r="M72" s="5"/>
      <c r="N72" s="57"/>
      <c r="O72" s="57"/>
      <c r="P72" s="5"/>
    </row>
    <row r="73" spans="1:16" ht="15" customHeight="1">
      <c r="A73" s="5"/>
      <c r="B73" s="5"/>
      <c r="C73" s="5"/>
      <c r="D73" s="5"/>
      <c r="E73" s="5"/>
      <c r="F73" s="57"/>
      <c r="G73" s="57"/>
      <c r="H73" s="5"/>
      <c r="I73" s="5"/>
      <c r="J73" s="5"/>
      <c r="K73" s="5"/>
      <c r="L73" s="5"/>
      <c r="M73" s="5"/>
      <c r="N73" s="57"/>
      <c r="O73" s="57"/>
      <c r="P73" s="5"/>
    </row>
    <row r="74" spans="1:16" ht="15" customHeight="1">
      <c r="A74" s="5"/>
      <c r="B74" s="5"/>
      <c r="C74" s="5"/>
      <c r="D74" s="5"/>
      <c r="E74" s="5"/>
      <c r="F74" s="57"/>
      <c r="G74" s="57"/>
      <c r="H74" s="5"/>
      <c r="I74" s="5"/>
      <c r="J74" s="5"/>
      <c r="K74" s="5"/>
      <c r="L74" s="5"/>
      <c r="M74" s="5"/>
      <c r="N74" s="57"/>
      <c r="O74" s="57"/>
      <c r="P74" s="5"/>
    </row>
    <row r="75" spans="1:16" ht="15" customHeight="1">
      <c r="A75" s="5"/>
      <c r="B75" s="5"/>
      <c r="C75" s="5"/>
      <c r="D75" s="5"/>
      <c r="E75" s="5"/>
      <c r="F75" s="57"/>
      <c r="G75" s="57"/>
      <c r="H75" s="5"/>
      <c r="I75" s="5"/>
      <c r="J75" s="5"/>
      <c r="K75" s="5"/>
      <c r="L75" s="5"/>
      <c r="M75" s="5"/>
      <c r="N75" s="57"/>
      <c r="O75" s="57"/>
      <c r="P75" s="5"/>
    </row>
    <row r="76" spans="1:16" ht="15" customHeight="1">
      <c r="A76" s="5"/>
      <c r="B76" s="5"/>
      <c r="C76" s="5"/>
      <c r="D76" s="5"/>
      <c r="E76" s="5"/>
      <c r="F76" s="57"/>
      <c r="G76" s="57"/>
      <c r="H76" s="5"/>
      <c r="I76" s="5"/>
      <c r="J76" s="5"/>
      <c r="K76" s="5"/>
      <c r="L76" s="5"/>
      <c r="M76" s="5"/>
      <c r="N76" s="57"/>
      <c r="O76" s="57"/>
      <c r="P76" s="5"/>
    </row>
    <row r="77" spans="1:16" ht="15" customHeight="1">
      <c r="A77" s="5"/>
      <c r="B77" s="5"/>
      <c r="C77" s="5"/>
      <c r="D77" s="5"/>
      <c r="E77" s="5"/>
      <c r="F77" s="57"/>
      <c r="G77" s="57"/>
      <c r="H77" s="5"/>
      <c r="I77" s="5"/>
      <c r="J77" s="5"/>
      <c r="K77" s="5"/>
      <c r="L77" s="5"/>
      <c r="M77" s="5"/>
      <c r="N77" s="57"/>
      <c r="O77" s="57"/>
      <c r="P77" s="5"/>
    </row>
    <row r="78" spans="1:16" ht="15" customHeight="1">
      <c r="A78" s="5"/>
      <c r="B78" s="5"/>
      <c r="C78" s="5"/>
      <c r="D78" s="5"/>
      <c r="E78" s="5"/>
      <c r="F78" s="57"/>
      <c r="G78" s="57"/>
      <c r="H78" s="5"/>
      <c r="I78" s="5"/>
      <c r="J78" s="5"/>
      <c r="K78" s="5"/>
      <c r="L78" s="5"/>
      <c r="M78" s="5"/>
      <c r="N78" s="57"/>
      <c r="O78" s="57"/>
      <c r="P78" s="5"/>
    </row>
    <row r="79" spans="1:16" ht="15" customHeight="1">
      <c r="A79" s="5"/>
      <c r="B79" s="5"/>
      <c r="C79" s="5"/>
      <c r="D79" s="5"/>
      <c r="E79" s="5"/>
      <c r="F79" s="57"/>
      <c r="G79" s="57"/>
      <c r="H79" s="5"/>
      <c r="I79" s="5"/>
      <c r="J79" s="5"/>
      <c r="K79" s="5"/>
      <c r="L79" s="5"/>
      <c r="M79" s="5"/>
      <c r="N79" s="57"/>
      <c r="O79" s="57"/>
      <c r="P79" s="5"/>
    </row>
    <row r="80" spans="1:16" ht="15" customHeight="1">
      <c r="A80" s="5"/>
      <c r="B80" s="5"/>
      <c r="C80" s="5"/>
      <c r="D80" s="5"/>
      <c r="E80" s="5"/>
      <c r="F80" s="57"/>
      <c r="G80" s="57"/>
      <c r="H80" s="5"/>
      <c r="I80" s="5"/>
      <c r="J80" s="5"/>
      <c r="K80" s="5"/>
      <c r="L80" s="5"/>
      <c r="M80" s="5"/>
      <c r="N80" s="57"/>
      <c r="O80" s="57"/>
      <c r="P80" s="5"/>
    </row>
    <row r="81" spans="1:16" ht="15" customHeight="1">
      <c r="A81" s="5"/>
      <c r="B81" s="5"/>
      <c r="C81" s="5"/>
      <c r="D81" s="5"/>
      <c r="E81" s="5"/>
      <c r="F81" s="57"/>
      <c r="G81" s="57"/>
      <c r="H81" s="5"/>
      <c r="I81" s="5"/>
      <c r="J81" s="5"/>
      <c r="K81" s="5"/>
      <c r="L81" s="5"/>
      <c r="M81" s="5"/>
      <c r="N81" s="57"/>
      <c r="O81" s="57"/>
      <c r="P81" s="5"/>
    </row>
    <row r="82" spans="1:16" ht="15" customHeight="1">
      <c r="A82" s="5"/>
      <c r="B82" s="5"/>
      <c r="C82" s="5"/>
      <c r="D82" s="5"/>
      <c r="E82" s="5"/>
      <c r="F82" s="57"/>
      <c r="G82" s="57"/>
      <c r="H82" s="5"/>
      <c r="I82" s="5"/>
      <c r="J82" s="5"/>
      <c r="K82" s="5"/>
      <c r="L82" s="5"/>
      <c r="M82" s="5"/>
      <c r="N82" s="57"/>
      <c r="O82" s="57"/>
      <c r="P82" s="5"/>
    </row>
    <row r="83" spans="1:16" ht="15" customHeight="1">
      <c r="A83" s="5"/>
      <c r="B83" s="5"/>
      <c r="C83" s="5"/>
      <c r="D83" s="5"/>
      <c r="E83" s="5"/>
      <c r="F83" s="57"/>
      <c r="G83" s="57"/>
      <c r="H83" s="5"/>
      <c r="I83" s="5"/>
      <c r="J83" s="5"/>
      <c r="K83" s="5"/>
      <c r="L83" s="5"/>
      <c r="M83" s="5"/>
      <c r="N83" s="57"/>
      <c r="O83" s="57"/>
      <c r="P83" s="5"/>
    </row>
    <row r="84" spans="1:16" ht="15" customHeight="1">
      <c r="A84" s="5"/>
      <c r="B84" s="5"/>
      <c r="C84" s="5"/>
      <c r="D84" s="5"/>
      <c r="E84" s="5"/>
      <c r="F84" s="57"/>
      <c r="G84" s="57"/>
      <c r="H84" s="5"/>
      <c r="I84" s="5"/>
      <c r="J84" s="5"/>
      <c r="K84" s="5"/>
      <c r="L84" s="5"/>
      <c r="M84" s="5"/>
      <c r="N84" s="57"/>
      <c r="O84" s="57"/>
      <c r="P84" s="5"/>
    </row>
    <row r="85" spans="1:16" ht="15" customHeight="1">
      <c r="A85" s="5"/>
      <c r="B85" s="5"/>
      <c r="C85" s="5"/>
      <c r="D85" s="5"/>
      <c r="E85" s="5"/>
      <c r="F85" s="57"/>
      <c r="G85" s="57"/>
      <c r="H85" s="5"/>
      <c r="I85" s="5"/>
      <c r="J85" s="5"/>
      <c r="K85" s="5"/>
      <c r="L85" s="5"/>
      <c r="M85" s="5"/>
      <c r="N85" s="57"/>
      <c r="O85" s="57"/>
      <c r="P85" s="5"/>
    </row>
    <row r="86" spans="1:16" ht="15" customHeight="1">
      <c r="A86" s="5"/>
      <c r="B86" s="5"/>
      <c r="C86" s="5"/>
      <c r="D86" s="5"/>
      <c r="E86" s="5"/>
      <c r="F86" s="57"/>
      <c r="G86" s="57"/>
      <c r="H86" s="5"/>
      <c r="I86" s="5"/>
      <c r="J86" s="5"/>
      <c r="K86" s="5"/>
      <c r="L86" s="5"/>
      <c r="M86" s="5"/>
      <c r="N86" s="57"/>
      <c r="O86" s="57"/>
      <c r="P86" s="5"/>
    </row>
    <row r="87" spans="1:16" ht="15" customHeight="1">
      <c r="A87" s="5"/>
      <c r="B87" s="5"/>
      <c r="C87" s="5"/>
      <c r="D87" s="5"/>
      <c r="E87" s="5"/>
      <c r="F87" s="57"/>
      <c r="G87" s="57"/>
      <c r="H87" s="5"/>
      <c r="I87" s="5"/>
      <c r="J87" s="5"/>
      <c r="K87" s="5"/>
      <c r="L87" s="5"/>
      <c r="M87" s="5"/>
      <c r="N87" s="57"/>
      <c r="O87" s="57"/>
      <c r="P87" s="5"/>
    </row>
    <row r="88" spans="1:16" ht="15" customHeight="1">
      <c r="A88" s="5"/>
      <c r="B88" s="5"/>
      <c r="C88" s="5"/>
      <c r="D88" s="5"/>
      <c r="E88" s="5"/>
      <c r="F88" s="57"/>
      <c r="G88" s="57"/>
      <c r="H88" s="5"/>
      <c r="I88" s="5"/>
      <c r="J88" s="5"/>
      <c r="K88" s="5"/>
      <c r="L88" s="5"/>
      <c r="M88" s="5"/>
      <c r="N88" s="57"/>
      <c r="O88" s="57"/>
      <c r="P88" s="5"/>
    </row>
    <row r="89" spans="1:16" ht="15" customHeight="1">
      <c r="A89" s="5"/>
      <c r="B89" s="5"/>
      <c r="C89" s="5"/>
      <c r="D89" s="5"/>
      <c r="E89" s="5"/>
      <c r="F89" s="57"/>
      <c r="G89" s="57"/>
      <c r="H89" s="5"/>
      <c r="I89" s="5"/>
      <c r="J89" s="5"/>
      <c r="K89" s="5"/>
      <c r="L89" s="5"/>
      <c r="M89" s="5"/>
      <c r="N89" s="57"/>
      <c r="O89" s="57"/>
      <c r="P89" s="5"/>
    </row>
    <row r="90" spans="1:16" ht="20.100000000000001" customHeight="1">
      <c r="A90" s="5"/>
      <c r="B90" s="5"/>
      <c r="C90" s="5"/>
      <c r="D90" s="5"/>
      <c r="E90" s="5"/>
      <c r="F90" s="57"/>
      <c r="G90" s="57"/>
      <c r="H90" s="5"/>
      <c r="I90" s="5"/>
      <c r="J90" s="5"/>
      <c r="K90" s="5"/>
      <c r="L90" s="5"/>
      <c r="M90" s="5"/>
      <c r="N90" s="57"/>
      <c r="O90" s="57"/>
      <c r="P90" s="5"/>
    </row>
    <row r="91" spans="1:16" ht="20.100000000000001" customHeight="1">
      <c r="A91" s="5"/>
      <c r="B91" s="5"/>
      <c r="C91" s="5"/>
      <c r="D91" s="5"/>
      <c r="E91" s="5"/>
      <c r="F91" s="57"/>
      <c r="G91" s="57"/>
      <c r="H91" s="5"/>
      <c r="I91" s="5"/>
      <c r="J91" s="5"/>
      <c r="K91" s="5"/>
      <c r="L91" s="5"/>
      <c r="M91" s="5"/>
      <c r="N91" s="57"/>
      <c r="O91" s="57"/>
      <c r="P91" s="5"/>
    </row>
    <row r="92" spans="1:16" ht="20.100000000000001" customHeight="1">
      <c r="A92" s="5"/>
      <c r="B92" s="5"/>
      <c r="C92" s="5"/>
      <c r="D92" s="5"/>
      <c r="E92" s="5"/>
      <c r="F92" s="57"/>
      <c r="G92" s="57"/>
      <c r="H92" s="5"/>
      <c r="I92" s="5"/>
      <c r="J92" s="5"/>
      <c r="K92" s="5"/>
      <c r="L92" s="5"/>
      <c r="M92" s="5"/>
      <c r="N92" s="57"/>
      <c r="O92" s="57"/>
      <c r="P92" s="5"/>
    </row>
    <row r="93" spans="1:16" ht="20.100000000000001" customHeight="1">
      <c r="A93" s="5"/>
      <c r="B93" s="5"/>
      <c r="C93" s="5"/>
      <c r="D93" s="5"/>
      <c r="E93" s="5"/>
      <c r="F93" s="57"/>
      <c r="G93" s="57"/>
      <c r="H93" s="5"/>
      <c r="I93" s="5"/>
      <c r="J93" s="5"/>
      <c r="K93" s="5"/>
      <c r="L93" s="5"/>
      <c r="M93" s="5"/>
      <c r="N93" s="57"/>
      <c r="O93" s="57"/>
      <c r="P93" s="5"/>
    </row>
    <row r="94" spans="1:16" ht="20.100000000000001" customHeight="1">
      <c r="A94" s="5"/>
      <c r="B94" s="5"/>
      <c r="C94" s="5"/>
      <c r="D94" s="5"/>
      <c r="E94" s="5"/>
      <c r="F94" s="57"/>
      <c r="G94" s="57"/>
      <c r="H94" s="5"/>
      <c r="I94" s="5"/>
      <c r="J94" s="5"/>
      <c r="K94" s="5"/>
      <c r="L94" s="5"/>
      <c r="M94" s="5"/>
      <c r="N94" s="57"/>
      <c r="O94" s="57"/>
      <c r="P94" s="5"/>
    </row>
    <row r="95" spans="1:16" ht="20.100000000000001" customHeight="1">
      <c r="A95" s="5"/>
      <c r="B95" s="5"/>
      <c r="C95" s="5"/>
      <c r="D95" s="5"/>
      <c r="E95" s="5"/>
      <c r="F95" s="57"/>
      <c r="G95" s="57"/>
      <c r="H95" s="5"/>
      <c r="I95" s="5"/>
      <c r="J95" s="5"/>
      <c r="K95" s="5"/>
      <c r="L95" s="5"/>
      <c r="M95" s="5"/>
      <c r="N95" s="57"/>
      <c r="O95" s="57"/>
      <c r="P95" s="5"/>
    </row>
    <row r="96" spans="1:16" ht="20.100000000000001" customHeight="1">
      <c r="A96" s="5"/>
      <c r="B96" s="5"/>
      <c r="C96" s="5"/>
      <c r="D96" s="5"/>
      <c r="E96" s="5"/>
      <c r="F96" s="57"/>
      <c r="G96" s="57"/>
      <c r="H96" s="5"/>
      <c r="I96" s="5"/>
      <c r="J96" s="5"/>
      <c r="K96" s="5"/>
      <c r="L96" s="5"/>
      <c r="M96" s="5"/>
      <c r="N96" s="57"/>
      <c r="O96" s="57"/>
      <c r="P96" s="5"/>
    </row>
    <row r="97" spans="1:16" ht="20.100000000000001" customHeight="1">
      <c r="A97" s="5"/>
      <c r="B97" s="5"/>
      <c r="C97" s="5"/>
      <c r="D97" s="5"/>
      <c r="E97" s="5"/>
      <c r="F97" s="57"/>
      <c r="G97" s="57"/>
      <c r="H97" s="5"/>
      <c r="I97" s="5"/>
      <c r="J97" s="5"/>
      <c r="K97" s="5"/>
      <c r="L97" s="5"/>
      <c r="M97" s="5"/>
      <c r="N97" s="57"/>
      <c r="O97" s="57"/>
      <c r="P97" s="5"/>
    </row>
    <row r="98" spans="1:16" ht="20.100000000000001" customHeight="1">
      <c r="A98" s="5"/>
      <c r="B98" s="5"/>
      <c r="C98" s="5"/>
      <c r="D98" s="5"/>
      <c r="E98" s="5"/>
      <c r="F98" s="57"/>
      <c r="G98" s="57"/>
      <c r="H98" s="5"/>
      <c r="I98" s="5"/>
      <c r="J98" s="5"/>
      <c r="K98" s="5"/>
      <c r="L98" s="5"/>
      <c r="M98" s="5"/>
      <c r="N98" s="57"/>
      <c r="O98" s="57"/>
      <c r="P98" s="5"/>
    </row>
    <row r="99" spans="1:16" ht="20.100000000000001" customHeight="1">
      <c r="A99" s="5"/>
      <c r="B99" s="5"/>
      <c r="C99" s="5"/>
      <c r="D99" s="5"/>
      <c r="E99" s="5"/>
      <c r="F99" s="57"/>
      <c r="G99" s="57"/>
      <c r="H99" s="5"/>
      <c r="I99" s="5"/>
      <c r="J99" s="5"/>
      <c r="K99" s="5"/>
      <c r="L99" s="5"/>
      <c r="M99" s="5"/>
      <c r="N99" s="57"/>
      <c r="O99" s="57"/>
      <c r="P99" s="5"/>
    </row>
    <row r="100" spans="1:16" ht="20.100000000000001" customHeight="1">
      <c r="A100" s="5"/>
      <c r="B100" s="5"/>
      <c r="C100" s="5"/>
      <c r="D100" s="5"/>
      <c r="E100" s="5"/>
      <c r="F100" s="57"/>
      <c r="G100" s="57"/>
      <c r="H100" s="5"/>
      <c r="I100" s="5"/>
      <c r="J100" s="5"/>
      <c r="K100" s="5"/>
      <c r="L100" s="5"/>
      <c r="M100" s="5"/>
      <c r="N100" s="57"/>
      <c r="O100" s="57"/>
      <c r="P100" s="5"/>
    </row>
    <row r="101" spans="1:16" ht="20.100000000000001" customHeight="1">
      <c r="A101" s="5"/>
      <c r="B101" s="5"/>
      <c r="C101" s="5"/>
      <c r="D101" s="5"/>
      <c r="E101" s="5"/>
      <c r="F101" s="57"/>
      <c r="G101" s="57"/>
      <c r="H101" s="5"/>
      <c r="I101" s="5"/>
      <c r="J101" s="5"/>
      <c r="K101" s="5"/>
      <c r="L101" s="5"/>
      <c r="M101" s="5"/>
      <c r="N101" s="57"/>
      <c r="O101" s="57"/>
      <c r="P101" s="5"/>
    </row>
    <row r="102" spans="1:16" ht="20.100000000000001" customHeight="1">
      <c r="A102" s="5"/>
      <c r="B102" s="5"/>
      <c r="C102" s="5"/>
      <c r="D102" s="5"/>
      <c r="E102" s="5"/>
      <c r="F102" s="57"/>
      <c r="G102" s="57"/>
      <c r="H102" s="5"/>
      <c r="I102" s="5"/>
      <c r="J102" s="5"/>
      <c r="K102" s="5"/>
      <c r="L102" s="5"/>
      <c r="M102" s="5"/>
      <c r="N102" s="57"/>
      <c r="O102" s="57"/>
      <c r="P102" s="5"/>
    </row>
    <row r="103" spans="1:16" ht="20.100000000000001" customHeight="1">
      <c r="A103" s="5"/>
      <c r="B103" s="5"/>
      <c r="C103" s="5"/>
      <c r="D103" s="5"/>
      <c r="E103" s="5"/>
      <c r="F103" s="57"/>
      <c r="G103" s="57"/>
      <c r="H103" s="5"/>
      <c r="I103" s="5"/>
      <c r="J103" s="5"/>
      <c r="K103" s="5"/>
      <c r="L103" s="5"/>
      <c r="M103" s="5"/>
      <c r="N103" s="57"/>
      <c r="O103" s="57"/>
      <c r="P103" s="5"/>
    </row>
    <row r="104" spans="1:16" ht="20.100000000000001" customHeight="1">
      <c r="A104" s="5"/>
      <c r="B104" s="5"/>
      <c r="C104" s="5"/>
      <c r="D104" s="5"/>
      <c r="E104" s="5"/>
      <c r="F104" s="57"/>
      <c r="G104" s="57"/>
      <c r="H104" s="5"/>
      <c r="I104" s="5"/>
      <c r="J104" s="5"/>
      <c r="K104" s="5"/>
      <c r="L104" s="5"/>
      <c r="M104" s="5"/>
      <c r="N104" s="57"/>
      <c r="O104" s="57"/>
      <c r="P104" s="5"/>
    </row>
    <row r="105" spans="1:16" ht="15.9" customHeight="1">
      <c r="A105" s="5"/>
      <c r="B105" s="5"/>
      <c r="C105" s="5"/>
      <c r="D105" s="5"/>
      <c r="E105" s="5"/>
      <c r="F105" s="57"/>
      <c r="G105" s="57"/>
      <c r="H105" s="5"/>
      <c r="I105" s="5"/>
      <c r="J105" s="5"/>
      <c r="K105" s="5"/>
      <c r="L105" s="5"/>
      <c r="M105" s="5"/>
      <c r="N105" s="57"/>
      <c r="O105" s="57"/>
      <c r="P105" s="5"/>
    </row>
    <row r="106" spans="1:16" ht="15.9" customHeight="1">
      <c r="A106" s="5"/>
      <c r="B106" s="5"/>
      <c r="C106" s="5"/>
      <c r="D106" s="5"/>
      <c r="E106" s="5"/>
      <c r="F106" s="57"/>
      <c r="G106" s="57"/>
      <c r="H106" s="5"/>
      <c r="I106" s="5"/>
      <c r="J106" s="5"/>
      <c r="K106" s="5"/>
      <c r="L106" s="5"/>
      <c r="M106" s="5"/>
      <c r="N106" s="57"/>
      <c r="O106" s="57"/>
      <c r="P106" s="5"/>
    </row>
    <row r="107" spans="1:16" ht="15.9" customHeight="1">
      <c r="A107" s="5"/>
      <c r="B107" s="5"/>
      <c r="C107" s="5"/>
      <c r="D107" s="5"/>
      <c r="E107" s="5"/>
      <c r="F107" s="57"/>
      <c r="G107" s="57"/>
      <c r="H107" s="5"/>
      <c r="I107" s="5"/>
      <c r="J107" s="5"/>
      <c r="K107" s="5"/>
      <c r="L107" s="5"/>
      <c r="M107" s="5"/>
      <c r="N107" s="57"/>
      <c r="O107" s="57"/>
      <c r="P107" s="5"/>
    </row>
    <row r="108" spans="1:16" ht="15.9" customHeight="1">
      <c r="A108" s="5"/>
      <c r="B108" s="5"/>
      <c r="C108" s="5"/>
      <c r="D108" s="5"/>
      <c r="E108" s="5"/>
      <c r="F108" s="57"/>
      <c r="G108" s="57"/>
      <c r="H108" s="5"/>
      <c r="I108" s="5"/>
      <c r="J108" s="5"/>
      <c r="K108" s="5"/>
      <c r="L108" s="5"/>
      <c r="M108" s="5"/>
      <c r="N108" s="57"/>
      <c r="O108" s="57"/>
      <c r="P108" s="5"/>
    </row>
    <row r="109" spans="1:16" ht="15.9" customHeight="1">
      <c r="A109" s="5"/>
      <c r="B109" s="5"/>
      <c r="C109" s="5"/>
      <c r="D109" s="5"/>
      <c r="E109" s="5"/>
      <c r="F109" s="57"/>
      <c r="G109" s="57"/>
      <c r="H109" s="5"/>
      <c r="I109" s="5"/>
      <c r="J109" s="5"/>
      <c r="K109" s="5"/>
      <c r="L109" s="5"/>
      <c r="M109" s="5"/>
      <c r="N109" s="57"/>
      <c r="O109" s="57"/>
      <c r="P109" s="5"/>
    </row>
    <row r="110" spans="1:16" ht="15.9" customHeight="1">
      <c r="A110" s="5"/>
      <c r="B110" s="5"/>
      <c r="C110" s="5"/>
      <c r="D110" s="5"/>
      <c r="E110" s="5"/>
      <c r="F110" s="57"/>
      <c r="G110" s="57"/>
      <c r="H110" s="5"/>
      <c r="I110" s="5"/>
      <c r="J110" s="5"/>
      <c r="K110" s="5"/>
      <c r="L110" s="5"/>
      <c r="M110" s="5"/>
      <c r="N110" s="57"/>
      <c r="O110" s="57"/>
      <c r="P110" s="5"/>
    </row>
    <row r="111" spans="1:16" ht="15.9" customHeight="1">
      <c r="A111" s="5"/>
      <c r="B111" s="5"/>
      <c r="C111" s="5"/>
      <c r="D111" s="5"/>
      <c r="E111" s="5"/>
      <c r="F111" s="57"/>
      <c r="G111" s="57"/>
      <c r="H111" s="5"/>
      <c r="I111" s="5"/>
      <c r="J111" s="5"/>
      <c r="K111" s="5"/>
      <c r="L111" s="5"/>
      <c r="M111" s="5"/>
      <c r="N111" s="57"/>
      <c r="O111" s="57"/>
      <c r="P111" s="5"/>
    </row>
    <row r="112" spans="1:16" ht="15.9" customHeight="1">
      <c r="A112" s="5"/>
      <c r="B112" s="5"/>
      <c r="C112" s="5"/>
      <c r="D112" s="5"/>
      <c r="E112" s="5"/>
      <c r="F112" s="57"/>
      <c r="G112" s="57"/>
      <c r="H112" s="5"/>
      <c r="I112" s="5"/>
      <c r="J112" s="5"/>
      <c r="K112" s="5"/>
      <c r="L112" s="5"/>
      <c r="M112" s="5"/>
      <c r="N112" s="57"/>
      <c r="O112" s="57"/>
      <c r="P112" s="5"/>
    </row>
    <row r="113" spans="1:16" ht="15.9" customHeight="1">
      <c r="A113" s="5"/>
      <c r="B113" s="5"/>
      <c r="C113" s="5"/>
      <c r="D113" s="5"/>
      <c r="E113" s="5"/>
      <c r="F113" s="57"/>
      <c r="G113" s="57"/>
      <c r="H113" s="5"/>
      <c r="I113" s="5"/>
      <c r="J113" s="5"/>
      <c r="K113" s="5"/>
      <c r="L113" s="5"/>
      <c r="M113" s="5"/>
      <c r="N113" s="57"/>
      <c r="O113" s="57"/>
      <c r="P113" s="5"/>
    </row>
    <row r="114" spans="1:16" ht="15.9" customHeight="1">
      <c r="A114" s="5"/>
      <c r="B114" s="5"/>
      <c r="C114" s="5"/>
      <c r="D114" s="5"/>
      <c r="E114" s="5"/>
      <c r="F114" s="57"/>
      <c r="G114" s="57"/>
      <c r="H114" s="5"/>
      <c r="I114" s="5"/>
      <c r="J114" s="5"/>
      <c r="K114" s="5"/>
      <c r="L114" s="5"/>
      <c r="M114" s="5"/>
      <c r="N114" s="57"/>
      <c r="O114" s="57"/>
      <c r="P114" s="5"/>
    </row>
    <row r="115" spans="1:16" ht="15.9" customHeight="1">
      <c r="A115" s="5"/>
      <c r="B115" s="5"/>
      <c r="C115" s="5"/>
      <c r="D115" s="5"/>
      <c r="E115" s="5"/>
      <c r="F115" s="57"/>
      <c r="G115" s="57"/>
      <c r="H115" s="5"/>
      <c r="I115" s="5"/>
      <c r="J115" s="5"/>
      <c r="K115" s="5"/>
      <c r="L115" s="5"/>
      <c r="M115" s="5"/>
      <c r="N115" s="57"/>
      <c r="O115" s="57"/>
      <c r="P115" s="5"/>
    </row>
    <row r="116" spans="1:16" ht="15.9" customHeight="1">
      <c r="A116" s="5"/>
      <c r="B116" s="5"/>
      <c r="C116" s="5"/>
      <c r="D116" s="5"/>
      <c r="E116" s="5"/>
      <c r="F116" s="57"/>
      <c r="G116" s="57"/>
      <c r="H116" s="5"/>
      <c r="I116" s="5"/>
      <c r="J116" s="5"/>
      <c r="K116" s="5"/>
      <c r="L116" s="5"/>
      <c r="M116" s="5"/>
      <c r="N116" s="57"/>
      <c r="O116" s="57"/>
      <c r="P116" s="5"/>
    </row>
    <row r="117" spans="1:16" ht="15.9" customHeight="1">
      <c r="A117" s="5"/>
      <c r="B117" s="5"/>
      <c r="C117" s="5"/>
      <c r="D117" s="5"/>
      <c r="E117" s="5"/>
      <c r="F117" s="57"/>
      <c r="G117" s="57"/>
      <c r="H117" s="5"/>
      <c r="I117" s="5"/>
      <c r="J117" s="5"/>
      <c r="K117" s="5"/>
      <c r="L117" s="5"/>
      <c r="M117" s="5"/>
      <c r="N117" s="57"/>
      <c r="O117" s="57"/>
      <c r="P117" s="5"/>
    </row>
    <row r="118" spans="1:16" ht="15.9" customHeight="1">
      <c r="A118" s="5"/>
      <c r="B118" s="5"/>
      <c r="C118" s="5"/>
      <c r="D118" s="5"/>
      <c r="E118" s="5"/>
      <c r="F118" s="57"/>
      <c r="G118" s="57"/>
      <c r="H118" s="5"/>
      <c r="I118" s="5"/>
      <c r="J118" s="5"/>
      <c r="K118" s="5"/>
      <c r="L118" s="5"/>
      <c r="M118" s="5"/>
      <c r="N118" s="57"/>
      <c r="O118" s="57"/>
      <c r="P118" s="5"/>
    </row>
    <row r="119" spans="1:16" ht="15.9" customHeight="1">
      <c r="A119" s="5"/>
      <c r="B119" s="5"/>
      <c r="C119" s="5"/>
      <c r="D119" s="5"/>
      <c r="E119" s="5"/>
      <c r="F119" s="57"/>
      <c r="G119" s="57"/>
      <c r="H119" s="5"/>
      <c r="I119" s="5"/>
      <c r="J119" s="5"/>
      <c r="K119" s="5"/>
      <c r="L119" s="5"/>
      <c r="M119" s="5"/>
      <c r="N119" s="57"/>
      <c r="O119" s="57"/>
      <c r="P119" s="5"/>
    </row>
    <row r="120" spans="1:16" ht="15.9" customHeight="1">
      <c r="A120" s="5"/>
      <c r="B120" s="5"/>
      <c r="C120" s="5"/>
      <c r="D120" s="5"/>
      <c r="E120" s="5"/>
      <c r="F120" s="57"/>
      <c r="G120" s="57"/>
      <c r="H120" s="5"/>
      <c r="I120" s="5"/>
      <c r="J120" s="5"/>
      <c r="K120" s="5"/>
      <c r="L120" s="5"/>
      <c r="M120" s="5"/>
      <c r="N120" s="57"/>
      <c r="O120" s="57"/>
      <c r="P120" s="5"/>
    </row>
    <row r="121" spans="1:16" ht="15.9" customHeight="1">
      <c r="A121" s="5"/>
      <c r="B121" s="5"/>
      <c r="C121" s="5"/>
      <c r="D121" s="5"/>
      <c r="E121" s="5"/>
      <c r="F121" s="57"/>
      <c r="G121" s="57"/>
      <c r="H121" s="5"/>
      <c r="I121" s="5"/>
      <c r="J121" s="5"/>
      <c r="K121" s="5"/>
      <c r="L121" s="5"/>
      <c r="M121" s="5"/>
      <c r="N121" s="57"/>
      <c r="O121" s="57"/>
      <c r="P121" s="5"/>
    </row>
    <row r="122" spans="1:16" ht="15.9" customHeight="1">
      <c r="A122" s="5"/>
      <c r="B122" s="5"/>
      <c r="C122" s="5"/>
      <c r="D122" s="5"/>
      <c r="E122" s="5"/>
      <c r="F122" s="57"/>
      <c r="G122" s="57"/>
      <c r="H122" s="5"/>
      <c r="I122" s="5"/>
      <c r="J122" s="5"/>
      <c r="K122" s="5"/>
      <c r="L122" s="5"/>
      <c r="M122" s="5"/>
      <c r="N122" s="57"/>
      <c r="O122" s="57"/>
      <c r="P122" s="5"/>
    </row>
    <row r="123" spans="1:16" ht="15.9" customHeight="1">
      <c r="A123" s="5"/>
      <c r="B123" s="5"/>
      <c r="C123" s="5"/>
      <c r="D123" s="5"/>
      <c r="E123" s="5"/>
      <c r="F123" s="57"/>
      <c r="G123" s="57"/>
      <c r="H123" s="5"/>
      <c r="I123" s="5"/>
      <c r="J123" s="5"/>
      <c r="K123" s="5"/>
      <c r="L123" s="5"/>
      <c r="M123" s="5"/>
      <c r="N123" s="57"/>
      <c r="O123" s="57"/>
      <c r="P123" s="5"/>
    </row>
    <row r="124" spans="1:16" ht="15.9" customHeight="1">
      <c r="A124" s="5"/>
      <c r="B124" s="5"/>
      <c r="C124" s="5"/>
      <c r="D124" s="5"/>
      <c r="E124" s="5"/>
      <c r="F124" s="57"/>
      <c r="G124" s="57"/>
      <c r="H124" s="5"/>
      <c r="I124" s="5"/>
      <c r="J124" s="5"/>
      <c r="K124" s="5"/>
      <c r="L124" s="5"/>
      <c r="M124" s="5"/>
      <c r="N124" s="57"/>
      <c r="O124" s="57"/>
      <c r="P124" s="5"/>
    </row>
    <row r="125" spans="1:16" ht="15.9" customHeight="1">
      <c r="A125" s="5"/>
      <c r="B125" s="5"/>
      <c r="C125" s="5"/>
      <c r="D125" s="5"/>
      <c r="E125" s="5"/>
      <c r="F125" s="57"/>
      <c r="G125" s="57"/>
      <c r="H125" s="5"/>
      <c r="I125" s="5"/>
      <c r="J125" s="5"/>
      <c r="K125" s="5"/>
      <c r="L125" s="5"/>
      <c r="M125" s="5"/>
      <c r="N125" s="57"/>
      <c r="O125" s="57"/>
      <c r="P125" s="5"/>
    </row>
    <row r="126" spans="1:16" ht="15.9" customHeight="1">
      <c r="A126" s="5"/>
      <c r="B126" s="5"/>
      <c r="C126" s="5"/>
      <c r="D126" s="5"/>
      <c r="E126" s="5"/>
      <c r="F126" s="57"/>
      <c r="G126" s="57"/>
      <c r="H126" s="5"/>
      <c r="I126" s="5"/>
      <c r="J126" s="5"/>
      <c r="K126" s="5"/>
      <c r="L126" s="5"/>
      <c r="M126" s="5"/>
      <c r="N126" s="57"/>
      <c r="O126" s="57"/>
      <c r="P126" s="5"/>
    </row>
    <row r="127" spans="1:16" ht="15.9" customHeight="1">
      <c r="A127" s="5"/>
      <c r="B127" s="5"/>
      <c r="C127" s="5"/>
      <c r="D127" s="5"/>
      <c r="E127" s="5"/>
      <c r="F127" s="57"/>
      <c r="G127" s="57"/>
      <c r="H127" s="5"/>
      <c r="I127" s="5"/>
      <c r="J127" s="5"/>
      <c r="K127" s="5"/>
      <c r="L127" s="5"/>
      <c r="M127" s="5"/>
      <c r="N127" s="57"/>
      <c r="O127" s="57"/>
      <c r="P127" s="5"/>
    </row>
    <row r="128" spans="1:16" ht="15.9" customHeight="1">
      <c r="A128" s="5"/>
      <c r="B128" s="5"/>
      <c r="C128" s="5"/>
      <c r="D128" s="5"/>
      <c r="E128" s="5"/>
      <c r="F128" s="57"/>
      <c r="G128" s="57"/>
      <c r="H128" s="5"/>
      <c r="I128" s="5"/>
      <c r="J128" s="5"/>
      <c r="K128" s="5"/>
      <c r="L128" s="5"/>
      <c r="M128" s="5"/>
      <c r="N128" s="57"/>
      <c r="O128" s="57"/>
      <c r="P128" s="5"/>
    </row>
    <row r="129" spans="1:16" ht="15.9" customHeight="1">
      <c r="A129" s="5"/>
      <c r="B129" s="5"/>
      <c r="C129" s="5"/>
      <c r="D129" s="5"/>
      <c r="E129" s="5"/>
      <c r="F129" s="57"/>
      <c r="G129" s="57"/>
      <c r="H129" s="5"/>
      <c r="I129" s="5"/>
      <c r="J129" s="5"/>
      <c r="K129" s="5"/>
      <c r="L129" s="5"/>
      <c r="M129" s="5"/>
      <c r="N129" s="57"/>
      <c r="O129" s="57"/>
      <c r="P129" s="5"/>
    </row>
    <row r="130" spans="1:16" ht="15.9" customHeight="1">
      <c r="A130" s="5"/>
      <c r="B130" s="5"/>
      <c r="C130" s="5"/>
      <c r="D130" s="5"/>
      <c r="E130" s="5"/>
      <c r="F130" s="57"/>
      <c r="G130" s="57"/>
      <c r="H130" s="5"/>
      <c r="I130" s="5"/>
      <c r="J130" s="5"/>
      <c r="K130" s="5"/>
      <c r="L130" s="5"/>
      <c r="M130" s="5"/>
      <c r="N130" s="57"/>
      <c r="O130" s="57"/>
      <c r="P130" s="5"/>
    </row>
    <row r="131" spans="1:16" ht="15.9" customHeight="1">
      <c r="A131" s="5"/>
      <c r="B131" s="5"/>
      <c r="C131" s="5"/>
      <c r="D131" s="5"/>
      <c r="E131" s="5"/>
      <c r="F131" s="57"/>
      <c r="G131" s="57"/>
      <c r="H131" s="5"/>
      <c r="I131" s="5"/>
      <c r="J131" s="5"/>
      <c r="K131" s="5"/>
      <c r="L131" s="5"/>
      <c r="M131" s="5"/>
      <c r="N131" s="57"/>
      <c r="O131" s="57"/>
      <c r="P131" s="5"/>
    </row>
    <row r="132" spans="1:16" ht="15.9" customHeight="1">
      <c r="A132" s="5"/>
      <c r="B132" s="5"/>
      <c r="C132" s="5"/>
      <c r="D132" s="5"/>
      <c r="E132" s="5"/>
      <c r="F132" s="57"/>
      <c r="G132" s="57"/>
      <c r="H132" s="5"/>
      <c r="I132" s="5"/>
      <c r="J132" s="5"/>
      <c r="K132" s="5"/>
      <c r="L132" s="5"/>
      <c r="M132" s="5"/>
      <c r="N132" s="57"/>
      <c r="O132" s="57"/>
      <c r="P132" s="5"/>
    </row>
    <row r="133" spans="1:16" ht="15.9" customHeight="1">
      <c r="B133" s="5"/>
      <c r="C133" s="5"/>
      <c r="D133" s="5"/>
      <c r="E133" s="5"/>
      <c r="F133" s="57"/>
      <c r="G133" s="57"/>
      <c r="H133" s="5"/>
      <c r="I133" s="5"/>
      <c r="J133" s="5"/>
      <c r="K133" s="5"/>
      <c r="L133" s="5"/>
      <c r="M133" s="5"/>
      <c r="N133" s="57"/>
      <c r="O133" s="57"/>
      <c r="P133" s="5"/>
    </row>
    <row r="134" spans="1:16" ht="15.9" customHeight="1">
      <c r="B134" s="5"/>
      <c r="C134" s="5"/>
      <c r="D134" s="5"/>
      <c r="E134" s="5"/>
      <c r="F134" s="57"/>
      <c r="G134" s="57"/>
      <c r="H134" s="5"/>
      <c r="I134" s="5"/>
      <c r="J134" s="5"/>
      <c r="K134" s="5"/>
      <c r="L134" s="5"/>
      <c r="M134" s="5"/>
      <c r="N134" s="57"/>
      <c r="O134" s="57"/>
      <c r="P134" s="5"/>
    </row>
    <row r="135" spans="1:16" ht="15.9" customHeight="1">
      <c r="B135" s="5"/>
      <c r="C135" s="5"/>
      <c r="D135" s="5"/>
      <c r="E135" s="5"/>
      <c r="F135" s="57"/>
      <c r="G135" s="57"/>
      <c r="H135" s="5"/>
      <c r="I135" s="5"/>
      <c r="J135" s="5"/>
      <c r="K135" s="5"/>
      <c r="L135" s="5"/>
      <c r="M135" s="5"/>
      <c r="N135" s="57"/>
      <c r="O135" s="57"/>
      <c r="P135" s="5"/>
    </row>
    <row r="136" spans="1:16" ht="20.100000000000001" customHeight="1">
      <c r="B136" s="5"/>
      <c r="C136" s="5"/>
      <c r="D136" s="5"/>
      <c r="E136" s="5"/>
      <c r="F136" s="57"/>
      <c r="G136" s="57"/>
      <c r="H136" s="5"/>
      <c r="I136" s="5"/>
      <c r="J136" s="5"/>
      <c r="K136" s="5"/>
      <c r="L136" s="5"/>
      <c r="M136" s="5"/>
      <c r="N136" s="57"/>
      <c r="O136" s="57"/>
      <c r="P136" s="5"/>
    </row>
    <row r="137" spans="1:16" ht="20.100000000000001" customHeight="1">
      <c r="B137" s="5"/>
      <c r="C137" s="5"/>
      <c r="D137" s="5"/>
      <c r="E137" s="5"/>
      <c r="F137" s="57"/>
      <c r="G137" s="57"/>
      <c r="H137" s="5"/>
      <c r="I137" s="5"/>
      <c r="J137" s="5"/>
      <c r="K137" s="5"/>
      <c r="L137" s="5"/>
      <c r="M137" s="5"/>
      <c r="N137" s="57"/>
      <c r="O137" s="57"/>
      <c r="P137" s="5"/>
    </row>
    <row r="138" spans="1:16" ht="20.100000000000001" customHeight="1">
      <c r="B138" s="5"/>
      <c r="C138" s="5"/>
      <c r="D138" s="5"/>
      <c r="E138" s="5"/>
      <c r="F138" s="57"/>
      <c r="G138" s="57"/>
      <c r="H138" s="5"/>
      <c r="I138" s="5"/>
      <c r="J138" s="5"/>
      <c r="K138" s="5"/>
      <c r="L138" s="5"/>
      <c r="M138" s="5"/>
      <c r="N138" s="57"/>
      <c r="O138" s="57"/>
    </row>
  </sheetData>
  <mergeCells count="1">
    <mergeCell ref="M2:O2"/>
  </mergeCells>
  <phoneticPr fontId="1"/>
  <conditionalFormatting sqref="F1:G1048576 N1:O1048576">
    <cfRule type="cellIs" dxfId="0" priority="1" operator="lessThan">
      <formula>0</formula>
    </cfRule>
  </conditionalFormatting>
  <printOptions horizontalCentered="1"/>
  <pageMargins left="0.6692913385826772" right="0.51181102362204722" top="0.79" bottom="0" header="0.51181102362204722" footer="0.36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實島　彩</dc:creator>
  <cp:lastModifiedBy>星野　愛加</cp:lastModifiedBy>
  <cp:lastPrinted>2024-06-10T01:26:05Z</cp:lastPrinted>
  <dcterms:created xsi:type="dcterms:W3CDTF">2001-06-06T11:36:59Z</dcterms:created>
  <dcterms:modified xsi:type="dcterms:W3CDTF">2024-12-06T06:31:05Z</dcterms:modified>
</cp:coreProperties>
</file>