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9.84.25\02_社会教育g\R06年度\13　少年自然の家\04_評価委員会\１回目\10HP掲載\掲載ファイル\"/>
    </mc:Choice>
  </mc:AlternateContent>
  <xr:revisionPtr revIDLastSave="0" documentId="13_ncr:1_{D4D47454-5A1A-40B1-8B89-5DFE1A4C59AB}" xr6:coauthVersionLast="47" xr6:coauthVersionMax="47" xr10:uidLastSave="{00000000-0000-0000-0000-000000000000}"/>
  <bookViews>
    <workbookView xWindow="-108" yWindow="-108" windowWidth="23256" windowHeight="14160" xr2:uid="{00000000-000D-0000-FFFF-FFFF00000000}"/>
  </bookViews>
  <sheets>
    <sheet name="R６資料5-2 設定基準" sheetId="15"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'R６資料5-2 設定基準'!$A$1:$N$44</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15" l="1"/>
  <c r="I33" i="15"/>
  <c r="O8" i="15"/>
  <c r="I8" i="15"/>
  <c r="O7" i="15"/>
  <c r="I7" i="15"/>
  <c r="O5" i="15"/>
  <c r="I5" i="15"/>
  <c r="I9" i="15" l="1"/>
  <c r="I14" i="15" l="1"/>
  <c r="I13" i="15"/>
  <c r="I37" i="15"/>
  <c r="I35" i="15"/>
  <c r="I31" i="15"/>
  <c r="I29" i="15"/>
  <c r="I25" i="15"/>
  <c r="I23" i="15"/>
  <c r="I19" i="15"/>
  <c r="I17" i="15"/>
  <c r="I11" i="15"/>
  <c r="G8" i="15" l="1"/>
  <c r="G5" i="15"/>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H21" authorId="0" shapeId="0" xr:uid="{00000000-0006-0000-0100-000001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<sst xmlns="http://schemas.openxmlformats.org/spreadsheetml/2006/main" count="1091" uniqueCount="564">
  <si>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</si>
  <si>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</si>
  <si>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</si>
  <si>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</si>
  <si>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</si>
  <si>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</si>
  <si>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</si>
  <si>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</si>
  <si>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</si>
  <si>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</si>
  <si>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</si>
  <si>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</si>
  <si>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</si>
  <si>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</si>
  <si>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</si>
  <si>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</si>
  <si>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</si>
  <si>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</si>
  <si>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</si>
  <si>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</si>
  <si>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</si>
  <si>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</si>
  <si>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</si>
  <si>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</si>
  <si>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</si>
  <si>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</si>
  <si>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</si>
  <si>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</si>
  <si>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</si>
  <si>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</si>
  <si>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</si>
  <si>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</si>
  <si>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</si>
  <si>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</si>
  <si>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</si>
  <si>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</si>
  <si>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</si>
  <si>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</si>
  <si>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</si>
  <si>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</si>
  <si>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</si>
  <si>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</si>
  <si>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</si>
  <si>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</si>
  <si>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</si>
  <si>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</si>
  <si>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</si>
  <si>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</si>
  <si>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</si>
  <si>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</si>
  <si>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</si>
  <si>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</si>
  <si>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</si>
  <si>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</si>
  <si>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</si>
  <si>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</si>
  <si>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</si>
  <si>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</si>
  <si>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</si>
  <si>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</si>
  <si>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</si>
  <si>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</si>
  <si>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</si>
  <si>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</si>
  <si>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</si>
  <si>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</si>
  <si>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</si>
  <si>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</si>
  <si>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</si>
  <si>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</si>
  <si>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</si>
  <si>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</si>
  <si>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</si>
  <si>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</si>
  <si>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</si>
  <si>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</si>
  <si>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</si>
  <si>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</si>
  <si>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</si>
  <si>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</si>
  <si>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</si>
  <si>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</si>
  <si>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</si>
  <si>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</si>
  <si>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</si>
  <si>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</si>
  <si>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</si>
  <si>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</si>
  <si>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</si>
  <si>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</si>
  <si>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</si>
  <si>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</si>
  <si>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</si>
  <si>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</si>
  <si>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</si>
  <si>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</si>
  <si>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</si>
  <si>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</si>
  <si>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</si>
  <si>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</si>
  <si>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</si>
  <si>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</si>
  <si>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</si>
  <si>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</si>
  <si>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</si>
  <si>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</si>
  <si>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</si>
  <si>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</si>
  <si>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</si>
  <si>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</si>
  <si>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</si>
  <si>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</si>
  <si>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</si>
  <si>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</si>
  <si>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</si>
  <si>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</si>
  <si>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</si>
  <si>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</si>
  <si>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</si>
  <si>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</si>
  <si>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</si>
  <si>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</si>
  <si>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</si>
  <si>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</si>
  <si>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</si>
  <si>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</si>
  <si>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</si>
  <si>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</si>
  <si>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</si>
  <si>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</si>
  <si>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</si>
  <si>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</si>
  <si>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</si>
  <si>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</si>
  <si>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</si>
  <si>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</si>
  <si>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</si>
  <si>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</si>
  <si>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</si>
  <si>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</si>
  <si>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</si>
  <si>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</si>
  <si>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</si>
  <si>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</si>
  <si>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</si>
  <si>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</si>
  <si>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</si>
  <si>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</si>
  <si>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</si>
  <si>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</si>
  <si>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</si>
  <si>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</si>
  <si>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</si>
  <si>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</si>
  <si>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</si>
  <si>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</si>
  <si>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</si>
  <si>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</si>
  <si>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</si>
  <si>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</si>
  <si>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</si>
  <si>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</si>
  <si>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</si>
  <si>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</si>
  <si>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</si>
  <si>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</si>
  <si>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</si>
  <si>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</si>
  <si>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</si>
  <si>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</si>
  <si>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</si>
  <si>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</si>
  <si>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</si>
  <si>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</si>
  <si>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</si>
  <si>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</si>
  <si>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</si>
  <si>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</si>
  <si>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</si>
  <si>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</si>
  <si>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</si>
  <si>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</si>
  <si>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</si>
  <si>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</si>
  <si>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</si>
  <si>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</si>
  <si>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</si>
  <si>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</si>
  <si>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</si>
  <si>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</si>
  <si>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</si>
  <si>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</si>
  <si>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</si>
  <si>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</si>
  <si>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</si>
  <si>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</si>
  <si>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</si>
  <si>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</si>
  <si>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</si>
  <si>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</si>
  <si>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</si>
  <si>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</si>
  <si>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</si>
  <si>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</si>
  <si>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</si>
  <si>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</si>
  <si>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</si>
  <si>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</si>
  <si>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</si>
  <si>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</si>
  <si>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</si>
  <si>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</si>
  <si>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</si>
  <si>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</si>
  <si>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</si>
  <si>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</si>
  <si>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</si>
  <si>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</si>
  <si>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</si>
  <si>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</si>
  <si>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</si>
  <si>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</si>
  <si>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</si>
  <si>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</si>
  <si>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</si>
  <si>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</si>
  <si>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</si>
  <si>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</si>
  <si>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</si>
  <si>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</si>
  <si>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</si>
  <si>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</si>
  <si>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</si>
  <si>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</si>
  <si>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</si>
  <si>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</si>
  <si>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</si>
  <si>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</si>
  <si>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</si>
  <si>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</si>
  <si>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</si>
  <si>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</si>
  <si>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</si>
  <si>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</si>
  <si>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</si>
  <si>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</si>
  <si>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</si>
  <si>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</si>
  <si>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</si>
  <si>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</si>
  <si>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</si>
  <si>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</si>
  <si>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</si>
  <si>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</si>
  <si>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</si>
  <si>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</si>
  <si>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</si>
  <si>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</si>
  <si>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</si>
  <si>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</si>
  <si>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</si>
  <si>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</si>
  <si>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</si>
  <si>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</si>
  <si>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</si>
  <si>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</si>
  <si>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</si>
  <si>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</si>
  <si>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</si>
  <si>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</si>
  <si>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</si>
  <si>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</si>
  <si>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</si>
  <si>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</si>
  <si>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</si>
  <si>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</si>
  <si>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</si>
  <si>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</si>
  <si>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</si>
  <si>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</si>
  <si>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</si>
  <si>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</si>
  <si>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</si>
  <si>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</si>
  <si>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</si>
  <si>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</si>
  <si>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</si>
  <si>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</si>
  <si>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</si>
  <si>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</si>
  <si>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</si>
  <si>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</si>
  <si>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</si>
  <si>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</si>
  <si>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</si>
  <si>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</si>
  <si>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</si>
  <si>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</si>
  <si>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</si>
  <si>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</si>
  <si>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</si>
  <si>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</si>
  <si>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</si>
  <si>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</si>
  <si>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</si>
  <si>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</si>
  <si>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</si>
  <si>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</si>
  <si>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</si>
  <si>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</si>
  <si>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</si>
  <si>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③　「自然をまるかじり！シリーズ」　　　　　　　　　　　　       　　　</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</si>
  <si>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</si>
  <si>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</si>
  <si>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</si>
  <si>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</si>
  <si>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</si>
  <si>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</si>
  <si>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</si>
  <si>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</si>
  <si>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</si>
  <si>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</si>
  <si>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</si>
  <si>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</si>
  <si>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</si>
  <si>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</si>
  <si>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</si>
  <si>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</si>
  <si>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</si>
  <si>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</si>
  <si>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</si>
  <si>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</si>
  <si>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</si>
  <si>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</si>
  <si>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</si>
  <si>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</si>
  <si>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</si>
  <si>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</si>
  <si>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</si>
  <si>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</si>
  <si>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</si>
  <si>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</si>
  <si>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</si>
  <si>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</si>
  <si>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</si>
  <si>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</si>
  <si>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</si>
  <si>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</si>
  <si>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</si>
  <si>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</si>
  <si>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</si>
  <si>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</si>
  <si>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</si>
  <si>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</si>
  <si>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</si>
  <si>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</si>
  <si>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</si>
  <si>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</si>
  <si>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</si>
  <si>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</si>
  <si>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</si>
  <si>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</si>
  <si>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</si>
  <si>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</si>
  <si>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</si>
  <si>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</si>
  <si>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</si>
  <si>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</si>
  <si>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年１回　</t>
    <rPh sb="0" eb="1">
      <t>ネン</t>
    </rPh>
    <rPh sb="2" eb="3">
      <t>カイ</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</si>
  <si>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</si>
  <si>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</si>
  <si>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</si>
  <si>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</si>
  <si>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</si>
  <si>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</si>
  <si>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</si>
  <si>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</si>
  <si>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</si>
  <si>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</si>
  <si>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</si>
  <si>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</si>
  <si>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</si>
  <si>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</si>
  <si>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</si>
  <si>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</si>
  <si>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</si>
  <si>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</si>
  <si>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</si>
  <si>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</si>
  <si>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</si>
  <si>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</si>
  <si>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</si>
  <si>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</si>
  <si>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</si>
  <si>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</si>
  <si>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</si>
  <si>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</si>
  <si>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</si>
  <si>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</si>
  <si>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</si>
  <si>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</si>
  <si>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</si>
  <si>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</si>
  <si>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</si>
  <si>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</si>
  <si>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①</t>
    <phoneticPr fontId="1"/>
  </si>
  <si>
    <t>①</t>
    <phoneticPr fontId="1"/>
  </si>
  <si>
    <t>100～151</t>
    <phoneticPr fontId="1"/>
  </si>
  <si>
    <t>（２）</t>
    <phoneticPr fontId="1"/>
  </si>
  <si>
    <t>547～856</t>
    <phoneticPr fontId="1"/>
  </si>
  <si>
    <t>⑪　インターンシップ（就労体験）推進事業　　</t>
    <phoneticPr fontId="1"/>
  </si>
  <si>
    <t>のべ684～714人</t>
    <phoneticPr fontId="1"/>
  </si>
  <si>
    <t>②</t>
    <phoneticPr fontId="1"/>
  </si>
  <si>
    <t>208～312</t>
    <phoneticPr fontId="1"/>
  </si>
  <si>
    <t>　　　のべ260人</t>
    <phoneticPr fontId="1"/>
  </si>
  <si>
    <t>③　「自然をまるかじり！シリーズ」　　　　　　　　　　　　       　　　</t>
    <phoneticPr fontId="1"/>
  </si>
  <si>
    <t>自主</t>
    <rPh sb="0" eb="2">
      <t>ジシュ</t>
    </rPh>
    <phoneticPr fontId="1"/>
  </si>
  <si>
    <t>通年</t>
    <rPh sb="0" eb="2">
      <t>ツウネン</t>
    </rPh>
    <phoneticPr fontId="1"/>
  </si>
  <si>
    <t>日</t>
    <rPh sb="0" eb="1">
      <t>ニチ</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</si>
  <si>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</si>
  <si>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</si>
  <si>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</si>
  <si>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</si>
  <si>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</si>
  <si>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</si>
  <si>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</si>
  <si>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</si>
  <si>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</si>
  <si>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</si>
  <si>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</si>
  <si>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</si>
  <si>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</si>
  <si>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</si>
  <si>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</si>
  <si>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</si>
  <si>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</si>
  <si>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</si>
  <si>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</si>
  <si>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</si>
  <si>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</si>
  <si>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</si>
  <si>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</si>
  <si>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</si>
  <si>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</si>
  <si>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</si>
  <si>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</si>
  <si>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</si>
  <si>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</si>
  <si>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</si>
  <si>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</si>
  <si>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</si>
  <si>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</si>
  <si>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</si>
  <si>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</si>
  <si>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</si>
  <si>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</si>
  <si>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</si>
  <si>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</si>
  <si>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</si>
  <si>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</si>
  <si>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</si>
  <si>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</si>
  <si>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</si>
  <si>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</si>
  <si>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</si>
  <si>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</si>
  <si>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</si>
  <si>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</si>
  <si>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</si>
  <si>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</si>
  <si>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</si>
  <si>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</si>
  <si>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</si>
  <si>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</si>
  <si>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</si>
  <si>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</si>
  <si>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</si>
  <si>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</si>
  <si>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</si>
  <si>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</si>
  <si>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</si>
  <si>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</si>
  <si>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</si>
  <si>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</si>
  <si>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</si>
  <si>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</si>
  <si>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</si>
  <si>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</si>
  <si>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</si>
  <si>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</si>
  <si>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</si>
  <si>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</si>
  <si>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</si>
  <si>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</si>
  <si>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</si>
  <si>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</si>
  <si>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</si>
  <si>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</si>
  <si>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</si>
  <si>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</si>
  <si>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</si>
  <si>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</si>
  <si>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</si>
  <si>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</si>
  <si>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</si>
  <si>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</si>
  <si>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</si>
  <si>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</si>
  <si>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</si>
  <si>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</si>
  <si>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</si>
  <si>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</si>
  <si>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</si>
  <si>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</si>
  <si>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</si>
  <si>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</si>
  <si>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</si>
  <si>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</si>
  <si>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</si>
  <si>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</si>
  <si>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</si>
  <si>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■目標値</t>
    <rPh sb="1" eb="4">
      <t>モクヒョウチ</t>
    </rPh>
    <phoneticPr fontId="1"/>
  </si>
  <si>
    <t>①</t>
  </si>
  <si>
    <t>②</t>
  </si>
  <si>
    <t>③</t>
  </si>
  <si>
    <t>提案書数値を目標値とする。</t>
    <phoneticPr fontId="1"/>
  </si>
  <si>
    <t>4～6</t>
    <phoneticPr fontId="1"/>
  </si>
  <si>
    <t>8～13</t>
    <phoneticPr fontId="1"/>
  </si>
  <si>
    <t>提案書数値の
80％～120％</t>
    <rPh sb="0" eb="2">
      <t>テイアン</t>
    </rPh>
    <rPh sb="2" eb="3">
      <t>ショ</t>
    </rPh>
    <rPh sb="3" eb="5">
      <t>スウチ</t>
    </rPh>
    <phoneticPr fontId="1"/>
  </si>
  <si>
    <t>Ⅱ</t>
    <phoneticPr fontId="1"/>
  </si>
  <si>
    <t>定量評価を行う項目の目標値設定（案）</t>
    <rPh sb="0" eb="2">
      <t>テイリョウ</t>
    </rPh>
    <rPh sb="2" eb="4">
      <t>ヒョウカ</t>
    </rPh>
    <rPh sb="5" eb="6">
      <t>オコナ</t>
    </rPh>
    <rPh sb="7" eb="9">
      <t>コウモク</t>
    </rPh>
    <rPh sb="10" eb="13">
      <t>モクヒョウチ</t>
    </rPh>
    <rPh sb="13" eb="15">
      <t>セッテイ</t>
    </rPh>
    <rPh sb="16" eb="17">
      <t>アン</t>
    </rPh>
    <phoneticPr fontId="1"/>
  </si>
  <si>
    <t>■目標値の設定基準（案）</t>
    <rPh sb="1" eb="4">
      <t>モクヒョウチ</t>
    </rPh>
    <rPh sb="5" eb="7">
      <t>セッテイ</t>
    </rPh>
    <rPh sb="7" eb="9">
      <t>キジュン</t>
    </rPh>
    <rPh sb="10" eb="11">
      <t>アン</t>
    </rPh>
    <phoneticPr fontId="1"/>
  </si>
  <si>
    <t>評価項目</t>
    <rPh sb="0" eb="2">
      <t>ヒョウカ</t>
    </rPh>
    <rPh sb="2" eb="4">
      <t>コウモク</t>
    </rPh>
    <phoneticPr fontId="1"/>
  </si>
  <si>
    <t>684～714
(中央値699)</t>
    <rPh sb="9" eb="12">
      <t>チュウオウチ</t>
    </rPh>
    <phoneticPr fontId="1"/>
  </si>
  <si>
    <t>年間利用者数</t>
    <rPh sb="0" eb="2">
      <t>ネンカン</t>
    </rPh>
    <rPh sb="2" eb="5">
      <t>リヨウシャ</t>
    </rPh>
    <rPh sb="5" eb="6">
      <t>スウ</t>
    </rPh>
    <phoneticPr fontId="1"/>
  </si>
  <si>
    <t>参加者人数</t>
    <rPh sb="0" eb="3">
      <t>サンカシャ</t>
    </rPh>
    <rPh sb="3" eb="4">
      <t>ニン</t>
    </rPh>
    <rPh sb="4" eb="5">
      <t>スウ</t>
    </rPh>
    <phoneticPr fontId="1"/>
  </si>
  <si>
    <t>参加者人数</t>
    <rPh sb="3" eb="4">
      <t>ニン</t>
    </rPh>
    <phoneticPr fontId="1"/>
  </si>
  <si>
    <t>⑩　その他地域連携（「奥貝塚ゆったりウォーク」実行委員会、
　　貝塚自然遊学館との連携、善兵衛ランドとの連携）</t>
    <phoneticPr fontId="1"/>
  </si>
  <si>
    <t>　R４　108,300人（5,600人）</t>
    <rPh sb="11" eb="12">
      <t>ニン</t>
    </rPh>
    <rPh sb="18" eb="19">
      <t>ニン</t>
    </rPh>
    <phoneticPr fontId="1"/>
  </si>
  <si>
    <t>5
5</t>
    <phoneticPr fontId="1"/>
  </si>
  <si>
    <t>　R５　109,000人（5,800人）</t>
    <rPh sb="11" eb="12">
      <t>ニン</t>
    </rPh>
    <rPh sb="18" eb="19">
      <t>ニン</t>
    </rPh>
    <phoneticPr fontId="1"/>
  </si>
  <si>
    <t>過去２年実績が、いずれも提案書数値と乖離していない（80％以上120％未満）</t>
    <rPh sb="0" eb="2">
      <t>カコ</t>
    </rPh>
    <rPh sb="3" eb="4">
      <t>ネン</t>
    </rPh>
    <rPh sb="4" eb="6">
      <t>ジッセキ</t>
    </rPh>
    <rPh sb="18" eb="20">
      <t>カイリ</t>
    </rPh>
    <rPh sb="29" eb="31">
      <t>イジョウ</t>
    </rPh>
    <rPh sb="35" eb="37">
      <t>ミマン</t>
    </rPh>
    <phoneticPr fontId="1"/>
  </si>
  <si>
    <t>過去２年実績のいずれかが、提案書数値の120％以上</t>
    <rPh sb="0" eb="2">
      <t>カコ</t>
    </rPh>
    <rPh sb="3" eb="4">
      <t>ネン</t>
    </rPh>
    <rPh sb="4" eb="6">
      <t>ジッセキ</t>
    </rPh>
    <phoneticPr fontId="1"/>
  </si>
  <si>
    <t>過去２年実績のいずれかが、提案書数値の80％未満</t>
    <rPh sb="0" eb="2">
      <t>カコ</t>
    </rPh>
    <rPh sb="3" eb="4">
      <t>ネン</t>
    </rPh>
    <rPh sb="4" eb="6">
      <t>ジッセキ</t>
    </rPh>
    <rPh sb="13" eb="16">
      <t>テイアンショ</t>
    </rPh>
    <rPh sb="22" eb="24">
      <t>ミマン</t>
    </rPh>
    <phoneticPr fontId="1"/>
  </si>
  <si>
    <t>過去２年実績の平均値を目標値とする。</t>
    <rPh sb="0" eb="2">
      <t>カコ</t>
    </rPh>
    <rPh sb="3" eb="4">
      <t>ネン</t>
    </rPh>
    <rPh sb="4" eb="6">
      <t>ジッセキ</t>
    </rPh>
    <rPh sb="7" eb="10">
      <t>ヘイキンチ</t>
    </rPh>
    <rPh sb="11" eb="13">
      <t>モクヒョウ</t>
    </rPh>
    <rPh sb="13" eb="14">
      <t>チ</t>
    </rPh>
    <phoneticPr fontId="1"/>
  </si>
  <si>
    <t>（提案書数値―過去２年実績の平均値）÷２＋過去２年実績の平均値　を目標値とする。</t>
    <rPh sb="1" eb="4">
      <t>テイアンショ</t>
    </rPh>
    <rPh sb="4" eb="6">
      <t>スウチ</t>
    </rPh>
    <rPh sb="7" eb="9">
      <t>カコ</t>
    </rPh>
    <rPh sb="10" eb="11">
      <t>ネン</t>
    </rPh>
    <rPh sb="11" eb="13">
      <t>ジッセキ</t>
    </rPh>
    <rPh sb="14" eb="17">
      <t>ヘイキンチ</t>
    </rPh>
    <rPh sb="21" eb="23">
      <t>カコ</t>
    </rPh>
    <rPh sb="24" eb="25">
      <t>ネン</t>
    </rPh>
    <rPh sb="25" eb="27">
      <t>ジッセキ</t>
    </rPh>
    <rPh sb="28" eb="31">
      <t>ヘイキンチ</t>
    </rPh>
    <rPh sb="33" eb="36">
      <t>モクヒョウチ</t>
    </rPh>
    <phoneticPr fontId="1"/>
  </si>
  <si>
    <t>資料５－２</t>
    <rPh sb="0" eb="2">
      <t>シリョウ</t>
    </rPh>
    <phoneticPr fontId="1"/>
  </si>
  <si>
    <t>　R６　110,000人（5,800人）</t>
    <rPh sb="11" eb="12">
      <t>ニン</t>
    </rPh>
    <rPh sb="18" eb="19">
      <t>ニン</t>
    </rPh>
    <phoneticPr fontId="1"/>
  </si>
  <si>
    <r>
      <t xml:space="preserve">R４・５実績
</t>
    </r>
    <r>
      <rPr>
        <sz val="8"/>
        <rFont val="Meiryo UI"/>
        <family val="3"/>
        <charset val="128"/>
      </rPr>
      <t>（上段R4、下段R5）</t>
    </r>
    <rPh sb="4" eb="6">
      <t>ジッセキ</t>
    </rPh>
    <rPh sb="8" eb="10">
      <t>ジョウダン</t>
    </rPh>
    <rPh sb="13" eb="15">
      <t>ゲダン</t>
    </rPh>
    <phoneticPr fontId="1"/>
  </si>
  <si>
    <t>77,003
90,801</t>
    <phoneticPr fontId="1"/>
  </si>
  <si>
    <t>R４・５実績
平均値</t>
    <rPh sb="4" eb="6">
      <t>ジッセキ</t>
    </rPh>
    <rPh sb="7" eb="10">
      <t>ヘイキンチ</t>
    </rPh>
    <phoneticPr fontId="1"/>
  </si>
  <si>
    <t>R6目標値</t>
    <rPh sb="2" eb="4">
      <t>モクヒョウ</t>
    </rPh>
    <rPh sb="4" eb="5">
      <t>チ</t>
    </rPh>
    <phoneticPr fontId="1"/>
  </si>
  <si>
    <t>38,845
49,897</t>
    <phoneticPr fontId="1"/>
  </si>
  <si>
    <t>38,158
40,904</t>
    <phoneticPr fontId="1"/>
  </si>
  <si>
    <t>229
353</t>
    <phoneticPr fontId="1"/>
  </si>
  <si>
    <t>8
12</t>
    <phoneticPr fontId="1"/>
  </si>
  <si>
    <t>520
780</t>
    <phoneticPr fontId="1"/>
  </si>
  <si>
    <t>14
11</t>
    <phoneticPr fontId="1"/>
  </si>
  <si>
    <t>1,400
1,082</t>
    <phoneticPr fontId="1"/>
  </si>
  <si>
    <t>令和６年度の目標値については、従来の設定基準により設定する。</t>
    <rPh sb="0" eb="2">
      <t>レイワ</t>
    </rPh>
    <rPh sb="3" eb="5">
      <t>ネンド</t>
    </rPh>
    <rPh sb="6" eb="9">
      <t>モクヒョウチ</t>
    </rPh>
    <rPh sb="15" eb="17">
      <t>ジュウライ</t>
    </rPh>
    <rPh sb="18" eb="22">
      <t>セッテイキジュン</t>
    </rPh>
    <rPh sb="25" eb="27">
      <t>セッテイ</t>
    </rPh>
    <phoneticPr fontId="1"/>
  </si>
  <si>
    <t>R4：86,640～129,960
R5：87,200～130,800</t>
    <phoneticPr fontId="1"/>
  </si>
  <si>
    <t>　R３　107,700人（5,600人）     （）内はバーベキュー場利用者数</t>
    <rPh sb="11" eb="12">
      <t>ニン</t>
    </rPh>
    <rPh sb="27" eb="28">
      <t>ナイ</t>
    </rPh>
    <rPh sb="35" eb="36">
      <t>ジョウ</t>
    </rPh>
    <rPh sb="36" eb="38">
      <t>リヨウ</t>
    </rPh>
    <rPh sb="38" eb="39">
      <t>シャ</t>
    </rPh>
    <rPh sb="39" eb="40">
      <t>スウ</t>
    </rPh>
    <phoneticPr fontId="1"/>
  </si>
  <si>
    <t xml:space="preserve"> R4：47,440～71,160
 R5：47,600～71,400</t>
    <phoneticPr fontId="1"/>
  </si>
  <si>
    <t xml:space="preserve"> R4：39,200～58,800
 R5：39,600～59,400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</si>
</sst>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Red]\(0\)"/>
  </numFmts>
  <fonts count="4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0"/>
      <color theme="1"/>
      <name val="Meiryo UI"/>
      <family val="3"/>
      <charset val="128"/>
    </font>
    <font>
      <sz val="10"/>
      <name val="Meiryo UI"/>
      <family val="3"/>
      <charset val="128"/>
    </font>
    <font>
      <b/>
      <sz val="16"/>
      <color theme="1"/>
      <name val="Meiryo UI"/>
      <family val="3"/>
      <charset val="128"/>
    </font>
    <font>
      <sz val="9"/>
      <color theme="1"/>
      <name val="Meiryo UI"/>
      <family val="3"/>
      <charset val="128"/>
    </font>
    <font>
      <sz val="12"/>
      <color theme="1"/>
      <name val="Meiryo UI"/>
      <family val="3"/>
      <charset val="128"/>
    </font>
    <font>
      <b/>
      <sz val="12"/>
      <color theme="1"/>
      <name val="Meiryo UI"/>
      <family val="3"/>
      <charset val="128"/>
    </font>
    <font>
      <sz val="9"/>
      <name val="Meiryo UI"/>
      <family val="3"/>
      <charset val="128"/>
    </font>
    <font>
      <sz val="9"/>
      <color rgb="FFFF0000"/>
      <name val="Meiryo UI"/>
      <family val="3"/>
      <charset val="128"/>
    </font>
    <font>
      <sz val="8"/>
      <name val="Meiryo UI"/>
      <family val="3"/>
      <charset val="128"/>
    </font>
  </fonts>
  <fills count="11">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hair">
        <color auto="1"/>
      </bottom>
      <diagonal/>
    </border>
    <border>
      <left/>
      <right style="thin">
        <color indexed="64"/>
      </right>
      <top style="hair">
        <color indexed="64"/>
      </top>
      <bottom style="hair">
        <color indexed="64"/>
      </bottom>
      <diagonal/>
    </border>
    <border>
      <left/>
      <right style="thin">
        <color indexed="64"/>
      </right>
      <top style="hair">
        <color auto="1"/>
      </top>
      <bottom/>
      <diagonal/>
    </border>
    <border>
      <left style="hair">
        <color auto="1"/>
      </left>
      <right style="thin">
        <color indexed="64"/>
      </right>
      <top style="hair">
        <color auto="1"/>
      </top>
      <bottom/>
      <diagonal/>
    </border>
    <border>
      <left style="hair">
        <color auto="1"/>
      </left>
      <right style="thin">
        <color indexed="64"/>
      </right>
      <top/>
      <bottom/>
      <diagonal/>
    </border>
    <border>
      <left style="hair">
        <color auto="1"/>
      </left>
      <right style="thin">
        <color indexed="64"/>
      </right>
      <top/>
      <bottom style="thin">
        <color indexed="64"/>
      </bottom>
      <diagonal/>
    </border>
    <border>
      <left style="hair">
        <color auto="1"/>
      </left>
      <right style="thin">
        <color indexed="64"/>
      </right>
      <top style="thin">
        <color indexed="64"/>
      </top>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style="thin">
        <color indexed="64"/>
      </right>
      <top style="thin">
        <color indexed="64"/>
      </top>
      <bottom style="thin">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606">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9" fillId="0" borderId="0" xfId="0" applyFont="1">
      <alignment vertical="center"/>
    </xf>
    <xf numFmtId="0" fontId="40" fillId="0" borderId="0" xfId="0" applyFont="1">
      <alignment vertical="center"/>
    </xf>
    <xf numFmtId="0" fontId="40" fillId="0" borderId="0" xfId="0" applyFont="1" applyAlignment="1">
      <alignment vertical="center"/>
    </xf>
    <xf numFmtId="0" fontId="42" fillId="0" borderId="0" xfId="0" applyFont="1">
      <alignment vertical="center"/>
    </xf>
    <xf numFmtId="0" fontId="43" fillId="4" borderId="7" xfId="0" applyFont="1" applyFill="1" applyBorder="1" applyAlignment="1">
      <alignment horizontal="center" vertical="center" wrapText="1"/>
    </xf>
    <xf numFmtId="0" fontId="43" fillId="4" borderId="105" xfId="0" applyFont="1" applyFill="1" applyBorder="1" applyAlignment="1">
      <alignment horizontal="center" vertical="center"/>
    </xf>
    <xf numFmtId="0" fontId="43" fillId="4" borderId="91" xfId="0" applyFont="1" applyFill="1" applyBorder="1" applyAlignment="1">
      <alignment horizontal="center" vertical="center" wrapText="1"/>
    </xf>
    <xf numFmtId="0" fontId="43" fillId="4" borderId="90" xfId="0" applyFont="1" applyFill="1" applyBorder="1" applyAlignment="1">
      <alignment horizontal="center" vertical="center" wrapText="1"/>
    </xf>
    <xf numFmtId="0" fontId="43" fillId="4" borderId="89" xfId="0" applyFont="1" applyFill="1" applyBorder="1" applyAlignment="1">
      <alignment horizontal="center" vertical="center" wrapText="1"/>
    </xf>
    <xf numFmtId="0" fontId="40" fillId="4" borderId="9" xfId="0" applyFont="1" applyFill="1" applyBorder="1">
      <alignment vertical="center"/>
    </xf>
    <xf numFmtId="0" fontId="40" fillId="4" borderId="0" xfId="0" applyFont="1" applyFill="1" applyBorder="1">
      <alignment vertical="center"/>
    </xf>
    <xf numFmtId="0" fontId="40" fillId="4" borderId="11" xfId="0" applyFont="1" applyFill="1" applyBorder="1">
      <alignment vertical="center"/>
    </xf>
    <xf numFmtId="9" fontId="40" fillId="0" borderId="0" xfId="2" applyFont="1">
      <alignment vertical="center"/>
    </xf>
    <xf numFmtId="49" fontId="40" fillId="4" borderId="3" xfId="0" applyNumberFormat="1" applyFont="1" applyFill="1" applyBorder="1">
      <alignment vertical="center"/>
    </xf>
    <xf numFmtId="0" fontId="40" fillId="4" borderId="124" xfId="0" applyFont="1" applyFill="1" applyBorder="1">
      <alignment vertical="center"/>
    </xf>
    <xf numFmtId="0" fontId="43" fillId="0" borderId="29" xfId="0" applyFont="1" applyBorder="1" applyAlignment="1">
      <alignment horizontal="center" vertical="center"/>
    </xf>
    <xf numFmtId="0" fontId="40" fillId="4" borderId="125" xfId="0" applyFont="1" applyFill="1" applyBorder="1">
      <alignment vertical="center"/>
    </xf>
    <xf numFmtId="0" fontId="43" fillId="0" borderId="35" xfId="0" applyFont="1" applyBorder="1" applyAlignment="1">
      <alignment horizontal="center" vertical="center"/>
    </xf>
    <xf numFmtId="0" fontId="40" fillId="4" borderId="3" xfId="0" applyFont="1" applyFill="1" applyBorder="1">
      <alignment vertical="center"/>
    </xf>
    <xf numFmtId="9" fontId="40" fillId="0" borderId="0" xfId="2" applyFont="1" applyAlignment="1">
      <alignment horizontal="right" vertical="center"/>
    </xf>
    <xf numFmtId="0" fontId="40" fillId="4" borderId="4" xfId="0" applyFont="1" applyFill="1" applyBorder="1">
      <alignment vertical="center"/>
    </xf>
    <xf numFmtId="0" fontId="40" fillId="4" borderId="8" xfId="0" applyFont="1" applyFill="1" applyBorder="1">
      <alignment vertical="center"/>
    </xf>
    <xf numFmtId="0" fontId="40" fillId="4" borderId="13" xfId="0" applyFont="1" applyFill="1" applyBorder="1">
      <alignment vertical="center"/>
    </xf>
    <xf numFmtId="0" fontId="40" fillId="4" borderId="0" xfId="0" applyFont="1" applyFill="1" applyBorder="1" applyAlignment="1">
      <alignment horizontal="left" vertical="center" wrapText="1"/>
    </xf>
    <xf numFmtId="0" fontId="37" fillId="4" borderId="0" xfId="0" applyFont="1" applyFill="1" applyBorder="1" applyAlignment="1">
      <alignment horizontal="left" vertical="center" wrapText="1"/>
    </xf>
    <xf numFmtId="0" fontId="37" fillId="4" borderId="0" xfId="0" applyFont="1" applyFill="1" applyBorder="1" applyAlignment="1">
      <alignment vertical="top" wrapText="1"/>
    </xf>
    <xf numFmtId="0" fontId="40" fillId="4" borderId="10" xfId="0" applyFont="1" applyFill="1" applyBorder="1">
      <alignment vertical="center"/>
    </xf>
    <xf numFmtId="0" fontId="37" fillId="4" borderId="15" xfId="0" applyFont="1" applyFill="1" applyBorder="1" applyAlignment="1">
      <alignment vertical="top" wrapText="1"/>
    </xf>
    <xf numFmtId="0" fontId="37" fillId="0" borderId="1" xfId="0" applyFont="1" applyBorder="1" applyAlignment="1">
      <alignment horizontal="center" vertical="center"/>
    </xf>
    <xf numFmtId="0" fontId="40" fillId="0" borderId="0" xfId="0" applyFont="1" applyAlignment="1">
      <alignment vertical="center" wrapText="1"/>
    </xf>
    <xf numFmtId="38" fontId="43" fillId="0" borderId="0" xfId="1" applyFont="1" applyFill="1" applyBorder="1" applyAlignment="1">
      <alignment horizontal="right" vertical="center"/>
    </xf>
    <xf numFmtId="0" fontId="40" fillId="0" borderId="0" xfId="0" applyFont="1" applyFill="1" applyBorder="1">
      <alignment vertical="center"/>
    </xf>
    <xf numFmtId="0" fontId="37" fillId="0" borderId="0" xfId="0" applyFont="1" applyFill="1" applyBorder="1" applyAlignment="1">
      <alignment vertical="top" wrapText="1"/>
    </xf>
    <xf numFmtId="0" fontId="40" fillId="0" borderId="0" xfId="0" applyFont="1" applyFill="1" applyBorder="1" applyAlignment="1">
      <alignment horizontal="left" vertical="center"/>
    </xf>
    <xf numFmtId="0" fontId="43" fillId="0" borderId="0" xfId="0" applyFont="1" applyFill="1" applyBorder="1" applyAlignment="1">
      <alignment horizontal="center" vertical="center"/>
    </xf>
    <xf numFmtId="0" fontId="43" fillId="0" borderId="0" xfId="0" applyFont="1" applyFill="1" applyBorder="1" applyAlignment="1">
      <alignment horizontal="right" vertical="center"/>
    </xf>
    <xf numFmtId="0" fontId="43" fillId="0" borderId="0" xfId="2" applyNumberFormat="1" applyFont="1" applyFill="1" applyBorder="1" applyAlignment="1">
      <alignment horizontal="center" vertical="center"/>
    </xf>
    <xf numFmtId="0" fontId="45" fillId="0" borderId="0" xfId="0" applyFont="1" applyFill="1" applyBorder="1" applyAlignment="1">
      <alignment horizontal="left" vertical="center"/>
    </xf>
    <xf numFmtId="9" fontId="40" fillId="0" borderId="0" xfId="2" applyFont="1" applyFill="1">
      <alignment vertical="center"/>
    </xf>
    <xf numFmtId="0" fontId="40" fillId="0" borderId="0" xfId="0" applyFont="1" applyFill="1">
      <alignment vertical="center"/>
    </xf>
    <xf numFmtId="177" fontId="40" fillId="0" borderId="0" xfId="0" applyNumberFormat="1" applyFont="1">
      <alignment vertical="center"/>
    </xf>
    <xf numFmtId="177" fontId="44" fillId="4" borderId="0" xfId="0" applyNumberFormat="1" applyFont="1" applyFill="1" applyBorder="1" applyAlignment="1">
      <alignment horizontal="center" vertical="center" wrapText="1"/>
    </xf>
    <xf numFmtId="177" fontId="43" fillId="0" borderId="0" xfId="2" applyNumberFormat="1" applyFont="1" applyBorder="1" applyAlignment="1">
      <alignment horizontal="center" vertical="center" wrapText="1"/>
    </xf>
    <xf numFmtId="177" fontId="43" fillId="0" borderId="0" xfId="2" applyNumberFormat="1" applyFont="1" applyBorder="1" applyAlignment="1">
      <alignment horizontal="center" vertical="center"/>
    </xf>
    <xf numFmtId="177" fontId="43" fillId="0" borderId="9" xfId="2" applyNumberFormat="1" applyFont="1" applyBorder="1" applyAlignment="1">
      <alignment horizontal="center" vertical="center"/>
    </xf>
    <xf numFmtId="177" fontId="43" fillId="0" borderId="0" xfId="2" applyNumberFormat="1" applyFont="1" applyFill="1" applyBorder="1" applyAlignment="1">
      <alignment horizontal="center" vertical="center"/>
    </xf>
    <xf numFmtId="0" fontId="43" fillId="4" borderId="128" xfId="0" applyFont="1" applyFill="1" applyBorder="1" applyAlignment="1">
      <alignment horizontal="center" vertical="center" wrapText="1"/>
    </xf>
    <xf numFmtId="0" fontId="40" fillId="4" borderId="9" xfId="0" applyFont="1" applyFill="1" applyBorder="1" applyAlignment="1">
      <alignment horizontal="center" vertical="center"/>
    </xf>
    <xf numFmtId="49" fontId="40" fillId="4" borderId="2" xfId="0" applyNumberFormat="1" applyFont="1" applyFill="1" applyBorder="1" applyAlignment="1">
      <alignment horizontal="center" vertical="center"/>
    </xf>
    <xf numFmtId="0" fontId="40" fillId="4" borderId="3" xfId="0" applyFont="1" applyFill="1" applyBorder="1" applyAlignment="1">
      <alignment horizontal="center" vertical="center"/>
    </xf>
    <xf numFmtId="0" fontId="40" fillId="10" borderId="78" xfId="0" applyFont="1" applyFill="1" applyBorder="1">
      <alignment vertical="center"/>
    </xf>
    <xf numFmtId="0" fontId="40" fillId="10" borderId="0" xfId="0" applyFont="1" applyFill="1" applyBorder="1">
      <alignment vertical="center"/>
    </xf>
    <xf numFmtId="0" fontId="40" fillId="10" borderId="11" xfId="0" applyFont="1" applyFill="1" applyBorder="1">
      <alignment vertical="center"/>
    </xf>
    <xf numFmtId="38" fontId="43" fillId="10" borderId="118" xfId="1" applyFont="1" applyFill="1" applyBorder="1" applyAlignment="1">
      <alignment horizontal="right" vertical="center" wrapText="1"/>
    </xf>
    <xf numFmtId="38" fontId="43" fillId="10" borderId="119" xfId="1" applyFont="1" applyFill="1" applyBorder="1" applyAlignment="1">
      <alignment horizontal="right" vertical="center" wrapText="1"/>
    </xf>
    <xf numFmtId="38" fontId="45" fillId="10" borderId="77" xfId="1" applyFont="1" applyFill="1" applyBorder="1" applyAlignment="1">
      <alignment horizontal="left" vertical="center"/>
    </xf>
    <xf numFmtId="38" fontId="45" fillId="10" borderId="13" xfId="1" applyFont="1" applyFill="1" applyBorder="1" applyAlignment="1">
      <alignment horizontal="right" vertical="center"/>
    </xf>
    <xf numFmtId="38" fontId="45" fillId="10" borderId="14" xfId="1" applyFont="1" applyFill="1" applyBorder="1" applyAlignment="1">
      <alignment horizontal="left" vertical="center"/>
    </xf>
    <xf numFmtId="38" fontId="45" fillId="10" borderId="78" xfId="1" applyFont="1" applyFill="1" applyBorder="1" applyAlignment="1">
      <alignment horizontal="left" vertical="center"/>
    </xf>
    <xf numFmtId="38" fontId="45" fillId="10" borderId="0" xfId="1" applyFont="1" applyFill="1" applyBorder="1" applyAlignment="1">
      <alignment horizontal="right" vertical="center"/>
    </xf>
    <xf numFmtId="38" fontId="45" fillId="10" borderId="11" xfId="1" applyFont="1" applyFill="1" applyBorder="1" applyAlignment="1">
      <alignment horizontal="left" vertical="center"/>
    </xf>
    <xf numFmtId="0" fontId="45" fillId="10" borderId="78" xfId="0" applyFont="1" applyFill="1" applyBorder="1" applyAlignment="1">
      <alignment horizontal="left" vertical="center"/>
    </xf>
    <xf numFmtId="0" fontId="45" fillId="10" borderId="0" xfId="0" applyFont="1" applyFill="1" applyBorder="1" applyAlignment="1">
      <alignment horizontal="right" vertical="center"/>
    </xf>
    <xf numFmtId="0" fontId="45" fillId="10" borderId="11" xfId="0" applyFont="1" applyFill="1" applyBorder="1" applyAlignment="1">
      <alignment horizontal="left" vertical="center"/>
    </xf>
    <xf numFmtId="0" fontId="45" fillId="10" borderId="79" xfId="0" applyFont="1" applyFill="1" applyBorder="1" applyAlignment="1">
      <alignment horizontal="left" vertical="center"/>
    </xf>
    <xf numFmtId="0" fontId="45" fillId="10" borderId="77" xfId="0" applyFont="1" applyFill="1" applyBorder="1" applyAlignment="1">
      <alignment vertical="center"/>
    </xf>
    <xf numFmtId="0" fontId="45" fillId="10" borderId="13" xfId="0" applyFont="1" applyFill="1" applyBorder="1" applyAlignment="1">
      <alignment horizontal="right" vertical="center"/>
    </xf>
    <xf numFmtId="0" fontId="45" fillId="10" borderId="14" xfId="0" applyFont="1" applyFill="1" applyBorder="1" applyAlignment="1">
      <alignment horizontal="right" vertical="center"/>
    </xf>
    <xf numFmtId="0" fontId="45" fillId="10" borderId="78" xfId="0" applyFont="1" applyFill="1" applyBorder="1" applyAlignment="1">
      <alignment vertical="center"/>
    </xf>
    <xf numFmtId="0" fontId="45" fillId="10" borderId="11" xfId="0" applyFont="1" applyFill="1" applyBorder="1" applyAlignment="1">
      <alignment horizontal="right" vertical="center"/>
    </xf>
    <xf numFmtId="0" fontId="45" fillId="10" borderId="79" xfId="0" applyFont="1" applyFill="1" applyBorder="1" applyAlignment="1">
      <alignment vertical="center"/>
    </xf>
    <xf numFmtId="0" fontId="45" fillId="10" borderId="77" xfId="0" applyFont="1" applyFill="1" applyBorder="1" applyAlignment="1">
      <alignment horizontal="left" vertical="center"/>
    </xf>
    <xf numFmtId="0" fontId="45" fillId="10" borderId="14" xfId="0" applyFont="1" applyFill="1" applyBorder="1" applyAlignment="1">
      <alignment horizontal="left" vertical="center"/>
    </xf>
    <xf numFmtId="0" fontId="43" fillId="10" borderId="95" xfId="2" applyNumberFormat="1" applyFont="1" applyFill="1" applyBorder="1" applyAlignment="1">
      <alignment horizontal="left" vertical="center" wrapText="1"/>
    </xf>
    <xf numFmtId="0" fontId="43" fillId="10" borderId="76" xfId="2" applyNumberFormat="1" applyFont="1" applyFill="1" applyBorder="1" applyAlignment="1">
      <alignment horizontal="left" vertical="center" wrapText="1"/>
    </xf>
    <xf numFmtId="38" fontId="43" fillId="10" borderId="108" xfId="1" quotePrefix="1" applyNumberFormat="1" applyFont="1" applyFill="1" applyBorder="1" applyAlignment="1">
      <alignment horizontal="right" vertical="center"/>
    </xf>
    <xf numFmtId="38" fontId="43" fillId="10" borderId="104" xfId="1" applyFont="1" applyFill="1" applyBorder="1" applyAlignment="1">
      <alignment horizontal="right" vertical="center"/>
    </xf>
    <xf numFmtId="38" fontId="43" fillId="10" borderId="109" xfId="1" quotePrefix="1" applyNumberFormat="1" applyFont="1" applyFill="1" applyBorder="1" applyAlignment="1">
      <alignment horizontal="right" vertical="center"/>
    </xf>
    <xf numFmtId="38" fontId="43" fillId="10" borderId="103" xfId="1" applyFont="1" applyFill="1" applyBorder="1" applyAlignment="1">
      <alignment horizontal="right" vertical="center"/>
    </xf>
    <xf numFmtId="0" fontId="43" fillId="10" borderId="93" xfId="0" applyFont="1" applyFill="1" applyBorder="1" applyAlignment="1">
      <alignment horizontal="right" vertical="center"/>
    </xf>
    <xf numFmtId="0" fontId="43" fillId="10" borderId="96" xfId="0" applyFont="1" applyFill="1" applyBorder="1" applyAlignment="1">
      <alignment horizontal="right" vertical="center"/>
    </xf>
    <xf numFmtId="0" fontId="43" fillId="0" borderId="13" xfId="0" applyFont="1" applyBorder="1" applyAlignment="1">
      <alignment horizontal="center" vertical="center"/>
    </xf>
    <xf numFmtId="0" fontId="43" fillId="0" borderId="0" xfId="0" applyFont="1" applyBorder="1" applyAlignment="1">
      <alignment horizontal="center" vertical="center"/>
    </xf>
    <xf numFmtId="0" fontId="43" fillId="10" borderId="103" xfId="0" applyFont="1" applyFill="1" applyBorder="1" applyAlignment="1">
      <alignment horizontal="right" vertical="center"/>
    </xf>
    <xf numFmtId="0" fontId="43" fillId="10" borderId="97" xfId="0" applyFont="1" applyFill="1" applyBorder="1" applyAlignment="1">
      <alignment horizontal="right" vertical="center"/>
    </xf>
    <xf numFmtId="0" fontId="37" fillId="0" borderId="15" xfId="0" applyFont="1" applyBorder="1" applyAlignment="1">
      <alignment horizontal="left" vertical="center" wrapText="1"/>
    </xf>
    <xf numFmtId="0" fontId="37" fillId="0" borderId="0" xfId="0" applyFont="1" applyBorder="1" applyAlignment="1">
      <alignment horizontal="left" vertical="center" wrapText="1"/>
    </xf>
    <xf numFmtId="0" fontId="41" fillId="0" borderId="126" xfId="0" applyFont="1" applyBorder="1" applyAlignment="1">
      <alignment horizontal="center" vertical="center"/>
    </xf>
    <xf numFmtId="0" fontId="41" fillId="0" borderId="127" xfId="0" applyFont="1" applyBorder="1" applyAlignment="1">
      <alignment horizontal="center" vertical="center"/>
    </xf>
    <xf numFmtId="0" fontId="40" fillId="4" borderId="113" xfId="0" applyFont="1" applyFill="1" applyBorder="1" applyAlignment="1">
      <alignment horizontal="center" vertical="center"/>
    </xf>
    <xf numFmtId="0" fontId="40" fillId="4" borderId="7" xfId="0" applyFont="1" applyFill="1" applyBorder="1" applyAlignment="1">
      <alignment horizontal="center" vertical="center"/>
    </xf>
    <xf numFmtId="0" fontId="40" fillId="4" borderId="6" xfId="0" applyFont="1" applyFill="1" applyBorder="1" applyAlignment="1">
      <alignment horizontal="center" vertical="center"/>
    </xf>
    <xf numFmtId="38" fontId="43" fillId="10" borderId="106" xfId="1" quotePrefix="1" applyNumberFormat="1" applyFont="1" applyFill="1" applyBorder="1" applyAlignment="1">
      <alignment horizontal="right" vertical="center"/>
    </xf>
    <xf numFmtId="38" fontId="43" fillId="10" borderId="107" xfId="1" applyNumberFormat="1" applyFont="1" applyFill="1" applyBorder="1" applyAlignment="1">
      <alignment horizontal="right" vertical="center"/>
    </xf>
    <xf numFmtId="38" fontId="43" fillId="10" borderId="93" xfId="1" applyFont="1" applyFill="1" applyBorder="1" applyAlignment="1">
      <alignment horizontal="right" vertical="center"/>
    </xf>
    <xf numFmtId="38" fontId="43" fillId="10" borderId="96" xfId="1" applyFont="1" applyFill="1" applyBorder="1" applyAlignment="1">
      <alignment horizontal="right" vertical="center"/>
    </xf>
    <xf numFmtId="38" fontId="43" fillId="10" borderId="14" xfId="1" applyFont="1" applyFill="1" applyBorder="1" applyAlignment="1">
      <alignment horizontal="right" vertical="center" wrapText="1"/>
    </xf>
    <xf numFmtId="38" fontId="43" fillId="10" borderId="117" xfId="1" applyFont="1" applyFill="1" applyBorder="1" applyAlignment="1">
      <alignment horizontal="right" vertical="center"/>
    </xf>
    <xf numFmtId="38" fontId="43" fillId="10" borderId="77" xfId="1" applyFont="1" applyFill="1" applyBorder="1" applyAlignment="1">
      <alignment horizontal="left" vertical="center" wrapText="1"/>
    </xf>
    <xf numFmtId="38" fontId="43" fillId="10" borderId="13" xfId="1" applyFont="1" applyFill="1" applyBorder="1" applyAlignment="1">
      <alignment horizontal="left" vertical="center" wrapText="1"/>
    </xf>
    <xf numFmtId="38" fontId="43" fillId="10" borderId="14" xfId="1" applyFont="1" applyFill="1" applyBorder="1" applyAlignment="1">
      <alignment horizontal="left" vertical="center" wrapText="1"/>
    </xf>
    <xf numFmtId="0" fontId="43" fillId="10" borderId="66" xfId="2" applyNumberFormat="1" applyFont="1" applyFill="1" applyBorder="1" applyAlignment="1">
      <alignment horizontal="left" vertical="center" wrapText="1"/>
    </xf>
    <xf numFmtId="0" fontId="43" fillId="10" borderId="64" xfId="2" applyNumberFormat="1" applyFont="1" applyFill="1" applyBorder="1" applyAlignment="1">
      <alignment horizontal="left" vertical="center" wrapText="1"/>
    </xf>
    <xf numFmtId="0" fontId="40" fillId="4" borderId="5" xfId="0" applyFont="1" applyFill="1" applyBorder="1" applyAlignment="1">
      <alignment horizontal="center" vertical="center" wrapText="1"/>
    </xf>
    <xf numFmtId="0" fontId="40" fillId="4" borderId="7" xfId="0" applyFont="1" applyFill="1" applyBorder="1" applyAlignment="1">
      <alignment horizontal="center" vertical="center" wrapText="1"/>
    </xf>
    <xf numFmtId="0" fontId="40" fillId="4" borderId="6" xfId="0" applyFont="1" applyFill="1" applyBorder="1" applyAlignment="1">
      <alignment horizontal="center" vertical="center" wrapText="1"/>
    </xf>
    <xf numFmtId="38" fontId="43" fillId="10" borderId="100" xfId="1" applyFont="1" applyFill="1" applyBorder="1" applyAlignment="1">
      <alignment horizontal="right" vertical="center"/>
    </xf>
    <xf numFmtId="0" fontId="43" fillId="10" borderId="65" xfId="2" applyNumberFormat="1" applyFont="1" applyFill="1" applyBorder="1" applyAlignment="1">
      <alignment horizontal="center" vertical="center"/>
    </xf>
    <xf numFmtId="0" fontId="43" fillId="10" borderId="63" xfId="2" applyNumberFormat="1" applyFont="1" applyFill="1" applyBorder="1" applyAlignment="1">
      <alignment horizontal="center" vertical="center"/>
    </xf>
    <xf numFmtId="0" fontId="43" fillId="10" borderId="76" xfId="2" applyNumberFormat="1" applyFont="1" applyFill="1" applyBorder="1" applyAlignment="1">
      <alignment horizontal="center" vertical="center"/>
    </xf>
    <xf numFmtId="0" fontId="40" fillId="4" borderId="8" xfId="0" applyFont="1" applyFill="1" applyBorder="1" applyAlignment="1">
      <alignment horizontal="center" vertical="top"/>
    </xf>
    <xf numFmtId="0" fontId="40" fillId="4" borderId="9" xfId="0" applyFont="1" applyFill="1" applyBorder="1" applyAlignment="1">
      <alignment horizontal="center" vertical="top"/>
    </xf>
    <xf numFmtId="0" fontId="40" fillId="4" borderId="10" xfId="0" applyFont="1" applyFill="1" applyBorder="1" applyAlignment="1">
      <alignment horizontal="center" vertical="top"/>
    </xf>
    <xf numFmtId="0" fontId="45" fillId="10" borderId="15" xfId="0" applyFont="1" applyFill="1" applyBorder="1" applyAlignment="1">
      <alignment horizontal="center" vertical="center"/>
    </xf>
    <xf numFmtId="0" fontId="45" fillId="10" borderId="12" xfId="0" applyFont="1" applyFill="1" applyBorder="1" applyAlignment="1">
      <alignment horizontal="center" vertical="center"/>
    </xf>
    <xf numFmtId="38" fontId="43" fillId="10" borderId="11" xfId="1" applyFont="1" applyFill="1" applyBorder="1" applyAlignment="1">
      <alignment horizontal="right" vertical="center"/>
    </xf>
    <xf numFmtId="0" fontId="43" fillId="10" borderId="66" xfId="2" applyNumberFormat="1" applyFont="1" applyFill="1" applyBorder="1" applyAlignment="1">
      <alignment horizontal="center" vertical="center"/>
    </xf>
    <xf numFmtId="0" fontId="43" fillId="10" borderId="64" xfId="2" applyNumberFormat="1" applyFont="1" applyFill="1" applyBorder="1" applyAlignment="1">
      <alignment horizontal="center" vertical="center"/>
    </xf>
    <xf numFmtId="38" fontId="43" fillId="10" borderId="119" xfId="1" applyFont="1" applyFill="1" applyBorder="1" applyAlignment="1">
      <alignment horizontal="right" vertical="center" wrapText="1"/>
    </xf>
    <xf numFmtId="38" fontId="43" fillId="10" borderId="12" xfId="1" applyFont="1" applyFill="1" applyBorder="1" applyAlignment="1">
      <alignment horizontal="right" vertical="center"/>
    </xf>
    <xf numFmtId="0" fontId="40" fillId="4" borderId="120" xfId="0" applyFont="1" applyFill="1" applyBorder="1" applyAlignment="1">
      <alignment horizontal="left" vertical="center"/>
    </xf>
    <xf numFmtId="0" fontId="40" fillId="4" borderId="121" xfId="0" applyFont="1" applyFill="1" applyBorder="1" applyAlignment="1">
      <alignment horizontal="left" vertical="center"/>
    </xf>
    <xf numFmtId="0" fontId="40" fillId="4" borderId="122" xfId="0" applyFont="1" applyFill="1" applyBorder="1" applyAlignment="1">
      <alignment horizontal="left" vertical="center"/>
    </xf>
    <xf numFmtId="0" fontId="43" fillId="0" borderId="35" xfId="0" applyFont="1" applyBorder="1" applyAlignment="1">
      <alignment horizontal="center" vertical="center"/>
    </xf>
    <xf numFmtId="0" fontId="43" fillId="0" borderId="15" xfId="0" applyFont="1" applyBorder="1" applyAlignment="1">
      <alignment horizontal="center" vertical="center"/>
    </xf>
    <xf numFmtId="38" fontId="43" fillId="10" borderId="109" xfId="1" quotePrefix="1" applyFont="1" applyFill="1" applyBorder="1" applyAlignment="1">
      <alignment horizontal="right" vertical="center"/>
    </xf>
    <xf numFmtId="38" fontId="43" fillId="10" borderId="107" xfId="1" applyFont="1" applyFill="1" applyBorder="1" applyAlignment="1">
      <alignment horizontal="right" vertical="center"/>
    </xf>
    <xf numFmtId="38" fontId="43" fillId="10" borderId="111" xfId="1" applyFont="1" applyFill="1" applyBorder="1" applyAlignment="1">
      <alignment horizontal="right" vertical="center"/>
    </xf>
    <xf numFmtId="0" fontId="43" fillId="10" borderId="103" xfId="0" applyFont="1" applyFill="1" applyBorder="1" applyAlignment="1">
      <alignment horizontal="right" vertical="center" wrapText="1"/>
    </xf>
    <xf numFmtId="0" fontId="40" fillId="4" borderId="123" xfId="0" applyFont="1" applyFill="1" applyBorder="1" applyAlignment="1">
      <alignment horizontal="left" vertical="center"/>
    </xf>
    <xf numFmtId="38" fontId="43" fillId="10" borderId="106" xfId="1" quotePrefix="1" applyFont="1" applyFill="1" applyBorder="1" applyAlignment="1">
      <alignment horizontal="right" vertical="center"/>
    </xf>
    <xf numFmtId="0" fontId="38" fillId="0" borderId="6" xfId="0" applyFont="1" applyBorder="1" applyAlignment="1">
      <alignment horizontal="left" vertical="center"/>
    </xf>
    <xf numFmtId="0" fontId="38" fillId="0" borderId="1" xfId="0" applyFont="1" applyBorder="1" applyAlignment="1">
      <alignment horizontal="left" vertical="center"/>
    </xf>
    <xf numFmtId="0" fontId="38" fillId="0" borderId="5" xfId="0" applyFont="1" applyBorder="1" applyAlignment="1">
      <alignment horizontal="left" vertical="center" wrapText="1"/>
    </xf>
    <xf numFmtId="0" fontId="38" fillId="0" borderId="7" xfId="0" applyFont="1" applyBorder="1" applyAlignment="1">
      <alignment horizontal="left" vertical="center" wrapText="1"/>
    </xf>
    <xf numFmtId="0" fontId="38" fillId="0" borderId="90" xfId="0" applyFont="1" applyBorder="1" applyAlignment="1">
      <alignment horizontal="left" vertical="center" wrapText="1"/>
    </xf>
    <xf numFmtId="0" fontId="45" fillId="10" borderId="78" xfId="0" applyFont="1" applyFill="1" applyBorder="1" applyAlignment="1">
      <alignment horizontal="left" vertical="center" wrapText="1"/>
    </xf>
    <xf numFmtId="0" fontId="45" fillId="10" borderId="0" xfId="0" applyFont="1" applyFill="1" applyBorder="1" applyAlignment="1">
      <alignment horizontal="left" vertical="center" wrapText="1"/>
    </xf>
    <xf numFmtId="0" fontId="45" fillId="10" borderId="15" xfId="0" applyFont="1" applyFill="1" applyBorder="1" applyAlignment="1">
      <alignment horizontal="left" vertical="center"/>
    </xf>
    <xf numFmtId="0" fontId="45" fillId="10" borderId="12" xfId="0" applyFont="1" applyFill="1" applyBorder="1" applyAlignment="1">
      <alignment horizontal="left" vertical="center"/>
    </xf>
    <xf numFmtId="38" fontId="43" fillId="10" borderId="112" xfId="1" applyFont="1" applyFill="1" applyBorder="1" applyAlignment="1">
      <alignment horizontal="right" vertical="center"/>
    </xf>
    <xf numFmtId="0" fontId="40" fillId="4" borderId="13" xfId="0" applyFont="1" applyFill="1" applyBorder="1" applyAlignment="1">
      <alignment horizontal="left" vertical="center" wrapText="1"/>
    </xf>
    <xf numFmtId="0" fontId="40" fillId="4" borderId="0" xfId="0" applyFont="1" applyFill="1" applyBorder="1" applyAlignment="1">
      <alignment horizontal="left" vertical="center" wrapText="1"/>
    </xf>
    <xf numFmtId="38" fontId="43" fillId="10" borderId="110" xfId="1" applyFont="1" applyFill="1" applyBorder="1" applyAlignment="1">
      <alignment horizontal="right" vertical="center"/>
    </xf>
    <xf numFmtId="0" fontId="40" fillId="4" borderId="13" xfId="0" applyFont="1" applyFill="1" applyBorder="1" applyAlignment="1">
      <alignment horizontal="left" vertical="top"/>
    </xf>
    <xf numFmtId="0" fontId="40" fillId="4" borderId="0" xfId="0" applyFont="1" applyFill="1" applyBorder="1" applyAlignment="1">
      <alignment horizontal="left" vertical="top"/>
    </xf>
    <xf numFmtId="0" fontId="40" fillId="4" borderId="15" xfId="0" applyFont="1" applyFill="1" applyBorder="1" applyAlignment="1">
      <alignment horizontal="left" vertical="top"/>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P45"/>
  <sheetViews>
    <sheetView tabSelected="1" zoomScale="85" zoomScaleNormal="85" zoomScaleSheetLayoutView="100" zoomScalePageLayoutView="95" workbookViewId="0">
      <selection activeCell="H12" sqref="H12:H14"/>
    </sheetView>
  </sheetViews>
  <sheetFormatPr defaultColWidth="9" defaultRowHeight="12.6" x14ac:dyDescent="0.2"/>
  <cols>
    <col min="1" max="1" width="3.6640625" style="259" customWidth="1"/>
    <col min="2" max="2" width="5.21875" style="259" customWidth="1"/>
    <col min="3" max="3" width="2.77734375" style="259" customWidth="1"/>
    <col min="4" max="4" width="9.109375" style="259" customWidth="1"/>
    <col min="5" max="5" width="11.6640625" style="259" customWidth="1"/>
    <col min="6" max="6" width="4.21875" style="259" customWidth="1"/>
    <col min="7" max="7" width="10.21875" style="259" customWidth="1"/>
    <col min="8" max="8" width="11.77734375" style="259" customWidth="1"/>
    <col min="9" max="9" width="10" style="259" customWidth="1"/>
    <col min="10" max="10" width="14.77734375" style="259" customWidth="1"/>
    <col min="11" max="11" width="19.21875" style="259" customWidth="1"/>
    <col min="12" max="12" width="37" style="259" customWidth="1"/>
    <col min="13" max="13" width="7.6640625" style="259" customWidth="1"/>
    <col min="14" max="14" width="5.77734375" style="259" customWidth="1"/>
    <col min="15" max="15" width="12.44140625" style="298" customWidth="1"/>
    <col min="16" max="16" width="7.109375" style="259" customWidth="1"/>
    <col min="17" max="16384" width="9" style="259"/>
  </cols>
  <sheetData>
    <row r="1" spans="1:16" ht="18" customHeight="1" thickBot="1" x14ac:dyDescent="0.25">
      <c r="A1" s="258" t="s">
        <v>530</v>
      </c>
      <c r="E1" s="260"/>
      <c r="F1" s="260"/>
      <c r="G1" s="260"/>
      <c r="H1" s="260"/>
      <c r="I1" s="260"/>
      <c r="J1" s="260"/>
      <c r="K1" s="260"/>
      <c r="M1" s="345" t="s">
        <v>546</v>
      </c>
      <c r="N1" s="346"/>
    </row>
    <row r="2" spans="1:16" ht="9.75" customHeight="1" x14ac:dyDescent="0.2">
      <c r="B2" s="261"/>
    </row>
    <row r="3" spans="1:16" ht="21" customHeight="1" thickBot="1" x14ac:dyDescent="0.25">
      <c r="A3" s="261" t="s">
        <v>521</v>
      </c>
      <c r="B3" s="261"/>
    </row>
    <row r="4" spans="1:16" ht="30.75" customHeight="1" thickTop="1" x14ac:dyDescent="0.2">
      <c r="A4" s="361" t="s">
        <v>532</v>
      </c>
      <c r="B4" s="362"/>
      <c r="C4" s="362"/>
      <c r="D4" s="362"/>
      <c r="E4" s="363"/>
      <c r="F4" s="262" t="s">
        <v>355</v>
      </c>
      <c r="G4" s="263" t="s">
        <v>551</v>
      </c>
      <c r="H4" s="264" t="s">
        <v>275</v>
      </c>
      <c r="I4" s="304" t="s">
        <v>550</v>
      </c>
      <c r="J4" s="265" t="s">
        <v>548</v>
      </c>
      <c r="K4" s="266" t="s">
        <v>528</v>
      </c>
      <c r="L4" s="347" t="s">
        <v>287</v>
      </c>
      <c r="M4" s="348"/>
      <c r="N4" s="349"/>
      <c r="O4" s="299"/>
    </row>
    <row r="5" spans="1:16" ht="21" customHeight="1" x14ac:dyDescent="0.2">
      <c r="A5" s="305" t="s">
        <v>232</v>
      </c>
      <c r="B5" s="306" t="s">
        <v>233</v>
      </c>
      <c r="C5" s="267" t="s">
        <v>405</v>
      </c>
      <c r="D5" s="268" t="s">
        <v>534</v>
      </c>
      <c r="E5" s="269"/>
      <c r="F5" s="339" t="s">
        <v>247</v>
      </c>
      <c r="G5" s="350">
        <f>(H5-O5)/2+O5</f>
        <v>96951</v>
      </c>
      <c r="H5" s="352">
        <v>110000</v>
      </c>
      <c r="I5" s="354">
        <f>AVERAGE(77003,90801)</f>
        <v>83902</v>
      </c>
      <c r="J5" s="354" t="s">
        <v>549</v>
      </c>
      <c r="K5" s="359" t="s">
        <v>560</v>
      </c>
      <c r="L5" s="356" t="s">
        <v>561</v>
      </c>
      <c r="M5" s="357"/>
      <c r="N5" s="358"/>
      <c r="O5" s="300">
        <f>(77003+90801)/2</f>
        <v>83902</v>
      </c>
      <c r="P5" s="270"/>
    </row>
    <row r="6" spans="1:16" ht="21" customHeight="1" x14ac:dyDescent="0.2">
      <c r="A6" s="267"/>
      <c r="B6" s="271"/>
      <c r="C6" s="267"/>
      <c r="D6" s="268"/>
      <c r="E6" s="269"/>
      <c r="F6" s="340"/>
      <c r="G6" s="351"/>
      <c r="H6" s="353"/>
      <c r="I6" s="355"/>
      <c r="J6" s="355"/>
      <c r="K6" s="360"/>
      <c r="L6" s="308" t="s">
        <v>538</v>
      </c>
      <c r="M6" s="309"/>
      <c r="N6" s="310"/>
      <c r="O6" s="300"/>
      <c r="P6" s="270"/>
    </row>
    <row r="7" spans="1:16" ht="29.25" customHeight="1" x14ac:dyDescent="0.2">
      <c r="A7" s="267"/>
      <c r="B7" s="271"/>
      <c r="C7" s="267"/>
      <c r="D7" s="268"/>
      <c r="E7" s="272" t="s">
        <v>237</v>
      </c>
      <c r="F7" s="273" t="s">
        <v>247</v>
      </c>
      <c r="G7" s="333">
        <v>52135</v>
      </c>
      <c r="H7" s="334">
        <v>59900</v>
      </c>
      <c r="I7" s="311">
        <f>AVERAGE(38845,49897)</f>
        <v>44371</v>
      </c>
      <c r="J7" s="311" t="s">
        <v>552</v>
      </c>
      <c r="K7" s="331" t="s">
        <v>562</v>
      </c>
      <c r="L7" s="308" t="s">
        <v>540</v>
      </c>
      <c r="M7" s="309"/>
      <c r="N7" s="310"/>
      <c r="O7" s="300">
        <f>(38845+49897)/2</f>
        <v>44371</v>
      </c>
      <c r="P7" s="270"/>
    </row>
    <row r="8" spans="1:16" ht="29.25" customHeight="1" x14ac:dyDescent="0.2">
      <c r="A8" s="267"/>
      <c r="B8" s="271"/>
      <c r="C8" s="267"/>
      <c r="D8" s="268"/>
      <c r="E8" s="274" t="s">
        <v>238</v>
      </c>
      <c r="F8" s="275" t="s">
        <v>247</v>
      </c>
      <c r="G8" s="335">
        <f>(H8-O8)/2+O8</f>
        <v>44815.5</v>
      </c>
      <c r="H8" s="336">
        <v>50100</v>
      </c>
      <c r="I8" s="312">
        <f>AVERAGE(38158,40904)</f>
        <v>39531</v>
      </c>
      <c r="J8" s="312" t="s">
        <v>553</v>
      </c>
      <c r="K8" s="332" t="s">
        <v>563</v>
      </c>
      <c r="L8" s="308" t="s">
        <v>547</v>
      </c>
      <c r="M8" s="309"/>
      <c r="N8" s="310"/>
      <c r="O8" s="300">
        <f>(38158+40904)/2</f>
        <v>39531</v>
      </c>
      <c r="P8" s="270"/>
    </row>
    <row r="9" spans="1:16" ht="12" customHeight="1" x14ac:dyDescent="0.2">
      <c r="A9" s="267"/>
      <c r="B9" s="271"/>
      <c r="C9" s="368" t="s">
        <v>247</v>
      </c>
      <c r="D9" s="402" t="s">
        <v>236</v>
      </c>
      <c r="E9" s="387" t="s">
        <v>344</v>
      </c>
      <c r="F9" s="339" t="s">
        <v>234</v>
      </c>
      <c r="G9" s="388">
        <v>5</v>
      </c>
      <c r="H9" s="352">
        <v>5</v>
      </c>
      <c r="I9" s="354">
        <f>AVERAGE(5,5)</f>
        <v>5</v>
      </c>
      <c r="J9" s="354" t="s">
        <v>539</v>
      </c>
      <c r="K9" s="374" t="s">
        <v>526</v>
      </c>
      <c r="L9" s="313" t="s">
        <v>290</v>
      </c>
      <c r="M9" s="314" t="s">
        <v>368</v>
      </c>
      <c r="N9" s="315" t="s">
        <v>296</v>
      </c>
      <c r="O9" s="301"/>
      <c r="P9" s="270"/>
    </row>
    <row r="10" spans="1:16" ht="12" customHeight="1" x14ac:dyDescent="0.2">
      <c r="A10" s="267"/>
      <c r="B10" s="271"/>
      <c r="C10" s="369"/>
      <c r="D10" s="403"/>
      <c r="E10" s="379"/>
      <c r="F10" s="340"/>
      <c r="G10" s="384"/>
      <c r="H10" s="353"/>
      <c r="I10" s="373"/>
      <c r="J10" s="373"/>
      <c r="K10" s="366"/>
      <c r="L10" s="316" t="s">
        <v>291</v>
      </c>
      <c r="M10" s="317" t="s">
        <v>368</v>
      </c>
      <c r="N10" s="318" t="s">
        <v>297</v>
      </c>
      <c r="O10" s="301"/>
      <c r="P10" s="270"/>
    </row>
    <row r="11" spans="1:16" ht="12" customHeight="1" x14ac:dyDescent="0.2">
      <c r="A11" s="267"/>
      <c r="B11" s="276"/>
      <c r="C11" s="369"/>
      <c r="D11" s="403"/>
      <c r="E11" s="379"/>
      <c r="F11" s="340"/>
      <c r="G11" s="401"/>
      <c r="H11" s="364"/>
      <c r="I11" s="355">
        <f t="shared" ref="I11" si="0">AVERAGE(40163,77003)</f>
        <v>58583</v>
      </c>
      <c r="J11" s="355"/>
      <c r="K11" s="375"/>
      <c r="L11" s="319" t="s">
        <v>292</v>
      </c>
      <c r="M11" s="320" t="s">
        <v>368</v>
      </c>
      <c r="N11" s="321" t="s">
        <v>298</v>
      </c>
      <c r="O11" s="301"/>
      <c r="P11" s="277"/>
    </row>
    <row r="12" spans="1:16" ht="12" customHeight="1" x14ac:dyDescent="0.2">
      <c r="A12" s="267"/>
      <c r="B12" s="276"/>
      <c r="C12" s="369"/>
      <c r="D12" s="403"/>
      <c r="E12" s="378" t="s">
        <v>535</v>
      </c>
      <c r="F12" s="381" t="s">
        <v>242</v>
      </c>
      <c r="G12" s="383">
        <v>291</v>
      </c>
      <c r="H12" s="341">
        <v>126</v>
      </c>
      <c r="I12" s="376">
        <v>291</v>
      </c>
      <c r="J12" s="376" t="s">
        <v>554</v>
      </c>
      <c r="K12" s="365" t="s">
        <v>407</v>
      </c>
      <c r="L12" s="319" t="s">
        <v>293</v>
      </c>
      <c r="M12" s="320" t="s">
        <v>368</v>
      </c>
      <c r="N12" s="321" t="s">
        <v>299</v>
      </c>
      <c r="O12" s="301"/>
      <c r="P12" s="277"/>
    </row>
    <row r="13" spans="1:16" ht="12" customHeight="1" x14ac:dyDescent="0.2">
      <c r="A13" s="267"/>
      <c r="B13" s="276"/>
      <c r="C13" s="369"/>
      <c r="D13" s="403"/>
      <c r="E13" s="379"/>
      <c r="F13" s="340"/>
      <c r="G13" s="384"/>
      <c r="H13" s="338"/>
      <c r="I13" s="373">
        <f t="shared" ref="I13:I14" si="1">AVERAGE(40163,77003)</f>
        <v>58583</v>
      </c>
      <c r="J13" s="373"/>
      <c r="K13" s="366"/>
      <c r="L13" s="319" t="s">
        <v>294</v>
      </c>
      <c r="M13" s="320" t="s">
        <v>368</v>
      </c>
      <c r="N13" s="321" t="s">
        <v>301</v>
      </c>
      <c r="O13" s="301"/>
      <c r="P13" s="277"/>
    </row>
    <row r="14" spans="1:16" ht="12" customHeight="1" x14ac:dyDescent="0.2">
      <c r="A14" s="278"/>
      <c r="B14" s="276"/>
      <c r="C14" s="370"/>
      <c r="D14" s="404"/>
      <c r="E14" s="380"/>
      <c r="F14" s="382"/>
      <c r="G14" s="385"/>
      <c r="H14" s="342"/>
      <c r="I14" s="377">
        <f t="shared" si="1"/>
        <v>58583</v>
      </c>
      <c r="J14" s="377"/>
      <c r="K14" s="367"/>
      <c r="L14" s="322"/>
      <c r="M14" s="371" t="s">
        <v>302</v>
      </c>
      <c r="N14" s="372"/>
      <c r="O14" s="301"/>
      <c r="P14" s="270"/>
    </row>
    <row r="15" spans="1:16" ht="12" customHeight="1" x14ac:dyDescent="0.2">
      <c r="A15" s="307" t="s">
        <v>529</v>
      </c>
      <c r="B15" s="306" t="s">
        <v>408</v>
      </c>
      <c r="C15" s="279" t="s">
        <v>406</v>
      </c>
      <c r="D15" s="280" t="s">
        <v>241</v>
      </c>
      <c r="E15" s="387" t="s">
        <v>270</v>
      </c>
      <c r="F15" s="339" t="s">
        <v>234</v>
      </c>
      <c r="G15" s="388">
        <v>11</v>
      </c>
      <c r="H15" s="337">
        <v>11</v>
      </c>
      <c r="I15" s="354">
        <v>10</v>
      </c>
      <c r="J15" s="354" t="s">
        <v>555</v>
      </c>
      <c r="K15" s="374" t="s">
        <v>527</v>
      </c>
      <c r="L15" s="323" t="s">
        <v>305</v>
      </c>
      <c r="M15" s="324" t="s">
        <v>306</v>
      </c>
      <c r="N15" s="325" t="s">
        <v>307</v>
      </c>
      <c r="O15" s="301"/>
      <c r="P15" s="270"/>
    </row>
    <row r="16" spans="1:16" ht="12" customHeight="1" x14ac:dyDescent="0.2">
      <c r="A16" s="267"/>
      <c r="B16" s="271"/>
      <c r="C16" s="267"/>
      <c r="D16" s="268"/>
      <c r="E16" s="379"/>
      <c r="F16" s="340"/>
      <c r="G16" s="384"/>
      <c r="H16" s="338"/>
      <c r="I16" s="373"/>
      <c r="J16" s="373"/>
      <c r="K16" s="366"/>
      <c r="L16" s="326" t="s">
        <v>308</v>
      </c>
      <c r="M16" s="320" t="s">
        <v>309</v>
      </c>
      <c r="N16" s="327" t="s">
        <v>310</v>
      </c>
      <c r="O16" s="301"/>
      <c r="P16" s="270"/>
    </row>
    <row r="17" spans="1:16" ht="12" customHeight="1" x14ac:dyDescent="0.2">
      <c r="A17" s="267"/>
      <c r="B17" s="271"/>
      <c r="C17" s="267"/>
      <c r="D17" s="268"/>
      <c r="E17" s="379"/>
      <c r="F17" s="340"/>
      <c r="G17" s="384"/>
      <c r="H17" s="338"/>
      <c r="I17" s="373">
        <f t="shared" ref="I17" si="2">AVERAGE(40163,77003)</f>
        <v>58583</v>
      </c>
      <c r="J17" s="373"/>
      <c r="K17" s="366"/>
      <c r="L17" s="326" t="s">
        <v>311</v>
      </c>
      <c r="M17" s="320" t="s">
        <v>312</v>
      </c>
      <c r="N17" s="327" t="s">
        <v>313</v>
      </c>
      <c r="O17" s="301"/>
      <c r="P17" s="270"/>
    </row>
    <row r="18" spans="1:16" ht="12" customHeight="1" x14ac:dyDescent="0.2">
      <c r="A18" s="267"/>
      <c r="B18" s="271"/>
      <c r="C18" s="267"/>
      <c r="D18" s="268"/>
      <c r="E18" s="379"/>
      <c r="F18" s="340"/>
      <c r="G18" s="384"/>
      <c r="H18" s="338"/>
      <c r="I18" s="373"/>
      <c r="J18" s="373"/>
      <c r="K18" s="366"/>
      <c r="L18" s="326" t="s">
        <v>314</v>
      </c>
      <c r="M18" s="320" t="s">
        <v>315</v>
      </c>
      <c r="N18" s="327" t="s">
        <v>313</v>
      </c>
      <c r="O18" s="301"/>
      <c r="P18" s="270"/>
    </row>
    <row r="19" spans="1:16" ht="12" customHeight="1" x14ac:dyDescent="0.2">
      <c r="A19" s="267"/>
      <c r="B19" s="271"/>
      <c r="C19" s="267"/>
      <c r="D19" s="268"/>
      <c r="E19" s="379"/>
      <c r="F19" s="340"/>
      <c r="G19" s="384"/>
      <c r="H19" s="338"/>
      <c r="I19" s="373">
        <f t="shared" ref="I19" si="3">AVERAGE(40163,77003)</f>
        <v>58583</v>
      </c>
      <c r="J19" s="373"/>
      <c r="K19" s="366"/>
      <c r="L19" s="326" t="s">
        <v>316</v>
      </c>
      <c r="M19" s="320"/>
      <c r="N19" s="327" t="s">
        <v>317</v>
      </c>
      <c r="O19" s="301"/>
      <c r="P19" s="270"/>
    </row>
    <row r="20" spans="1:16" ht="12" customHeight="1" x14ac:dyDescent="0.2">
      <c r="A20" s="267"/>
      <c r="B20" s="271"/>
      <c r="C20" s="267"/>
      <c r="D20" s="268"/>
      <c r="E20" s="379"/>
      <c r="F20" s="340"/>
      <c r="G20" s="384"/>
      <c r="H20" s="338"/>
      <c r="I20" s="355"/>
      <c r="J20" s="355"/>
      <c r="K20" s="366"/>
      <c r="L20" s="326" t="s">
        <v>318</v>
      </c>
      <c r="M20" s="320"/>
      <c r="N20" s="327" t="s">
        <v>319</v>
      </c>
      <c r="O20" s="301"/>
      <c r="P20" s="270"/>
    </row>
    <row r="21" spans="1:16" ht="12" customHeight="1" x14ac:dyDescent="0.2">
      <c r="A21" s="267"/>
      <c r="B21" s="271"/>
      <c r="C21" s="267"/>
      <c r="D21" s="268"/>
      <c r="E21" s="378" t="s">
        <v>536</v>
      </c>
      <c r="F21" s="381" t="s">
        <v>247</v>
      </c>
      <c r="G21" s="383">
        <f>(699-650)/2+650</f>
        <v>674.5</v>
      </c>
      <c r="H21" s="386" t="s">
        <v>533</v>
      </c>
      <c r="I21" s="376">
        <v>650</v>
      </c>
      <c r="J21" s="376" t="s">
        <v>556</v>
      </c>
      <c r="K21" s="365" t="s">
        <v>409</v>
      </c>
      <c r="L21" s="326" t="s">
        <v>320</v>
      </c>
      <c r="M21" s="320"/>
      <c r="N21" s="327" t="s">
        <v>300</v>
      </c>
      <c r="O21" s="301"/>
      <c r="P21" s="270"/>
    </row>
    <row r="22" spans="1:16" ht="12" customHeight="1" x14ac:dyDescent="0.2">
      <c r="A22" s="267"/>
      <c r="B22" s="271"/>
      <c r="C22" s="267"/>
      <c r="D22" s="268"/>
      <c r="E22" s="379"/>
      <c r="F22" s="340"/>
      <c r="G22" s="384"/>
      <c r="H22" s="338"/>
      <c r="I22" s="373"/>
      <c r="J22" s="373"/>
      <c r="K22" s="366"/>
      <c r="L22" s="326" t="s">
        <v>321</v>
      </c>
      <c r="M22" s="320" t="s">
        <v>322</v>
      </c>
      <c r="N22" s="327" t="s">
        <v>323</v>
      </c>
      <c r="O22" s="301"/>
      <c r="P22" s="270"/>
    </row>
    <row r="23" spans="1:16" ht="12" customHeight="1" x14ac:dyDescent="0.2">
      <c r="A23" s="267"/>
      <c r="B23" s="271"/>
      <c r="C23" s="267"/>
      <c r="D23" s="268"/>
      <c r="E23" s="379"/>
      <c r="F23" s="340"/>
      <c r="G23" s="384"/>
      <c r="H23" s="338"/>
      <c r="I23" s="373">
        <f t="shared" ref="I23" si="4">AVERAGE(40163,77003)</f>
        <v>58583</v>
      </c>
      <c r="J23" s="373"/>
      <c r="K23" s="366"/>
      <c r="L23" s="326" t="s">
        <v>324</v>
      </c>
      <c r="M23" s="320"/>
      <c r="N23" s="327" t="s">
        <v>325</v>
      </c>
      <c r="O23" s="301"/>
      <c r="P23" s="270"/>
    </row>
    <row r="24" spans="1:16" ht="12" customHeight="1" x14ac:dyDescent="0.2">
      <c r="A24" s="267"/>
      <c r="B24" s="271"/>
      <c r="C24" s="267"/>
      <c r="D24" s="268"/>
      <c r="E24" s="379"/>
      <c r="F24" s="340"/>
      <c r="G24" s="384"/>
      <c r="H24" s="338"/>
      <c r="I24" s="373"/>
      <c r="J24" s="373"/>
      <c r="K24" s="366"/>
      <c r="L24" s="326" t="s">
        <v>326</v>
      </c>
      <c r="M24" s="320"/>
      <c r="N24" s="321"/>
      <c r="O24" s="301"/>
      <c r="P24" s="270"/>
    </row>
    <row r="25" spans="1:16" ht="12" customHeight="1" x14ac:dyDescent="0.2">
      <c r="A25" s="267"/>
      <c r="B25" s="271"/>
      <c r="C25" s="267"/>
      <c r="D25" s="268"/>
      <c r="E25" s="379"/>
      <c r="F25" s="340"/>
      <c r="G25" s="384"/>
      <c r="H25" s="338"/>
      <c r="I25" s="373">
        <f t="shared" ref="I25" si="5">AVERAGE(40163,77003)</f>
        <v>58583</v>
      </c>
      <c r="J25" s="373"/>
      <c r="K25" s="366"/>
      <c r="L25" s="326" t="s">
        <v>410</v>
      </c>
      <c r="M25" s="320"/>
      <c r="N25" s="321"/>
      <c r="O25" s="301"/>
      <c r="P25" s="270"/>
    </row>
    <row r="26" spans="1:16" ht="12" customHeight="1" x14ac:dyDescent="0.2">
      <c r="A26" s="267"/>
      <c r="B26" s="276"/>
      <c r="C26" s="267"/>
      <c r="D26" s="268"/>
      <c r="E26" s="380"/>
      <c r="F26" s="382"/>
      <c r="G26" s="385"/>
      <c r="H26" s="342"/>
      <c r="I26" s="377"/>
      <c r="J26" s="377"/>
      <c r="K26" s="367"/>
      <c r="L26" s="328"/>
      <c r="M26" s="371" t="s">
        <v>411</v>
      </c>
      <c r="N26" s="372"/>
      <c r="O26" s="302"/>
      <c r="P26" s="270"/>
    </row>
    <row r="27" spans="1:16" ht="12" customHeight="1" x14ac:dyDescent="0.2">
      <c r="A27" s="267"/>
      <c r="B27" s="276"/>
      <c r="C27" s="279" t="s">
        <v>412</v>
      </c>
      <c r="D27" s="399" t="s">
        <v>303</v>
      </c>
      <c r="E27" s="387" t="s">
        <v>270</v>
      </c>
      <c r="F27" s="339" t="s">
        <v>242</v>
      </c>
      <c r="G27" s="388">
        <v>12</v>
      </c>
      <c r="H27" s="337">
        <v>10</v>
      </c>
      <c r="I27" s="354">
        <v>12</v>
      </c>
      <c r="J27" s="354" t="s">
        <v>557</v>
      </c>
      <c r="K27" s="374" t="s">
        <v>274</v>
      </c>
      <c r="L27" s="329" t="s">
        <v>285</v>
      </c>
      <c r="M27" s="324"/>
      <c r="N27" s="330" t="s">
        <v>325</v>
      </c>
      <c r="O27" s="302"/>
      <c r="P27" s="270"/>
    </row>
    <row r="28" spans="1:16" ht="12" customHeight="1" x14ac:dyDescent="0.2">
      <c r="A28" s="267"/>
      <c r="B28" s="276"/>
      <c r="C28" s="267"/>
      <c r="D28" s="400"/>
      <c r="E28" s="379"/>
      <c r="F28" s="340"/>
      <c r="G28" s="384"/>
      <c r="H28" s="338"/>
      <c r="I28" s="373"/>
      <c r="J28" s="373"/>
      <c r="K28" s="366"/>
      <c r="L28" s="319" t="s">
        <v>345</v>
      </c>
      <c r="M28" s="320"/>
      <c r="N28" s="321" t="s">
        <v>325</v>
      </c>
      <c r="O28" s="302"/>
      <c r="P28" s="270"/>
    </row>
    <row r="29" spans="1:16" ht="12" customHeight="1" x14ac:dyDescent="0.2">
      <c r="A29" s="267"/>
      <c r="B29" s="276"/>
      <c r="C29" s="267"/>
      <c r="D29" s="281"/>
      <c r="E29" s="379"/>
      <c r="F29" s="340"/>
      <c r="G29" s="384"/>
      <c r="H29" s="338"/>
      <c r="I29" s="373">
        <f t="shared" ref="I29" si="6">AVERAGE(40163,77003)</f>
        <v>58583</v>
      </c>
      <c r="J29" s="373"/>
      <c r="K29" s="366"/>
      <c r="L29" s="319" t="s">
        <v>346</v>
      </c>
      <c r="M29" s="320"/>
      <c r="N29" s="321" t="s">
        <v>325</v>
      </c>
      <c r="O29" s="302"/>
      <c r="P29" s="270"/>
    </row>
    <row r="30" spans="1:16" ht="12" customHeight="1" x14ac:dyDescent="0.2">
      <c r="A30" s="267"/>
      <c r="B30" s="276"/>
      <c r="C30" s="267"/>
      <c r="D30" s="282"/>
      <c r="E30" s="379"/>
      <c r="F30" s="340"/>
      <c r="G30" s="384"/>
      <c r="H30" s="338"/>
      <c r="I30" s="373"/>
      <c r="J30" s="373"/>
      <c r="K30" s="366"/>
      <c r="L30" s="319" t="s">
        <v>347</v>
      </c>
      <c r="M30" s="320"/>
      <c r="N30" s="321" t="s">
        <v>325</v>
      </c>
      <c r="O30" s="302"/>
      <c r="P30" s="270"/>
    </row>
    <row r="31" spans="1:16" ht="12" customHeight="1" x14ac:dyDescent="0.2">
      <c r="A31" s="267"/>
      <c r="B31" s="276"/>
      <c r="C31" s="267"/>
      <c r="D31" s="282"/>
      <c r="E31" s="379"/>
      <c r="F31" s="340"/>
      <c r="G31" s="384"/>
      <c r="H31" s="338"/>
      <c r="I31" s="373">
        <f t="shared" ref="I31" si="7">AVERAGE(40163,77003)</f>
        <v>58583</v>
      </c>
      <c r="J31" s="373"/>
      <c r="K31" s="366"/>
      <c r="L31" s="319" t="s">
        <v>348</v>
      </c>
      <c r="M31" s="320"/>
      <c r="N31" s="321" t="s">
        <v>319</v>
      </c>
      <c r="O31" s="301"/>
      <c r="P31" s="270"/>
    </row>
    <row r="32" spans="1:16" ht="12" customHeight="1" x14ac:dyDescent="0.2">
      <c r="A32" s="267"/>
      <c r="B32" s="276"/>
      <c r="C32" s="267"/>
      <c r="D32" s="282"/>
      <c r="E32" s="379"/>
      <c r="F32" s="340"/>
      <c r="G32" s="384"/>
      <c r="H32" s="338"/>
      <c r="I32" s="355"/>
      <c r="J32" s="355"/>
      <c r="K32" s="366"/>
      <c r="L32" s="319" t="s">
        <v>349</v>
      </c>
      <c r="M32" s="320"/>
      <c r="N32" s="321" t="s">
        <v>325</v>
      </c>
      <c r="O32" s="301"/>
      <c r="P32" s="270"/>
    </row>
    <row r="33" spans="1:16" ht="12" customHeight="1" x14ac:dyDescent="0.2">
      <c r="A33" s="267"/>
      <c r="B33" s="276"/>
      <c r="C33" s="267"/>
      <c r="D33" s="282"/>
      <c r="E33" s="378" t="s">
        <v>535</v>
      </c>
      <c r="F33" s="381" t="s">
        <v>242</v>
      </c>
      <c r="G33" s="383">
        <v>1241</v>
      </c>
      <c r="H33" s="341">
        <v>260</v>
      </c>
      <c r="I33" s="376">
        <f>AVERAGE(1400,1082)</f>
        <v>1241</v>
      </c>
      <c r="J33" s="376" t="s">
        <v>558</v>
      </c>
      <c r="K33" s="365" t="s">
        <v>413</v>
      </c>
      <c r="L33" s="319" t="s">
        <v>350</v>
      </c>
      <c r="M33" s="320"/>
      <c r="N33" s="321" t="s">
        <v>319</v>
      </c>
      <c r="O33" s="301"/>
      <c r="P33" s="270"/>
    </row>
    <row r="34" spans="1:16" ht="12" customHeight="1" x14ac:dyDescent="0.2">
      <c r="A34" s="267"/>
      <c r="B34" s="276"/>
      <c r="C34" s="267"/>
      <c r="D34" s="282"/>
      <c r="E34" s="379"/>
      <c r="F34" s="340"/>
      <c r="G34" s="384"/>
      <c r="H34" s="338"/>
      <c r="I34" s="373"/>
      <c r="J34" s="373"/>
      <c r="K34" s="366"/>
      <c r="L34" s="319" t="s">
        <v>351</v>
      </c>
      <c r="M34" s="320"/>
      <c r="N34" s="321" t="s">
        <v>352</v>
      </c>
      <c r="O34" s="301"/>
      <c r="P34" s="270"/>
    </row>
    <row r="35" spans="1:16" ht="12" customHeight="1" x14ac:dyDescent="0.2">
      <c r="A35" s="267"/>
      <c r="B35" s="276"/>
      <c r="C35" s="267"/>
      <c r="D35" s="282"/>
      <c r="E35" s="379"/>
      <c r="F35" s="340"/>
      <c r="G35" s="384"/>
      <c r="H35" s="338"/>
      <c r="I35" s="373">
        <f t="shared" ref="I35" si="8">AVERAGE(40163,77003)</f>
        <v>58583</v>
      </c>
      <c r="J35" s="373"/>
      <c r="K35" s="366"/>
      <c r="L35" s="319" t="s">
        <v>353</v>
      </c>
      <c r="M35" s="320"/>
      <c r="N35" s="321" t="s">
        <v>325</v>
      </c>
      <c r="O35" s="301"/>
      <c r="P35" s="270"/>
    </row>
    <row r="36" spans="1:16" ht="12" customHeight="1" x14ac:dyDescent="0.2">
      <c r="A36" s="267"/>
      <c r="B36" s="276"/>
      <c r="C36" s="267"/>
      <c r="D36" s="283"/>
      <c r="E36" s="379"/>
      <c r="F36" s="340"/>
      <c r="G36" s="384"/>
      <c r="H36" s="338"/>
      <c r="I36" s="373"/>
      <c r="J36" s="373"/>
      <c r="K36" s="366"/>
      <c r="L36" s="394" t="s">
        <v>537</v>
      </c>
      <c r="M36" s="395"/>
      <c r="N36" s="327"/>
      <c r="O36" s="301"/>
      <c r="P36" s="270"/>
    </row>
    <row r="37" spans="1:16" ht="12" customHeight="1" x14ac:dyDescent="0.2">
      <c r="A37" s="267"/>
      <c r="B37" s="276"/>
      <c r="C37" s="267"/>
      <c r="D37" s="283"/>
      <c r="E37" s="379"/>
      <c r="F37" s="340"/>
      <c r="G37" s="384"/>
      <c r="H37" s="338"/>
      <c r="I37" s="373">
        <f t="shared" ref="I37" si="9">AVERAGE(40163,77003)</f>
        <v>58583</v>
      </c>
      <c r="J37" s="373"/>
      <c r="K37" s="366"/>
      <c r="L37" s="394"/>
      <c r="M37" s="395"/>
      <c r="N37" s="327"/>
      <c r="O37" s="301"/>
      <c r="P37" s="270"/>
    </row>
    <row r="38" spans="1:16" ht="12" customHeight="1" thickBot="1" x14ac:dyDescent="0.25">
      <c r="A38" s="284"/>
      <c r="B38" s="278"/>
      <c r="C38" s="284"/>
      <c r="D38" s="285"/>
      <c r="E38" s="380"/>
      <c r="F38" s="382"/>
      <c r="G38" s="398"/>
      <c r="H38" s="342"/>
      <c r="I38" s="377"/>
      <c r="J38" s="377"/>
      <c r="K38" s="367"/>
      <c r="L38" s="322"/>
      <c r="M38" s="396" t="s">
        <v>414</v>
      </c>
      <c r="N38" s="397"/>
      <c r="O38" s="301"/>
      <c r="P38" s="270"/>
    </row>
    <row r="39" spans="1:16" s="297" customFormat="1" ht="12" customHeight="1" thickTop="1" x14ac:dyDescent="0.2">
      <c r="A39" s="289"/>
      <c r="B39" s="289"/>
      <c r="C39" s="289"/>
      <c r="D39" s="290"/>
      <c r="E39" s="291"/>
      <c r="F39" s="292"/>
      <c r="G39" s="288"/>
      <c r="H39" s="293"/>
      <c r="I39" s="293"/>
      <c r="J39" s="288"/>
      <c r="K39" s="294"/>
      <c r="L39" s="295"/>
      <c r="M39" s="295"/>
      <c r="N39" s="295"/>
      <c r="O39" s="303"/>
      <c r="P39" s="296"/>
    </row>
    <row r="40" spans="1:16" ht="21" customHeight="1" x14ac:dyDescent="0.2">
      <c r="A40" s="261" t="s">
        <v>531</v>
      </c>
      <c r="B40" s="261"/>
    </row>
    <row r="41" spans="1:16" ht="18" customHeight="1" x14ac:dyDescent="0.2">
      <c r="A41" s="261"/>
      <c r="B41" s="343" t="s">
        <v>559</v>
      </c>
      <c r="C41" s="343"/>
      <c r="D41" s="343"/>
      <c r="E41" s="343"/>
      <c r="F41" s="343"/>
      <c r="G41" s="343"/>
      <c r="H41" s="343"/>
      <c r="I41" s="343"/>
      <c r="J41" s="344"/>
      <c r="K41" s="344"/>
      <c r="L41" s="344"/>
      <c r="M41" s="344"/>
    </row>
    <row r="42" spans="1:16" ht="21" customHeight="1" x14ac:dyDescent="0.2">
      <c r="A42" s="286" t="s">
        <v>522</v>
      </c>
      <c r="B42" s="391" t="s">
        <v>541</v>
      </c>
      <c r="C42" s="392"/>
      <c r="D42" s="392"/>
      <c r="E42" s="392"/>
      <c r="F42" s="392"/>
      <c r="G42" s="392"/>
      <c r="H42" s="392"/>
      <c r="I42" s="393"/>
      <c r="J42" s="389" t="s">
        <v>525</v>
      </c>
      <c r="K42" s="390"/>
      <c r="L42" s="390"/>
      <c r="M42" s="390"/>
      <c r="N42" s="390"/>
    </row>
    <row r="43" spans="1:16" ht="21" customHeight="1" x14ac:dyDescent="0.2">
      <c r="A43" s="286" t="s">
        <v>523</v>
      </c>
      <c r="B43" s="391" t="s">
        <v>542</v>
      </c>
      <c r="C43" s="392"/>
      <c r="D43" s="392"/>
      <c r="E43" s="392"/>
      <c r="F43" s="392"/>
      <c r="G43" s="392"/>
      <c r="H43" s="392"/>
      <c r="I43" s="393"/>
      <c r="J43" s="389" t="s">
        <v>544</v>
      </c>
      <c r="K43" s="390"/>
      <c r="L43" s="390"/>
      <c r="M43" s="390"/>
      <c r="N43" s="390"/>
    </row>
    <row r="44" spans="1:16" ht="21" customHeight="1" x14ac:dyDescent="0.2">
      <c r="A44" s="286" t="s">
        <v>524</v>
      </c>
      <c r="B44" s="391" t="s">
        <v>543</v>
      </c>
      <c r="C44" s="392"/>
      <c r="D44" s="392"/>
      <c r="E44" s="392"/>
      <c r="F44" s="392"/>
      <c r="G44" s="392"/>
      <c r="H44" s="392"/>
      <c r="I44" s="393"/>
      <c r="J44" s="389" t="s">
        <v>545</v>
      </c>
      <c r="K44" s="390"/>
      <c r="L44" s="390"/>
      <c r="M44" s="390"/>
      <c r="N44" s="390"/>
    </row>
    <row r="45" spans="1:16" ht="21.75" customHeight="1" x14ac:dyDescent="0.2">
      <c r="B45" s="287"/>
    </row>
  </sheetData>
  <mergeCells count="66">
    <mergeCell ref="D27:D28"/>
    <mergeCell ref="G9:G11"/>
    <mergeCell ref="E12:E14"/>
    <mergeCell ref="F12:F14"/>
    <mergeCell ref="G12:G14"/>
    <mergeCell ref="E9:E11"/>
    <mergeCell ref="E15:E20"/>
    <mergeCell ref="F15:F20"/>
    <mergeCell ref="G15:G20"/>
    <mergeCell ref="D9:D14"/>
    <mergeCell ref="I5:I6"/>
    <mergeCell ref="I9:I11"/>
    <mergeCell ref="I12:I14"/>
    <mergeCell ref="I15:I20"/>
    <mergeCell ref="I21:I26"/>
    <mergeCell ref="J42:N42"/>
    <mergeCell ref="J43:N43"/>
    <mergeCell ref="J44:N44"/>
    <mergeCell ref="B42:I42"/>
    <mergeCell ref="K33:K38"/>
    <mergeCell ref="L36:M37"/>
    <mergeCell ref="M38:N38"/>
    <mergeCell ref="E33:E38"/>
    <mergeCell ref="F33:F38"/>
    <mergeCell ref="G33:G38"/>
    <mergeCell ref="H33:H38"/>
    <mergeCell ref="J33:J38"/>
    <mergeCell ref="I33:I38"/>
    <mergeCell ref="B43:I43"/>
    <mergeCell ref="B44:I44"/>
    <mergeCell ref="J27:J32"/>
    <mergeCell ref="K27:K32"/>
    <mergeCell ref="E21:E26"/>
    <mergeCell ref="F21:F26"/>
    <mergeCell ref="G21:G26"/>
    <mergeCell ref="H21:H26"/>
    <mergeCell ref="J21:J26"/>
    <mergeCell ref="K21:K26"/>
    <mergeCell ref="I27:I32"/>
    <mergeCell ref="E27:E32"/>
    <mergeCell ref="F27:F32"/>
    <mergeCell ref="G27:G32"/>
    <mergeCell ref="H27:H32"/>
    <mergeCell ref="M26:N26"/>
    <mergeCell ref="J9:J11"/>
    <mergeCell ref="K9:K11"/>
    <mergeCell ref="J12:J14"/>
    <mergeCell ref="M14:N14"/>
    <mergeCell ref="J15:J20"/>
    <mergeCell ref="K15:K20"/>
    <mergeCell ref="H15:H20"/>
    <mergeCell ref="F9:F11"/>
    <mergeCell ref="H12:H14"/>
    <mergeCell ref="B41:M41"/>
    <mergeCell ref="M1:N1"/>
    <mergeCell ref="L4:N4"/>
    <mergeCell ref="F5:F6"/>
    <mergeCell ref="G5:G6"/>
    <mergeCell ref="H5:H6"/>
    <mergeCell ref="J5:J6"/>
    <mergeCell ref="L5:N5"/>
    <mergeCell ref="K5:K6"/>
    <mergeCell ref="A4:E4"/>
    <mergeCell ref="H9:H11"/>
    <mergeCell ref="K12:K14"/>
    <mergeCell ref="C9:C14"/>
  </mergeCells>
  <phoneticPr fontId="1"/>
  <printOptions horizontalCentered="1" verticalCentered="1"/>
  <pageMargins left="0.23622047244094491" right="0.23622047244094491" top="0.35433070866141736" bottom="0.15748031496062992" header="0.31496062992125984" footer="0.31496062992125984"/>
  <pageSetup paperSize="9" scale="92" orientation="landscape" r:id="rId1"/>
  <headerFooter>
    <oddHeader xml:space="preserve">&amp;L&amp;"-,太字"&amp;16
&amp;R
</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7"/>
    <col min="3" max="3" width="47.109375" style="27" customWidth="1"/>
    <col min="4" max="4" width="7.6640625" style="235" customWidth="1"/>
    <col min="5" max="5" width="10" style="201" hidden="1" customWidth="1"/>
    <col min="6" max="6" width="4.33203125" style="201" customWidth="1"/>
    <col min="7" max="7" width="6" customWidth="1"/>
    <col min="8" max="8" width="37.21875" style="202" customWidth="1"/>
    <col min="9" max="11" width="4.44140625" customWidth="1"/>
  </cols>
  <sheetData>
    <row r="1" spans="1:11" ht="41.25" customHeight="1" x14ac:dyDescent="0.2">
      <c r="C1" s="210" t="s">
        <v>419</v>
      </c>
    </row>
    <row r="2" spans="1:11" ht="15" customHeight="1" x14ac:dyDescent="0.2">
      <c r="A2" s="2"/>
      <c r="B2" s="206"/>
      <c r="C2" s="1" t="s">
        <v>109</v>
      </c>
      <c r="D2" s="242" t="s">
        <v>369</v>
      </c>
      <c r="E2" s="203" t="s">
        <v>206</v>
      </c>
      <c r="F2" s="405" t="s">
        <v>111</v>
      </c>
      <c r="G2" s="405"/>
      <c r="H2" s="200" t="s">
        <v>370</v>
      </c>
      <c r="I2" t="s">
        <v>518</v>
      </c>
      <c r="J2" t="s">
        <v>519</v>
      </c>
      <c r="K2" t="s">
        <v>508</v>
      </c>
    </row>
    <row r="3" spans="1:11" ht="15" customHeight="1" x14ac:dyDescent="0.2">
      <c r="A3" s="225" t="s">
        <v>118</v>
      </c>
      <c r="B3" s="249" t="s">
        <v>420</v>
      </c>
      <c r="C3" s="205" t="s">
        <v>421</v>
      </c>
      <c r="D3" s="236" t="s">
        <v>422</v>
      </c>
      <c r="E3" s="231"/>
      <c r="F3" s="224" t="s">
        <v>423</v>
      </c>
      <c r="G3" s="232">
        <v>2</v>
      </c>
      <c r="H3" s="242"/>
      <c r="I3">
        <v>1</v>
      </c>
    </row>
    <row r="4" spans="1:11" ht="15" customHeight="1" x14ac:dyDescent="0.2">
      <c r="A4" s="225" t="s">
        <v>425</v>
      </c>
      <c r="B4" s="249" t="s">
        <v>424</v>
      </c>
      <c r="C4" s="222" t="s">
        <v>426</v>
      </c>
      <c r="D4" s="237" t="s">
        <v>513</v>
      </c>
      <c r="E4" s="233"/>
      <c r="F4" s="223" t="s">
        <v>427</v>
      </c>
      <c r="G4" s="234">
        <v>271</v>
      </c>
      <c r="H4" s="242"/>
      <c r="J4">
        <v>1</v>
      </c>
    </row>
    <row r="5" spans="1:11" ht="15" customHeight="1" x14ac:dyDescent="0.2">
      <c r="A5" s="405" t="s">
        <v>126</v>
      </c>
      <c r="B5" s="227" t="s">
        <v>371</v>
      </c>
      <c r="C5" s="222" t="s">
        <v>112</v>
      </c>
      <c r="D5" s="237" t="s">
        <v>513</v>
      </c>
      <c r="E5" s="223" t="s">
        <v>117</v>
      </c>
      <c r="F5" s="223" t="s">
        <v>120</v>
      </c>
      <c r="G5" s="211">
        <v>2</v>
      </c>
      <c r="H5" s="254"/>
      <c r="J5">
        <v>2</v>
      </c>
    </row>
    <row r="6" spans="1:11" ht="15" customHeight="1" x14ac:dyDescent="0.2">
      <c r="A6" s="405"/>
      <c r="B6" s="227" t="s">
        <v>428</v>
      </c>
      <c r="C6" s="219" t="s">
        <v>123</v>
      </c>
      <c r="D6" s="236" t="s">
        <v>372</v>
      </c>
      <c r="E6" s="224" t="s">
        <v>116</v>
      </c>
      <c r="F6" s="224" t="s">
        <v>120</v>
      </c>
      <c r="G6" s="220">
        <v>55</v>
      </c>
      <c r="H6" s="254" t="s">
        <v>474</v>
      </c>
      <c r="I6">
        <v>2</v>
      </c>
    </row>
    <row r="7" spans="1:11" ht="15" customHeight="1" x14ac:dyDescent="0.2">
      <c r="A7" s="405"/>
      <c r="B7" s="221" t="s">
        <v>429</v>
      </c>
      <c r="C7" s="219" t="s">
        <v>430</v>
      </c>
      <c r="D7" s="236" t="s">
        <v>372</v>
      </c>
      <c r="E7" s="224"/>
      <c r="F7" s="224" t="s">
        <v>427</v>
      </c>
      <c r="G7" s="212"/>
      <c r="H7" s="254" t="s">
        <v>431</v>
      </c>
    </row>
    <row r="8" spans="1:11" ht="15" customHeight="1" x14ac:dyDescent="0.2">
      <c r="A8" s="405"/>
      <c r="B8" s="227" t="s">
        <v>432</v>
      </c>
      <c r="C8" s="219" t="s">
        <v>373</v>
      </c>
      <c r="D8" s="236" t="s">
        <v>372</v>
      </c>
      <c r="E8" s="224" t="s">
        <v>117</v>
      </c>
      <c r="F8" s="224" t="s">
        <v>117</v>
      </c>
      <c r="G8" s="213">
        <v>24</v>
      </c>
      <c r="H8" s="254"/>
      <c r="I8">
        <v>3</v>
      </c>
    </row>
    <row r="9" spans="1:11" ht="15" customHeight="1" x14ac:dyDescent="0.2">
      <c r="A9" s="405"/>
      <c r="B9" s="221" t="s">
        <v>503</v>
      </c>
      <c r="C9" s="243" t="s">
        <v>504</v>
      </c>
      <c r="D9" s="237" t="s">
        <v>513</v>
      </c>
      <c r="E9" s="223"/>
      <c r="F9" s="223" t="s">
        <v>116</v>
      </c>
      <c r="G9" s="216">
        <v>31</v>
      </c>
      <c r="H9" s="254"/>
      <c r="J9">
        <v>3</v>
      </c>
    </row>
    <row r="10" spans="1:11" ht="15" customHeight="1" x14ac:dyDescent="0.2">
      <c r="A10" s="225" t="s">
        <v>517</v>
      </c>
      <c r="B10" s="227" t="s">
        <v>505</v>
      </c>
      <c r="C10" s="205" t="s">
        <v>374</v>
      </c>
      <c r="D10" s="236" t="s">
        <v>372</v>
      </c>
      <c r="E10" s="224" t="s">
        <v>117</v>
      </c>
      <c r="F10" s="224" t="s">
        <v>117</v>
      </c>
      <c r="G10" s="213">
        <v>24</v>
      </c>
      <c r="H10" s="254"/>
    </row>
    <row r="11" spans="1:11" ht="15" customHeight="1" x14ac:dyDescent="0.2">
      <c r="A11" s="405" t="s">
        <v>136</v>
      </c>
      <c r="B11" s="227" t="s">
        <v>433</v>
      </c>
      <c r="C11" s="206" t="s">
        <v>132</v>
      </c>
      <c r="D11" s="238" t="s">
        <v>375</v>
      </c>
      <c r="E11" s="225" t="s">
        <v>117</v>
      </c>
      <c r="F11" s="225" t="s">
        <v>117</v>
      </c>
      <c r="G11" s="214">
        <v>8</v>
      </c>
      <c r="H11" s="254"/>
      <c r="K11">
        <v>1</v>
      </c>
    </row>
    <row r="12" spans="1:11" ht="15" customHeight="1" x14ac:dyDescent="0.2">
      <c r="A12" s="405"/>
      <c r="B12" s="227" t="s">
        <v>434</v>
      </c>
      <c r="C12" s="206" t="s">
        <v>376</v>
      </c>
      <c r="D12" s="238" t="s">
        <v>375</v>
      </c>
      <c r="E12" s="225" t="s">
        <v>117</v>
      </c>
      <c r="F12" s="225" t="s">
        <v>117</v>
      </c>
      <c r="G12" s="214">
        <v>22</v>
      </c>
      <c r="H12" s="254"/>
      <c r="K12">
        <v>2</v>
      </c>
    </row>
    <row r="13" spans="1:11" ht="15" customHeight="1" x14ac:dyDescent="0.2">
      <c r="A13" s="405"/>
      <c r="B13" s="221" t="s">
        <v>435</v>
      </c>
      <c r="C13" s="222" t="s">
        <v>436</v>
      </c>
      <c r="D13" s="237" t="s">
        <v>513</v>
      </c>
      <c r="E13" s="223"/>
      <c r="F13" s="223" t="s">
        <v>423</v>
      </c>
      <c r="G13" s="215"/>
      <c r="H13" s="254" t="s">
        <v>475</v>
      </c>
    </row>
    <row r="14" spans="1:11" ht="15" customHeight="1" x14ac:dyDescent="0.2">
      <c r="A14" s="405" t="s">
        <v>437</v>
      </c>
      <c r="B14" s="227" t="s">
        <v>438</v>
      </c>
      <c r="C14" s="205" t="s">
        <v>377</v>
      </c>
      <c r="D14" s="236" t="s">
        <v>372</v>
      </c>
      <c r="E14" s="224" t="s">
        <v>117</v>
      </c>
      <c r="F14" s="224" t="s">
        <v>117</v>
      </c>
      <c r="G14" s="220">
        <v>24</v>
      </c>
      <c r="H14" s="254"/>
    </row>
    <row r="15" spans="1:11" ht="15" customHeight="1" x14ac:dyDescent="0.2">
      <c r="A15" s="405"/>
      <c r="B15" s="227" t="s">
        <v>439</v>
      </c>
      <c r="C15" s="205" t="s">
        <v>378</v>
      </c>
      <c r="D15" s="236" t="s">
        <v>372</v>
      </c>
      <c r="E15" s="224" t="s">
        <v>117</v>
      </c>
      <c r="F15" s="224" t="s">
        <v>117</v>
      </c>
      <c r="G15" s="213">
        <v>47</v>
      </c>
      <c r="H15" s="254"/>
      <c r="I15">
        <v>4</v>
      </c>
    </row>
    <row r="16" spans="1:11" s="208" customFormat="1" ht="15" customHeight="1" x14ac:dyDescent="0.2">
      <c r="A16" s="405"/>
      <c r="B16" s="227" t="s">
        <v>440</v>
      </c>
      <c r="C16" s="222" t="s">
        <v>441</v>
      </c>
      <c r="D16" s="237" t="s">
        <v>513</v>
      </c>
      <c r="E16" s="223" t="s">
        <v>116</v>
      </c>
      <c r="F16" s="223" t="s">
        <v>120</v>
      </c>
      <c r="G16" s="211">
        <v>37</v>
      </c>
      <c r="H16" s="254"/>
      <c r="J16" s="208">
        <v>4</v>
      </c>
    </row>
    <row r="17" spans="1:11" ht="15" customHeight="1" x14ac:dyDescent="0.2">
      <c r="A17" s="405"/>
      <c r="B17" s="227" t="s">
        <v>379</v>
      </c>
      <c r="C17" s="222" t="s">
        <v>137</v>
      </c>
      <c r="D17" s="237" t="s">
        <v>513</v>
      </c>
      <c r="E17" s="223" t="s">
        <v>116</v>
      </c>
      <c r="F17" s="223" t="s">
        <v>120</v>
      </c>
      <c r="G17" s="211">
        <v>5</v>
      </c>
      <c r="H17" s="254"/>
      <c r="J17">
        <v>5</v>
      </c>
    </row>
    <row r="18" spans="1:11" ht="15" customHeight="1" x14ac:dyDescent="0.2">
      <c r="A18" s="405" t="s">
        <v>166</v>
      </c>
      <c r="B18" s="227" t="s">
        <v>442</v>
      </c>
      <c r="C18" s="222" t="s">
        <v>113</v>
      </c>
      <c r="D18" s="237" t="s">
        <v>513</v>
      </c>
      <c r="E18" s="223" t="s">
        <v>117</v>
      </c>
      <c r="F18" s="223" t="s">
        <v>120</v>
      </c>
      <c r="G18" s="211">
        <v>12</v>
      </c>
      <c r="H18" s="254"/>
    </row>
    <row r="19" spans="1:11" ht="15" customHeight="1" x14ac:dyDescent="0.2">
      <c r="A19" s="405"/>
      <c r="B19" s="221" t="s">
        <v>443</v>
      </c>
      <c r="C19" s="205" t="s">
        <v>156</v>
      </c>
      <c r="D19" s="236" t="s">
        <v>372</v>
      </c>
      <c r="E19" s="224" t="s">
        <v>117</v>
      </c>
      <c r="F19" s="224" t="s">
        <v>116</v>
      </c>
      <c r="G19" s="245"/>
      <c r="H19" s="254" t="s">
        <v>476</v>
      </c>
    </row>
    <row r="20" spans="1:11" ht="15" customHeight="1" x14ac:dyDescent="0.2">
      <c r="A20" s="405"/>
      <c r="B20" s="227" t="s">
        <v>444</v>
      </c>
      <c r="C20" s="206" t="s">
        <v>380</v>
      </c>
      <c r="D20" s="238" t="s">
        <v>375</v>
      </c>
      <c r="E20" s="225" t="s">
        <v>116</v>
      </c>
      <c r="F20" s="225" t="s">
        <v>120</v>
      </c>
      <c r="G20" s="244"/>
      <c r="H20" s="254" t="s">
        <v>431</v>
      </c>
    </row>
    <row r="21" spans="1:11" ht="15" customHeight="1" x14ac:dyDescent="0.2">
      <c r="A21" s="405" t="s">
        <v>167</v>
      </c>
      <c r="B21" s="227" t="s">
        <v>381</v>
      </c>
      <c r="C21" s="222" t="s">
        <v>382</v>
      </c>
      <c r="D21" s="237" t="s">
        <v>513</v>
      </c>
      <c r="E21" s="223" t="s">
        <v>116</v>
      </c>
      <c r="F21" s="223" t="s">
        <v>120</v>
      </c>
      <c r="G21" s="211">
        <v>1076</v>
      </c>
      <c r="H21" s="254"/>
      <c r="J21">
        <v>6</v>
      </c>
    </row>
    <row r="22" spans="1:11" ht="15" customHeight="1" x14ac:dyDescent="0.2">
      <c r="A22" s="405"/>
      <c r="B22" s="227"/>
      <c r="C22" s="206" t="s">
        <v>383</v>
      </c>
      <c r="D22" s="238" t="s">
        <v>375</v>
      </c>
      <c r="E22" s="225" t="s">
        <v>116</v>
      </c>
      <c r="F22" s="225" t="s">
        <v>120</v>
      </c>
      <c r="G22" s="214">
        <v>220</v>
      </c>
      <c r="H22" s="254"/>
      <c r="K22">
        <v>3</v>
      </c>
    </row>
    <row r="23" spans="1:11" ht="15" customHeight="1" x14ac:dyDescent="0.2">
      <c r="A23" s="405"/>
      <c r="B23" s="221" t="s">
        <v>445</v>
      </c>
      <c r="C23" s="205" t="s">
        <v>446</v>
      </c>
      <c r="D23" s="236" t="s">
        <v>372</v>
      </c>
      <c r="E23" s="224" t="s">
        <v>116</v>
      </c>
      <c r="F23" s="224" t="s">
        <v>120</v>
      </c>
      <c r="G23" s="213">
        <v>67</v>
      </c>
      <c r="H23" s="254"/>
      <c r="I23">
        <v>5</v>
      </c>
    </row>
    <row r="24" spans="1:11" ht="15" customHeight="1" x14ac:dyDescent="0.2">
      <c r="A24" s="405"/>
      <c r="B24" s="227" t="s">
        <v>384</v>
      </c>
      <c r="C24" s="222" t="s">
        <v>385</v>
      </c>
      <c r="D24" s="237" t="s">
        <v>513</v>
      </c>
      <c r="E24" s="223" t="s">
        <v>116</v>
      </c>
      <c r="F24" s="223" t="s">
        <v>120</v>
      </c>
      <c r="G24" s="211">
        <v>6</v>
      </c>
      <c r="H24" s="254"/>
      <c r="J24">
        <v>7</v>
      </c>
    </row>
    <row r="25" spans="1:11" ht="15" customHeight="1" x14ac:dyDescent="0.2">
      <c r="A25" s="405"/>
      <c r="B25" s="221" t="s">
        <v>506</v>
      </c>
      <c r="C25" s="246" t="s">
        <v>507</v>
      </c>
      <c r="D25" s="238" t="s">
        <v>508</v>
      </c>
      <c r="E25" s="207"/>
      <c r="F25" s="207" t="s">
        <v>509</v>
      </c>
      <c r="G25" s="247">
        <v>12</v>
      </c>
      <c r="H25" s="254"/>
      <c r="K25">
        <v>4</v>
      </c>
    </row>
    <row r="26" spans="1:11" ht="15" customHeight="1" x14ac:dyDescent="0.2">
      <c r="A26" s="405"/>
      <c r="B26" s="407" t="s">
        <v>447</v>
      </c>
      <c r="C26" s="408" t="s">
        <v>122</v>
      </c>
      <c r="D26" s="409" t="s">
        <v>514</v>
      </c>
      <c r="E26" s="410" t="s">
        <v>117</v>
      </c>
      <c r="F26" s="223" t="s">
        <v>120</v>
      </c>
      <c r="G26" s="211">
        <v>23</v>
      </c>
      <c r="H26" s="254"/>
    </row>
    <row r="27" spans="1:11" ht="15" customHeight="1" x14ac:dyDescent="0.2">
      <c r="A27" s="405"/>
      <c r="B27" s="407"/>
      <c r="C27" s="408"/>
      <c r="D27" s="409"/>
      <c r="E27" s="410"/>
      <c r="F27" s="223" t="s">
        <v>117</v>
      </c>
      <c r="G27" s="211">
        <v>5</v>
      </c>
      <c r="H27" s="254"/>
    </row>
    <row r="28" spans="1:11" ht="15" customHeight="1" x14ac:dyDescent="0.2">
      <c r="A28" s="405"/>
      <c r="B28" s="407"/>
      <c r="C28" s="408"/>
      <c r="D28" s="409"/>
      <c r="E28" s="410"/>
      <c r="F28" s="223" t="s">
        <v>120</v>
      </c>
      <c r="G28" s="211">
        <v>10</v>
      </c>
      <c r="H28" s="254"/>
    </row>
    <row r="29" spans="1:11" ht="15" customHeight="1" x14ac:dyDescent="0.2">
      <c r="A29" s="405" t="s">
        <v>204</v>
      </c>
      <c r="B29" s="227" t="s">
        <v>448</v>
      </c>
      <c r="C29" s="205" t="s">
        <v>386</v>
      </c>
      <c r="D29" s="236" t="s">
        <v>372</v>
      </c>
      <c r="E29" s="224" t="s">
        <v>117</v>
      </c>
      <c r="F29" s="224" t="s">
        <v>117</v>
      </c>
      <c r="G29" s="213">
        <v>24</v>
      </c>
      <c r="H29" s="254"/>
    </row>
    <row r="30" spans="1:11" ht="15" customHeight="1" x14ac:dyDescent="0.2">
      <c r="A30" s="405"/>
      <c r="B30" s="407" t="s">
        <v>448</v>
      </c>
      <c r="C30" s="408" t="s">
        <v>146</v>
      </c>
      <c r="D30" s="409" t="s">
        <v>515</v>
      </c>
      <c r="E30" s="410" t="s">
        <v>117</v>
      </c>
      <c r="F30" s="223" t="s">
        <v>120</v>
      </c>
      <c r="G30" s="211">
        <v>26</v>
      </c>
      <c r="H30" s="254"/>
    </row>
    <row r="31" spans="1:11" ht="15" customHeight="1" x14ac:dyDescent="0.2">
      <c r="A31" s="405"/>
      <c r="B31" s="407"/>
      <c r="C31" s="408"/>
      <c r="D31" s="409"/>
      <c r="E31" s="410"/>
      <c r="F31" s="223" t="s">
        <v>117</v>
      </c>
      <c r="G31" s="211">
        <v>3</v>
      </c>
      <c r="H31" s="254"/>
    </row>
    <row r="32" spans="1:11" ht="15" customHeight="1" x14ac:dyDescent="0.2">
      <c r="A32" s="405"/>
      <c r="B32" s="407"/>
      <c r="C32" s="408"/>
      <c r="D32" s="409"/>
      <c r="E32" s="410"/>
      <c r="F32" s="223" t="s">
        <v>120</v>
      </c>
      <c r="G32" s="211">
        <v>6</v>
      </c>
      <c r="H32" s="254"/>
    </row>
    <row r="33" spans="1:10" ht="15" customHeight="1" x14ac:dyDescent="0.2">
      <c r="A33" s="405"/>
      <c r="B33" s="227" t="s">
        <v>449</v>
      </c>
      <c r="C33" s="226" t="s">
        <v>450</v>
      </c>
      <c r="D33" s="411" t="s">
        <v>372</v>
      </c>
      <c r="E33" s="224" t="s">
        <v>117</v>
      </c>
      <c r="F33" s="224" t="s">
        <v>117</v>
      </c>
      <c r="G33" s="213">
        <v>2</v>
      </c>
      <c r="H33" s="254"/>
      <c r="I33">
        <v>6</v>
      </c>
    </row>
    <row r="34" spans="1:10" ht="15" customHeight="1" x14ac:dyDescent="0.2">
      <c r="A34" s="405"/>
      <c r="B34" s="227" t="s">
        <v>387</v>
      </c>
      <c r="C34" s="205" t="s">
        <v>388</v>
      </c>
      <c r="D34" s="411"/>
      <c r="E34" s="224" t="s">
        <v>117</v>
      </c>
      <c r="F34" s="224" t="s">
        <v>117</v>
      </c>
      <c r="G34" s="213">
        <v>2</v>
      </c>
      <c r="H34" s="254"/>
    </row>
    <row r="35" spans="1:10" ht="15" customHeight="1" x14ac:dyDescent="0.2">
      <c r="A35" s="405"/>
      <c r="B35" s="227" t="s">
        <v>389</v>
      </c>
      <c r="C35" s="222" t="s">
        <v>451</v>
      </c>
      <c r="D35" s="237" t="s">
        <v>516</v>
      </c>
      <c r="E35" s="223" t="s">
        <v>120</v>
      </c>
      <c r="F35" s="223" t="s">
        <v>120</v>
      </c>
      <c r="G35" s="216">
        <v>36</v>
      </c>
      <c r="H35" s="255"/>
      <c r="J35">
        <v>8</v>
      </c>
    </row>
    <row r="36" spans="1:10" ht="15" customHeight="1" x14ac:dyDescent="0.2">
      <c r="A36" s="405" t="s">
        <v>463</v>
      </c>
      <c r="B36" s="407" t="s">
        <v>452</v>
      </c>
      <c r="C36" s="205" t="s">
        <v>453</v>
      </c>
      <c r="D36" s="236" t="s">
        <v>372</v>
      </c>
      <c r="E36" s="224" t="s">
        <v>117</v>
      </c>
      <c r="F36" s="224" t="s">
        <v>117</v>
      </c>
      <c r="G36" s="213">
        <v>6</v>
      </c>
      <c r="H36" s="256"/>
      <c r="I36">
        <v>7</v>
      </c>
    </row>
    <row r="37" spans="1:10" ht="15" customHeight="1" x14ac:dyDescent="0.2">
      <c r="A37" s="405"/>
      <c r="B37" s="407"/>
      <c r="C37" s="205" t="s">
        <v>390</v>
      </c>
      <c r="D37" s="236" t="s">
        <v>372</v>
      </c>
      <c r="E37" s="224" t="s">
        <v>117</v>
      </c>
      <c r="F37" s="224" t="s">
        <v>117</v>
      </c>
      <c r="G37" s="213">
        <v>23</v>
      </c>
      <c r="H37" s="256"/>
    </row>
    <row r="38" spans="1:10" ht="15" customHeight="1" x14ac:dyDescent="0.2">
      <c r="A38" s="405"/>
      <c r="B38" s="227" t="s">
        <v>454</v>
      </c>
      <c r="C38" s="222" t="s">
        <v>455</v>
      </c>
      <c r="D38" s="237" t="s">
        <v>516</v>
      </c>
      <c r="E38" s="223" t="s">
        <v>116</v>
      </c>
      <c r="F38" s="223" t="s">
        <v>116</v>
      </c>
      <c r="G38" s="216">
        <v>29</v>
      </c>
      <c r="H38" s="256"/>
      <c r="J38">
        <v>9</v>
      </c>
    </row>
    <row r="39" spans="1:10" ht="15" customHeight="1" x14ac:dyDescent="0.2">
      <c r="A39" s="405"/>
      <c r="B39" s="221" t="s">
        <v>456</v>
      </c>
      <c r="C39" s="222" t="s">
        <v>457</v>
      </c>
      <c r="D39" s="237" t="s">
        <v>516</v>
      </c>
      <c r="E39" s="223"/>
      <c r="F39" s="223" t="s">
        <v>458</v>
      </c>
      <c r="G39" s="216">
        <v>25</v>
      </c>
      <c r="H39" s="256"/>
      <c r="J39">
        <v>10</v>
      </c>
    </row>
    <row r="40" spans="1:10" ht="15" customHeight="1" x14ac:dyDescent="0.2">
      <c r="A40" s="405"/>
      <c r="B40" s="407" t="s">
        <v>391</v>
      </c>
      <c r="C40" s="222" t="s">
        <v>392</v>
      </c>
      <c r="D40" s="237" t="s">
        <v>516</v>
      </c>
      <c r="E40" s="223" t="s">
        <v>116</v>
      </c>
      <c r="F40" s="223" t="s">
        <v>116</v>
      </c>
      <c r="G40" s="216">
        <v>15</v>
      </c>
      <c r="H40" s="256"/>
    </row>
    <row r="41" spans="1:10" ht="15" customHeight="1" x14ac:dyDescent="0.2">
      <c r="A41" s="405"/>
      <c r="B41" s="407"/>
      <c r="C41" s="222" t="s">
        <v>461</v>
      </c>
      <c r="D41" s="237" t="s">
        <v>516</v>
      </c>
      <c r="E41" s="223" t="s">
        <v>116</v>
      </c>
      <c r="F41" s="223" t="s">
        <v>116</v>
      </c>
      <c r="G41" s="216">
        <v>95</v>
      </c>
      <c r="H41" s="256"/>
    </row>
    <row r="42" spans="1:10" ht="15" customHeight="1" x14ac:dyDescent="0.2">
      <c r="A42" s="405"/>
      <c r="B42" s="407" t="s">
        <v>459</v>
      </c>
      <c r="C42" s="222" t="s">
        <v>460</v>
      </c>
      <c r="D42" s="237" t="s">
        <v>516</v>
      </c>
      <c r="E42" s="223" t="s">
        <v>120</v>
      </c>
      <c r="F42" s="223" t="s">
        <v>120</v>
      </c>
      <c r="G42" s="216">
        <v>26</v>
      </c>
      <c r="H42" s="256"/>
    </row>
    <row r="43" spans="1:10" ht="15" customHeight="1" x14ac:dyDescent="0.2">
      <c r="A43" s="405"/>
      <c r="B43" s="407"/>
      <c r="C43" s="222" t="s">
        <v>394</v>
      </c>
      <c r="D43" s="237" t="s">
        <v>516</v>
      </c>
      <c r="E43" s="223" t="s">
        <v>116</v>
      </c>
      <c r="F43" s="223" t="s">
        <v>116</v>
      </c>
      <c r="G43" s="216">
        <v>4</v>
      </c>
      <c r="H43" s="256"/>
    </row>
    <row r="44" spans="1:10" ht="15" customHeight="1" x14ac:dyDescent="0.2">
      <c r="A44" s="405"/>
      <c r="B44" s="227" t="s">
        <v>393</v>
      </c>
      <c r="C44" s="222" t="s">
        <v>462</v>
      </c>
      <c r="D44" s="237" t="s">
        <v>516</v>
      </c>
      <c r="E44" s="223" t="s">
        <v>116</v>
      </c>
      <c r="F44" s="223" t="s">
        <v>116</v>
      </c>
      <c r="G44" s="216">
        <v>61</v>
      </c>
      <c r="H44" s="256"/>
    </row>
    <row r="45" spans="1:10" ht="15" customHeight="1" x14ac:dyDescent="0.2">
      <c r="A45" s="405" t="s">
        <v>395</v>
      </c>
      <c r="B45" s="227" t="s">
        <v>464</v>
      </c>
      <c r="C45" s="205" t="s">
        <v>465</v>
      </c>
      <c r="D45" s="236" t="s">
        <v>468</v>
      </c>
      <c r="E45" s="224"/>
      <c r="F45" s="224" t="s">
        <v>469</v>
      </c>
      <c r="G45" s="213">
        <v>13</v>
      </c>
      <c r="H45" s="256"/>
      <c r="I45">
        <v>8</v>
      </c>
    </row>
    <row r="46" spans="1:10" ht="15" customHeight="1" x14ac:dyDescent="0.2">
      <c r="A46" s="405"/>
      <c r="B46" s="227" t="s">
        <v>396</v>
      </c>
      <c r="C46" s="222" t="s">
        <v>466</v>
      </c>
      <c r="D46" s="237" t="s">
        <v>516</v>
      </c>
      <c r="E46" s="223" t="s">
        <v>116</v>
      </c>
      <c r="F46" s="223" t="s">
        <v>116</v>
      </c>
      <c r="G46" s="216">
        <v>135</v>
      </c>
      <c r="H46" s="256"/>
    </row>
    <row r="47" spans="1:10" ht="15" customHeight="1" x14ac:dyDescent="0.2">
      <c r="A47" s="405"/>
      <c r="B47" s="227" t="s">
        <v>397</v>
      </c>
      <c r="C47" s="222" t="s">
        <v>467</v>
      </c>
      <c r="D47" s="237" t="s">
        <v>516</v>
      </c>
      <c r="E47" s="223" t="s">
        <v>120</v>
      </c>
      <c r="F47" s="223" t="s">
        <v>120</v>
      </c>
      <c r="G47" s="216">
        <v>141</v>
      </c>
      <c r="H47" s="256"/>
    </row>
    <row r="48" spans="1:10" ht="15" customHeight="1" x14ac:dyDescent="0.2">
      <c r="A48" s="405"/>
      <c r="B48" s="407" t="s">
        <v>470</v>
      </c>
      <c r="C48" s="222" t="s">
        <v>471</v>
      </c>
      <c r="D48" s="237" t="s">
        <v>516</v>
      </c>
      <c r="E48" s="223" t="s">
        <v>120</v>
      </c>
      <c r="F48" s="223" t="s">
        <v>120</v>
      </c>
      <c r="G48" s="216">
        <v>24</v>
      </c>
      <c r="H48" s="256"/>
    </row>
    <row r="49" spans="1:9" ht="15" customHeight="1" x14ac:dyDescent="0.2">
      <c r="A49" s="405"/>
      <c r="B49" s="407"/>
      <c r="C49" s="222" t="s">
        <v>399</v>
      </c>
      <c r="D49" s="237" t="s">
        <v>516</v>
      </c>
      <c r="E49" s="223" t="s">
        <v>116</v>
      </c>
      <c r="F49" s="223" t="s">
        <v>116</v>
      </c>
      <c r="G49" s="216">
        <v>10</v>
      </c>
      <c r="H49" s="256"/>
    </row>
    <row r="50" spans="1:9" ht="15" customHeight="1" x14ac:dyDescent="0.2">
      <c r="A50" s="405"/>
      <c r="B50" s="221" t="s">
        <v>398</v>
      </c>
      <c r="C50" s="222" t="s">
        <v>472</v>
      </c>
      <c r="D50" s="237" t="s">
        <v>516</v>
      </c>
      <c r="E50" s="223" t="s">
        <v>116</v>
      </c>
      <c r="F50" s="223" t="s">
        <v>116</v>
      </c>
      <c r="G50" s="215"/>
      <c r="H50" s="256" t="s">
        <v>481</v>
      </c>
    </row>
    <row r="51" spans="1:9" ht="15" customHeight="1" x14ac:dyDescent="0.2">
      <c r="A51" s="405"/>
      <c r="B51" s="221" t="s">
        <v>473</v>
      </c>
      <c r="C51" s="222" t="s">
        <v>173</v>
      </c>
      <c r="D51" s="237" t="s">
        <v>516</v>
      </c>
      <c r="E51" s="223" t="s">
        <v>116</v>
      </c>
      <c r="F51" s="223" t="s">
        <v>116</v>
      </c>
      <c r="G51" s="216">
        <v>3</v>
      </c>
      <c r="H51" s="256"/>
    </row>
    <row r="52" spans="1:9" ht="15" customHeight="1" x14ac:dyDescent="0.2">
      <c r="A52" s="405"/>
      <c r="B52" s="221" t="s">
        <v>477</v>
      </c>
      <c r="C52" s="222" t="s">
        <v>478</v>
      </c>
      <c r="D52" s="237" t="s">
        <v>516</v>
      </c>
      <c r="E52" s="223"/>
      <c r="F52" s="223" t="s">
        <v>458</v>
      </c>
      <c r="G52" s="216">
        <v>142</v>
      </c>
      <c r="H52" s="256"/>
    </row>
    <row r="53" spans="1:9" ht="15" customHeight="1" x14ac:dyDescent="0.2">
      <c r="A53" s="405"/>
      <c r="B53" s="221" t="s">
        <v>479</v>
      </c>
      <c r="C53" s="205" t="s">
        <v>480</v>
      </c>
      <c r="D53" s="236" t="s">
        <v>468</v>
      </c>
      <c r="E53" s="224"/>
      <c r="F53" s="224" t="s">
        <v>458</v>
      </c>
      <c r="G53" s="245"/>
      <c r="H53" s="256" t="s">
        <v>482</v>
      </c>
    </row>
    <row r="54" spans="1:9" ht="15" customHeight="1" x14ac:dyDescent="0.2">
      <c r="A54" s="405"/>
      <c r="B54" s="221" t="s">
        <v>483</v>
      </c>
      <c r="C54" s="246" t="s">
        <v>484</v>
      </c>
      <c r="D54" s="238" t="s">
        <v>485</v>
      </c>
      <c r="E54" s="207"/>
      <c r="F54" s="207" t="s">
        <v>458</v>
      </c>
      <c r="G54" s="244"/>
      <c r="H54" s="256" t="s">
        <v>486</v>
      </c>
    </row>
    <row r="55" spans="1:9" ht="15" customHeight="1" x14ac:dyDescent="0.2">
      <c r="A55" s="405"/>
      <c r="B55" s="221" t="s">
        <v>487</v>
      </c>
      <c r="C55" s="205" t="s">
        <v>488</v>
      </c>
      <c r="D55" s="236" t="s">
        <v>468</v>
      </c>
      <c r="E55" s="224"/>
      <c r="F55" s="224" t="s">
        <v>117</v>
      </c>
      <c r="G55" s="213">
        <v>3</v>
      </c>
      <c r="H55" s="256"/>
    </row>
    <row r="56" spans="1:9" ht="15" customHeight="1" x14ac:dyDescent="0.2">
      <c r="A56" s="405" t="s">
        <v>201</v>
      </c>
      <c r="B56" s="221" t="s">
        <v>489</v>
      </c>
      <c r="C56" s="246" t="s">
        <v>490</v>
      </c>
      <c r="D56" s="238" t="s">
        <v>375</v>
      </c>
      <c r="E56" s="225" t="s">
        <v>116</v>
      </c>
      <c r="F56" s="225" t="s">
        <v>116</v>
      </c>
      <c r="G56" s="244"/>
      <c r="H56" s="256" t="s">
        <v>495</v>
      </c>
    </row>
    <row r="57" spans="1:9" ht="15" customHeight="1" x14ac:dyDescent="0.2">
      <c r="A57" s="405"/>
      <c r="B57" s="221" t="s">
        <v>491</v>
      </c>
      <c r="C57" s="222" t="s">
        <v>492</v>
      </c>
      <c r="D57" s="237" t="s">
        <v>516</v>
      </c>
      <c r="E57" s="223"/>
      <c r="F57" s="223" t="s">
        <v>458</v>
      </c>
      <c r="G57" s="216">
        <v>73</v>
      </c>
      <c r="H57" s="256"/>
    </row>
    <row r="58" spans="1:9" ht="15" customHeight="1" x14ac:dyDescent="0.2">
      <c r="A58" s="405"/>
      <c r="B58" s="227" t="s">
        <v>493</v>
      </c>
      <c r="C58" s="205" t="s">
        <v>400</v>
      </c>
      <c r="D58" s="236" t="s">
        <v>372</v>
      </c>
      <c r="E58" s="224" t="s">
        <v>117</v>
      </c>
      <c r="F58" s="224" t="s">
        <v>117</v>
      </c>
      <c r="G58" s="230"/>
      <c r="H58" s="256" t="s">
        <v>494</v>
      </c>
    </row>
    <row r="59" spans="1:9" ht="15" customHeight="1" x14ac:dyDescent="0.2">
      <c r="A59" s="405"/>
      <c r="B59" s="221" t="s">
        <v>496</v>
      </c>
      <c r="C59" s="222" t="s">
        <v>497</v>
      </c>
      <c r="D59" s="237" t="s">
        <v>516</v>
      </c>
      <c r="E59" s="223"/>
      <c r="F59" s="223" t="s">
        <v>116</v>
      </c>
      <c r="G59" s="248"/>
      <c r="H59" s="256" t="s">
        <v>500</v>
      </c>
    </row>
    <row r="60" spans="1:9" ht="15" customHeight="1" x14ac:dyDescent="0.2">
      <c r="A60" s="405"/>
      <c r="B60" s="221" t="s">
        <v>498</v>
      </c>
      <c r="C60" s="222" t="s">
        <v>499</v>
      </c>
      <c r="D60" s="237" t="s">
        <v>516</v>
      </c>
      <c r="E60" s="223"/>
      <c r="F60" s="223" t="s">
        <v>458</v>
      </c>
      <c r="G60" s="248"/>
      <c r="H60" s="256" t="s">
        <v>500</v>
      </c>
    </row>
    <row r="61" spans="1:9" ht="15" customHeight="1" x14ac:dyDescent="0.2">
      <c r="A61" s="405" t="s">
        <v>417</v>
      </c>
      <c r="B61" s="405"/>
      <c r="C61" s="205" t="s">
        <v>501</v>
      </c>
      <c r="D61" s="236" t="s">
        <v>372</v>
      </c>
      <c r="E61" s="224" t="s">
        <v>116</v>
      </c>
      <c r="F61" s="224" t="s">
        <v>116</v>
      </c>
      <c r="G61" s="213">
        <v>11</v>
      </c>
      <c r="H61" s="256"/>
      <c r="I61">
        <v>9</v>
      </c>
    </row>
    <row r="62" spans="1:9" ht="15" customHeight="1" x14ac:dyDescent="0.2">
      <c r="A62" s="405"/>
      <c r="B62" s="405"/>
      <c r="C62" s="205" t="s">
        <v>502</v>
      </c>
      <c r="D62" s="236" t="s">
        <v>416</v>
      </c>
      <c r="E62" s="224"/>
      <c r="F62" s="224" t="s">
        <v>418</v>
      </c>
      <c r="G62" s="213">
        <v>327</v>
      </c>
      <c r="H62" s="256"/>
      <c r="I62">
        <v>10</v>
      </c>
    </row>
    <row r="63" spans="1:9" ht="17.25" customHeight="1" x14ac:dyDescent="0.2">
      <c r="A63" s="405" t="s">
        <v>205</v>
      </c>
      <c r="B63" s="405"/>
      <c r="C63" s="250" t="s">
        <v>520</v>
      </c>
      <c r="D63" s="250"/>
      <c r="E63" s="228"/>
      <c r="F63" s="228"/>
      <c r="G63" s="251">
        <f>SUM(G3:G62)</f>
        <v>3248</v>
      </c>
      <c r="H63" s="257"/>
    </row>
    <row r="64" spans="1:9" x14ac:dyDescent="0.2">
      <c r="A64" s="406" t="s">
        <v>208</v>
      </c>
      <c r="B64" s="406"/>
      <c r="C64" s="252" t="s">
        <v>236</v>
      </c>
      <c r="D64" s="241" t="s">
        <v>512</v>
      </c>
      <c r="E64" s="228" t="s">
        <v>401</v>
      </c>
      <c r="F64" s="228" t="s">
        <v>510</v>
      </c>
      <c r="G64" s="2">
        <f>G11+G12+G22+G25</f>
        <v>262</v>
      </c>
      <c r="H64" s="253"/>
    </row>
    <row r="65" spans="1:8" x14ac:dyDescent="0.2">
      <c r="A65" s="406"/>
      <c r="B65" s="406"/>
      <c r="C65" s="232" t="s">
        <v>241</v>
      </c>
      <c r="D65" s="240" t="s">
        <v>511</v>
      </c>
      <c r="E65" s="224" t="s">
        <v>402</v>
      </c>
      <c r="F65" s="217"/>
      <c r="G65" s="204">
        <f>G3+G6+G8+G10+G14+G15+G23+G29+G33+G34+G36+G37+G45+G55+G61+G62</f>
        <v>654</v>
      </c>
      <c r="H65" s="253"/>
    </row>
    <row r="66" spans="1:8" x14ac:dyDescent="0.2">
      <c r="A66" s="406"/>
      <c r="B66" s="406"/>
      <c r="C66" s="234" t="s">
        <v>403</v>
      </c>
      <c r="D66" s="239" t="s">
        <v>511</v>
      </c>
      <c r="E66" s="229" t="s">
        <v>404</v>
      </c>
      <c r="F66" s="218"/>
      <c r="G66" s="209">
        <f>G4+G5+G9+G16+G17+G18+G21+G24+G26+G27+G28+G30+G31+G32+G35+G38+G39+G40+G41+G42+G43+G44+G46+G47+G48+G49+G51+G52+G57</f>
        <v>2332</v>
      </c>
      <c r="H66" s="253"/>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24" t="s">
        <v>106</v>
      </c>
      <c r="B1" s="424"/>
      <c r="C1" s="424"/>
      <c r="D1" s="424"/>
      <c r="E1" s="424"/>
      <c r="F1" s="424"/>
      <c r="G1" s="424"/>
      <c r="H1" s="424"/>
      <c r="I1" s="424"/>
      <c r="J1" s="424"/>
      <c r="K1" s="424"/>
      <c r="L1" s="424"/>
    </row>
    <row r="2" spans="1:12" ht="20.100000000000001" customHeight="1" x14ac:dyDescent="0.2">
      <c r="A2" s="129"/>
      <c r="B2" s="129"/>
      <c r="C2" s="129"/>
      <c r="D2" s="129"/>
      <c r="E2" s="129"/>
      <c r="F2" s="129"/>
      <c r="G2" s="129"/>
      <c r="H2" s="129"/>
      <c r="I2" s="129"/>
      <c r="J2" s="129"/>
      <c r="K2" s="129"/>
      <c r="L2" s="129"/>
    </row>
    <row r="3" spans="1:12" ht="20.100000000000001" customHeight="1" x14ac:dyDescent="0.2">
      <c r="A3" s="429" t="s">
        <v>0</v>
      </c>
      <c r="B3" s="429"/>
      <c r="C3" s="429"/>
      <c r="D3" s="429" t="s">
        <v>1</v>
      </c>
      <c r="E3" s="429"/>
      <c r="F3" s="429"/>
      <c r="G3" s="130"/>
      <c r="H3" s="429" t="s">
        <v>2</v>
      </c>
      <c r="I3" s="429"/>
      <c r="J3" s="429"/>
      <c r="K3" s="429" t="s">
        <v>3</v>
      </c>
      <c r="L3" s="429"/>
    </row>
    <row r="4" spans="1:12" ht="20.100000000000001" customHeight="1" x14ac:dyDescent="0.2">
      <c r="A4" s="129"/>
      <c r="B4" s="129"/>
      <c r="C4" s="129"/>
      <c r="D4" s="129"/>
      <c r="E4" s="129"/>
      <c r="F4" s="129"/>
      <c r="G4" s="129" t="s">
        <v>107</v>
      </c>
      <c r="H4" s="129"/>
      <c r="I4" s="129"/>
      <c r="J4" s="129"/>
      <c r="K4" s="129"/>
      <c r="L4" s="129"/>
    </row>
    <row r="5" spans="1:12" ht="20.100000000000001" customHeight="1" x14ac:dyDescent="0.2">
      <c r="A5" s="428" t="s">
        <v>4</v>
      </c>
      <c r="B5" s="428"/>
      <c r="C5" s="439" t="s">
        <v>5</v>
      </c>
      <c r="D5" s="440"/>
      <c r="E5" s="440"/>
      <c r="F5" s="440"/>
      <c r="G5" s="441"/>
      <c r="H5" s="428" t="s">
        <v>6</v>
      </c>
      <c r="I5" s="428"/>
      <c r="J5" s="428" t="s">
        <v>7</v>
      </c>
      <c r="K5" s="428"/>
      <c r="L5" s="428" t="s">
        <v>59</v>
      </c>
    </row>
    <row r="6" spans="1:12" ht="20.100000000000001" customHeight="1" x14ac:dyDescent="0.2">
      <c r="A6" s="428"/>
      <c r="B6" s="428"/>
      <c r="C6" s="442"/>
      <c r="D6" s="443"/>
      <c r="E6" s="443"/>
      <c r="F6" s="443"/>
      <c r="G6" s="444"/>
      <c r="H6" s="428" t="s">
        <v>58</v>
      </c>
      <c r="I6" s="7" t="s">
        <v>8</v>
      </c>
      <c r="J6" s="428" t="s">
        <v>9</v>
      </c>
      <c r="K6" s="7" t="s">
        <v>8</v>
      </c>
      <c r="L6" s="428"/>
    </row>
    <row r="7" spans="1:12" ht="20.100000000000001" customHeight="1" x14ac:dyDescent="0.2">
      <c r="A7" s="428"/>
      <c r="B7" s="428"/>
      <c r="C7" s="445"/>
      <c r="D7" s="446"/>
      <c r="E7" s="446"/>
      <c r="F7" s="446"/>
      <c r="G7" s="447"/>
      <c r="H7" s="428"/>
      <c r="I7" s="7" t="s">
        <v>10</v>
      </c>
      <c r="J7" s="428"/>
      <c r="K7" s="7" t="s">
        <v>10</v>
      </c>
      <c r="L7" s="428"/>
    </row>
    <row r="8" spans="1:12" ht="50.1" customHeight="1" x14ac:dyDescent="0.2">
      <c r="A8" s="452" t="s">
        <v>11</v>
      </c>
      <c r="B8" s="426" t="s">
        <v>12</v>
      </c>
      <c r="C8" s="423" t="s">
        <v>13</v>
      </c>
      <c r="D8" s="423"/>
      <c r="E8" s="423"/>
      <c r="F8" s="423"/>
      <c r="G8" s="8"/>
      <c r="H8" s="8"/>
      <c r="I8" s="415"/>
      <c r="J8" s="8"/>
      <c r="K8" s="415"/>
      <c r="L8" s="8"/>
    </row>
    <row r="9" spans="1:12" ht="50.1" customHeight="1" x14ac:dyDescent="0.2">
      <c r="A9" s="453"/>
      <c r="B9" s="426"/>
      <c r="C9" s="423" t="s">
        <v>14</v>
      </c>
      <c r="D9" s="423"/>
      <c r="E9" s="423"/>
      <c r="F9" s="423"/>
      <c r="G9" s="8"/>
      <c r="H9" s="8"/>
      <c r="I9" s="416"/>
      <c r="J9" s="8"/>
      <c r="K9" s="416"/>
      <c r="L9" s="8"/>
    </row>
    <row r="10" spans="1:12" ht="50.1" customHeight="1" x14ac:dyDescent="0.2">
      <c r="A10" s="453"/>
      <c r="B10" s="423" t="s">
        <v>15</v>
      </c>
      <c r="C10" s="423" t="s">
        <v>16</v>
      </c>
      <c r="D10" s="423"/>
      <c r="E10" s="423"/>
      <c r="F10" s="423"/>
      <c r="G10" s="8"/>
      <c r="H10" s="8"/>
      <c r="I10" s="415"/>
      <c r="J10" s="8"/>
      <c r="K10" s="415"/>
      <c r="L10" s="8"/>
    </row>
    <row r="11" spans="1:12" ht="50.1" customHeight="1" x14ac:dyDescent="0.2">
      <c r="A11" s="453"/>
      <c r="B11" s="423"/>
      <c r="C11" s="423" t="s">
        <v>17</v>
      </c>
      <c r="D11" s="423"/>
      <c r="E11" s="423"/>
      <c r="F11" s="423"/>
      <c r="G11" s="8"/>
      <c r="H11" s="8"/>
      <c r="I11" s="416"/>
      <c r="J11" s="8"/>
      <c r="K11" s="416"/>
      <c r="L11" s="8"/>
    </row>
    <row r="12" spans="1:12" ht="50.1" customHeight="1" x14ac:dyDescent="0.2">
      <c r="A12" s="453"/>
      <c r="B12" s="423" t="s">
        <v>18</v>
      </c>
      <c r="C12" s="451" t="s">
        <v>19</v>
      </c>
      <c r="D12" s="451"/>
      <c r="E12" s="451"/>
      <c r="F12" s="451"/>
      <c r="G12" s="8"/>
      <c r="H12" s="415"/>
      <c r="I12" s="415"/>
      <c r="J12" s="415"/>
      <c r="K12" s="415"/>
      <c r="L12" s="415"/>
    </row>
    <row r="13" spans="1:12" ht="50.1" customHeight="1" x14ac:dyDescent="0.2">
      <c r="A13" s="453"/>
      <c r="B13" s="423"/>
      <c r="C13" s="20"/>
      <c r="D13" s="413" t="s">
        <v>267</v>
      </c>
      <c r="E13" s="413"/>
      <c r="F13" s="414"/>
      <c r="G13" s="125" t="s">
        <v>108</v>
      </c>
      <c r="H13" s="416"/>
      <c r="I13" s="417"/>
      <c r="J13" s="416"/>
      <c r="K13" s="417"/>
      <c r="L13" s="416"/>
    </row>
    <row r="14" spans="1:12" ht="50.1" customHeight="1" x14ac:dyDescent="0.2">
      <c r="A14" s="453"/>
      <c r="B14" s="423"/>
      <c r="C14" s="418" t="s">
        <v>105</v>
      </c>
      <c r="D14" s="419"/>
      <c r="E14" s="419"/>
      <c r="F14" s="420"/>
      <c r="G14" s="8"/>
      <c r="H14" s="415"/>
      <c r="I14" s="417"/>
      <c r="J14" s="415"/>
      <c r="K14" s="417"/>
      <c r="L14" s="415"/>
    </row>
    <row r="15" spans="1:12" ht="50.1" customHeight="1" x14ac:dyDescent="0.2">
      <c r="A15" s="453"/>
      <c r="B15" s="423"/>
      <c r="C15" s="126"/>
      <c r="D15" s="414" t="s">
        <v>251</v>
      </c>
      <c r="E15" s="455"/>
      <c r="F15" s="455"/>
      <c r="G15" s="8"/>
      <c r="H15" s="416"/>
      <c r="I15" s="417"/>
      <c r="J15" s="416"/>
      <c r="K15" s="417"/>
      <c r="L15" s="416"/>
    </row>
    <row r="16" spans="1:12" ht="50.1" customHeight="1" x14ac:dyDescent="0.2">
      <c r="A16" s="453"/>
      <c r="B16" s="423"/>
      <c r="C16" s="455" t="s">
        <v>20</v>
      </c>
      <c r="D16" s="455"/>
      <c r="E16" s="455"/>
      <c r="F16" s="455"/>
      <c r="G16" s="8"/>
      <c r="H16" s="415"/>
      <c r="I16" s="417"/>
      <c r="J16" s="415"/>
      <c r="K16" s="417"/>
      <c r="L16" s="415"/>
    </row>
    <row r="17" spans="1:12" ht="50.1" customHeight="1" x14ac:dyDescent="0.2">
      <c r="A17" s="453"/>
      <c r="B17" s="423"/>
      <c r="C17" s="126"/>
      <c r="D17" s="127" t="s">
        <v>80</v>
      </c>
      <c r="E17" s="413" t="s">
        <v>268</v>
      </c>
      <c r="F17" s="414"/>
      <c r="G17" s="128" t="s">
        <v>256</v>
      </c>
      <c r="H17" s="417"/>
      <c r="I17" s="417"/>
      <c r="J17" s="417"/>
      <c r="K17" s="417"/>
      <c r="L17" s="417"/>
    </row>
    <row r="18" spans="1:12" ht="50.1" customHeight="1" x14ac:dyDescent="0.2">
      <c r="A18" s="453"/>
      <c r="B18" s="423"/>
      <c r="C18" s="126"/>
      <c r="D18" s="127" t="s">
        <v>63</v>
      </c>
      <c r="E18" s="413" t="s">
        <v>255</v>
      </c>
      <c r="F18" s="414"/>
      <c r="G18" s="128" t="s">
        <v>257</v>
      </c>
      <c r="H18" s="417"/>
      <c r="I18" s="417"/>
      <c r="J18" s="417"/>
      <c r="K18" s="417"/>
      <c r="L18" s="417"/>
    </row>
    <row r="19" spans="1:12" ht="50.1" customHeight="1" x14ac:dyDescent="0.2">
      <c r="A19" s="453"/>
      <c r="B19" s="423"/>
      <c r="C19" s="10"/>
      <c r="D19" s="435" t="s">
        <v>81</v>
      </c>
      <c r="E19" s="423"/>
      <c r="F19" s="423"/>
      <c r="G19" s="8"/>
      <c r="H19" s="416"/>
      <c r="I19" s="417"/>
      <c r="J19" s="416"/>
      <c r="K19" s="417"/>
      <c r="L19" s="416"/>
    </row>
    <row r="20" spans="1:12" ht="50.1" customHeight="1" x14ac:dyDescent="0.2">
      <c r="A20" s="453"/>
      <c r="B20" s="423"/>
      <c r="C20" s="423" t="s">
        <v>22</v>
      </c>
      <c r="D20" s="423"/>
      <c r="E20" s="423"/>
      <c r="F20" s="423"/>
      <c r="G20" s="8"/>
      <c r="H20" s="9"/>
      <c r="I20" s="417"/>
      <c r="J20" s="9"/>
      <c r="K20" s="417"/>
      <c r="L20" s="9"/>
    </row>
    <row r="21" spans="1:12" ht="50.1" customHeight="1" x14ac:dyDescent="0.2">
      <c r="A21" s="453"/>
      <c r="B21" s="423"/>
      <c r="C21" s="423" t="s">
        <v>23</v>
      </c>
      <c r="D21" s="423"/>
      <c r="E21" s="423"/>
      <c r="F21" s="423"/>
      <c r="G21" s="8"/>
      <c r="H21" s="9"/>
      <c r="I21" s="417"/>
      <c r="J21" s="9"/>
      <c r="K21" s="417"/>
      <c r="L21" s="9"/>
    </row>
    <row r="22" spans="1:12" ht="50.1" customHeight="1" x14ac:dyDescent="0.2">
      <c r="A22" s="453"/>
      <c r="B22" s="423" t="s">
        <v>24</v>
      </c>
      <c r="C22" s="423" t="s">
        <v>25</v>
      </c>
      <c r="D22" s="423"/>
      <c r="E22" s="423"/>
      <c r="F22" s="423"/>
      <c r="G22" s="8"/>
      <c r="H22" s="8"/>
      <c r="I22" s="415"/>
      <c r="J22" s="8"/>
      <c r="K22" s="415"/>
      <c r="L22" s="8"/>
    </row>
    <row r="23" spans="1:12" ht="50.1" customHeight="1" x14ac:dyDescent="0.2">
      <c r="A23" s="453"/>
      <c r="B23" s="423"/>
      <c r="C23" s="423" t="s">
        <v>26</v>
      </c>
      <c r="D23" s="423"/>
      <c r="E23" s="423"/>
      <c r="F23" s="423"/>
      <c r="G23" s="8"/>
      <c r="H23" s="8"/>
      <c r="I23" s="417"/>
      <c r="J23" s="8"/>
      <c r="K23" s="417"/>
      <c r="L23" s="8"/>
    </row>
    <row r="24" spans="1:12" ht="50.1" customHeight="1" x14ac:dyDescent="0.2">
      <c r="A24" s="453"/>
      <c r="B24" s="423"/>
      <c r="C24" s="423" t="s">
        <v>27</v>
      </c>
      <c r="D24" s="423"/>
      <c r="E24" s="423"/>
      <c r="F24" s="423"/>
      <c r="G24" s="8"/>
      <c r="H24" s="8"/>
      <c r="I24" s="416"/>
      <c r="J24" s="8"/>
      <c r="K24" s="416"/>
      <c r="L24" s="8"/>
    </row>
    <row r="25" spans="1:12" ht="50.1" customHeight="1" x14ac:dyDescent="0.2">
      <c r="A25" s="453"/>
      <c r="B25" s="423" t="s">
        <v>28</v>
      </c>
      <c r="C25" s="448" t="s">
        <v>82</v>
      </c>
      <c r="D25" s="433" t="s">
        <v>29</v>
      </c>
      <c r="E25" s="434"/>
      <c r="F25" s="435"/>
      <c r="G25" s="8"/>
      <c r="H25" s="8"/>
      <c r="I25" s="415"/>
      <c r="J25" s="8"/>
      <c r="K25" s="415"/>
      <c r="L25" s="8"/>
    </row>
    <row r="26" spans="1:12" ht="50.1" customHeight="1" x14ac:dyDescent="0.2">
      <c r="A26" s="453"/>
      <c r="B26" s="423"/>
      <c r="C26" s="449"/>
      <c r="D26" s="433" t="s">
        <v>30</v>
      </c>
      <c r="E26" s="434"/>
      <c r="F26" s="435"/>
      <c r="G26" s="8"/>
      <c r="H26" s="8"/>
      <c r="I26" s="417"/>
      <c r="J26" s="8"/>
      <c r="K26" s="417"/>
      <c r="L26" s="8"/>
    </row>
    <row r="27" spans="1:12" ht="50.1" customHeight="1" x14ac:dyDescent="0.2">
      <c r="A27" s="453"/>
      <c r="B27" s="423"/>
      <c r="C27" s="449"/>
      <c r="D27" s="433" t="s">
        <v>31</v>
      </c>
      <c r="E27" s="434"/>
      <c r="F27" s="435"/>
      <c r="G27" s="8"/>
      <c r="H27" s="8"/>
      <c r="I27" s="417"/>
      <c r="J27" s="8"/>
      <c r="K27" s="417"/>
      <c r="L27" s="8"/>
    </row>
    <row r="28" spans="1:12" ht="50.1" customHeight="1" x14ac:dyDescent="0.2">
      <c r="A28" s="454"/>
      <c r="B28" s="423"/>
      <c r="C28" s="450"/>
      <c r="D28" s="423" t="s">
        <v>32</v>
      </c>
      <c r="E28" s="423"/>
      <c r="F28" s="423"/>
      <c r="G28" s="8"/>
      <c r="H28" s="8"/>
      <c r="I28" s="416"/>
      <c r="J28" s="8"/>
      <c r="K28" s="416"/>
      <c r="L28" s="8"/>
    </row>
    <row r="29" spans="1:12" ht="50.1" customHeight="1" x14ac:dyDescent="0.2">
      <c r="A29" s="425" t="s">
        <v>33</v>
      </c>
      <c r="B29" s="8" t="s">
        <v>34</v>
      </c>
      <c r="C29" s="423" t="s">
        <v>35</v>
      </c>
      <c r="D29" s="423"/>
      <c r="E29" s="423"/>
      <c r="F29" s="423"/>
      <c r="G29" s="8"/>
      <c r="H29" s="8"/>
      <c r="I29" s="8"/>
      <c r="J29" s="8"/>
      <c r="K29" s="8"/>
      <c r="L29" s="8"/>
    </row>
    <row r="30" spans="1:12" ht="50.1" customHeight="1" x14ac:dyDescent="0.2">
      <c r="A30" s="425"/>
      <c r="B30" s="427" t="s">
        <v>36</v>
      </c>
      <c r="C30" s="451" t="s">
        <v>37</v>
      </c>
      <c r="D30" s="451"/>
      <c r="E30" s="451"/>
      <c r="F30" s="451"/>
      <c r="G30" s="8"/>
      <c r="H30" s="8"/>
      <c r="I30" s="415"/>
      <c r="J30" s="8"/>
      <c r="K30" s="415"/>
      <c r="L30" s="8"/>
    </row>
    <row r="31" spans="1:12" ht="50.1" customHeight="1" x14ac:dyDescent="0.2">
      <c r="A31" s="425"/>
      <c r="B31" s="427"/>
      <c r="C31" s="20"/>
      <c r="D31" s="18" t="s">
        <v>65</v>
      </c>
      <c r="E31" s="413" t="s">
        <v>272</v>
      </c>
      <c r="F31" s="414"/>
      <c r="G31" s="128" t="s">
        <v>216</v>
      </c>
      <c r="H31" s="8"/>
      <c r="I31" s="417"/>
      <c r="J31" s="8"/>
      <c r="K31" s="417"/>
      <c r="L31" s="8"/>
    </row>
    <row r="32" spans="1:12" ht="50.1" customHeight="1" x14ac:dyDescent="0.2">
      <c r="A32" s="425"/>
      <c r="B32" s="427"/>
      <c r="C32" s="20"/>
      <c r="D32" s="18" t="s">
        <v>66</v>
      </c>
      <c r="E32" s="413" t="s">
        <v>367</v>
      </c>
      <c r="F32" s="414"/>
      <c r="G32" s="128" t="s">
        <v>258</v>
      </c>
      <c r="H32" s="8"/>
      <c r="I32" s="417"/>
      <c r="J32" s="8"/>
      <c r="K32" s="417"/>
      <c r="L32" s="8"/>
    </row>
    <row r="33" spans="1:12" ht="50.1" customHeight="1" x14ac:dyDescent="0.2">
      <c r="A33" s="425"/>
      <c r="B33" s="427"/>
      <c r="C33" s="19"/>
      <c r="D33" s="421" t="s">
        <v>21</v>
      </c>
      <c r="E33" s="421"/>
      <c r="F33" s="422"/>
      <c r="G33" s="8"/>
      <c r="H33" s="8"/>
      <c r="I33" s="417"/>
      <c r="J33" s="8"/>
      <c r="K33" s="417"/>
      <c r="L33" s="8"/>
    </row>
    <row r="34" spans="1:12" ht="50.1" customHeight="1" x14ac:dyDescent="0.2">
      <c r="A34" s="425"/>
      <c r="B34" s="427"/>
      <c r="C34" s="451" t="s">
        <v>38</v>
      </c>
      <c r="D34" s="451"/>
      <c r="E34" s="451"/>
      <c r="F34" s="451"/>
      <c r="G34" s="8"/>
      <c r="H34" s="8"/>
      <c r="I34" s="417"/>
      <c r="J34" s="8"/>
      <c r="K34" s="417"/>
      <c r="L34" s="8"/>
    </row>
    <row r="35" spans="1:12" ht="50.1" customHeight="1" x14ac:dyDescent="0.2">
      <c r="A35" s="425"/>
      <c r="B35" s="427"/>
      <c r="C35" s="20"/>
      <c r="D35" s="18" t="s">
        <v>67</v>
      </c>
      <c r="E35" s="413" t="s">
        <v>271</v>
      </c>
      <c r="F35" s="414"/>
      <c r="G35" s="128" t="s">
        <v>217</v>
      </c>
      <c r="H35" s="8"/>
      <c r="I35" s="417"/>
      <c r="J35" s="8"/>
      <c r="K35" s="417"/>
      <c r="L35" s="8"/>
    </row>
    <row r="36" spans="1:12" ht="50.1" customHeight="1" x14ac:dyDescent="0.2">
      <c r="A36" s="425"/>
      <c r="B36" s="427"/>
      <c r="C36" s="20"/>
      <c r="D36" s="18" t="s">
        <v>69</v>
      </c>
      <c r="E36" s="413" t="s">
        <v>259</v>
      </c>
      <c r="F36" s="414"/>
      <c r="G36" s="128" t="s">
        <v>218</v>
      </c>
      <c r="H36" s="8"/>
      <c r="I36" s="417"/>
      <c r="J36" s="8"/>
      <c r="K36" s="417"/>
      <c r="L36" s="8"/>
    </row>
    <row r="37" spans="1:12" ht="50.1" customHeight="1" x14ac:dyDescent="0.2">
      <c r="A37" s="425"/>
      <c r="B37" s="427"/>
      <c r="C37" s="19"/>
      <c r="D37" s="421" t="s">
        <v>39</v>
      </c>
      <c r="E37" s="421"/>
      <c r="F37" s="422"/>
      <c r="G37" s="8"/>
      <c r="H37" s="8"/>
      <c r="I37" s="417"/>
      <c r="J37" s="8"/>
      <c r="K37" s="417"/>
      <c r="L37" s="8"/>
    </row>
    <row r="38" spans="1:12" ht="50.1" customHeight="1" x14ac:dyDescent="0.2">
      <c r="A38" s="425"/>
      <c r="B38" s="8" t="s">
        <v>40</v>
      </c>
      <c r="C38" s="423" t="s">
        <v>41</v>
      </c>
      <c r="D38" s="423"/>
      <c r="E38" s="423"/>
      <c r="F38" s="423"/>
      <c r="G38" s="8"/>
      <c r="H38" s="8"/>
      <c r="I38" s="11"/>
      <c r="J38" s="8"/>
      <c r="K38" s="11"/>
      <c r="L38" s="8"/>
    </row>
    <row r="39" spans="1:12" ht="50.1" customHeight="1" x14ac:dyDescent="0.2">
      <c r="A39" s="430" t="s">
        <v>61</v>
      </c>
      <c r="B39" s="436" t="s">
        <v>42</v>
      </c>
      <c r="C39" s="423" t="s">
        <v>43</v>
      </c>
      <c r="D39" s="423"/>
      <c r="E39" s="423"/>
      <c r="F39" s="423"/>
      <c r="G39" s="8"/>
      <c r="H39" s="8"/>
      <c r="I39" s="415"/>
      <c r="J39" s="8"/>
      <c r="K39" s="415"/>
      <c r="L39" s="8"/>
    </row>
    <row r="40" spans="1:12" ht="50.1" customHeight="1" x14ac:dyDescent="0.2">
      <c r="A40" s="431"/>
      <c r="B40" s="437"/>
      <c r="C40" s="423" t="s">
        <v>94</v>
      </c>
      <c r="D40" s="423"/>
      <c r="E40" s="423"/>
      <c r="F40" s="423"/>
      <c r="G40" s="8"/>
      <c r="H40" s="8"/>
      <c r="I40" s="416"/>
      <c r="J40" s="8"/>
      <c r="K40" s="416"/>
      <c r="L40" s="8"/>
    </row>
    <row r="41" spans="1:12" ht="50.1" customHeight="1" x14ac:dyDescent="0.2">
      <c r="A41" s="431"/>
      <c r="B41" s="438"/>
      <c r="C41" s="423" t="s">
        <v>95</v>
      </c>
      <c r="D41" s="423"/>
      <c r="E41" s="423"/>
      <c r="F41" s="423"/>
      <c r="G41" s="8"/>
      <c r="H41" s="8"/>
      <c r="I41" s="21"/>
      <c r="J41" s="8"/>
      <c r="K41" s="21"/>
      <c r="L41" s="8"/>
    </row>
    <row r="42" spans="1:12" ht="50.1" customHeight="1" x14ac:dyDescent="0.2">
      <c r="A42" s="431"/>
      <c r="B42" s="423" t="s">
        <v>44</v>
      </c>
      <c r="C42" s="423" t="s">
        <v>45</v>
      </c>
      <c r="D42" s="423"/>
      <c r="E42" s="423"/>
      <c r="F42" s="423"/>
      <c r="G42" s="8"/>
      <c r="H42" s="8"/>
      <c r="I42" s="415"/>
      <c r="J42" s="8"/>
      <c r="K42" s="415"/>
      <c r="L42" s="8"/>
    </row>
    <row r="43" spans="1:12" ht="50.1" customHeight="1" x14ac:dyDescent="0.2">
      <c r="A43" s="431"/>
      <c r="B43" s="423"/>
      <c r="C43" s="423" t="s">
        <v>46</v>
      </c>
      <c r="D43" s="423"/>
      <c r="E43" s="423"/>
      <c r="F43" s="423"/>
      <c r="G43" s="8"/>
      <c r="H43" s="8"/>
      <c r="I43" s="417"/>
      <c r="J43" s="8"/>
      <c r="K43" s="417"/>
      <c r="L43" s="8"/>
    </row>
    <row r="44" spans="1:12" ht="50.1" customHeight="1" x14ac:dyDescent="0.2">
      <c r="A44" s="431"/>
      <c r="B44" s="423"/>
      <c r="C44" s="423" t="s">
        <v>47</v>
      </c>
      <c r="D44" s="423"/>
      <c r="E44" s="423"/>
      <c r="F44" s="423"/>
      <c r="G44" s="8"/>
      <c r="H44" s="8"/>
      <c r="I44" s="416"/>
      <c r="J44" s="8"/>
      <c r="K44" s="416"/>
      <c r="L44" s="8"/>
    </row>
    <row r="45" spans="1:12" ht="50.1" customHeight="1" x14ac:dyDescent="0.2">
      <c r="A45" s="431"/>
      <c r="B45" s="423" t="s">
        <v>48</v>
      </c>
      <c r="C45" s="423" t="s">
        <v>49</v>
      </c>
      <c r="D45" s="423"/>
      <c r="E45" s="423"/>
      <c r="F45" s="423"/>
      <c r="G45" s="8"/>
      <c r="H45" s="8"/>
      <c r="I45" s="415"/>
      <c r="J45" s="8"/>
      <c r="K45" s="415"/>
      <c r="L45" s="8"/>
    </row>
    <row r="46" spans="1:12" ht="50.1" customHeight="1" x14ac:dyDescent="0.2">
      <c r="A46" s="432"/>
      <c r="B46" s="423"/>
      <c r="C46" s="423" t="s">
        <v>50</v>
      </c>
      <c r="D46" s="423"/>
      <c r="E46" s="423"/>
      <c r="F46" s="423"/>
      <c r="G46" s="8"/>
      <c r="H46" s="8"/>
      <c r="I46" s="416"/>
      <c r="J46" s="8"/>
      <c r="K46" s="416"/>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412" t="s">
        <v>365</v>
      </c>
      <c r="B54" s="412"/>
      <c r="C54" s="412"/>
      <c r="D54" s="412"/>
      <c r="E54" s="412"/>
      <c r="F54" s="412"/>
      <c r="G54" s="412"/>
      <c r="H54" s="412"/>
      <c r="I54" s="412"/>
      <c r="J54" s="412"/>
      <c r="K54" s="412"/>
      <c r="L54" s="412"/>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14" customWidth="1"/>
    <col min="2" max="2" width="3.33203125" style="114" customWidth="1"/>
    <col min="3" max="3" width="2.77734375" style="114" customWidth="1"/>
    <col min="4" max="4" width="7.88671875" style="114" customWidth="1"/>
    <col min="5" max="5" width="8" style="114" customWidth="1"/>
    <col min="6" max="6" width="4.21875" style="114" customWidth="1"/>
    <col min="7" max="7" width="8.77734375" style="114" customWidth="1"/>
    <col min="8" max="8" width="8" style="114" customWidth="1"/>
    <col min="9" max="9" width="7.88671875" style="114" customWidth="1"/>
    <col min="10" max="10" width="8" style="114" customWidth="1"/>
    <col min="11" max="11" width="9.109375" style="114" customWidth="1"/>
    <col min="12" max="12" width="16.77734375" style="114" customWidth="1"/>
    <col min="13" max="13" width="33.6640625" style="114" customWidth="1"/>
    <col min="14" max="14" width="7.6640625" style="114" customWidth="1"/>
    <col min="15" max="15" width="5.77734375" style="114" customWidth="1"/>
    <col min="16" max="16" width="12.44140625" style="114" customWidth="1"/>
    <col min="17" max="17" width="7.109375" style="114" customWidth="1"/>
    <col min="18" max="16384" width="9" style="114"/>
  </cols>
  <sheetData>
    <row r="1" spans="1:17" ht="18" customHeight="1" x14ac:dyDescent="0.2">
      <c r="A1" s="123" t="s">
        <v>355</v>
      </c>
    </row>
    <row r="2" spans="1:17" ht="21" customHeight="1" thickBot="1" x14ac:dyDescent="0.25">
      <c r="A2" s="160" t="s">
        <v>248</v>
      </c>
      <c r="B2" s="160"/>
    </row>
    <row r="3" spans="1:17" ht="24.75" customHeight="1" thickTop="1" x14ac:dyDescent="0.2">
      <c r="A3" s="465" t="s">
        <v>359</v>
      </c>
      <c r="B3" s="466"/>
      <c r="C3" s="467" t="s">
        <v>227</v>
      </c>
      <c r="D3" s="466"/>
      <c r="E3" s="468"/>
      <c r="F3" s="191" t="s">
        <v>228</v>
      </c>
      <c r="G3" s="188" t="s">
        <v>360</v>
      </c>
      <c r="H3" s="192" t="s">
        <v>229</v>
      </c>
      <c r="I3" s="193" t="s">
        <v>230</v>
      </c>
      <c r="J3" s="194" t="s">
        <v>231</v>
      </c>
      <c r="K3" s="195" t="s">
        <v>295</v>
      </c>
      <c r="L3" s="196" t="s">
        <v>358</v>
      </c>
      <c r="M3" s="479" t="s">
        <v>287</v>
      </c>
      <c r="N3" s="466"/>
      <c r="O3" s="480"/>
      <c r="P3" s="142" t="s">
        <v>275</v>
      </c>
    </row>
    <row r="4" spans="1:17" ht="12" customHeight="1" x14ac:dyDescent="0.2">
      <c r="A4" s="116" t="s">
        <v>232</v>
      </c>
      <c r="B4" s="115" t="s">
        <v>233</v>
      </c>
      <c r="C4" s="116" t="s">
        <v>234</v>
      </c>
      <c r="D4" s="117" t="s">
        <v>235</v>
      </c>
      <c r="E4" s="117"/>
      <c r="F4" s="471" t="s">
        <v>245</v>
      </c>
      <c r="G4" s="469">
        <v>103000</v>
      </c>
      <c r="H4" s="487">
        <f>AVERAGE(I4:J4)</f>
        <v>97445</v>
      </c>
      <c r="I4" s="485">
        <v>98268</v>
      </c>
      <c r="J4" s="483">
        <v>96622</v>
      </c>
      <c r="K4" s="481">
        <v>104900</v>
      </c>
      <c r="L4" s="148" t="s">
        <v>328</v>
      </c>
      <c r="M4" s="163" t="s">
        <v>361</v>
      </c>
      <c r="N4" s="153"/>
      <c r="O4" s="164"/>
      <c r="P4" s="143"/>
      <c r="Q4" s="139"/>
    </row>
    <row r="5" spans="1:17" ht="12" customHeight="1" x14ac:dyDescent="0.2">
      <c r="A5" s="116"/>
      <c r="B5" s="118"/>
      <c r="C5" s="116"/>
      <c r="D5" s="117"/>
      <c r="E5" s="117"/>
      <c r="F5" s="472"/>
      <c r="G5" s="470"/>
      <c r="H5" s="488"/>
      <c r="I5" s="486"/>
      <c r="J5" s="484"/>
      <c r="K5" s="482"/>
      <c r="L5" s="159" t="s">
        <v>327</v>
      </c>
      <c r="M5" s="163" t="s">
        <v>362</v>
      </c>
      <c r="N5" s="153"/>
      <c r="O5" s="164"/>
      <c r="P5" s="143"/>
      <c r="Q5" s="139"/>
    </row>
    <row r="6" spans="1:17" ht="12" customHeight="1" x14ac:dyDescent="0.2">
      <c r="A6" s="116"/>
      <c r="B6" s="118"/>
      <c r="C6" s="116"/>
      <c r="D6" s="117"/>
      <c r="E6" s="185" t="s">
        <v>237</v>
      </c>
      <c r="F6" s="179" t="s">
        <v>245</v>
      </c>
      <c r="G6" s="189">
        <v>57000</v>
      </c>
      <c r="H6" s="180">
        <f>AVERAGE(I6:J6)</f>
        <v>55628</v>
      </c>
      <c r="I6" s="181">
        <v>56373</v>
      </c>
      <c r="J6" s="182">
        <v>54883</v>
      </c>
      <c r="K6" s="183">
        <v>58200</v>
      </c>
      <c r="L6" s="184" t="s">
        <v>273</v>
      </c>
      <c r="M6" s="152" t="s">
        <v>363</v>
      </c>
      <c r="N6" s="153"/>
      <c r="O6" s="164"/>
      <c r="P6" s="144" t="s">
        <v>279</v>
      </c>
      <c r="Q6" s="139"/>
    </row>
    <row r="7" spans="1:17" ht="12" customHeight="1" x14ac:dyDescent="0.2">
      <c r="A7" s="116"/>
      <c r="B7" s="118"/>
      <c r="C7" s="116"/>
      <c r="D7" s="117"/>
      <c r="E7" s="186" t="s">
        <v>238</v>
      </c>
      <c r="F7" s="177" t="s">
        <v>245</v>
      </c>
      <c r="G7" s="190">
        <v>46000</v>
      </c>
      <c r="H7" s="178">
        <f>AVERAGE(I7:J7)</f>
        <v>41862</v>
      </c>
      <c r="I7" s="146">
        <v>41985</v>
      </c>
      <c r="J7" s="145">
        <v>41739</v>
      </c>
      <c r="K7" s="147">
        <v>46700</v>
      </c>
      <c r="L7" s="141" t="s">
        <v>273</v>
      </c>
      <c r="M7" s="187" t="s">
        <v>364</v>
      </c>
      <c r="N7" s="165"/>
      <c r="O7" s="166"/>
      <c r="P7" s="144" t="s">
        <v>279</v>
      </c>
      <c r="Q7" s="139"/>
    </row>
    <row r="8" spans="1:17" ht="12" customHeight="1" x14ac:dyDescent="0.2">
      <c r="A8" s="116"/>
      <c r="B8" s="118"/>
      <c r="C8" s="456" t="s">
        <v>288</v>
      </c>
      <c r="D8" s="459" t="s">
        <v>236</v>
      </c>
      <c r="E8" s="473" t="s">
        <v>344</v>
      </c>
      <c r="F8" s="471" t="s">
        <v>343</v>
      </c>
      <c r="G8" s="469" t="s">
        <v>340</v>
      </c>
      <c r="H8" s="487" t="s">
        <v>342</v>
      </c>
      <c r="I8" s="485" t="s">
        <v>341</v>
      </c>
      <c r="J8" s="483" t="s">
        <v>340</v>
      </c>
      <c r="K8" s="481" t="s">
        <v>339</v>
      </c>
      <c r="L8" s="502" t="s">
        <v>338</v>
      </c>
      <c r="M8" s="149" t="s">
        <v>290</v>
      </c>
      <c r="N8" s="150"/>
      <c r="O8" s="151" t="s">
        <v>296</v>
      </c>
      <c r="P8" s="144"/>
      <c r="Q8" s="139"/>
    </row>
    <row r="9" spans="1:17" ht="12" customHeight="1" x14ac:dyDescent="0.2">
      <c r="A9" s="116"/>
      <c r="B9" s="118"/>
      <c r="C9" s="457"/>
      <c r="D9" s="460"/>
      <c r="E9" s="474"/>
      <c r="F9" s="472"/>
      <c r="G9" s="470"/>
      <c r="H9" s="488"/>
      <c r="I9" s="486"/>
      <c r="J9" s="484"/>
      <c r="K9" s="482"/>
      <c r="L9" s="503"/>
      <c r="M9" s="152" t="s">
        <v>291</v>
      </c>
      <c r="N9" s="153"/>
      <c r="O9" s="154" t="s">
        <v>297</v>
      </c>
      <c r="P9" s="144"/>
      <c r="Q9" s="139"/>
    </row>
    <row r="10" spans="1:17" ht="12" customHeight="1" x14ac:dyDescent="0.2">
      <c r="A10" s="116"/>
      <c r="B10" s="119"/>
      <c r="C10" s="457"/>
      <c r="D10" s="460"/>
      <c r="E10" s="474"/>
      <c r="F10" s="472"/>
      <c r="G10" s="515"/>
      <c r="H10" s="516"/>
      <c r="I10" s="517"/>
      <c r="J10" s="518"/>
      <c r="K10" s="519"/>
      <c r="L10" s="520"/>
      <c r="M10" s="155" t="s">
        <v>292</v>
      </c>
      <c r="N10" s="156"/>
      <c r="O10" s="157" t="s">
        <v>298</v>
      </c>
      <c r="P10" s="144" t="s">
        <v>280</v>
      </c>
      <c r="Q10" s="140"/>
    </row>
    <row r="11" spans="1:17" ht="12" customHeight="1" x14ac:dyDescent="0.2">
      <c r="A11" s="116"/>
      <c r="B11" s="119"/>
      <c r="C11" s="457"/>
      <c r="D11" s="460"/>
      <c r="E11" s="475" t="s">
        <v>239</v>
      </c>
      <c r="F11" s="477" t="s">
        <v>289</v>
      </c>
      <c r="G11" s="521">
        <v>200</v>
      </c>
      <c r="H11" s="497">
        <v>200</v>
      </c>
      <c r="I11" s="495">
        <v>218</v>
      </c>
      <c r="J11" s="489">
        <v>182</v>
      </c>
      <c r="K11" s="491">
        <v>126</v>
      </c>
      <c r="L11" s="504" t="s">
        <v>304</v>
      </c>
      <c r="M11" s="155" t="s">
        <v>293</v>
      </c>
      <c r="N11" s="156"/>
      <c r="O11" s="157" t="s">
        <v>299</v>
      </c>
      <c r="P11" s="144"/>
      <c r="Q11" s="140"/>
    </row>
    <row r="12" spans="1:17" ht="12" customHeight="1" x14ac:dyDescent="0.2">
      <c r="A12" s="116"/>
      <c r="B12" s="119"/>
      <c r="C12" s="457"/>
      <c r="D12" s="460"/>
      <c r="E12" s="474"/>
      <c r="F12" s="472"/>
      <c r="G12" s="470"/>
      <c r="H12" s="488"/>
      <c r="I12" s="486"/>
      <c r="J12" s="484"/>
      <c r="K12" s="492"/>
      <c r="L12" s="503"/>
      <c r="M12" s="155" t="s">
        <v>294</v>
      </c>
      <c r="N12" s="156"/>
      <c r="O12" s="157" t="s">
        <v>301</v>
      </c>
      <c r="P12" s="144"/>
      <c r="Q12" s="140"/>
    </row>
    <row r="13" spans="1:17" ht="12" customHeight="1" x14ac:dyDescent="0.2">
      <c r="A13" s="116"/>
      <c r="B13" s="119"/>
      <c r="C13" s="458"/>
      <c r="D13" s="461"/>
      <c r="E13" s="476"/>
      <c r="F13" s="478"/>
      <c r="G13" s="522"/>
      <c r="H13" s="498"/>
      <c r="I13" s="496"/>
      <c r="J13" s="490"/>
      <c r="K13" s="493"/>
      <c r="L13" s="505"/>
      <c r="M13" s="158"/>
      <c r="N13" s="462" t="s">
        <v>302</v>
      </c>
      <c r="O13" s="463"/>
      <c r="P13" s="144">
        <v>1.26</v>
      </c>
      <c r="Q13" s="139"/>
    </row>
    <row r="14" spans="1:17" ht="12" customHeight="1" x14ac:dyDescent="0.2">
      <c r="A14" s="119"/>
      <c r="B14" s="115" t="s">
        <v>244</v>
      </c>
      <c r="C14" s="120" t="s">
        <v>240</v>
      </c>
      <c r="D14" s="121" t="s">
        <v>241</v>
      </c>
      <c r="E14" s="473" t="s">
        <v>270</v>
      </c>
      <c r="F14" s="471" t="s">
        <v>250</v>
      </c>
      <c r="G14" s="469">
        <v>11</v>
      </c>
      <c r="H14" s="487">
        <f>AVERAGE(I14:J14)</f>
        <v>10.5</v>
      </c>
      <c r="I14" s="485">
        <v>10</v>
      </c>
      <c r="J14" s="483">
        <v>11</v>
      </c>
      <c r="K14" s="494">
        <v>11</v>
      </c>
      <c r="L14" s="502" t="s">
        <v>276</v>
      </c>
      <c r="M14" s="167" t="s">
        <v>305</v>
      </c>
      <c r="N14" s="168" t="s">
        <v>306</v>
      </c>
      <c r="O14" s="169" t="s">
        <v>307</v>
      </c>
      <c r="P14" s="144" t="s">
        <v>281</v>
      </c>
      <c r="Q14" s="139"/>
    </row>
    <row r="15" spans="1:17" ht="12" customHeight="1" x14ac:dyDescent="0.2">
      <c r="A15" s="116"/>
      <c r="B15" s="118"/>
      <c r="C15" s="116"/>
      <c r="D15" s="117"/>
      <c r="E15" s="474"/>
      <c r="F15" s="472"/>
      <c r="G15" s="470"/>
      <c r="H15" s="488"/>
      <c r="I15" s="486"/>
      <c r="J15" s="484"/>
      <c r="K15" s="492"/>
      <c r="L15" s="503"/>
      <c r="M15" s="170" t="s">
        <v>308</v>
      </c>
      <c r="N15" s="156" t="s">
        <v>309</v>
      </c>
      <c r="O15" s="171" t="s">
        <v>310</v>
      </c>
      <c r="P15" s="144"/>
      <c r="Q15" s="139"/>
    </row>
    <row r="16" spans="1:17" ht="12" customHeight="1" x14ac:dyDescent="0.2">
      <c r="A16" s="116"/>
      <c r="B16" s="118"/>
      <c r="C16" s="116"/>
      <c r="D16" s="117"/>
      <c r="E16" s="474"/>
      <c r="F16" s="472"/>
      <c r="G16" s="470"/>
      <c r="H16" s="488"/>
      <c r="I16" s="486"/>
      <c r="J16" s="484"/>
      <c r="K16" s="492"/>
      <c r="L16" s="503"/>
      <c r="M16" s="170" t="s">
        <v>415</v>
      </c>
      <c r="N16" s="156" t="s">
        <v>312</v>
      </c>
      <c r="O16" s="171" t="s">
        <v>313</v>
      </c>
      <c r="P16" s="144"/>
      <c r="Q16" s="139"/>
    </row>
    <row r="17" spans="1:17" ht="12" customHeight="1" x14ac:dyDescent="0.2">
      <c r="A17" s="116"/>
      <c r="B17" s="118"/>
      <c r="C17" s="116"/>
      <c r="D17" s="117"/>
      <c r="E17" s="474"/>
      <c r="F17" s="472"/>
      <c r="G17" s="470"/>
      <c r="H17" s="488"/>
      <c r="I17" s="486"/>
      <c r="J17" s="484"/>
      <c r="K17" s="492"/>
      <c r="L17" s="503"/>
      <c r="M17" s="170" t="s">
        <v>314</v>
      </c>
      <c r="N17" s="156" t="s">
        <v>315</v>
      </c>
      <c r="O17" s="171" t="s">
        <v>313</v>
      </c>
      <c r="P17" s="144"/>
      <c r="Q17" s="139"/>
    </row>
    <row r="18" spans="1:17" ht="12" customHeight="1" x14ac:dyDescent="0.2">
      <c r="A18" s="116"/>
      <c r="B18" s="118"/>
      <c r="C18" s="116"/>
      <c r="D18" s="117"/>
      <c r="E18" s="474"/>
      <c r="F18" s="472"/>
      <c r="G18" s="470"/>
      <c r="H18" s="488"/>
      <c r="I18" s="486"/>
      <c r="J18" s="484"/>
      <c r="K18" s="492"/>
      <c r="L18" s="503"/>
      <c r="M18" s="170" t="s">
        <v>316</v>
      </c>
      <c r="N18" s="156"/>
      <c r="O18" s="171" t="s">
        <v>317</v>
      </c>
      <c r="P18" s="144"/>
      <c r="Q18" s="139"/>
    </row>
    <row r="19" spans="1:17" ht="12" customHeight="1" x14ac:dyDescent="0.2">
      <c r="A19" s="116"/>
      <c r="B19" s="118"/>
      <c r="C19" s="116"/>
      <c r="D19" s="117"/>
      <c r="E19" s="474"/>
      <c r="F19" s="472"/>
      <c r="G19" s="470"/>
      <c r="H19" s="488"/>
      <c r="I19" s="486"/>
      <c r="J19" s="484"/>
      <c r="K19" s="492"/>
      <c r="L19" s="503"/>
      <c r="M19" s="170" t="s">
        <v>318</v>
      </c>
      <c r="N19" s="156"/>
      <c r="O19" s="171" t="s">
        <v>319</v>
      </c>
      <c r="P19" s="144"/>
      <c r="Q19" s="139"/>
    </row>
    <row r="20" spans="1:17" ht="12" customHeight="1" x14ac:dyDescent="0.2">
      <c r="A20" s="116"/>
      <c r="B20" s="118"/>
      <c r="C20" s="116"/>
      <c r="D20" s="117"/>
      <c r="E20" s="475" t="s">
        <v>336</v>
      </c>
      <c r="F20" s="527" t="s">
        <v>284</v>
      </c>
      <c r="G20" s="521">
        <v>632</v>
      </c>
      <c r="H20" s="497">
        <f>AVERAGE(I20:J25)</f>
        <v>565.5</v>
      </c>
      <c r="I20" s="495">
        <v>612</v>
      </c>
      <c r="J20" s="489">
        <v>519</v>
      </c>
      <c r="K20" s="491" t="s">
        <v>269</v>
      </c>
      <c r="L20" s="504" t="s">
        <v>277</v>
      </c>
      <c r="M20" s="170" t="s">
        <v>320</v>
      </c>
      <c r="N20" s="156"/>
      <c r="O20" s="171" t="s">
        <v>300</v>
      </c>
      <c r="P20" s="144"/>
      <c r="Q20" s="139"/>
    </row>
    <row r="21" spans="1:17" ht="12" customHeight="1" x14ac:dyDescent="0.2">
      <c r="A21" s="116"/>
      <c r="B21" s="118"/>
      <c r="C21" s="116"/>
      <c r="D21" s="117"/>
      <c r="E21" s="474"/>
      <c r="F21" s="526"/>
      <c r="G21" s="470"/>
      <c r="H21" s="488"/>
      <c r="I21" s="486"/>
      <c r="J21" s="484"/>
      <c r="K21" s="492"/>
      <c r="L21" s="503"/>
      <c r="M21" s="170" t="s">
        <v>321</v>
      </c>
      <c r="N21" s="156" t="s">
        <v>322</v>
      </c>
      <c r="O21" s="171" t="s">
        <v>323</v>
      </c>
      <c r="P21" s="199"/>
      <c r="Q21" s="139"/>
    </row>
    <row r="22" spans="1:17" ht="12" customHeight="1" x14ac:dyDescent="0.2">
      <c r="A22" s="116"/>
      <c r="B22" s="118"/>
      <c r="C22" s="116"/>
      <c r="D22" s="117"/>
      <c r="E22" s="474"/>
      <c r="F22" s="526"/>
      <c r="G22" s="470"/>
      <c r="H22" s="488"/>
      <c r="I22" s="486"/>
      <c r="J22" s="484"/>
      <c r="K22" s="492"/>
      <c r="L22" s="503"/>
      <c r="M22" s="170" t="s">
        <v>324</v>
      </c>
      <c r="N22" s="156"/>
      <c r="O22" s="171" t="s">
        <v>325</v>
      </c>
      <c r="P22" s="199"/>
      <c r="Q22" s="139"/>
    </row>
    <row r="23" spans="1:17" ht="12" customHeight="1" x14ac:dyDescent="0.2">
      <c r="A23" s="116"/>
      <c r="B23" s="118"/>
      <c r="C23" s="116"/>
      <c r="D23" s="117"/>
      <c r="E23" s="474"/>
      <c r="F23" s="526"/>
      <c r="G23" s="470"/>
      <c r="H23" s="488"/>
      <c r="I23" s="486"/>
      <c r="J23" s="484"/>
      <c r="K23" s="492"/>
      <c r="L23" s="503"/>
      <c r="M23" s="170" t="s">
        <v>326</v>
      </c>
      <c r="N23" s="156"/>
      <c r="O23" s="157"/>
      <c r="P23" s="199"/>
      <c r="Q23" s="139"/>
    </row>
    <row r="24" spans="1:17" ht="12" customHeight="1" x14ac:dyDescent="0.2">
      <c r="A24" s="116"/>
      <c r="B24" s="118"/>
      <c r="C24" s="116"/>
      <c r="D24" s="117"/>
      <c r="E24" s="474"/>
      <c r="F24" s="526"/>
      <c r="G24" s="470"/>
      <c r="H24" s="488"/>
      <c r="I24" s="486"/>
      <c r="J24" s="484"/>
      <c r="K24" s="492"/>
      <c r="L24" s="503"/>
      <c r="M24" s="170" t="s">
        <v>366</v>
      </c>
      <c r="N24" s="156"/>
      <c r="O24" s="157"/>
      <c r="P24" s="199"/>
      <c r="Q24" s="139"/>
    </row>
    <row r="25" spans="1:17" ht="12" customHeight="1" x14ac:dyDescent="0.2">
      <c r="A25" s="116"/>
      <c r="B25" s="119"/>
      <c r="C25" s="116"/>
      <c r="D25" s="117"/>
      <c r="E25" s="476"/>
      <c r="F25" s="528"/>
      <c r="G25" s="522"/>
      <c r="H25" s="498"/>
      <c r="I25" s="496"/>
      <c r="J25" s="490"/>
      <c r="K25" s="493"/>
      <c r="L25" s="505"/>
      <c r="M25" s="172"/>
      <c r="N25" s="462" t="s">
        <v>357</v>
      </c>
      <c r="O25" s="463"/>
      <c r="P25" s="199" t="s">
        <v>283</v>
      </c>
      <c r="Q25" s="139" t="s">
        <v>286</v>
      </c>
    </row>
    <row r="26" spans="1:17" ht="12" customHeight="1" x14ac:dyDescent="0.2">
      <c r="A26" s="116"/>
      <c r="B26" s="119"/>
      <c r="C26" s="120" t="s">
        <v>242</v>
      </c>
      <c r="D26" s="523" t="s">
        <v>303</v>
      </c>
      <c r="E26" s="473" t="s">
        <v>270</v>
      </c>
      <c r="F26" s="525" t="s">
        <v>266</v>
      </c>
      <c r="G26" s="469">
        <v>8</v>
      </c>
      <c r="H26" s="487">
        <f>AVERAGE(I26:J26)</f>
        <v>6</v>
      </c>
      <c r="I26" s="485">
        <v>6</v>
      </c>
      <c r="J26" s="483">
        <v>6</v>
      </c>
      <c r="K26" s="494">
        <v>10</v>
      </c>
      <c r="L26" s="502" t="s">
        <v>274</v>
      </c>
      <c r="M26" s="173" t="s">
        <v>285</v>
      </c>
      <c r="N26" s="168"/>
      <c r="O26" s="174" t="s">
        <v>325</v>
      </c>
      <c r="P26" s="199" t="s">
        <v>282</v>
      </c>
      <c r="Q26" s="139"/>
    </row>
    <row r="27" spans="1:17" ht="12" customHeight="1" x14ac:dyDescent="0.2">
      <c r="A27" s="116"/>
      <c r="B27" s="119"/>
      <c r="C27" s="116"/>
      <c r="D27" s="524"/>
      <c r="E27" s="474"/>
      <c r="F27" s="526"/>
      <c r="G27" s="470"/>
      <c r="H27" s="488"/>
      <c r="I27" s="486"/>
      <c r="J27" s="484"/>
      <c r="K27" s="492"/>
      <c r="L27" s="503"/>
      <c r="M27" s="155" t="s">
        <v>345</v>
      </c>
      <c r="N27" s="156"/>
      <c r="O27" s="157" t="s">
        <v>325</v>
      </c>
      <c r="P27" s="144"/>
      <c r="Q27" s="139"/>
    </row>
    <row r="28" spans="1:17" ht="12" customHeight="1" x14ac:dyDescent="0.2">
      <c r="A28" s="116"/>
      <c r="B28" s="119"/>
      <c r="C28" s="116"/>
      <c r="D28" s="176"/>
      <c r="E28" s="474"/>
      <c r="F28" s="526"/>
      <c r="G28" s="470"/>
      <c r="H28" s="488"/>
      <c r="I28" s="486"/>
      <c r="J28" s="484"/>
      <c r="K28" s="492"/>
      <c r="L28" s="503"/>
      <c r="M28" s="155" t="s">
        <v>346</v>
      </c>
      <c r="N28" s="156"/>
      <c r="O28" s="157" t="s">
        <v>325</v>
      </c>
      <c r="P28" s="144"/>
      <c r="Q28" s="139"/>
    </row>
    <row r="29" spans="1:17" ht="12" customHeight="1" x14ac:dyDescent="0.2">
      <c r="A29" s="116"/>
      <c r="B29" s="119"/>
      <c r="C29" s="116"/>
      <c r="D29" s="161"/>
      <c r="E29" s="474"/>
      <c r="F29" s="526"/>
      <c r="G29" s="470"/>
      <c r="H29" s="488"/>
      <c r="I29" s="486"/>
      <c r="J29" s="484"/>
      <c r="K29" s="492"/>
      <c r="L29" s="503"/>
      <c r="M29" s="155" t="s">
        <v>347</v>
      </c>
      <c r="N29" s="156"/>
      <c r="O29" s="157" t="s">
        <v>325</v>
      </c>
      <c r="P29" s="144"/>
      <c r="Q29" s="139"/>
    </row>
    <row r="30" spans="1:17" ht="12" customHeight="1" x14ac:dyDescent="0.2">
      <c r="A30" s="116"/>
      <c r="B30" s="119"/>
      <c r="C30" s="116"/>
      <c r="D30" s="161"/>
      <c r="E30" s="474"/>
      <c r="F30" s="526"/>
      <c r="G30" s="470"/>
      <c r="H30" s="488"/>
      <c r="I30" s="486"/>
      <c r="J30" s="484"/>
      <c r="K30" s="492"/>
      <c r="L30" s="503"/>
      <c r="M30" s="155" t="s">
        <v>348</v>
      </c>
      <c r="N30" s="156"/>
      <c r="O30" s="157" t="s">
        <v>319</v>
      </c>
      <c r="P30" s="144"/>
      <c r="Q30" s="139"/>
    </row>
    <row r="31" spans="1:17" ht="12" customHeight="1" x14ac:dyDescent="0.2">
      <c r="A31" s="116"/>
      <c r="B31" s="119"/>
      <c r="C31" s="116"/>
      <c r="D31" s="161"/>
      <c r="E31" s="474"/>
      <c r="F31" s="526"/>
      <c r="G31" s="470"/>
      <c r="H31" s="488"/>
      <c r="I31" s="486"/>
      <c r="J31" s="484"/>
      <c r="K31" s="492"/>
      <c r="L31" s="503"/>
      <c r="M31" s="155" t="s">
        <v>349</v>
      </c>
      <c r="N31" s="156"/>
      <c r="O31" s="157" t="s">
        <v>325</v>
      </c>
      <c r="P31" s="144"/>
      <c r="Q31" s="139"/>
    </row>
    <row r="32" spans="1:17" ht="12" customHeight="1" x14ac:dyDescent="0.2">
      <c r="A32" s="116"/>
      <c r="B32" s="119"/>
      <c r="C32" s="116"/>
      <c r="D32" s="161"/>
      <c r="E32" s="475" t="s">
        <v>243</v>
      </c>
      <c r="F32" s="527" t="s">
        <v>246</v>
      </c>
      <c r="G32" s="521">
        <v>1420</v>
      </c>
      <c r="H32" s="497">
        <f>AVERAGE(I32:J37)</f>
        <v>1419.5</v>
      </c>
      <c r="I32" s="495">
        <v>1450</v>
      </c>
      <c r="J32" s="489">
        <v>1389</v>
      </c>
      <c r="K32" s="491">
        <v>260</v>
      </c>
      <c r="L32" s="504" t="s">
        <v>278</v>
      </c>
      <c r="M32" s="155" t="s">
        <v>350</v>
      </c>
      <c r="N32" s="156"/>
      <c r="O32" s="157" t="s">
        <v>319</v>
      </c>
      <c r="P32" s="144"/>
      <c r="Q32" s="139"/>
    </row>
    <row r="33" spans="1:17" ht="12" customHeight="1" x14ac:dyDescent="0.2">
      <c r="A33" s="116"/>
      <c r="B33" s="119"/>
      <c r="C33" s="116"/>
      <c r="D33" s="161"/>
      <c r="E33" s="474"/>
      <c r="F33" s="526"/>
      <c r="G33" s="470"/>
      <c r="H33" s="488"/>
      <c r="I33" s="486"/>
      <c r="J33" s="484"/>
      <c r="K33" s="492"/>
      <c r="L33" s="503"/>
      <c r="M33" s="155" t="s">
        <v>351</v>
      </c>
      <c r="N33" s="156"/>
      <c r="O33" s="157" t="s">
        <v>352</v>
      </c>
      <c r="P33" s="144"/>
      <c r="Q33" s="139"/>
    </row>
    <row r="34" spans="1:17" ht="12" customHeight="1" x14ac:dyDescent="0.2">
      <c r="A34" s="116"/>
      <c r="B34" s="119"/>
      <c r="C34" s="116"/>
      <c r="D34" s="161"/>
      <c r="E34" s="474"/>
      <c r="F34" s="526"/>
      <c r="G34" s="470"/>
      <c r="H34" s="488"/>
      <c r="I34" s="486"/>
      <c r="J34" s="484"/>
      <c r="K34" s="492"/>
      <c r="L34" s="503"/>
      <c r="M34" s="155" t="s">
        <v>353</v>
      </c>
      <c r="N34" s="156"/>
      <c r="O34" s="157" t="s">
        <v>325</v>
      </c>
      <c r="P34" s="144"/>
      <c r="Q34" s="139"/>
    </row>
    <row r="35" spans="1:17" ht="12" customHeight="1" x14ac:dyDescent="0.2">
      <c r="A35" s="116"/>
      <c r="B35" s="119"/>
      <c r="C35" s="116"/>
      <c r="D35" s="162"/>
      <c r="E35" s="474"/>
      <c r="F35" s="526"/>
      <c r="G35" s="470"/>
      <c r="H35" s="488"/>
      <c r="I35" s="486"/>
      <c r="J35" s="484"/>
      <c r="K35" s="492"/>
      <c r="L35" s="503"/>
      <c r="M35" s="513" t="s">
        <v>354</v>
      </c>
      <c r="N35" s="514"/>
      <c r="O35" s="171"/>
      <c r="P35" s="144"/>
      <c r="Q35" s="139"/>
    </row>
    <row r="36" spans="1:17" ht="12" customHeight="1" x14ac:dyDescent="0.2">
      <c r="A36" s="116"/>
      <c r="B36" s="119"/>
      <c r="C36" s="116"/>
      <c r="D36" s="162"/>
      <c r="E36" s="474"/>
      <c r="F36" s="526"/>
      <c r="G36" s="470"/>
      <c r="H36" s="488"/>
      <c r="I36" s="486"/>
      <c r="J36" s="484"/>
      <c r="K36" s="492"/>
      <c r="L36" s="503"/>
      <c r="M36" s="513"/>
      <c r="N36" s="514"/>
      <c r="O36" s="171"/>
      <c r="P36" s="144"/>
      <c r="Q36" s="139"/>
    </row>
    <row r="37" spans="1:17" ht="12" customHeight="1" thickBot="1" x14ac:dyDescent="0.25">
      <c r="A37" s="122"/>
      <c r="B37" s="197"/>
      <c r="C37" s="122"/>
      <c r="D37" s="198"/>
      <c r="E37" s="476"/>
      <c r="F37" s="528"/>
      <c r="G37" s="531"/>
      <c r="H37" s="498"/>
      <c r="I37" s="496"/>
      <c r="J37" s="490"/>
      <c r="K37" s="493"/>
      <c r="L37" s="505"/>
      <c r="M37" s="158"/>
      <c r="N37" s="529" t="s">
        <v>356</v>
      </c>
      <c r="O37" s="530"/>
      <c r="P37" s="144"/>
      <c r="Q37" s="139"/>
    </row>
    <row r="38" spans="1:17" ht="20.25" customHeight="1" thickTop="1" x14ac:dyDescent="0.2">
      <c r="A38" s="160" t="s">
        <v>249</v>
      </c>
      <c r="L38" s="175"/>
    </row>
    <row r="39" spans="1:17" ht="18" customHeight="1" x14ac:dyDescent="0.2">
      <c r="A39" s="508" t="s">
        <v>245</v>
      </c>
      <c r="B39" s="499"/>
      <c r="C39" s="509" t="s">
        <v>332</v>
      </c>
      <c r="D39" s="510"/>
      <c r="E39" s="510"/>
      <c r="F39" s="510"/>
      <c r="G39" s="510"/>
      <c r="H39" s="510"/>
      <c r="I39" s="510"/>
      <c r="J39" s="510"/>
      <c r="K39" s="510"/>
      <c r="L39" s="506" t="s">
        <v>329</v>
      </c>
      <c r="M39" s="507"/>
    </row>
    <row r="40" spans="1:17" ht="18" customHeight="1" x14ac:dyDescent="0.2">
      <c r="A40" s="499" t="s">
        <v>246</v>
      </c>
      <c r="B40" s="499"/>
      <c r="C40" s="511" t="s">
        <v>333</v>
      </c>
      <c r="D40" s="512"/>
      <c r="E40" s="512"/>
      <c r="F40" s="512"/>
      <c r="G40" s="512"/>
      <c r="H40" s="512"/>
      <c r="I40" s="512"/>
      <c r="J40" s="512"/>
      <c r="K40" s="512"/>
      <c r="L40" s="506" t="s">
        <v>330</v>
      </c>
      <c r="M40" s="507"/>
    </row>
    <row r="41" spans="1:17" ht="18" customHeight="1" x14ac:dyDescent="0.2">
      <c r="A41" s="499" t="s">
        <v>247</v>
      </c>
      <c r="B41" s="499"/>
      <c r="C41" s="500" t="s">
        <v>334</v>
      </c>
      <c r="D41" s="501"/>
      <c r="E41" s="501"/>
      <c r="F41" s="501"/>
      <c r="G41" s="501"/>
      <c r="H41" s="501"/>
      <c r="I41" s="501"/>
      <c r="J41" s="501"/>
      <c r="K41" s="501"/>
      <c r="L41" s="506" t="s">
        <v>331</v>
      </c>
      <c r="M41" s="507"/>
    </row>
    <row r="42" spans="1:17" x14ac:dyDescent="0.2">
      <c r="A42" s="464"/>
      <c r="B42" s="464"/>
      <c r="C42" s="464"/>
      <c r="D42" s="464"/>
      <c r="E42" s="464"/>
      <c r="F42" s="464"/>
      <c r="G42" s="464"/>
    </row>
    <row r="44" spans="1:17" x14ac:dyDescent="0.2">
      <c r="J44" s="114" t="s">
        <v>337</v>
      </c>
    </row>
    <row r="45" spans="1:17" x14ac:dyDescent="0.2">
      <c r="L45" s="114" t="s">
        <v>335</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30"/>
    <col min="3" max="3" width="51.44140625" style="28" customWidth="1"/>
    <col min="4" max="4" width="5.6640625" style="29" customWidth="1"/>
    <col min="5" max="5" width="5.6640625" style="52" customWidth="1"/>
    <col min="6" max="6" width="3.77734375" style="29" customWidth="1"/>
    <col min="7" max="7" width="7.44140625" style="28" customWidth="1"/>
    <col min="8" max="8" width="44.109375" style="31" customWidth="1"/>
  </cols>
  <sheetData>
    <row r="1" spans="1:8" ht="18" customHeight="1" x14ac:dyDescent="0.2">
      <c r="A1" s="563"/>
      <c r="B1" s="565"/>
      <c r="C1" s="561" t="s">
        <v>109</v>
      </c>
      <c r="D1" s="542" t="s">
        <v>110</v>
      </c>
      <c r="E1" s="550" t="s">
        <v>206</v>
      </c>
      <c r="F1" s="544" t="s">
        <v>111</v>
      </c>
      <c r="G1" s="545"/>
      <c r="H1" s="558"/>
    </row>
    <row r="2" spans="1:8" x14ac:dyDescent="0.2">
      <c r="A2" s="564"/>
      <c r="B2" s="566"/>
      <c r="C2" s="562"/>
      <c r="D2" s="543"/>
      <c r="E2" s="551"/>
      <c r="F2" s="50"/>
      <c r="G2" s="51"/>
      <c r="H2" s="559"/>
    </row>
    <row r="3" spans="1:8" x14ac:dyDescent="0.2">
      <c r="A3" s="532" t="s">
        <v>118</v>
      </c>
      <c r="B3" s="32">
        <v>43212</v>
      </c>
      <c r="C3" s="546" t="s">
        <v>112</v>
      </c>
      <c r="D3" s="547" t="s">
        <v>212</v>
      </c>
      <c r="E3" s="569" t="s">
        <v>117</v>
      </c>
      <c r="F3" s="84" t="s">
        <v>116</v>
      </c>
      <c r="G3" s="85">
        <v>8</v>
      </c>
      <c r="H3" s="135" t="s">
        <v>263</v>
      </c>
    </row>
    <row r="4" spans="1:8" x14ac:dyDescent="0.2">
      <c r="A4" s="533"/>
      <c r="B4" s="39">
        <v>43213</v>
      </c>
      <c r="C4" s="539"/>
      <c r="D4" s="548"/>
      <c r="E4" s="570"/>
      <c r="F4" s="82" t="s">
        <v>147</v>
      </c>
      <c r="G4" s="83">
        <v>5</v>
      </c>
      <c r="H4" s="40"/>
    </row>
    <row r="5" spans="1:8" x14ac:dyDescent="0.2">
      <c r="A5" s="532" t="s">
        <v>119</v>
      </c>
      <c r="B5" s="32">
        <v>43224</v>
      </c>
      <c r="C5" s="549" t="s">
        <v>113</v>
      </c>
      <c r="D5" s="547" t="s">
        <v>212</v>
      </c>
      <c r="E5" s="569" t="s">
        <v>117</v>
      </c>
      <c r="F5" s="84" t="s">
        <v>116</v>
      </c>
      <c r="G5" s="85">
        <v>2</v>
      </c>
      <c r="H5" s="33"/>
    </row>
    <row r="6" spans="1:8" x14ac:dyDescent="0.2">
      <c r="A6" s="534"/>
      <c r="B6" s="34"/>
      <c r="C6" s="536"/>
      <c r="D6" s="537"/>
      <c r="E6" s="567"/>
      <c r="F6" s="80" t="s">
        <v>117</v>
      </c>
      <c r="G6" s="81">
        <v>2</v>
      </c>
      <c r="H6" s="35"/>
    </row>
    <row r="7" spans="1:8" x14ac:dyDescent="0.2">
      <c r="A7" s="534"/>
      <c r="B7" s="34">
        <v>43225</v>
      </c>
      <c r="C7" s="536"/>
      <c r="D7" s="537"/>
      <c r="E7" s="555"/>
      <c r="F7" s="80" t="s">
        <v>116</v>
      </c>
      <c r="G7" s="81">
        <v>3</v>
      </c>
      <c r="H7" s="35"/>
    </row>
    <row r="8" spans="1:8" x14ac:dyDescent="0.2">
      <c r="A8" s="533"/>
      <c r="B8" s="44">
        <v>43240</v>
      </c>
      <c r="C8" s="131" t="s">
        <v>114</v>
      </c>
      <c r="D8" s="86" t="s">
        <v>212</v>
      </c>
      <c r="E8" s="53" t="s">
        <v>120</v>
      </c>
      <c r="F8" s="86" t="s">
        <v>120</v>
      </c>
      <c r="G8" s="87">
        <v>7</v>
      </c>
      <c r="H8" s="133" t="s">
        <v>261</v>
      </c>
    </row>
    <row r="9" spans="1:8" x14ac:dyDescent="0.2">
      <c r="A9" s="532" t="s">
        <v>126</v>
      </c>
      <c r="B9" s="41" t="s">
        <v>121</v>
      </c>
      <c r="C9" s="68" t="s">
        <v>129</v>
      </c>
      <c r="D9" s="90" t="s">
        <v>115</v>
      </c>
      <c r="E9" s="54" t="s">
        <v>117</v>
      </c>
      <c r="F9" s="90" t="s">
        <v>117</v>
      </c>
      <c r="G9" s="91">
        <v>14</v>
      </c>
      <c r="H9" s="43"/>
    </row>
    <row r="10" spans="1:8" x14ac:dyDescent="0.2">
      <c r="A10" s="534"/>
      <c r="B10" s="34">
        <v>43254</v>
      </c>
      <c r="C10" s="535" t="s">
        <v>122</v>
      </c>
      <c r="D10" s="537" t="s">
        <v>212</v>
      </c>
      <c r="E10" s="554" t="s">
        <v>117</v>
      </c>
      <c r="F10" s="80" t="s">
        <v>116</v>
      </c>
      <c r="G10" s="81">
        <v>7</v>
      </c>
      <c r="H10" s="35"/>
    </row>
    <row r="11" spans="1:8" x14ac:dyDescent="0.2">
      <c r="A11" s="534"/>
      <c r="B11" s="34"/>
      <c r="C11" s="536"/>
      <c r="D11" s="537"/>
      <c r="E11" s="567"/>
      <c r="F11" s="80" t="s">
        <v>117</v>
      </c>
      <c r="G11" s="81">
        <v>5</v>
      </c>
      <c r="H11" s="35"/>
    </row>
    <row r="12" spans="1:8" x14ac:dyDescent="0.2">
      <c r="A12" s="534"/>
      <c r="B12" s="34">
        <v>43255</v>
      </c>
      <c r="C12" s="536"/>
      <c r="D12" s="537"/>
      <c r="E12" s="555"/>
      <c r="F12" s="80" t="s">
        <v>116</v>
      </c>
      <c r="G12" s="81">
        <v>15</v>
      </c>
      <c r="H12" s="35"/>
    </row>
    <row r="13" spans="1:8" x14ac:dyDescent="0.2">
      <c r="A13" s="534"/>
      <c r="B13" s="34">
        <v>43260</v>
      </c>
      <c r="C13" s="538" t="s">
        <v>123</v>
      </c>
      <c r="D13" s="540" t="s">
        <v>115</v>
      </c>
      <c r="E13" s="554" t="s">
        <v>116</v>
      </c>
      <c r="F13" s="95" t="s">
        <v>116</v>
      </c>
      <c r="G13" s="96">
        <v>33</v>
      </c>
      <c r="H13" s="35" t="s">
        <v>124</v>
      </c>
    </row>
    <row r="14" spans="1:8" x14ac:dyDescent="0.2">
      <c r="A14" s="534"/>
      <c r="B14" s="34">
        <v>43261</v>
      </c>
      <c r="C14" s="536"/>
      <c r="D14" s="540"/>
      <c r="E14" s="567"/>
      <c r="F14" s="95" t="s">
        <v>116</v>
      </c>
      <c r="G14" s="96">
        <v>38</v>
      </c>
      <c r="H14" s="35" t="s">
        <v>125</v>
      </c>
    </row>
    <row r="15" spans="1:8" x14ac:dyDescent="0.2">
      <c r="A15" s="533"/>
      <c r="B15" s="39">
        <v>43262</v>
      </c>
      <c r="C15" s="539"/>
      <c r="D15" s="541"/>
      <c r="E15" s="570"/>
      <c r="F15" s="94" t="s">
        <v>116</v>
      </c>
      <c r="G15" s="97">
        <v>34</v>
      </c>
      <c r="H15" s="40" t="s">
        <v>125</v>
      </c>
    </row>
    <row r="16" spans="1:8" x14ac:dyDescent="0.2">
      <c r="A16" s="532" t="s">
        <v>127</v>
      </c>
      <c r="B16" s="32">
        <v>43283</v>
      </c>
      <c r="C16" s="69" t="s">
        <v>154</v>
      </c>
      <c r="D16" s="92" t="s">
        <v>115</v>
      </c>
      <c r="E16" s="55" t="s">
        <v>116</v>
      </c>
      <c r="F16" s="92" t="s">
        <v>116</v>
      </c>
      <c r="G16" s="98">
        <v>28</v>
      </c>
      <c r="H16" s="33" t="s">
        <v>124</v>
      </c>
    </row>
    <row r="17" spans="1:9" x14ac:dyDescent="0.2">
      <c r="A17" s="533"/>
      <c r="B17" s="44" t="s">
        <v>128</v>
      </c>
      <c r="C17" s="73" t="s">
        <v>130</v>
      </c>
      <c r="D17" s="93" t="s">
        <v>115</v>
      </c>
      <c r="E17" s="53" t="s">
        <v>117</v>
      </c>
      <c r="F17" s="93" t="s">
        <v>117</v>
      </c>
      <c r="G17" s="99">
        <v>27</v>
      </c>
      <c r="H17" s="46"/>
    </row>
    <row r="18" spans="1:9" x14ac:dyDescent="0.2">
      <c r="A18" s="532" t="s">
        <v>136</v>
      </c>
      <c r="B18" s="41" t="s">
        <v>131</v>
      </c>
      <c r="C18" s="42" t="s">
        <v>132</v>
      </c>
      <c r="D18" s="106" t="s">
        <v>133</v>
      </c>
      <c r="E18" s="54" t="s">
        <v>117</v>
      </c>
      <c r="F18" s="106" t="s">
        <v>117</v>
      </c>
      <c r="G18" s="107">
        <v>6</v>
      </c>
      <c r="H18" s="43"/>
    </row>
    <row r="19" spans="1:9" x14ac:dyDescent="0.2">
      <c r="A19" s="534"/>
      <c r="B19" s="34" t="s">
        <v>134</v>
      </c>
      <c r="C19" s="36" t="s">
        <v>135</v>
      </c>
      <c r="D19" s="104" t="s">
        <v>133</v>
      </c>
      <c r="E19" s="56" t="s">
        <v>117</v>
      </c>
      <c r="F19" s="104" t="s">
        <v>117</v>
      </c>
      <c r="G19" s="105">
        <v>17</v>
      </c>
      <c r="H19" s="35"/>
    </row>
    <row r="20" spans="1:9" x14ac:dyDescent="0.2">
      <c r="A20" s="533"/>
      <c r="B20" s="39">
        <v>43333</v>
      </c>
      <c r="C20" s="48" t="s">
        <v>222</v>
      </c>
      <c r="D20" s="94" t="s">
        <v>115</v>
      </c>
      <c r="E20" s="57" t="s">
        <v>116</v>
      </c>
      <c r="F20" s="94" t="s">
        <v>116</v>
      </c>
      <c r="G20" s="97">
        <v>3</v>
      </c>
      <c r="H20" s="40"/>
    </row>
    <row r="21" spans="1:9" x14ac:dyDescent="0.2">
      <c r="A21" s="532" t="s">
        <v>145</v>
      </c>
      <c r="B21" s="32">
        <v>43345</v>
      </c>
      <c r="C21" s="69" t="s">
        <v>137</v>
      </c>
      <c r="D21" s="84" t="s">
        <v>212</v>
      </c>
      <c r="E21" s="55" t="s">
        <v>116</v>
      </c>
      <c r="F21" s="84" t="s">
        <v>116</v>
      </c>
      <c r="G21" s="85">
        <v>27</v>
      </c>
      <c r="H21" s="135" t="s">
        <v>264</v>
      </c>
    </row>
    <row r="22" spans="1:9" x14ac:dyDescent="0.2">
      <c r="A22" s="534"/>
      <c r="B22" s="34">
        <v>43352</v>
      </c>
      <c r="C22" s="71" t="s">
        <v>138</v>
      </c>
      <c r="D22" s="80" t="s">
        <v>212</v>
      </c>
      <c r="E22" s="56" t="s">
        <v>116</v>
      </c>
      <c r="F22" s="80" t="s">
        <v>116</v>
      </c>
      <c r="G22" s="81">
        <v>15</v>
      </c>
      <c r="H22" s="35"/>
    </row>
    <row r="23" spans="1:9" x14ac:dyDescent="0.2">
      <c r="A23" s="534"/>
      <c r="B23" s="34" t="s">
        <v>139</v>
      </c>
      <c r="C23" s="71" t="s">
        <v>140</v>
      </c>
      <c r="D23" s="95" t="s">
        <v>115</v>
      </c>
      <c r="E23" s="56" t="s">
        <v>117</v>
      </c>
      <c r="F23" s="95" t="s">
        <v>117</v>
      </c>
      <c r="G23" s="96">
        <v>24</v>
      </c>
      <c r="H23" s="35"/>
    </row>
    <row r="24" spans="1:9" x14ac:dyDescent="0.2">
      <c r="A24" s="534"/>
      <c r="B24" s="34" t="s">
        <v>141</v>
      </c>
      <c r="C24" s="49" t="s">
        <v>142</v>
      </c>
      <c r="D24" s="95" t="s">
        <v>115</v>
      </c>
      <c r="E24" s="56" t="s">
        <v>117</v>
      </c>
      <c r="F24" s="95" t="s">
        <v>117</v>
      </c>
      <c r="G24" s="96">
        <v>12</v>
      </c>
      <c r="H24" s="35" t="s">
        <v>143</v>
      </c>
    </row>
    <row r="25" spans="1:9" x14ac:dyDescent="0.2">
      <c r="A25" s="533"/>
      <c r="B25" s="44">
        <v>43366</v>
      </c>
      <c r="C25" s="45" t="s">
        <v>144</v>
      </c>
      <c r="D25" s="108" t="s">
        <v>133</v>
      </c>
      <c r="E25" s="53" t="s">
        <v>116</v>
      </c>
      <c r="F25" s="108" t="s">
        <v>116</v>
      </c>
      <c r="G25" s="109">
        <v>19</v>
      </c>
      <c r="H25" s="46"/>
    </row>
    <row r="26" spans="1:9" x14ac:dyDescent="0.2">
      <c r="A26" s="532" t="s">
        <v>166</v>
      </c>
      <c r="B26" s="41">
        <v>43380</v>
      </c>
      <c r="C26" s="552" t="s">
        <v>146</v>
      </c>
      <c r="D26" s="553" t="s">
        <v>213</v>
      </c>
      <c r="E26" s="569" t="s">
        <v>148</v>
      </c>
      <c r="F26" s="88" t="s">
        <v>147</v>
      </c>
      <c r="G26" s="89">
        <v>5</v>
      </c>
      <c r="H26" s="43"/>
    </row>
    <row r="27" spans="1:9" x14ac:dyDescent="0.2">
      <c r="A27" s="534"/>
      <c r="B27" s="34"/>
      <c r="C27" s="536"/>
      <c r="D27" s="537"/>
      <c r="E27" s="567"/>
      <c r="F27" s="80" t="s">
        <v>148</v>
      </c>
      <c r="G27" s="81">
        <v>13</v>
      </c>
      <c r="H27" s="35"/>
    </row>
    <row r="28" spans="1:9" x14ac:dyDescent="0.2">
      <c r="A28" s="534"/>
      <c r="B28" s="34">
        <v>43381</v>
      </c>
      <c r="C28" s="536"/>
      <c r="D28" s="537"/>
      <c r="E28" s="555"/>
      <c r="F28" s="80" t="s">
        <v>147</v>
      </c>
      <c r="G28" s="81">
        <v>21</v>
      </c>
      <c r="H28" s="35"/>
    </row>
    <row r="29" spans="1:9" x14ac:dyDescent="0.2">
      <c r="A29" s="534"/>
      <c r="B29" s="34">
        <v>43395</v>
      </c>
      <c r="C29" s="36" t="s">
        <v>150</v>
      </c>
      <c r="D29" s="110" t="s">
        <v>151</v>
      </c>
      <c r="E29" s="66" t="s">
        <v>147</v>
      </c>
      <c r="F29" s="110" t="s">
        <v>152</v>
      </c>
      <c r="G29" s="111" t="s">
        <v>153</v>
      </c>
      <c r="H29" s="67" t="s">
        <v>221</v>
      </c>
      <c r="I29" s="27"/>
    </row>
    <row r="30" spans="1:9" x14ac:dyDescent="0.2">
      <c r="A30" s="533"/>
      <c r="B30" s="39">
        <v>43401</v>
      </c>
      <c r="C30" s="72" t="s">
        <v>155</v>
      </c>
      <c r="D30" s="94" t="s">
        <v>149</v>
      </c>
      <c r="E30" s="57" t="s">
        <v>147</v>
      </c>
      <c r="F30" s="94" t="s">
        <v>147</v>
      </c>
      <c r="G30" s="97">
        <v>28</v>
      </c>
      <c r="H30" s="40" t="s">
        <v>124</v>
      </c>
    </row>
    <row r="31" spans="1:9" x14ac:dyDescent="0.2">
      <c r="A31" s="532" t="s">
        <v>167</v>
      </c>
      <c r="B31" s="32">
        <v>43407</v>
      </c>
      <c r="C31" s="70" t="s">
        <v>156</v>
      </c>
      <c r="D31" s="100" t="s">
        <v>252</v>
      </c>
      <c r="E31" s="58" t="s">
        <v>147</v>
      </c>
      <c r="F31" s="92" t="s">
        <v>147</v>
      </c>
      <c r="G31" s="124">
        <v>62</v>
      </c>
      <c r="H31" s="33" t="s">
        <v>157</v>
      </c>
    </row>
    <row r="32" spans="1:9" x14ac:dyDescent="0.2">
      <c r="A32" s="534"/>
      <c r="B32" s="34">
        <v>43409</v>
      </c>
      <c r="C32" s="49" t="s">
        <v>158</v>
      </c>
      <c r="D32" s="80" t="s">
        <v>213</v>
      </c>
      <c r="E32" s="56" t="s">
        <v>147</v>
      </c>
      <c r="F32" s="80" t="s">
        <v>147</v>
      </c>
      <c r="G32" s="81">
        <v>779</v>
      </c>
      <c r="H32" s="35" t="s">
        <v>265</v>
      </c>
    </row>
    <row r="33" spans="1:8" x14ac:dyDescent="0.2">
      <c r="A33" s="534"/>
      <c r="B33" s="34"/>
      <c r="C33" s="36" t="s">
        <v>159</v>
      </c>
      <c r="D33" s="104" t="s">
        <v>151</v>
      </c>
      <c r="E33" s="56" t="s">
        <v>147</v>
      </c>
      <c r="F33" s="104" t="s">
        <v>147</v>
      </c>
      <c r="G33" s="105">
        <v>150</v>
      </c>
      <c r="H33" s="35"/>
    </row>
    <row r="34" spans="1:8" x14ac:dyDescent="0.2">
      <c r="A34" s="534"/>
      <c r="B34" s="34">
        <v>43415</v>
      </c>
      <c r="C34" s="535" t="s">
        <v>160</v>
      </c>
      <c r="D34" s="537" t="s">
        <v>213</v>
      </c>
      <c r="E34" s="554" t="s">
        <v>148</v>
      </c>
      <c r="F34" s="80" t="s">
        <v>147</v>
      </c>
      <c r="G34" s="81">
        <v>17</v>
      </c>
      <c r="H34" s="35"/>
    </row>
    <row r="35" spans="1:8" x14ac:dyDescent="0.2">
      <c r="A35" s="534"/>
      <c r="B35" s="34">
        <v>43416</v>
      </c>
      <c r="C35" s="536"/>
      <c r="D35" s="537"/>
      <c r="E35" s="555"/>
      <c r="F35" s="80" t="s">
        <v>147</v>
      </c>
      <c r="G35" s="81">
        <v>16</v>
      </c>
      <c r="H35" s="35"/>
    </row>
    <row r="36" spans="1:8" x14ac:dyDescent="0.2">
      <c r="A36" s="534"/>
      <c r="B36" s="34">
        <v>43415</v>
      </c>
      <c r="C36" s="538" t="s">
        <v>161</v>
      </c>
      <c r="D36" s="540" t="s">
        <v>149</v>
      </c>
      <c r="E36" s="554" t="s">
        <v>148</v>
      </c>
      <c r="F36" s="95" t="s">
        <v>148</v>
      </c>
      <c r="G36" s="96">
        <v>19</v>
      </c>
      <c r="H36" s="35"/>
    </row>
    <row r="37" spans="1:8" x14ac:dyDescent="0.2">
      <c r="A37" s="534"/>
      <c r="B37" s="34">
        <v>43416</v>
      </c>
      <c r="C37" s="536"/>
      <c r="D37" s="540"/>
      <c r="E37" s="555"/>
      <c r="F37" s="95" t="s">
        <v>147</v>
      </c>
      <c r="G37" s="96">
        <v>37</v>
      </c>
      <c r="H37" s="35"/>
    </row>
    <row r="38" spans="1:8" x14ac:dyDescent="0.2">
      <c r="A38" s="534"/>
      <c r="B38" s="34">
        <v>43422</v>
      </c>
      <c r="C38" s="49" t="s">
        <v>162</v>
      </c>
      <c r="D38" s="95" t="s">
        <v>149</v>
      </c>
      <c r="E38" s="56" t="s">
        <v>147</v>
      </c>
      <c r="F38" s="95" t="s">
        <v>147</v>
      </c>
      <c r="G38" s="96">
        <v>32</v>
      </c>
      <c r="H38" s="35" t="s">
        <v>163</v>
      </c>
    </row>
    <row r="39" spans="1:8" x14ac:dyDescent="0.2">
      <c r="A39" s="534"/>
      <c r="B39" s="34">
        <v>43423</v>
      </c>
      <c r="C39" s="132" t="s">
        <v>164</v>
      </c>
      <c r="D39" s="80" t="s">
        <v>213</v>
      </c>
      <c r="E39" s="56" t="s">
        <v>147</v>
      </c>
      <c r="F39" s="80" t="s">
        <v>147</v>
      </c>
      <c r="G39" s="81">
        <v>4</v>
      </c>
      <c r="H39" s="134" t="s">
        <v>260</v>
      </c>
    </row>
    <row r="40" spans="1:8" x14ac:dyDescent="0.2">
      <c r="A40" s="533"/>
      <c r="B40" s="44">
        <v>43429</v>
      </c>
      <c r="C40" s="78" t="s">
        <v>165</v>
      </c>
      <c r="D40" s="108" t="s">
        <v>151</v>
      </c>
      <c r="E40" s="53" t="s">
        <v>147</v>
      </c>
      <c r="F40" s="108" t="s">
        <v>147</v>
      </c>
      <c r="G40" s="109">
        <v>13</v>
      </c>
      <c r="H40" s="46"/>
    </row>
    <row r="41" spans="1:8" x14ac:dyDescent="0.2">
      <c r="A41" s="532" t="s">
        <v>204</v>
      </c>
      <c r="B41" s="41" t="s">
        <v>168</v>
      </c>
      <c r="C41" s="74" t="s">
        <v>169</v>
      </c>
      <c r="D41" s="90" t="s">
        <v>149</v>
      </c>
      <c r="E41" s="54" t="s">
        <v>148</v>
      </c>
      <c r="F41" s="90" t="s">
        <v>148</v>
      </c>
      <c r="G41" s="91">
        <v>25</v>
      </c>
      <c r="H41" s="43"/>
    </row>
    <row r="42" spans="1:8" x14ac:dyDescent="0.2">
      <c r="A42" s="534"/>
      <c r="B42" s="34">
        <v>43443</v>
      </c>
      <c r="C42" s="535" t="s">
        <v>170</v>
      </c>
      <c r="D42" s="537" t="s">
        <v>213</v>
      </c>
      <c r="E42" s="554" t="s">
        <v>148</v>
      </c>
      <c r="F42" s="80" t="s">
        <v>147</v>
      </c>
      <c r="G42" s="81">
        <v>7</v>
      </c>
      <c r="H42" s="35"/>
    </row>
    <row r="43" spans="1:8" x14ac:dyDescent="0.2">
      <c r="A43" s="534"/>
      <c r="B43" s="34"/>
      <c r="C43" s="536"/>
      <c r="D43" s="537"/>
      <c r="E43" s="567"/>
      <c r="F43" s="80" t="s">
        <v>148</v>
      </c>
      <c r="G43" s="81">
        <v>14</v>
      </c>
      <c r="H43" s="35"/>
    </row>
    <row r="44" spans="1:8" x14ac:dyDescent="0.2">
      <c r="A44" s="534"/>
      <c r="B44" s="34">
        <v>43444</v>
      </c>
      <c r="C44" s="536"/>
      <c r="D44" s="537"/>
      <c r="E44" s="555"/>
      <c r="F44" s="80" t="s">
        <v>147</v>
      </c>
      <c r="G44" s="81">
        <v>4</v>
      </c>
      <c r="H44" s="35"/>
    </row>
    <row r="45" spans="1:8" x14ac:dyDescent="0.2">
      <c r="A45" s="534"/>
      <c r="B45" s="34" t="s">
        <v>171</v>
      </c>
      <c r="C45" s="71" t="s">
        <v>223</v>
      </c>
      <c r="D45" s="95" t="s">
        <v>149</v>
      </c>
      <c r="E45" s="56" t="s">
        <v>148</v>
      </c>
      <c r="F45" s="95" t="s">
        <v>147</v>
      </c>
      <c r="G45" s="96">
        <v>6</v>
      </c>
      <c r="H45" s="35"/>
    </row>
    <row r="46" spans="1:8" x14ac:dyDescent="0.2">
      <c r="A46" s="534"/>
      <c r="B46" s="34" t="s">
        <v>172</v>
      </c>
      <c r="C46" s="71" t="s">
        <v>224</v>
      </c>
      <c r="D46" s="95" t="s">
        <v>149</v>
      </c>
      <c r="E46" s="56" t="s">
        <v>117</v>
      </c>
      <c r="F46" s="95" t="s">
        <v>116</v>
      </c>
      <c r="G46" s="96">
        <v>4</v>
      </c>
      <c r="H46" s="35"/>
    </row>
    <row r="47" spans="1:8" x14ac:dyDescent="0.2">
      <c r="A47" s="533"/>
      <c r="B47" s="39">
        <v>43450</v>
      </c>
      <c r="C47" s="72" t="s">
        <v>173</v>
      </c>
      <c r="D47" s="82" t="s">
        <v>213</v>
      </c>
      <c r="E47" s="57" t="s">
        <v>147</v>
      </c>
      <c r="F47" s="82" t="s">
        <v>147</v>
      </c>
      <c r="G47" s="83">
        <v>13</v>
      </c>
      <c r="H47" s="40"/>
    </row>
    <row r="48" spans="1:8" x14ac:dyDescent="0.2">
      <c r="A48" s="532" t="s">
        <v>203</v>
      </c>
      <c r="B48" s="32" t="s">
        <v>174</v>
      </c>
      <c r="C48" s="77" t="s">
        <v>225</v>
      </c>
      <c r="D48" s="92" t="s">
        <v>149</v>
      </c>
      <c r="E48" s="55" t="s">
        <v>148</v>
      </c>
      <c r="F48" s="92" t="s">
        <v>148</v>
      </c>
      <c r="G48" s="98">
        <v>4</v>
      </c>
      <c r="H48" s="33"/>
    </row>
    <row r="49" spans="1:8" x14ac:dyDescent="0.2">
      <c r="A49" s="534"/>
      <c r="B49" s="34" t="s">
        <v>175</v>
      </c>
      <c r="C49" s="71" t="s">
        <v>176</v>
      </c>
      <c r="D49" s="95" t="s">
        <v>149</v>
      </c>
      <c r="E49" s="56" t="s">
        <v>148</v>
      </c>
      <c r="F49" s="95" t="s">
        <v>148</v>
      </c>
      <c r="G49" s="96">
        <v>23</v>
      </c>
      <c r="H49" s="35"/>
    </row>
    <row r="50" spans="1:8" x14ac:dyDescent="0.2">
      <c r="A50" s="534"/>
      <c r="B50" s="34">
        <v>43114</v>
      </c>
      <c r="C50" s="132" t="s">
        <v>182</v>
      </c>
      <c r="D50" s="80" t="s">
        <v>213</v>
      </c>
      <c r="E50" s="56" t="s">
        <v>147</v>
      </c>
      <c r="F50" s="80" t="s">
        <v>147</v>
      </c>
      <c r="G50" s="81">
        <v>58</v>
      </c>
      <c r="H50" s="35" t="s">
        <v>262</v>
      </c>
    </row>
    <row r="51" spans="1:8" x14ac:dyDescent="0.2">
      <c r="A51" s="534"/>
      <c r="B51" s="34">
        <v>43120</v>
      </c>
      <c r="C51" s="71" t="s">
        <v>178</v>
      </c>
      <c r="D51" s="95" t="s">
        <v>149</v>
      </c>
      <c r="E51" s="56" t="s">
        <v>147</v>
      </c>
      <c r="F51" s="95" t="s">
        <v>147</v>
      </c>
      <c r="G51" s="96">
        <v>30</v>
      </c>
      <c r="H51" s="35" t="s">
        <v>179</v>
      </c>
    </row>
    <row r="52" spans="1:8" x14ac:dyDescent="0.2">
      <c r="A52" s="534"/>
      <c r="B52" s="34">
        <v>43120</v>
      </c>
      <c r="C52" s="535" t="s">
        <v>180</v>
      </c>
      <c r="D52" s="537" t="s">
        <v>213</v>
      </c>
      <c r="E52" s="554" t="s">
        <v>148</v>
      </c>
      <c r="F52" s="80" t="s">
        <v>147</v>
      </c>
      <c r="G52" s="81">
        <v>10</v>
      </c>
      <c r="H52" s="35"/>
    </row>
    <row r="53" spans="1:8" x14ac:dyDescent="0.2">
      <c r="A53" s="534"/>
      <c r="B53" s="34"/>
      <c r="C53" s="536"/>
      <c r="D53" s="537"/>
      <c r="E53" s="567"/>
      <c r="F53" s="80" t="s">
        <v>148</v>
      </c>
      <c r="G53" s="81">
        <v>1</v>
      </c>
      <c r="H53" s="35"/>
    </row>
    <row r="54" spans="1:8" x14ac:dyDescent="0.2">
      <c r="A54" s="534"/>
      <c r="B54" s="34">
        <v>43121</v>
      </c>
      <c r="C54" s="536"/>
      <c r="D54" s="537"/>
      <c r="E54" s="555"/>
      <c r="F54" s="80" t="s">
        <v>147</v>
      </c>
      <c r="G54" s="81">
        <v>8</v>
      </c>
      <c r="H54" s="35"/>
    </row>
    <row r="55" spans="1:8" x14ac:dyDescent="0.2">
      <c r="A55" s="534"/>
      <c r="B55" s="34">
        <v>43121</v>
      </c>
      <c r="C55" s="71" t="s">
        <v>181</v>
      </c>
      <c r="D55" s="80" t="s">
        <v>213</v>
      </c>
      <c r="E55" s="56" t="s">
        <v>147</v>
      </c>
      <c r="F55" s="80" t="s">
        <v>147</v>
      </c>
      <c r="G55" s="81">
        <v>55</v>
      </c>
      <c r="H55" s="35" t="s">
        <v>177</v>
      </c>
    </row>
    <row r="56" spans="1:8" x14ac:dyDescent="0.2">
      <c r="A56" s="534"/>
      <c r="B56" s="34">
        <v>43127</v>
      </c>
      <c r="C56" s="79" t="s">
        <v>183</v>
      </c>
      <c r="D56" s="104" t="s">
        <v>151</v>
      </c>
      <c r="E56" s="56" t="s">
        <v>147</v>
      </c>
      <c r="F56" s="104" t="s">
        <v>147</v>
      </c>
      <c r="G56" s="105">
        <v>13</v>
      </c>
      <c r="H56" s="35"/>
    </row>
    <row r="57" spans="1:8" x14ac:dyDescent="0.2">
      <c r="A57" s="534"/>
      <c r="B57" s="34">
        <v>43127</v>
      </c>
      <c r="C57" s="535" t="s">
        <v>184</v>
      </c>
      <c r="D57" s="537" t="s">
        <v>212</v>
      </c>
      <c r="E57" s="554" t="s">
        <v>148</v>
      </c>
      <c r="F57" s="80" t="s">
        <v>148</v>
      </c>
      <c r="G57" s="81">
        <v>3</v>
      </c>
      <c r="H57" s="35"/>
    </row>
    <row r="58" spans="1:8" x14ac:dyDescent="0.2">
      <c r="A58" s="534"/>
      <c r="B58" s="34">
        <v>43128</v>
      </c>
      <c r="C58" s="536"/>
      <c r="D58" s="537"/>
      <c r="E58" s="555"/>
      <c r="F58" s="80" t="s">
        <v>147</v>
      </c>
      <c r="G58" s="81">
        <v>8</v>
      </c>
      <c r="H58" s="35"/>
    </row>
    <row r="59" spans="1:8" x14ac:dyDescent="0.2">
      <c r="A59" s="533"/>
      <c r="B59" s="44">
        <v>43128</v>
      </c>
      <c r="C59" s="73" t="s">
        <v>185</v>
      </c>
      <c r="D59" s="86" t="s">
        <v>212</v>
      </c>
      <c r="E59" s="53" t="s">
        <v>147</v>
      </c>
      <c r="F59" s="86" t="s">
        <v>147</v>
      </c>
      <c r="G59" s="87">
        <v>36</v>
      </c>
      <c r="H59" s="46" t="s">
        <v>186</v>
      </c>
    </row>
    <row r="60" spans="1:8" x14ac:dyDescent="0.2">
      <c r="A60" s="532" t="s">
        <v>202</v>
      </c>
      <c r="B60" s="41">
        <v>43135</v>
      </c>
      <c r="C60" s="74" t="s">
        <v>187</v>
      </c>
      <c r="D60" s="88" t="s">
        <v>212</v>
      </c>
      <c r="E60" s="54" t="s">
        <v>147</v>
      </c>
      <c r="F60" s="88" t="s">
        <v>147</v>
      </c>
      <c r="G60" s="89">
        <v>73</v>
      </c>
      <c r="H60" s="43" t="s">
        <v>157</v>
      </c>
    </row>
    <row r="61" spans="1:8" x14ac:dyDescent="0.2">
      <c r="A61" s="534"/>
      <c r="B61" s="34">
        <v>43141</v>
      </c>
      <c r="C61" s="49" t="s">
        <v>226</v>
      </c>
      <c r="D61" s="101" t="s">
        <v>115</v>
      </c>
      <c r="E61" s="56" t="s">
        <v>147</v>
      </c>
      <c r="F61" s="95" t="s">
        <v>147</v>
      </c>
      <c r="G61" s="96">
        <v>34</v>
      </c>
      <c r="H61" s="35" t="s">
        <v>188</v>
      </c>
    </row>
    <row r="62" spans="1:8" x14ac:dyDescent="0.2">
      <c r="A62" s="534"/>
      <c r="B62" s="34">
        <v>43142</v>
      </c>
      <c r="C62" s="71" t="s">
        <v>189</v>
      </c>
      <c r="D62" s="80" t="s">
        <v>213</v>
      </c>
      <c r="E62" s="56" t="s">
        <v>147</v>
      </c>
      <c r="F62" s="80" t="s">
        <v>147</v>
      </c>
      <c r="G62" s="81">
        <v>41</v>
      </c>
      <c r="H62" s="35" t="s">
        <v>163</v>
      </c>
    </row>
    <row r="63" spans="1:8" x14ac:dyDescent="0.2">
      <c r="A63" s="534"/>
      <c r="B63" s="34">
        <v>43148</v>
      </c>
      <c r="C63" s="535" t="s">
        <v>190</v>
      </c>
      <c r="D63" s="537" t="s">
        <v>212</v>
      </c>
      <c r="E63" s="554" t="s">
        <v>117</v>
      </c>
      <c r="F63" s="80" t="s">
        <v>147</v>
      </c>
      <c r="G63" s="81">
        <v>2</v>
      </c>
      <c r="H63" s="35"/>
    </row>
    <row r="64" spans="1:8" x14ac:dyDescent="0.2">
      <c r="A64" s="534"/>
      <c r="B64" s="34">
        <v>43149</v>
      </c>
      <c r="C64" s="536"/>
      <c r="D64" s="537"/>
      <c r="E64" s="555"/>
      <c r="F64" s="80" t="s">
        <v>147</v>
      </c>
      <c r="G64" s="81">
        <v>5</v>
      </c>
      <c r="H64" s="35"/>
    </row>
    <row r="65" spans="1:8" x14ac:dyDescent="0.2">
      <c r="A65" s="534"/>
      <c r="B65" s="34">
        <v>43149</v>
      </c>
      <c r="C65" s="71" t="s">
        <v>191</v>
      </c>
      <c r="D65" s="80" t="s">
        <v>212</v>
      </c>
      <c r="E65" s="56" t="s">
        <v>147</v>
      </c>
      <c r="F65" s="80" t="s">
        <v>147</v>
      </c>
      <c r="G65" s="81">
        <v>60</v>
      </c>
      <c r="H65" s="35" t="s">
        <v>192</v>
      </c>
    </row>
    <row r="66" spans="1:8" x14ac:dyDescent="0.2">
      <c r="A66" s="533"/>
      <c r="B66" s="39">
        <v>43156</v>
      </c>
      <c r="C66" s="72" t="s">
        <v>193</v>
      </c>
      <c r="D66" s="82" t="s">
        <v>212</v>
      </c>
      <c r="E66" s="57" t="s">
        <v>147</v>
      </c>
      <c r="F66" s="82" t="s">
        <v>147</v>
      </c>
      <c r="G66" s="83">
        <v>78</v>
      </c>
      <c r="H66" s="40" t="s">
        <v>194</v>
      </c>
    </row>
    <row r="67" spans="1:8" x14ac:dyDescent="0.2">
      <c r="A67" s="534" t="s">
        <v>201</v>
      </c>
      <c r="B67" s="32">
        <v>43163</v>
      </c>
      <c r="C67" s="75" t="s">
        <v>195</v>
      </c>
      <c r="D67" s="100" t="s">
        <v>252</v>
      </c>
      <c r="E67" s="58" t="s">
        <v>147</v>
      </c>
      <c r="F67" s="92" t="s">
        <v>147</v>
      </c>
      <c r="G67" s="124">
        <v>44</v>
      </c>
      <c r="H67" s="33" t="s">
        <v>192</v>
      </c>
    </row>
    <row r="68" spans="1:8" x14ac:dyDescent="0.2">
      <c r="A68" s="534"/>
      <c r="B68" s="34" t="s">
        <v>196</v>
      </c>
      <c r="C68" s="71" t="s">
        <v>197</v>
      </c>
      <c r="D68" s="95" t="s">
        <v>149</v>
      </c>
      <c r="E68" s="56" t="s">
        <v>148</v>
      </c>
      <c r="F68" s="95" t="s">
        <v>148</v>
      </c>
      <c r="G68" s="96">
        <v>27</v>
      </c>
      <c r="H68" s="35"/>
    </row>
    <row r="69" spans="1:8" x14ac:dyDescent="0.2">
      <c r="A69" s="534"/>
      <c r="B69" s="34">
        <v>43176</v>
      </c>
      <c r="C69" s="535" t="s">
        <v>198</v>
      </c>
      <c r="D69" s="548" t="s">
        <v>212</v>
      </c>
      <c r="E69" s="554" t="s">
        <v>148</v>
      </c>
      <c r="F69" s="80" t="s">
        <v>147</v>
      </c>
      <c r="G69" s="81">
        <v>13</v>
      </c>
      <c r="H69" s="35"/>
    </row>
    <row r="70" spans="1:8" x14ac:dyDescent="0.2">
      <c r="A70" s="534"/>
      <c r="B70" s="34"/>
      <c r="C70" s="536"/>
      <c r="D70" s="568"/>
      <c r="E70" s="567"/>
      <c r="F70" s="80" t="s">
        <v>148</v>
      </c>
      <c r="G70" s="81">
        <v>7</v>
      </c>
      <c r="H70" s="35"/>
    </row>
    <row r="71" spans="1:8" x14ac:dyDescent="0.2">
      <c r="A71" s="534"/>
      <c r="B71" s="34">
        <v>43177</v>
      </c>
      <c r="C71" s="536"/>
      <c r="D71" s="553"/>
      <c r="E71" s="555"/>
      <c r="F71" s="80" t="s">
        <v>147</v>
      </c>
      <c r="G71" s="81">
        <v>3</v>
      </c>
      <c r="H71" s="35"/>
    </row>
    <row r="72" spans="1:8" ht="13.8" thickBot="1" x14ac:dyDescent="0.25">
      <c r="A72" s="560"/>
      <c r="B72" s="37">
        <v>43183</v>
      </c>
      <c r="C72" s="76" t="s">
        <v>199</v>
      </c>
      <c r="D72" s="102" t="s">
        <v>149</v>
      </c>
      <c r="E72" s="59" t="s">
        <v>147</v>
      </c>
      <c r="F72" s="102" t="s">
        <v>147</v>
      </c>
      <c r="G72" s="103">
        <v>24</v>
      </c>
      <c r="H72" s="38" t="s">
        <v>200</v>
      </c>
    </row>
    <row r="73" spans="1:8" ht="24.75" customHeight="1" thickTop="1" x14ac:dyDescent="0.2">
      <c r="A73" s="556" t="s">
        <v>205</v>
      </c>
      <c r="B73" s="557"/>
      <c r="C73" s="63" t="s">
        <v>207</v>
      </c>
      <c r="D73" s="64"/>
      <c r="E73" s="65"/>
      <c r="F73" s="585">
        <f>SUM(G3:G72)</f>
        <v>2280</v>
      </c>
      <c r="G73" s="586"/>
      <c r="H73" s="112" t="s">
        <v>219</v>
      </c>
    </row>
    <row r="74" spans="1:8" x14ac:dyDescent="0.2">
      <c r="A74" s="534"/>
      <c r="B74" s="571" t="s">
        <v>208</v>
      </c>
      <c r="C74" s="60" t="s">
        <v>209</v>
      </c>
      <c r="D74" s="575" t="s">
        <v>253</v>
      </c>
      <c r="E74" s="575"/>
      <c r="F74" s="579">
        <v>324</v>
      </c>
      <c r="G74" s="580"/>
      <c r="H74" s="113" t="s">
        <v>220</v>
      </c>
    </row>
    <row r="75" spans="1:8" x14ac:dyDescent="0.2">
      <c r="A75" s="534"/>
      <c r="B75" s="572"/>
      <c r="C75" s="61" t="s">
        <v>210</v>
      </c>
      <c r="D75" s="576" t="s">
        <v>215</v>
      </c>
      <c r="E75" s="576"/>
      <c r="F75" s="581">
        <v>506</v>
      </c>
      <c r="G75" s="582"/>
      <c r="H75" s="35"/>
    </row>
    <row r="76" spans="1:8" ht="13.8" thickBot="1" x14ac:dyDescent="0.25">
      <c r="A76" s="574"/>
      <c r="B76" s="573"/>
      <c r="C76" s="62" t="s">
        <v>211</v>
      </c>
      <c r="D76" s="577" t="s">
        <v>214</v>
      </c>
      <c r="E76" s="577"/>
      <c r="F76" s="583">
        <v>1450</v>
      </c>
      <c r="G76" s="584"/>
      <c r="H76" s="47"/>
    </row>
    <row r="77" spans="1:8" x14ac:dyDescent="0.2">
      <c r="D77" s="578" t="s">
        <v>254</v>
      </c>
      <c r="E77" s="578"/>
      <c r="F77" s="578"/>
      <c r="G77" s="578"/>
      <c r="H77" s="578"/>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87" t="s">
        <v>60</v>
      </c>
      <c r="B1" s="587"/>
      <c r="C1" s="587"/>
      <c r="D1" s="587"/>
      <c r="E1" s="587"/>
      <c r="F1" s="587"/>
      <c r="G1" s="587"/>
      <c r="H1" s="587"/>
      <c r="I1" s="587"/>
      <c r="J1" s="587"/>
      <c r="K1" s="587"/>
      <c r="L1" s="587"/>
    </row>
    <row r="2" spans="1:12" ht="20.100000000000001" customHeight="1" x14ac:dyDescent="0.2"/>
    <row r="3" spans="1:12" ht="20.100000000000001" customHeight="1" x14ac:dyDescent="0.2">
      <c r="A3" s="588" t="s">
        <v>0</v>
      </c>
      <c r="B3" s="428"/>
      <c r="C3" s="428"/>
      <c r="D3" s="428" t="s">
        <v>1</v>
      </c>
      <c r="E3" s="428"/>
      <c r="F3" s="428"/>
      <c r="G3" s="24"/>
      <c r="H3" s="428" t="s">
        <v>2</v>
      </c>
      <c r="I3" s="428"/>
      <c r="J3" s="428"/>
      <c r="K3" s="428" t="s">
        <v>3</v>
      </c>
      <c r="L3" s="428"/>
    </row>
    <row r="4" spans="1:12" ht="20.100000000000001" customHeight="1" x14ac:dyDescent="0.2">
      <c r="A4" s="12"/>
      <c r="B4" s="12"/>
      <c r="C4" s="12"/>
      <c r="D4" s="12"/>
      <c r="E4" s="12"/>
      <c r="F4" s="12"/>
      <c r="G4" s="12" t="s">
        <v>78</v>
      </c>
      <c r="H4" s="12"/>
      <c r="I4" s="12"/>
      <c r="J4" s="12"/>
      <c r="K4" s="12"/>
      <c r="L4" s="12"/>
    </row>
    <row r="5" spans="1:12" ht="20.100000000000001" customHeight="1" x14ac:dyDescent="0.2">
      <c r="A5" s="428" t="s">
        <v>4</v>
      </c>
      <c r="B5" s="428"/>
      <c r="C5" s="439" t="s">
        <v>5</v>
      </c>
      <c r="D5" s="440"/>
      <c r="E5" s="440"/>
      <c r="F5" s="440"/>
      <c r="G5" s="441"/>
      <c r="H5" s="428" t="s">
        <v>6</v>
      </c>
      <c r="I5" s="428"/>
      <c r="J5" s="428" t="s">
        <v>7</v>
      </c>
      <c r="K5" s="428"/>
      <c r="L5" s="428" t="s">
        <v>59</v>
      </c>
    </row>
    <row r="6" spans="1:12" ht="20.100000000000001" customHeight="1" x14ac:dyDescent="0.2">
      <c r="A6" s="428"/>
      <c r="B6" s="428"/>
      <c r="C6" s="442"/>
      <c r="D6" s="443"/>
      <c r="E6" s="443"/>
      <c r="F6" s="443"/>
      <c r="G6" s="444"/>
      <c r="H6" s="428" t="s">
        <v>58</v>
      </c>
      <c r="I6" s="24" t="s">
        <v>8</v>
      </c>
      <c r="J6" s="428" t="s">
        <v>9</v>
      </c>
      <c r="K6" s="24" t="s">
        <v>8</v>
      </c>
      <c r="L6" s="428"/>
    </row>
    <row r="7" spans="1:12" ht="20.100000000000001" customHeight="1" x14ac:dyDescent="0.2">
      <c r="A7" s="428"/>
      <c r="B7" s="428"/>
      <c r="C7" s="445"/>
      <c r="D7" s="446"/>
      <c r="E7" s="446"/>
      <c r="F7" s="446"/>
      <c r="G7" s="447"/>
      <c r="H7" s="428"/>
      <c r="I7" s="24" t="s">
        <v>10</v>
      </c>
      <c r="J7" s="428"/>
      <c r="K7" s="24" t="s">
        <v>10</v>
      </c>
      <c r="L7" s="428"/>
    </row>
    <row r="8" spans="1:12" ht="50.1" customHeight="1" x14ac:dyDescent="0.2">
      <c r="A8" s="452" t="s">
        <v>11</v>
      </c>
      <c r="B8" s="426" t="s">
        <v>12</v>
      </c>
      <c r="C8" s="423" t="s">
        <v>13</v>
      </c>
      <c r="D8" s="423"/>
      <c r="E8" s="423"/>
      <c r="F8" s="423"/>
      <c r="G8" s="8"/>
      <c r="H8" s="8"/>
      <c r="I8" s="415"/>
      <c r="J8" s="8"/>
      <c r="K8" s="415"/>
      <c r="L8" s="8"/>
    </row>
    <row r="9" spans="1:12" ht="50.1" customHeight="1" x14ac:dyDescent="0.2">
      <c r="A9" s="453"/>
      <c r="B9" s="426"/>
      <c r="C9" s="423" t="s">
        <v>14</v>
      </c>
      <c r="D9" s="423"/>
      <c r="E9" s="423"/>
      <c r="F9" s="423"/>
      <c r="G9" s="8"/>
      <c r="H9" s="8"/>
      <c r="I9" s="416"/>
      <c r="J9" s="8"/>
      <c r="K9" s="416"/>
      <c r="L9" s="8"/>
    </row>
    <row r="10" spans="1:12" ht="50.1" customHeight="1" x14ac:dyDescent="0.2">
      <c r="A10" s="453"/>
      <c r="B10" s="423" t="s">
        <v>15</v>
      </c>
      <c r="C10" s="423" t="s">
        <v>16</v>
      </c>
      <c r="D10" s="423"/>
      <c r="E10" s="423"/>
      <c r="F10" s="423"/>
      <c r="G10" s="8"/>
      <c r="H10" s="8"/>
      <c r="I10" s="415"/>
      <c r="J10" s="8"/>
      <c r="K10" s="415"/>
      <c r="L10" s="8"/>
    </row>
    <row r="11" spans="1:12" ht="50.1" customHeight="1" x14ac:dyDescent="0.2">
      <c r="A11" s="453"/>
      <c r="B11" s="423"/>
      <c r="C11" s="423" t="s">
        <v>17</v>
      </c>
      <c r="D11" s="423"/>
      <c r="E11" s="423"/>
      <c r="F11" s="423"/>
      <c r="G11" s="8"/>
      <c r="H11" s="8"/>
      <c r="I11" s="416"/>
      <c r="J11" s="8"/>
      <c r="K11" s="416"/>
      <c r="L11" s="8"/>
    </row>
    <row r="12" spans="1:12" ht="50.1" customHeight="1" x14ac:dyDescent="0.2">
      <c r="A12" s="453"/>
      <c r="B12" s="423" t="s">
        <v>18</v>
      </c>
      <c r="C12" s="451" t="s">
        <v>19</v>
      </c>
      <c r="D12" s="451"/>
      <c r="E12" s="451"/>
      <c r="F12" s="451"/>
      <c r="G12" s="8"/>
      <c r="H12" s="415"/>
      <c r="I12" s="415"/>
      <c r="J12" s="415"/>
      <c r="K12" s="415"/>
      <c r="L12" s="415"/>
    </row>
    <row r="13" spans="1:12" ht="50.1" customHeight="1" x14ac:dyDescent="0.2">
      <c r="A13" s="453"/>
      <c r="B13" s="423"/>
      <c r="C13" s="20"/>
      <c r="D13" s="419" t="s">
        <v>100</v>
      </c>
      <c r="E13" s="419"/>
      <c r="F13" s="420"/>
      <c r="G13" s="23" t="s">
        <v>85</v>
      </c>
      <c r="H13" s="416"/>
      <c r="I13" s="417"/>
      <c r="J13" s="416"/>
      <c r="K13" s="417"/>
      <c r="L13" s="416"/>
    </row>
    <row r="14" spans="1:12" ht="50.1" customHeight="1" x14ac:dyDescent="0.2">
      <c r="A14" s="453"/>
      <c r="B14" s="423"/>
      <c r="C14" s="433" t="s">
        <v>105</v>
      </c>
      <c r="D14" s="434"/>
      <c r="E14" s="434"/>
      <c r="F14" s="435"/>
      <c r="G14" s="8"/>
      <c r="H14" s="415"/>
      <c r="I14" s="417"/>
      <c r="J14" s="415"/>
      <c r="K14" s="417"/>
      <c r="L14" s="415"/>
    </row>
    <row r="15" spans="1:12" ht="50.1" customHeight="1" x14ac:dyDescent="0.2">
      <c r="A15" s="453"/>
      <c r="B15" s="423"/>
      <c r="C15" s="10"/>
      <c r="D15" s="435" t="s">
        <v>62</v>
      </c>
      <c r="E15" s="423"/>
      <c r="F15" s="423"/>
      <c r="G15" s="8"/>
      <c r="H15" s="416"/>
      <c r="I15" s="417"/>
      <c r="J15" s="416"/>
      <c r="K15" s="417"/>
      <c r="L15" s="416"/>
    </row>
    <row r="16" spans="1:12" ht="50.1" customHeight="1" x14ac:dyDescent="0.2">
      <c r="A16" s="453"/>
      <c r="B16" s="423"/>
      <c r="C16" s="451" t="s">
        <v>20</v>
      </c>
      <c r="D16" s="451"/>
      <c r="E16" s="451"/>
      <c r="F16" s="451"/>
      <c r="G16" s="8"/>
      <c r="H16" s="415"/>
      <c r="I16" s="417"/>
      <c r="J16" s="415"/>
      <c r="K16" s="417"/>
      <c r="L16" s="415"/>
    </row>
    <row r="17" spans="1:12" ht="50.1" customHeight="1" x14ac:dyDescent="0.2">
      <c r="A17" s="453"/>
      <c r="B17" s="423"/>
      <c r="C17" s="20"/>
      <c r="D17" s="18" t="s">
        <v>80</v>
      </c>
      <c r="E17" s="419" t="s">
        <v>98</v>
      </c>
      <c r="F17" s="420"/>
      <c r="G17" s="26" t="s">
        <v>86</v>
      </c>
      <c r="H17" s="417"/>
      <c r="I17" s="417"/>
      <c r="J17" s="417"/>
      <c r="K17" s="417"/>
      <c r="L17" s="417"/>
    </row>
    <row r="18" spans="1:12" ht="50.1" customHeight="1" x14ac:dyDescent="0.2">
      <c r="A18" s="453"/>
      <c r="B18" s="423"/>
      <c r="C18" s="20"/>
      <c r="D18" s="18" t="s">
        <v>63</v>
      </c>
      <c r="E18" s="419" t="s">
        <v>99</v>
      </c>
      <c r="F18" s="420"/>
      <c r="G18" s="26" t="s">
        <v>87</v>
      </c>
      <c r="H18" s="417"/>
      <c r="I18" s="417"/>
      <c r="J18" s="417"/>
      <c r="K18" s="417"/>
      <c r="L18" s="417"/>
    </row>
    <row r="19" spans="1:12" ht="50.1" customHeight="1" x14ac:dyDescent="0.2">
      <c r="A19" s="453"/>
      <c r="B19" s="423"/>
      <c r="C19" s="10"/>
      <c r="D19" s="435" t="s">
        <v>81</v>
      </c>
      <c r="E19" s="423"/>
      <c r="F19" s="423"/>
      <c r="G19" s="8"/>
      <c r="H19" s="416"/>
      <c r="I19" s="417"/>
      <c r="J19" s="416"/>
      <c r="K19" s="417"/>
      <c r="L19" s="416"/>
    </row>
    <row r="20" spans="1:12" ht="50.1" customHeight="1" x14ac:dyDescent="0.2">
      <c r="A20" s="453"/>
      <c r="B20" s="423"/>
      <c r="C20" s="423" t="s">
        <v>22</v>
      </c>
      <c r="D20" s="423"/>
      <c r="E20" s="423"/>
      <c r="F20" s="423"/>
      <c r="G20" s="8"/>
      <c r="H20" s="25"/>
      <c r="I20" s="417"/>
      <c r="J20" s="25"/>
      <c r="K20" s="417"/>
      <c r="L20" s="25"/>
    </row>
    <row r="21" spans="1:12" ht="50.1" customHeight="1" x14ac:dyDescent="0.2">
      <c r="A21" s="453"/>
      <c r="B21" s="423"/>
      <c r="C21" s="423" t="s">
        <v>23</v>
      </c>
      <c r="D21" s="423"/>
      <c r="E21" s="423"/>
      <c r="F21" s="423"/>
      <c r="G21" s="8"/>
      <c r="H21" s="25"/>
      <c r="I21" s="417"/>
      <c r="J21" s="25"/>
      <c r="K21" s="417"/>
      <c r="L21" s="25"/>
    </row>
    <row r="22" spans="1:12" ht="50.1" customHeight="1" x14ac:dyDescent="0.2">
      <c r="A22" s="453"/>
      <c r="B22" s="423" t="s">
        <v>24</v>
      </c>
      <c r="C22" s="423" t="s">
        <v>25</v>
      </c>
      <c r="D22" s="423"/>
      <c r="E22" s="423"/>
      <c r="F22" s="423"/>
      <c r="G22" s="8"/>
      <c r="H22" s="8"/>
      <c r="I22" s="415"/>
      <c r="J22" s="8"/>
      <c r="K22" s="415"/>
      <c r="L22" s="8"/>
    </row>
    <row r="23" spans="1:12" ht="50.1" customHeight="1" x14ac:dyDescent="0.2">
      <c r="A23" s="453"/>
      <c r="B23" s="423"/>
      <c r="C23" s="423" t="s">
        <v>26</v>
      </c>
      <c r="D23" s="423"/>
      <c r="E23" s="423"/>
      <c r="F23" s="423"/>
      <c r="G23" s="8"/>
      <c r="H23" s="8"/>
      <c r="I23" s="417"/>
      <c r="J23" s="8"/>
      <c r="K23" s="417"/>
      <c r="L23" s="8"/>
    </row>
    <row r="24" spans="1:12" ht="50.1" customHeight="1" x14ac:dyDescent="0.2">
      <c r="A24" s="453"/>
      <c r="B24" s="423"/>
      <c r="C24" s="423" t="s">
        <v>27</v>
      </c>
      <c r="D24" s="423"/>
      <c r="E24" s="423"/>
      <c r="F24" s="423"/>
      <c r="G24" s="8"/>
      <c r="H24" s="8"/>
      <c r="I24" s="416"/>
      <c r="J24" s="8"/>
      <c r="K24" s="416"/>
      <c r="L24" s="8"/>
    </row>
    <row r="25" spans="1:12" ht="50.1" customHeight="1" x14ac:dyDescent="0.2">
      <c r="A25" s="453"/>
      <c r="B25" s="423" t="s">
        <v>28</v>
      </c>
      <c r="C25" s="448" t="s">
        <v>82</v>
      </c>
      <c r="D25" s="433" t="s">
        <v>29</v>
      </c>
      <c r="E25" s="434"/>
      <c r="F25" s="435"/>
      <c r="G25" s="8"/>
      <c r="H25" s="8"/>
      <c r="I25" s="415"/>
      <c r="J25" s="8"/>
      <c r="K25" s="415"/>
      <c r="L25" s="8"/>
    </row>
    <row r="26" spans="1:12" ht="50.1" customHeight="1" x14ac:dyDescent="0.2">
      <c r="A26" s="453"/>
      <c r="B26" s="423"/>
      <c r="C26" s="449"/>
      <c r="D26" s="433" t="s">
        <v>30</v>
      </c>
      <c r="E26" s="434"/>
      <c r="F26" s="435"/>
      <c r="G26" s="8"/>
      <c r="H26" s="8"/>
      <c r="I26" s="417"/>
      <c r="J26" s="8"/>
      <c r="K26" s="417"/>
      <c r="L26" s="8"/>
    </row>
    <row r="27" spans="1:12" ht="50.1" customHeight="1" x14ac:dyDescent="0.2">
      <c r="A27" s="453"/>
      <c r="B27" s="423"/>
      <c r="C27" s="449"/>
      <c r="D27" s="433" t="s">
        <v>31</v>
      </c>
      <c r="E27" s="434"/>
      <c r="F27" s="435"/>
      <c r="G27" s="8"/>
      <c r="H27" s="8"/>
      <c r="I27" s="417"/>
      <c r="J27" s="8"/>
      <c r="K27" s="417"/>
      <c r="L27" s="8"/>
    </row>
    <row r="28" spans="1:12" ht="50.1" customHeight="1" x14ac:dyDescent="0.2">
      <c r="A28" s="454"/>
      <c r="B28" s="423"/>
      <c r="C28" s="450"/>
      <c r="D28" s="423" t="s">
        <v>32</v>
      </c>
      <c r="E28" s="423"/>
      <c r="F28" s="423"/>
      <c r="G28" s="8"/>
      <c r="H28" s="8"/>
      <c r="I28" s="416"/>
      <c r="J28" s="8"/>
      <c r="K28" s="416"/>
      <c r="L28" s="8"/>
    </row>
    <row r="29" spans="1:12" ht="50.1" customHeight="1" x14ac:dyDescent="0.2">
      <c r="A29" s="425" t="s">
        <v>33</v>
      </c>
      <c r="B29" s="8" t="s">
        <v>34</v>
      </c>
      <c r="C29" s="423" t="s">
        <v>35</v>
      </c>
      <c r="D29" s="423"/>
      <c r="E29" s="423"/>
      <c r="F29" s="423"/>
      <c r="G29" s="8"/>
      <c r="H29" s="8"/>
      <c r="I29" s="8"/>
      <c r="J29" s="8"/>
      <c r="K29" s="8"/>
      <c r="L29" s="8"/>
    </row>
    <row r="30" spans="1:12" ht="50.1" customHeight="1" x14ac:dyDescent="0.2">
      <c r="A30" s="425"/>
      <c r="B30" s="427" t="s">
        <v>36</v>
      </c>
      <c r="C30" s="451" t="s">
        <v>37</v>
      </c>
      <c r="D30" s="451"/>
      <c r="E30" s="451"/>
      <c r="F30" s="451"/>
      <c r="G30" s="8"/>
      <c r="H30" s="8"/>
      <c r="I30" s="415"/>
      <c r="J30" s="8"/>
      <c r="K30" s="415"/>
      <c r="L30" s="8"/>
    </row>
    <row r="31" spans="1:12" ht="50.1" customHeight="1" x14ac:dyDescent="0.2">
      <c r="A31" s="425"/>
      <c r="B31" s="427"/>
      <c r="C31" s="20"/>
      <c r="D31" s="18" t="s">
        <v>65</v>
      </c>
      <c r="E31" s="419" t="s">
        <v>64</v>
      </c>
      <c r="F31" s="420"/>
      <c r="G31" s="26" t="s">
        <v>88</v>
      </c>
      <c r="H31" s="8"/>
      <c r="I31" s="417"/>
      <c r="J31" s="8"/>
      <c r="K31" s="417"/>
      <c r="L31" s="8"/>
    </row>
    <row r="32" spans="1:12" ht="50.1" customHeight="1" x14ac:dyDescent="0.2">
      <c r="A32" s="425"/>
      <c r="B32" s="427"/>
      <c r="C32" s="20"/>
      <c r="D32" s="18" t="s">
        <v>66</v>
      </c>
      <c r="E32" s="419" t="s">
        <v>92</v>
      </c>
      <c r="F32" s="420"/>
      <c r="G32" s="26" t="s">
        <v>89</v>
      </c>
      <c r="H32" s="8"/>
      <c r="I32" s="417"/>
      <c r="J32" s="8"/>
      <c r="K32" s="417"/>
      <c r="L32" s="8"/>
    </row>
    <row r="33" spans="1:12" ht="50.1" customHeight="1" x14ac:dyDescent="0.2">
      <c r="A33" s="425"/>
      <c r="B33" s="427"/>
      <c r="C33" s="19"/>
      <c r="D33" s="421" t="s">
        <v>21</v>
      </c>
      <c r="E33" s="421"/>
      <c r="F33" s="422"/>
      <c r="G33" s="8"/>
      <c r="H33" s="8"/>
      <c r="I33" s="417"/>
      <c r="J33" s="8"/>
      <c r="K33" s="417"/>
      <c r="L33" s="8"/>
    </row>
    <row r="34" spans="1:12" ht="50.1" customHeight="1" x14ac:dyDescent="0.2">
      <c r="A34" s="425"/>
      <c r="B34" s="427"/>
      <c r="C34" s="451" t="s">
        <v>38</v>
      </c>
      <c r="D34" s="451"/>
      <c r="E34" s="451"/>
      <c r="F34" s="451"/>
      <c r="G34" s="8"/>
      <c r="H34" s="8"/>
      <c r="I34" s="417"/>
      <c r="J34" s="8"/>
      <c r="K34" s="417"/>
      <c r="L34" s="8"/>
    </row>
    <row r="35" spans="1:12" ht="50.1" customHeight="1" x14ac:dyDescent="0.2">
      <c r="A35" s="425"/>
      <c r="B35" s="427"/>
      <c r="C35" s="20"/>
      <c r="D35" s="18" t="s">
        <v>65</v>
      </c>
      <c r="E35" s="419" t="s">
        <v>68</v>
      </c>
      <c r="F35" s="420"/>
      <c r="G35" s="26" t="s">
        <v>96</v>
      </c>
      <c r="H35" s="8"/>
      <c r="I35" s="417"/>
      <c r="J35" s="8"/>
      <c r="K35" s="417"/>
      <c r="L35" s="8"/>
    </row>
    <row r="36" spans="1:12" ht="50.1" customHeight="1" x14ac:dyDescent="0.2">
      <c r="A36" s="425"/>
      <c r="B36" s="427"/>
      <c r="C36" s="20"/>
      <c r="D36" s="18" t="s">
        <v>66</v>
      </c>
      <c r="E36" s="419" t="s">
        <v>93</v>
      </c>
      <c r="F36" s="420"/>
      <c r="G36" s="26" t="s">
        <v>97</v>
      </c>
      <c r="H36" s="8"/>
      <c r="I36" s="417"/>
      <c r="J36" s="8"/>
      <c r="K36" s="417"/>
      <c r="L36" s="8"/>
    </row>
    <row r="37" spans="1:12" ht="50.1" customHeight="1" x14ac:dyDescent="0.2">
      <c r="A37" s="425"/>
      <c r="B37" s="427"/>
      <c r="C37" s="19"/>
      <c r="D37" s="421" t="s">
        <v>39</v>
      </c>
      <c r="E37" s="421"/>
      <c r="F37" s="422"/>
      <c r="G37" s="8"/>
      <c r="H37" s="8"/>
      <c r="I37" s="417"/>
      <c r="J37" s="8"/>
      <c r="K37" s="417"/>
      <c r="L37" s="8"/>
    </row>
    <row r="38" spans="1:12" ht="50.1" customHeight="1" x14ac:dyDescent="0.2">
      <c r="A38" s="425"/>
      <c r="B38" s="8" t="s">
        <v>40</v>
      </c>
      <c r="C38" s="423" t="s">
        <v>41</v>
      </c>
      <c r="D38" s="423"/>
      <c r="E38" s="423"/>
      <c r="F38" s="423"/>
      <c r="G38" s="8"/>
      <c r="H38" s="8"/>
      <c r="I38" s="11"/>
      <c r="J38" s="8"/>
      <c r="K38" s="11"/>
      <c r="L38" s="8"/>
    </row>
    <row r="39" spans="1:12" ht="50.1" customHeight="1" x14ac:dyDescent="0.2">
      <c r="A39" s="430" t="s">
        <v>61</v>
      </c>
      <c r="B39" s="436" t="s">
        <v>42</v>
      </c>
      <c r="C39" s="423" t="s">
        <v>43</v>
      </c>
      <c r="D39" s="423"/>
      <c r="E39" s="423"/>
      <c r="F39" s="423"/>
      <c r="G39" s="8"/>
      <c r="H39" s="8"/>
      <c r="I39" s="415"/>
      <c r="J39" s="8"/>
      <c r="K39" s="415"/>
      <c r="L39" s="8"/>
    </row>
    <row r="40" spans="1:12" ht="50.1" customHeight="1" x14ac:dyDescent="0.2">
      <c r="A40" s="431"/>
      <c r="B40" s="437"/>
      <c r="C40" s="423" t="s">
        <v>94</v>
      </c>
      <c r="D40" s="423"/>
      <c r="E40" s="423"/>
      <c r="F40" s="423"/>
      <c r="G40" s="8"/>
      <c r="H40" s="8"/>
      <c r="I40" s="416"/>
      <c r="J40" s="8"/>
      <c r="K40" s="416"/>
      <c r="L40" s="8"/>
    </row>
    <row r="41" spans="1:12" ht="50.1" customHeight="1" x14ac:dyDescent="0.2">
      <c r="A41" s="431"/>
      <c r="B41" s="438"/>
      <c r="C41" s="423" t="s">
        <v>95</v>
      </c>
      <c r="D41" s="423"/>
      <c r="E41" s="423"/>
      <c r="F41" s="423"/>
      <c r="G41" s="8"/>
      <c r="H41" s="8"/>
      <c r="I41" s="21"/>
      <c r="J41" s="8"/>
      <c r="K41" s="21"/>
      <c r="L41" s="8"/>
    </row>
    <row r="42" spans="1:12" ht="50.1" customHeight="1" x14ac:dyDescent="0.2">
      <c r="A42" s="431"/>
      <c r="B42" s="423" t="s">
        <v>44</v>
      </c>
      <c r="C42" s="423" t="s">
        <v>45</v>
      </c>
      <c r="D42" s="423"/>
      <c r="E42" s="423"/>
      <c r="F42" s="423"/>
      <c r="G42" s="8"/>
      <c r="H42" s="8"/>
      <c r="I42" s="415"/>
      <c r="J42" s="8"/>
      <c r="K42" s="415"/>
      <c r="L42" s="8"/>
    </row>
    <row r="43" spans="1:12" ht="50.1" customHeight="1" x14ac:dyDescent="0.2">
      <c r="A43" s="431"/>
      <c r="B43" s="423"/>
      <c r="C43" s="423" t="s">
        <v>46</v>
      </c>
      <c r="D43" s="423"/>
      <c r="E43" s="423"/>
      <c r="F43" s="423"/>
      <c r="G43" s="8"/>
      <c r="H43" s="8"/>
      <c r="I43" s="417"/>
      <c r="J43" s="8"/>
      <c r="K43" s="417"/>
      <c r="L43" s="8"/>
    </row>
    <row r="44" spans="1:12" ht="50.1" customHeight="1" x14ac:dyDescent="0.2">
      <c r="A44" s="431"/>
      <c r="B44" s="423"/>
      <c r="C44" s="423" t="s">
        <v>47</v>
      </c>
      <c r="D44" s="423"/>
      <c r="E44" s="423"/>
      <c r="F44" s="423"/>
      <c r="G44" s="8"/>
      <c r="H44" s="8"/>
      <c r="I44" s="416"/>
      <c r="J44" s="8"/>
      <c r="K44" s="416"/>
      <c r="L44" s="8"/>
    </row>
    <row r="45" spans="1:12" ht="50.1" customHeight="1" x14ac:dyDescent="0.2">
      <c r="A45" s="431"/>
      <c r="B45" s="423" t="s">
        <v>48</v>
      </c>
      <c r="C45" s="423" t="s">
        <v>49</v>
      </c>
      <c r="D45" s="423"/>
      <c r="E45" s="423"/>
      <c r="F45" s="423"/>
      <c r="G45" s="8"/>
      <c r="H45" s="8"/>
      <c r="I45" s="415"/>
      <c r="J45" s="8"/>
      <c r="K45" s="415"/>
      <c r="L45" s="8"/>
    </row>
    <row r="46" spans="1:12" ht="50.1" customHeight="1" x14ac:dyDescent="0.2">
      <c r="A46" s="432"/>
      <c r="B46" s="423"/>
      <c r="C46" s="423" t="s">
        <v>50</v>
      </c>
      <c r="D46" s="423"/>
      <c r="E46" s="423"/>
      <c r="F46" s="423"/>
      <c r="G46" s="8"/>
      <c r="H46" s="8"/>
      <c r="I46" s="416"/>
      <c r="J46" s="8"/>
      <c r="K46" s="416"/>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412" t="s">
        <v>56</v>
      </c>
      <c r="B54" s="412"/>
      <c r="C54" s="412"/>
      <c r="D54" s="412"/>
      <c r="E54" s="412"/>
      <c r="F54" s="412"/>
      <c r="G54" s="412"/>
      <c r="H54" s="412"/>
      <c r="I54" s="412"/>
      <c r="J54" s="412"/>
      <c r="K54" s="412"/>
      <c r="L54" s="412"/>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93" t="s">
        <v>90</v>
      </c>
      <c r="B1" s="593"/>
      <c r="C1" s="593"/>
      <c r="D1" s="593"/>
      <c r="E1" s="593"/>
      <c r="F1" s="593"/>
      <c r="G1" s="593"/>
      <c r="H1" s="17"/>
    </row>
    <row r="2" spans="1:8" ht="20.100000000000001" customHeight="1" x14ac:dyDescent="0.2"/>
    <row r="3" spans="1:8" ht="20.100000000000001" customHeight="1" x14ac:dyDescent="0.2">
      <c r="H3" t="s">
        <v>78</v>
      </c>
    </row>
    <row r="4" spans="1:8" ht="60" customHeight="1" x14ac:dyDescent="0.2">
      <c r="A4" s="597" t="s">
        <v>4</v>
      </c>
      <c r="B4" s="597"/>
      <c r="C4" s="597" t="s">
        <v>5</v>
      </c>
      <c r="D4" s="597"/>
      <c r="E4" s="597"/>
      <c r="F4" s="597"/>
      <c r="G4" s="16" t="s">
        <v>79</v>
      </c>
      <c r="H4" s="1"/>
    </row>
    <row r="5" spans="1:8" ht="60" customHeight="1" x14ac:dyDescent="0.2">
      <c r="A5" s="598" t="s">
        <v>11</v>
      </c>
      <c r="B5" s="590" t="s">
        <v>18</v>
      </c>
      <c r="C5" s="590" t="s">
        <v>19</v>
      </c>
      <c r="D5" s="590"/>
      <c r="E5" s="590"/>
      <c r="F5" s="590"/>
      <c r="G5" s="13"/>
      <c r="H5" s="2"/>
    </row>
    <row r="6" spans="1:8" ht="60" customHeight="1" x14ac:dyDescent="0.2">
      <c r="A6" s="599"/>
      <c r="B6" s="590"/>
      <c r="C6" s="14"/>
      <c r="D6" s="594" t="s">
        <v>100</v>
      </c>
      <c r="E6" s="594"/>
      <c r="F6" s="595"/>
      <c r="G6" s="22" t="s">
        <v>84</v>
      </c>
      <c r="H6" s="3" t="s">
        <v>71</v>
      </c>
    </row>
    <row r="7" spans="1:8" ht="60" customHeight="1" x14ac:dyDescent="0.2">
      <c r="A7" s="599"/>
      <c r="B7" s="590"/>
      <c r="C7" s="590" t="s">
        <v>20</v>
      </c>
      <c r="D7" s="590"/>
      <c r="E7" s="590"/>
      <c r="F7" s="590"/>
      <c r="G7" s="592" t="s">
        <v>102</v>
      </c>
      <c r="H7" s="2"/>
    </row>
    <row r="8" spans="1:8" ht="60" customHeight="1" x14ac:dyDescent="0.2">
      <c r="A8" s="599"/>
      <c r="B8" s="590"/>
      <c r="C8" s="14"/>
      <c r="D8" s="15" t="s">
        <v>80</v>
      </c>
      <c r="E8" s="594" t="s">
        <v>98</v>
      </c>
      <c r="F8" s="595"/>
      <c r="G8" s="592"/>
      <c r="H8" s="4" t="s">
        <v>76</v>
      </c>
    </row>
    <row r="9" spans="1:8" ht="60" customHeight="1" x14ac:dyDescent="0.2">
      <c r="A9" s="599"/>
      <c r="B9" s="590"/>
      <c r="C9" s="14"/>
      <c r="D9" s="15" t="s">
        <v>63</v>
      </c>
      <c r="E9" s="594" t="s">
        <v>101</v>
      </c>
      <c r="F9" s="595"/>
      <c r="G9" s="592"/>
      <c r="H9" s="5" t="s">
        <v>77</v>
      </c>
    </row>
    <row r="10" spans="1:8" ht="60" customHeight="1" x14ac:dyDescent="0.2">
      <c r="A10" s="599"/>
      <c r="B10" s="589" t="s">
        <v>36</v>
      </c>
      <c r="C10" s="590" t="s">
        <v>37</v>
      </c>
      <c r="D10" s="590"/>
      <c r="E10" s="590"/>
      <c r="F10" s="590"/>
      <c r="G10" s="591" t="s">
        <v>104</v>
      </c>
      <c r="H10" s="2"/>
    </row>
    <row r="11" spans="1:8" ht="60" customHeight="1" x14ac:dyDescent="0.2">
      <c r="A11" s="599"/>
      <c r="B11" s="589"/>
      <c r="C11" s="14"/>
      <c r="D11" s="15" t="s">
        <v>65</v>
      </c>
      <c r="E11" s="594" t="s">
        <v>64</v>
      </c>
      <c r="F11" s="595"/>
      <c r="G11" s="592"/>
      <c r="H11" s="4" t="s">
        <v>74</v>
      </c>
    </row>
    <row r="12" spans="1:8" ht="60" customHeight="1" x14ac:dyDescent="0.2">
      <c r="A12" s="599"/>
      <c r="B12" s="589"/>
      <c r="C12" s="14"/>
      <c r="D12" s="15" t="s">
        <v>66</v>
      </c>
      <c r="E12" s="594" t="s">
        <v>91</v>
      </c>
      <c r="F12" s="595"/>
      <c r="G12" s="592"/>
      <c r="H12" s="6" t="s">
        <v>72</v>
      </c>
    </row>
    <row r="13" spans="1:8" ht="60" customHeight="1" x14ac:dyDescent="0.2">
      <c r="A13" s="599"/>
      <c r="B13" s="589"/>
      <c r="C13" s="596" t="s">
        <v>38</v>
      </c>
      <c r="D13" s="596"/>
      <c r="E13" s="596"/>
      <c r="F13" s="596"/>
      <c r="G13" s="601" t="s">
        <v>103</v>
      </c>
      <c r="H13" s="6"/>
    </row>
    <row r="14" spans="1:8" ht="60" customHeight="1" x14ac:dyDescent="0.2">
      <c r="A14" s="599"/>
      <c r="B14" s="589"/>
      <c r="C14" s="137"/>
      <c r="D14" s="138" t="s">
        <v>67</v>
      </c>
      <c r="E14" s="604" t="s">
        <v>68</v>
      </c>
      <c r="F14" s="605"/>
      <c r="G14" s="602"/>
      <c r="H14" s="136" t="s">
        <v>73</v>
      </c>
    </row>
    <row r="15" spans="1:8" ht="60" customHeight="1" x14ac:dyDescent="0.2">
      <c r="A15" s="600"/>
      <c r="B15" s="589"/>
      <c r="C15" s="137"/>
      <c r="D15" s="138" t="s">
        <v>69</v>
      </c>
      <c r="E15" s="604" t="s">
        <v>93</v>
      </c>
      <c r="F15" s="605"/>
      <c r="G15" s="603"/>
      <c r="H15" s="6" t="s">
        <v>75</v>
      </c>
    </row>
    <row r="16" spans="1:8" ht="20.100000000000001" customHeight="1" x14ac:dyDescent="0.2"/>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R６資料5-2 設定基準</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'R６資料5-2 設定基準'!Print_Area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松本　滉来</cp:lastModifiedBy>
  <cp:lastPrinted>2024-07-30T01:41:05Z</cp:lastPrinted>
  <dcterms:created xsi:type="dcterms:W3CDTF">2017-07-25T02:03:57Z</dcterms:created>
  <dcterms:modified xsi:type="dcterms:W3CDTF">2024-08-22T02:42:09Z</dcterms:modified>
</cp:coreProperties>
</file>